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IT Madras\Seventh Semester\CE3100\Reports\Exp_1\"/>
    </mc:Choice>
  </mc:AlternateContent>
  <bookViews>
    <workbookView xWindow="0" yWindow="450" windowWidth="20490" windowHeight="6930" activeTab="5"/>
  </bookViews>
  <sheets>
    <sheet name="1_ord" sheetId="3" r:id="rId1"/>
    <sheet name="3_ord" sheetId="4" r:id="rId2"/>
    <sheet name="1_hsfg" sheetId="1" r:id="rId3"/>
    <sheet name="3_hsfg" sheetId="2" r:id="rId4"/>
    <sheet name="Dial_Gauge" sheetId="5" r:id="rId5"/>
    <sheet name="Dimensions" sheetId="6" r:id="rId6"/>
    <sheet name="UL_Failure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B3" i="6"/>
  <c r="D3" i="6"/>
  <c r="D6" i="6"/>
  <c r="D5" i="6"/>
  <c r="D4" i="6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K5" i="2"/>
  <c r="J5" i="2"/>
  <c r="I5" i="2"/>
  <c r="K4" i="1"/>
  <c r="J4" i="1"/>
  <c r="I4" i="1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K4" i="4"/>
  <c r="J4" i="4"/>
  <c r="I4" i="4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J4" i="3"/>
  <c r="K4" i="3"/>
  <c r="I4" i="3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46" i="5"/>
  <c r="F35" i="5"/>
  <c r="F39" i="5"/>
  <c r="F34" i="5"/>
  <c r="F23" i="5"/>
  <c r="F4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35" i="5"/>
  <c r="E35" i="5"/>
  <c r="D36" i="5"/>
  <c r="E36" i="5"/>
  <c r="F36" i="5" s="1"/>
  <c r="D37" i="5"/>
  <c r="E37" i="5"/>
  <c r="F37" i="5" s="1"/>
  <c r="D38" i="5"/>
  <c r="E38" i="5"/>
  <c r="F38" i="5" s="1"/>
  <c r="D39" i="5"/>
  <c r="E39" i="5"/>
  <c r="D40" i="5"/>
  <c r="E40" i="5"/>
  <c r="F40" i="5" s="1"/>
  <c r="E46" i="5"/>
  <c r="D46" i="5"/>
  <c r="E34" i="5"/>
  <c r="D34" i="5"/>
  <c r="D24" i="5"/>
  <c r="E24" i="5"/>
  <c r="F24" i="5" s="1"/>
  <c r="D25" i="5"/>
  <c r="E25" i="5"/>
  <c r="D26" i="5"/>
  <c r="E26" i="5"/>
  <c r="F26" i="5" s="1"/>
  <c r="D27" i="5"/>
  <c r="E27" i="5"/>
  <c r="D28" i="5"/>
  <c r="E28" i="5"/>
  <c r="F28" i="5" s="1"/>
  <c r="E23" i="5"/>
  <c r="D23" i="5"/>
  <c r="F3" i="5"/>
  <c r="E5" i="5"/>
  <c r="F5" i="5" s="1"/>
  <c r="E6" i="5"/>
  <c r="E7" i="5"/>
  <c r="E8" i="5"/>
  <c r="E9" i="5"/>
  <c r="E10" i="5"/>
  <c r="E11" i="5"/>
  <c r="E12" i="5"/>
  <c r="E13" i="5"/>
  <c r="E14" i="5"/>
  <c r="E15" i="5"/>
  <c r="E16" i="5"/>
  <c r="E17" i="5"/>
  <c r="E4" i="5"/>
  <c r="D6" i="5"/>
  <c r="D7" i="5"/>
  <c r="D8" i="5"/>
  <c r="D9" i="5"/>
  <c r="F9" i="5" s="1"/>
  <c r="D10" i="5"/>
  <c r="D11" i="5"/>
  <c r="D12" i="5"/>
  <c r="D13" i="5"/>
  <c r="F13" i="5" s="1"/>
  <c r="D14" i="5"/>
  <c r="D15" i="5"/>
  <c r="D16" i="5"/>
  <c r="D17" i="5"/>
  <c r="F17" i="5" s="1"/>
  <c r="D5" i="5"/>
  <c r="D4" i="5"/>
  <c r="F14" i="5" l="1"/>
  <c r="F10" i="5"/>
  <c r="F6" i="5"/>
  <c r="F16" i="5"/>
  <c r="F12" i="5"/>
  <c r="F27" i="5"/>
  <c r="F25" i="5"/>
  <c r="F8" i="5"/>
  <c r="F15" i="5"/>
  <c r="F11" i="5"/>
  <c r="F7" i="5"/>
</calcChain>
</file>

<file path=xl/sharedStrings.xml><?xml version="1.0" encoding="utf-8"?>
<sst xmlns="http://schemas.openxmlformats.org/spreadsheetml/2006/main" count="125" uniqueCount="44">
  <si>
    <t xml:space="preserve">File comment: </t>
  </si>
  <si>
    <t xml:space="preserve">s         </t>
  </si>
  <si>
    <t xml:space="preserve">µm/m      </t>
  </si>
  <si>
    <t>Load</t>
  </si>
  <si>
    <t>Reading 1</t>
  </si>
  <si>
    <t>Reading 2</t>
  </si>
  <si>
    <t>Single Ordinary</t>
  </si>
  <si>
    <t>Dimensions of the plates used</t>
  </si>
  <si>
    <t>Test</t>
  </si>
  <si>
    <t>Average Thickness(mm)</t>
  </si>
  <si>
    <t>Average width(mm)</t>
  </si>
  <si>
    <t>Average Hole Diameter(mm)</t>
  </si>
  <si>
    <t>Single MS bolt</t>
  </si>
  <si>
    <t>Three MS bolts</t>
  </si>
  <si>
    <t>Single HSFG bolt</t>
  </si>
  <si>
    <t>Three HSFG bolts</t>
  </si>
  <si>
    <t>Time  1 - default sample rate</t>
  </si>
  <si>
    <t>s</t>
  </si>
  <si>
    <t>SG_001_1</t>
  </si>
  <si>
    <t>µm/m</t>
  </si>
  <si>
    <t>SG_001_2</t>
  </si>
  <si>
    <t>SG_001_3</t>
  </si>
  <si>
    <t>SG_001_4</t>
  </si>
  <si>
    <t>SG_001_5</t>
  </si>
  <si>
    <t>SG_001_6</t>
  </si>
  <si>
    <t>Loading</t>
  </si>
  <si>
    <t>BH1</t>
  </si>
  <si>
    <t>BH2</t>
  </si>
  <si>
    <t>BH3</t>
  </si>
  <si>
    <t>DIFFERENCE IN UPPER GAUGE</t>
  </si>
  <si>
    <t>DIFFERENCE IN LOWER GAUGE</t>
  </si>
  <si>
    <t>SLIP</t>
  </si>
  <si>
    <t>Ultimate</t>
  </si>
  <si>
    <t>Type</t>
  </si>
  <si>
    <t>Ultimate Load</t>
  </si>
  <si>
    <t>Observed Type of Failure</t>
  </si>
  <si>
    <t>Single MS Bolt</t>
  </si>
  <si>
    <t>Three MS Bolts</t>
  </si>
  <si>
    <t>Single HSFG Bolt</t>
  </si>
  <si>
    <t>Three HSFG Bolts</t>
  </si>
  <si>
    <t>Three Bolts HSFG</t>
  </si>
  <si>
    <t>3 BOLTS ORDINARY</t>
  </si>
  <si>
    <t>SINGLE BOLT HSFG</t>
  </si>
  <si>
    <t>Shear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</si>
</sst>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Myriad Pro"/>
      <family val="2"/>
    </font>
    <font>
      <sz val="12"/>
      <color theme="1"/>
      <name val="Myriad Pro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wrapText="1"/>
    </xf>
    <xf numFmtId="2" fontId="3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I4" sqref="I4:K4"/>
    </sheetView>
  </sheetViews>
  <sheetFormatPr defaultRowHeight="15" x14ac:dyDescent="0.25"/>
  <cols>
    <col min="1" max="1" width="26.7109375" bestFit="1" customWidth="1"/>
    <col min="2" max="2" width="26.7109375" customWidth="1"/>
    <col min="3" max="3" width="12.7109375" bestFit="1" customWidth="1"/>
    <col min="4" max="8" width="9.28515625" bestFit="1" customWidth="1"/>
    <col min="12" max="12" width="14.7109375" customWidth="1"/>
    <col min="13" max="13" width="16.5703125" customWidth="1"/>
  </cols>
  <sheetData>
    <row r="1" spans="1:14" x14ac:dyDescent="0.25">
      <c r="A1" t="s">
        <v>0</v>
      </c>
    </row>
    <row r="2" spans="1:14" x14ac:dyDescent="0.25">
      <c r="A2" s="7" t="s">
        <v>16</v>
      </c>
      <c r="B2" s="11" t="s">
        <v>3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10" t="s">
        <v>26</v>
      </c>
      <c r="J2" s="10" t="s">
        <v>27</v>
      </c>
      <c r="K2" s="10" t="s">
        <v>28</v>
      </c>
      <c r="L2" s="9"/>
      <c r="M2" s="9"/>
      <c r="N2" s="9"/>
    </row>
    <row r="3" spans="1:14" x14ac:dyDescent="0.25">
      <c r="A3" s="7" t="s">
        <v>17</v>
      </c>
      <c r="B3" s="11"/>
      <c r="C3" s="7" t="s">
        <v>19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10"/>
      <c r="J3" s="10"/>
      <c r="K3" s="10"/>
      <c r="L3" s="9"/>
      <c r="M3" s="9"/>
      <c r="N3" s="9"/>
    </row>
    <row r="4" spans="1:14" x14ac:dyDescent="0.25">
      <c r="A4">
        <v>2.6000001234933734</v>
      </c>
      <c r="B4">
        <v>0</v>
      </c>
      <c r="C4">
        <v>-8.5265128291212022E-14</v>
      </c>
      <c r="D4">
        <v>-0.72000000000033282</v>
      </c>
      <c r="E4">
        <v>-0.23999999999980304</v>
      </c>
      <c r="F4">
        <v>4.3200000000001069</v>
      </c>
      <c r="G4">
        <v>3.1199999999996209</v>
      </c>
      <c r="H4">
        <v>-3.1199999999997203</v>
      </c>
      <c r="I4">
        <f>((C4+F4)/2)*2*10^5*10^-6</f>
        <v>0.43200000000000216</v>
      </c>
      <c r="J4">
        <f t="shared" ref="J4:K4" si="0">((D4+G4)/2)*2*10^5*10^-6</f>
        <v>0.2399999999999288</v>
      </c>
      <c r="K4">
        <f t="shared" si="0"/>
        <v>-0.33599999999995234</v>
      </c>
    </row>
    <row r="5" spans="1:14" x14ac:dyDescent="0.25">
      <c r="A5">
        <v>84.40000400878489</v>
      </c>
      <c r="B5">
        <v>0.25</v>
      </c>
      <c r="C5">
        <v>0.48000000000039478</v>
      </c>
      <c r="D5">
        <v>4.0800000000000267</v>
      </c>
      <c r="E5">
        <v>1.6799999999994526</v>
      </c>
      <c r="F5">
        <v>-1.6800000000001205</v>
      </c>
      <c r="G5">
        <v>6.9599999999999085</v>
      </c>
      <c r="H5">
        <v>-5.0399999999998641</v>
      </c>
      <c r="I5">
        <f t="shared" ref="I5:I22" si="1">((C5+F5)/2)*2*10^5*10^-6</f>
        <v>-0.11999999999997256</v>
      </c>
      <c r="J5">
        <f t="shared" ref="J5:J22" si="2">((D5+G5)/2)*2*10^5*10^-6</f>
        <v>1.1039999999999934</v>
      </c>
      <c r="K5">
        <f t="shared" ref="K5:K22" si="3">((E5+H5)/2)*2*10^5*10^-6</f>
        <v>-0.33600000000004115</v>
      </c>
    </row>
    <row r="6" spans="1:14" x14ac:dyDescent="0.25">
      <c r="A6">
        <v>112.80000535771251</v>
      </c>
      <c r="B6">
        <v>0.5</v>
      </c>
      <c r="C6">
        <v>-0.71999999999947306</v>
      </c>
      <c r="D6">
        <v>14.63999999999993</v>
      </c>
      <c r="E6">
        <v>-22.560000000000365</v>
      </c>
      <c r="F6">
        <v>-6</v>
      </c>
      <c r="G6">
        <v>-1.2000000000002586</v>
      </c>
      <c r="H6">
        <v>-46.079999999999607</v>
      </c>
      <c r="I6">
        <f t="shared" si="1"/>
        <v>-0.6719999999999472</v>
      </c>
      <c r="J6">
        <f t="shared" si="2"/>
        <v>1.3439999999999672</v>
      </c>
      <c r="K6">
        <f t="shared" si="3"/>
        <v>-6.8639999999999972</v>
      </c>
    </row>
    <row r="7" spans="1:14" x14ac:dyDescent="0.25">
      <c r="A7">
        <v>147.00000698212534</v>
      </c>
      <c r="B7">
        <v>0.75</v>
      </c>
      <c r="C7">
        <v>-4.0800000000001688</v>
      </c>
      <c r="D7">
        <v>31.919999999999447</v>
      </c>
      <c r="E7">
        <v>-54.000000000000277</v>
      </c>
      <c r="F7">
        <v>-13.200000000000095</v>
      </c>
      <c r="G7">
        <v>-29.040000000000568</v>
      </c>
      <c r="H7">
        <v>-96.479999999999393</v>
      </c>
      <c r="I7">
        <f t="shared" si="1"/>
        <v>-1.7280000000000262</v>
      </c>
      <c r="J7">
        <f t="shared" si="2"/>
        <v>0.28799999999988801</v>
      </c>
      <c r="K7">
        <f t="shared" si="3"/>
        <v>-15.047999999999968</v>
      </c>
    </row>
    <row r="8" spans="1:14" x14ac:dyDescent="0.25">
      <c r="A8">
        <v>177.20000841654837</v>
      </c>
      <c r="B8">
        <v>1</v>
      </c>
      <c r="C8">
        <v>-6.7199999999997004</v>
      </c>
      <c r="D8">
        <v>39.839999999999819</v>
      </c>
      <c r="E8">
        <v>-70.80000000000021</v>
      </c>
      <c r="F8">
        <v>-13.200000000000095</v>
      </c>
      <c r="G8">
        <v>-11.039999999999885</v>
      </c>
      <c r="H8">
        <v>-94.079999999999643</v>
      </c>
      <c r="I8">
        <f t="shared" si="1"/>
        <v>-1.9919999999999793</v>
      </c>
      <c r="J8">
        <f t="shared" si="2"/>
        <v>2.8799999999999932</v>
      </c>
      <c r="K8">
        <f t="shared" si="3"/>
        <v>-16.487999999999985</v>
      </c>
    </row>
    <row r="9" spans="1:14" x14ac:dyDescent="0.25">
      <c r="A9">
        <v>206.40000980347395</v>
      </c>
      <c r="B9">
        <v>1.25</v>
      </c>
      <c r="C9">
        <v>-15.600000000000144</v>
      </c>
      <c r="D9">
        <v>38.879999999999747</v>
      </c>
      <c r="E9">
        <v>-80.160000000000238</v>
      </c>
      <c r="F9">
        <v>-16.079999999999423</v>
      </c>
      <c r="G9">
        <v>2.640000000000029</v>
      </c>
      <c r="H9">
        <v>-76.319999999999652</v>
      </c>
      <c r="I9">
        <f t="shared" si="1"/>
        <v>-3.1679999999999566</v>
      </c>
      <c r="J9">
        <f t="shared" si="2"/>
        <v>4.151999999999977</v>
      </c>
      <c r="K9">
        <f t="shared" si="3"/>
        <v>-15.647999999999991</v>
      </c>
    </row>
    <row r="10" spans="1:14" x14ac:dyDescent="0.25">
      <c r="A10">
        <v>232.60001104790717</v>
      </c>
      <c r="B10">
        <v>1.5</v>
      </c>
      <c r="C10">
        <v>-17.999999999999879</v>
      </c>
      <c r="D10">
        <v>59.759999999999756</v>
      </c>
      <c r="E10">
        <v>-78.240000000000094</v>
      </c>
      <c r="F10">
        <v>-20.399999999999302</v>
      </c>
      <c r="G10">
        <v>25.199999999999498</v>
      </c>
      <c r="H10">
        <v>-71.27999999999949</v>
      </c>
      <c r="I10">
        <f t="shared" si="1"/>
        <v>-3.8399999999999177</v>
      </c>
      <c r="J10">
        <f t="shared" si="2"/>
        <v>8.4959999999999258</v>
      </c>
      <c r="K10">
        <f t="shared" si="3"/>
        <v>-14.951999999999959</v>
      </c>
    </row>
    <row r="11" spans="1:14" x14ac:dyDescent="0.25">
      <c r="A11">
        <v>252.80001200735569</v>
      </c>
      <c r="B11">
        <v>1.75</v>
      </c>
      <c r="C11">
        <v>-20.159999999999819</v>
      </c>
      <c r="D11">
        <v>76.799999999999471</v>
      </c>
      <c r="E11">
        <v>-79.439999999999969</v>
      </c>
      <c r="F11">
        <v>-23.999999999999794</v>
      </c>
      <c r="G11">
        <v>39.839999999999485</v>
      </c>
      <c r="H11">
        <v>-75.359999999999587</v>
      </c>
      <c r="I11">
        <f t="shared" si="1"/>
        <v>-4.4159999999999604</v>
      </c>
      <c r="J11">
        <f t="shared" si="2"/>
        <v>11.663999999999895</v>
      </c>
      <c r="K11">
        <f t="shared" si="3"/>
        <v>-15.479999999999954</v>
      </c>
    </row>
    <row r="12" spans="1:14" x14ac:dyDescent="0.25">
      <c r="A12">
        <v>268.40001274831593</v>
      </c>
      <c r="B12">
        <v>2</v>
      </c>
      <c r="C12">
        <v>-23.040000000000035</v>
      </c>
      <c r="D12">
        <v>99.120000000000033</v>
      </c>
      <c r="E12">
        <v>-81.360000000000099</v>
      </c>
      <c r="F12">
        <v>-28.559999999999469</v>
      </c>
      <c r="G12">
        <v>62.399999999999842</v>
      </c>
      <c r="H12">
        <v>-77.039999999999935</v>
      </c>
      <c r="I12">
        <f t="shared" si="1"/>
        <v>-5.1599999999999504</v>
      </c>
      <c r="J12">
        <f t="shared" si="2"/>
        <v>16.151999999999987</v>
      </c>
      <c r="K12">
        <f t="shared" si="3"/>
        <v>-15.840000000000003</v>
      </c>
    </row>
    <row r="13" spans="1:14" x14ac:dyDescent="0.25">
      <c r="A13">
        <v>316.40001502819359</v>
      </c>
      <c r="B13">
        <v>2.25</v>
      </c>
      <c r="C13">
        <v>-32.639999999999866</v>
      </c>
      <c r="D13">
        <v>108.71999999999987</v>
      </c>
      <c r="E13">
        <v>-77.519999999999811</v>
      </c>
      <c r="F13">
        <v>-36.959999999999432</v>
      </c>
      <c r="G13">
        <v>73.680000000000021</v>
      </c>
      <c r="H13">
        <v>-61.919999999999462</v>
      </c>
      <c r="I13">
        <f t="shared" si="1"/>
        <v>-6.9599999999999298</v>
      </c>
      <c r="J13">
        <f t="shared" si="2"/>
        <v>18.239999999999988</v>
      </c>
      <c r="K13">
        <f t="shared" si="3"/>
        <v>-13.943999999999924</v>
      </c>
    </row>
    <row r="14" spans="1:14" x14ac:dyDescent="0.25">
      <c r="A14">
        <v>325.20001544617116</v>
      </c>
      <c r="B14">
        <v>2.5</v>
      </c>
      <c r="C14">
        <v>-37.919999999999817</v>
      </c>
      <c r="D14">
        <v>103.67999999999972</v>
      </c>
      <c r="E14">
        <v>-73.680000000000419</v>
      </c>
      <c r="F14">
        <v>-41.279999999999312</v>
      </c>
      <c r="G14">
        <v>67.91999999999959</v>
      </c>
      <c r="H14">
        <v>-53.759999999999295</v>
      </c>
      <c r="I14">
        <f t="shared" si="1"/>
        <v>-7.9199999999999129</v>
      </c>
      <c r="J14">
        <f t="shared" si="2"/>
        <v>17.159999999999933</v>
      </c>
      <c r="K14">
        <f t="shared" si="3"/>
        <v>-12.743999999999971</v>
      </c>
    </row>
    <row r="15" spans="1:14" x14ac:dyDescent="0.25">
      <c r="A15">
        <v>343.20001630112529</v>
      </c>
      <c r="B15">
        <v>2.75</v>
      </c>
      <c r="C15">
        <v>-43.920000000000044</v>
      </c>
      <c r="D15">
        <v>96.959999999999212</v>
      </c>
      <c r="E15">
        <v>-69.360000000000539</v>
      </c>
      <c r="F15">
        <v>-45.1199999999996</v>
      </c>
      <c r="G15">
        <v>55.920000000000023</v>
      </c>
      <c r="H15">
        <v>-41.519999999999932</v>
      </c>
      <c r="I15">
        <f t="shared" si="1"/>
        <v>-8.9039999999999644</v>
      </c>
      <c r="J15">
        <f t="shared" si="2"/>
        <v>15.287999999999922</v>
      </c>
      <c r="K15">
        <f t="shared" si="3"/>
        <v>-11.088000000000047</v>
      </c>
    </row>
    <row r="16" spans="1:14" x14ac:dyDescent="0.25">
      <c r="A16">
        <v>362.40001721307635</v>
      </c>
      <c r="B16">
        <v>3</v>
      </c>
      <c r="C16">
        <v>-44.880000000000116</v>
      </c>
      <c r="D16">
        <v>94.319999999999681</v>
      </c>
      <c r="E16">
        <v>-62.160000000000444</v>
      </c>
      <c r="F16">
        <v>-48.720000000000091</v>
      </c>
      <c r="G16">
        <v>41.280000000000037</v>
      </c>
      <c r="H16">
        <v>-36.719999999999573</v>
      </c>
      <c r="I16">
        <f t="shared" si="1"/>
        <v>-9.3600000000000207</v>
      </c>
      <c r="J16">
        <f t="shared" si="2"/>
        <v>13.55999999999997</v>
      </c>
      <c r="K16">
        <f t="shared" si="3"/>
        <v>-9.8880000000000017</v>
      </c>
    </row>
    <row r="17" spans="1:11" x14ac:dyDescent="0.25">
      <c r="A17">
        <v>382.60001817252487</v>
      </c>
      <c r="B17">
        <v>3.25</v>
      </c>
      <c r="C17">
        <v>-48.959999999999312</v>
      </c>
      <c r="D17">
        <v>90.239999999999597</v>
      </c>
      <c r="E17">
        <v>-48.720000000000326</v>
      </c>
      <c r="F17">
        <v>-54.000000000000043</v>
      </c>
      <c r="G17">
        <v>17.280000000000015</v>
      </c>
      <c r="H17">
        <v>-30.960000000000029</v>
      </c>
      <c r="I17">
        <f t="shared" si="1"/>
        <v>-10.295999999999934</v>
      </c>
      <c r="J17">
        <f t="shared" si="2"/>
        <v>10.75199999999996</v>
      </c>
      <c r="K17">
        <f t="shared" si="3"/>
        <v>-7.9680000000000337</v>
      </c>
    </row>
    <row r="18" spans="1:11" x14ac:dyDescent="0.25">
      <c r="A18">
        <v>399.40001897048205</v>
      </c>
      <c r="B18">
        <v>3.5</v>
      </c>
      <c r="C18">
        <v>-56.879999999999683</v>
      </c>
      <c r="D18">
        <v>86.639999999999986</v>
      </c>
      <c r="E18">
        <v>-30.479999999999848</v>
      </c>
      <c r="F18">
        <v>-61.919999999999526</v>
      </c>
      <c r="G18">
        <v>-17.040000000000113</v>
      </c>
      <c r="H18">
        <v>-27.599999999999334</v>
      </c>
      <c r="I18">
        <f t="shared" si="1"/>
        <v>-11.879999999999921</v>
      </c>
      <c r="J18">
        <f t="shared" si="2"/>
        <v>6.9599999999999875</v>
      </c>
      <c r="K18">
        <f t="shared" si="3"/>
        <v>-5.8079999999999181</v>
      </c>
    </row>
    <row r="19" spans="1:11" x14ac:dyDescent="0.25">
      <c r="A19">
        <v>416.40001977793872</v>
      </c>
      <c r="B19">
        <v>3.75</v>
      </c>
      <c r="C19">
        <v>-55.679999999999815</v>
      </c>
      <c r="D19">
        <v>96.719999999999416</v>
      </c>
      <c r="E19">
        <v>-16.320000000000341</v>
      </c>
      <c r="F19">
        <v>-66.959999999999681</v>
      </c>
      <c r="G19">
        <v>-39.11999999999999</v>
      </c>
      <c r="H19">
        <v>-36.479999999999777</v>
      </c>
      <c r="I19">
        <f t="shared" si="1"/>
        <v>-12.26399999999995</v>
      </c>
      <c r="J19">
        <f t="shared" si="2"/>
        <v>5.7599999999999421</v>
      </c>
      <c r="K19">
        <f t="shared" si="3"/>
        <v>-5.2800000000000118</v>
      </c>
    </row>
    <row r="20" spans="1:11" x14ac:dyDescent="0.25">
      <c r="A20">
        <v>440.80002093687654</v>
      </c>
      <c r="B20">
        <v>4</v>
      </c>
      <c r="C20">
        <v>-58.319999999999347</v>
      </c>
      <c r="D20">
        <v>87.839999999999861</v>
      </c>
      <c r="E20">
        <v>-7.9200000000003783</v>
      </c>
      <c r="F20">
        <v>-70.319999999999482</v>
      </c>
      <c r="G20">
        <v>-60</v>
      </c>
      <c r="H20">
        <v>-36.479999999999777</v>
      </c>
      <c r="I20">
        <f t="shared" si="1"/>
        <v>-12.863999999999882</v>
      </c>
      <c r="J20">
        <f t="shared" si="2"/>
        <v>2.783999999999986</v>
      </c>
      <c r="K20">
        <f t="shared" si="3"/>
        <v>-4.4400000000000155</v>
      </c>
    </row>
    <row r="21" spans="1:11" x14ac:dyDescent="0.25">
      <c r="A21">
        <v>469.20002228580415</v>
      </c>
      <c r="B21">
        <v>4.25</v>
      </c>
      <c r="C21">
        <v>-67.19999999999979</v>
      </c>
      <c r="D21">
        <v>54.719999999999601</v>
      </c>
      <c r="E21">
        <v>-3.1200000000000188</v>
      </c>
      <c r="F21">
        <v>-74.880000000000052</v>
      </c>
      <c r="G21">
        <v>-88.560000000000585</v>
      </c>
      <c r="H21">
        <v>-31.919999999999213</v>
      </c>
      <c r="I21">
        <f t="shared" si="1"/>
        <v>-14.207999999999984</v>
      </c>
      <c r="J21">
        <f t="shared" si="2"/>
        <v>-3.384000000000098</v>
      </c>
      <c r="K21">
        <f t="shared" si="3"/>
        <v>-3.5039999999999232</v>
      </c>
    </row>
    <row r="22" spans="1:11" x14ac:dyDescent="0.25">
      <c r="A22">
        <v>495.60002353973687</v>
      </c>
      <c r="B22">
        <v>4.5</v>
      </c>
      <c r="C22">
        <v>-70.799999999999386</v>
      </c>
      <c r="D22">
        <v>16.559999999999185</v>
      </c>
      <c r="E22">
        <v>-2.6400000000004269</v>
      </c>
      <c r="F22">
        <v>-79.679999999999524</v>
      </c>
      <c r="G22">
        <v>-133.19999999999993</v>
      </c>
      <c r="H22">
        <v>-37.439999999999849</v>
      </c>
      <c r="I22">
        <f t="shared" si="1"/>
        <v>-15.04799999999989</v>
      </c>
      <c r="J22">
        <f t="shared" si="2"/>
        <v>-11.664000000000074</v>
      </c>
      <c r="K22">
        <f t="shared" si="3"/>
        <v>-4.0080000000000275</v>
      </c>
    </row>
  </sheetData>
  <mergeCells count="7">
    <mergeCell ref="B2:B3"/>
    <mergeCell ref="L2:L3"/>
    <mergeCell ref="M2:M3"/>
    <mergeCell ref="N2:N3"/>
    <mergeCell ref="I2:I3"/>
    <mergeCell ref="J2:J3"/>
    <mergeCell ref="K2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I4" sqref="I4:K4"/>
    </sheetView>
  </sheetViews>
  <sheetFormatPr defaultRowHeight="15" x14ac:dyDescent="0.25"/>
  <cols>
    <col min="1" max="1" width="26.7109375" bestFit="1" customWidth="1"/>
    <col min="2" max="2" width="9" customWidth="1"/>
    <col min="3" max="3" width="9.28515625" bestFit="1" customWidth="1"/>
    <col min="4" max="4" width="12" bestFit="1" customWidth="1"/>
    <col min="5" max="8" width="9.28515625" bestFit="1" customWidth="1"/>
    <col min="12" max="12" width="15.42578125" customWidth="1"/>
    <col min="13" max="13" width="16.28515625" customWidth="1"/>
  </cols>
  <sheetData>
    <row r="1" spans="1:14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14" x14ac:dyDescent="0.25">
      <c r="A2" s="7" t="s">
        <v>16</v>
      </c>
      <c r="B2" s="7" t="s">
        <v>3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10" t="s">
        <v>26</v>
      </c>
      <c r="J2" s="10" t="s">
        <v>27</v>
      </c>
      <c r="K2" s="10" t="s">
        <v>28</v>
      </c>
      <c r="L2" s="9"/>
      <c r="M2" s="9"/>
      <c r="N2" s="9"/>
    </row>
    <row r="3" spans="1:14" x14ac:dyDescent="0.25">
      <c r="A3" s="7" t="s">
        <v>1</v>
      </c>
      <c r="B3" s="7"/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10"/>
      <c r="J3" s="10"/>
      <c r="K3" s="10"/>
      <c r="L3" s="9"/>
      <c r="M3" s="9"/>
      <c r="N3" s="9"/>
    </row>
    <row r="4" spans="1:14" x14ac:dyDescent="0.25">
      <c r="A4">
        <v>2.0000000949949026</v>
      </c>
      <c r="B4">
        <v>0</v>
      </c>
      <c r="C4">
        <v>-0.72000000000071651</v>
      </c>
      <c r="D4">
        <v>2.8421709430404007E-14</v>
      </c>
      <c r="E4">
        <v>-0.72000000000063125</v>
      </c>
      <c r="F4">
        <v>-3.36000000000017</v>
      </c>
      <c r="G4">
        <v>-0.23999999999944066</v>
      </c>
      <c r="H4">
        <v>-1.9199999999999235</v>
      </c>
      <c r="I4">
        <f>((C4+F4)/2)*2*10^5*10^-6</f>
        <v>-0.40800000000008863</v>
      </c>
      <c r="J4">
        <f t="shared" ref="J4:K4" si="0">((D4+G4)/2)*2*10^5*10^-6</f>
        <v>-2.3999999999941225E-2</v>
      </c>
      <c r="K4">
        <f t="shared" si="0"/>
        <v>-0.26400000000005547</v>
      </c>
    </row>
    <row r="5" spans="1:14" x14ac:dyDescent="0.25">
      <c r="A5">
        <v>43.800002080388367</v>
      </c>
      <c r="B5">
        <v>0.5</v>
      </c>
      <c r="C5">
        <v>6.9599999999989706</v>
      </c>
      <c r="D5">
        <v>17.520000000000231</v>
      </c>
      <c r="E5">
        <v>14.879999999999427</v>
      </c>
      <c r="F5">
        <v>-2.1600000000003021</v>
      </c>
      <c r="G5">
        <v>21.600000000000641</v>
      </c>
      <c r="H5">
        <v>17.520000000000422</v>
      </c>
      <c r="I5">
        <f t="shared" ref="I5:I22" si="1">((C5+F5)/2)*2*10^5*10^-6</f>
        <v>0.47999999999986681</v>
      </c>
      <c r="J5">
        <f t="shared" ref="J5:J22" si="2">((D5+G5)/2)*2*10^5*10^-6</f>
        <v>3.912000000000087</v>
      </c>
      <c r="K5">
        <f t="shared" ref="K5:K22" si="3">((E5+H5)/2)*2*10^5*10^-6</f>
        <v>3.2399999999999851</v>
      </c>
    </row>
    <row r="6" spans="1:14" x14ac:dyDescent="0.25">
      <c r="A6">
        <v>55.800002650357783</v>
      </c>
      <c r="B6">
        <v>1</v>
      </c>
      <c r="C6">
        <v>12.479999999999606</v>
      </c>
      <c r="D6">
        <v>24.720000000000326</v>
      </c>
      <c r="E6">
        <v>26.640000000000086</v>
      </c>
      <c r="F6">
        <v>-0.48000000000084242</v>
      </c>
      <c r="G6">
        <v>42.000000000000171</v>
      </c>
      <c r="H6">
        <v>40.560000000000372</v>
      </c>
      <c r="I6">
        <f t="shared" si="1"/>
        <v>1.1999999999998763</v>
      </c>
      <c r="J6">
        <f t="shared" si="2"/>
        <v>6.6720000000000494</v>
      </c>
      <c r="K6">
        <f t="shared" si="3"/>
        <v>6.720000000000045</v>
      </c>
    </row>
    <row r="7" spans="1:14" x14ac:dyDescent="0.25">
      <c r="A7">
        <v>70.800003362819552</v>
      </c>
      <c r="B7">
        <v>1.5</v>
      </c>
      <c r="C7">
        <v>21.359999999999161</v>
      </c>
      <c r="D7">
        <v>24.239999999999846</v>
      </c>
      <c r="E7">
        <v>29.279999999999617</v>
      </c>
      <c r="F7">
        <v>-4.0800000000004459</v>
      </c>
      <c r="G7">
        <v>61.440000000000516</v>
      </c>
      <c r="H7">
        <v>67.680000000000405</v>
      </c>
      <c r="I7">
        <f t="shared" si="1"/>
        <v>1.7279999999998714</v>
      </c>
      <c r="J7">
        <f t="shared" si="2"/>
        <v>8.5680000000000351</v>
      </c>
      <c r="K7">
        <f t="shared" si="3"/>
        <v>9.6960000000000015</v>
      </c>
    </row>
    <row r="8" spans="1:14" x14ac:dyDescent="0.25">
      <c r="A8">
        <v>90.200004284270108</v>
      </c>
      <c r="B8">
        <v>2</v>
      </c>
      <c r="C8">
        <v>26.399999999999316</v>
      </c>
      <c r="D8">
        <v>22.079999999999906</v>
      </c>
      <c r="E8">
        <v>26.399999999999402</v>
      </c>
      <c r="F8">
        <v>-10.320000000000469</v>
      </c>
      <c r="G8">
        <v>75.840000000000714</v>
      </c>
      <c r="H8">
        <v>90.96000000000015</v>
      </c>
      <c r="I8">
        <f t="shared" si="1"/>
        <v>1.6079999999998846</v>
      </c>
      <c r="J8">
        <f t="shared" si="2"/>
        <v>9.7920000000000602</v>
      </c>
      <c r="K8">
        <f t="shared" si="3"/>
        <v>11.735999999999954</v>
      </c>
    </row>
    <row r="9" spans="1:14" x14ac:dyDescent="0.25">
      <c r="A9">
        <v>112.20000532921404</v>
      </c>
      <c r="B9">
        <v>2.5</v>
      </c>
      <c r="C9">
        <v>28.31999999999946</v>
      </c>
      <c r="D9">
        <v>34.799999999999748</v>
      </c>
      <c r="E9">
        <v>39.83999999999952</v>
      </c>
      <c r="F9">
        <v>-28.560000000000059</v>
      </c>
      <c r="G9">
        <v>84.000000000000881</v>
      </c>
      <c r="H9">
        <v>125.28000000000029</v>
      </c>
      <c r="I9">
        <f t="shared" si="1"/>
        <v>-2.4000000000059883E-2</v>
      </c>
      <c r="J9">
        <f t="shared" si="2"/>
        <v>11.880000000000063</v>
      </c>
      <c r="K9">
        <f t="shared" si="3"/>
        <v>16.511999999999979</v>
      </c>
    </row>
    <row r="10" spans="1:14" x14ac:dyDescent="0.25">
      <c r="A10">
        <v>129.4000061461702</v>
      </c>
      <c r="B10">
        <v>3</v>
      </c>
      <c r="C10">
        <v>29.519999999999328</v>
      </c>
      <c r="D10">
        <v>50.880000000000287</v>
      </c>
      <c r="E10">
        <v>57.839999999999314</v>
      </c>
      <c r="F10">
        <v>-40.80000000000031</v>
      </c>
      <c r="G10">
        <v>89.280000000000825</v>
      </c>
      <c r="H10">
        <v>150.24000000000038</v>
      </c>
      <c r="I10">
        <f t="shared" si="1"/>
        <v>-1.1280000000000983</v>
      </c>
      <c r="J10">
        <f t="shared" si="2"/>
        <v>14.01600000000011</v>
      </c>
      <c r="K10">
        <f t="shared" si="3"/>
        <v>20.807999999999968</v>
      </c>
    </row>
    <row r="11" spans="1:14" x14ac:dyDescent="0.25">
      <c r="A11">
        <v>147.60000701062381</v>
      </c>
      <c r="B11">
        <v>3.5</v>
      </c>
      <c r="C11">
        <v>30.959999999998992</v>
      </c>
      <c r="D11">
        <v>56.400000000000034</v>
      </c>
      <c r="E11">
        <v>74.159999999999656</v>
      </c>
      <c r="F11">
        <v>-47.760000000000609</v>
      </c>
      <c r="G11">
        <v>94.56000000000077</v>
      </c>
      <c r="H11">
        <v>174.96000000000066</v>
      </c>
      <c r="I11">
        <f t="shared" si="1"/>
        <v>-1.6800000000001618</v>
      </c>
      <c r="J11">
        <f t="shared" si="2"/>
        <v>15.09600000000008</v>
      </c>
      <c r="K11">
        <f t="shared" si="3"/>
        <v>24.912000000000031</v>
      </c>
    </row>
    <row r="12" spans="1:14" x14ac:dyDescent="0.25">
      <c r="A12">
        <v>162.40000771358609</v>
      </c>
      <c r="B12">
        <v>4</v>
      </c>
      <c r="C12">
        <v>42.239999999999171</v>
      </c>
      <c r="D12">
        <v>65.279999999999589</v>
      </c>
      <c r="E12">
        <v>91.199999999999363</v>
      </c>
      <c r="F12">
        <v>-46.560000000000741</v>
      </c>
      <c r="G12">
        <v>103.44000000000034</v>
      </c>
      <c r="H12">
        <v>198.24000000000041</v>
      </c>
      <c r="I12">
        <f t="shared" si="1"/>
        <v>-0.43200000000015704</v>
      </c>
      <c r="J12">
        <f t="shared" si="2"/>
        <v>16.871999999999993</v>
      </c>
      <c r="K12">
        <f t="shared" si="3"/>
        <v>28.943999999999978</v>
      </c>
    </row>
    <row r="13" spans="1:14" x14ac:dyDescent="0.25">
      <c r="A13">
        <v>180.8000085875392</v>
      </c>
      <c r="B13">
        <v>4.5</v>
      </c>
      <c r="C13">
        <v>46.319999999999254</v>
      </c>
      <c r="D13">
        <v>66.959999999999937</v>
      </c>
      <c r="E13">
        <v>106.08000000000004</v>
      </c>
      <c r="F13">
        <v>-49.920000000000549</v>
      </c>
      <c r="G13">
        <v>110.64000000000043</v>
      </c>
      <c r="H13">
        <v>221.75999999999996</v>
      </c>
      <c r="I13">
        <f t="shared" si="1"/>
        <v>-0.36000000000012944</v>
      </c>
      <c r="J13">
        <f t="shared" si="2"/>
        <v>17.760000000000037</v>
      </c>
      <c r="K13">
        <f t="shared" si="3"/>
        <v>32.783999999999999</v>
      </c>
    </row>
    <row r="14" spans="1:14" x14ac:dyDescent="0.25">
      <c r="A14">
        <v>193.80000920500606</v>
      </c>
      <c r="B14">
        <v>5</v>
      </c>
      <c r="C14">
        <v>48.71999999999899</v>
      </c>
      <c r="D14">
        <v>71.519999999999612</v>
      </c>
      <c r="E14">
        <v>122.87999999999997</v>
      </c>
      <c r="F14">
        <v>-59.760000000000176</v>
      </c>
      <c r="G14">
        <v>116.40000000000086</v>
      </c>
      <c r="H14">
        <v>246.24000000000046</v>
      </c>
      <c r="I14">
        <f t="shared" si="1"/>
        <v>-1.1040000000001184</v>
      </c>
      <c r="J14">
        <f t="shared" si="2"/>
        <v>18.792000000000048</v>
      </c>
      <c r="K14">
        <f t="shared" si="3"/>
        <v>36.912000000000042</v>
      </c>
    </row>
    <row r="15" spans="1:14" x14ac:dyDescent="0.25">
      <c r="A15">
        <v>208.00000987946987</v>
      </c>
      <c r="B15">
        <v>5.5</v>
      </c>
      <c r="C15">
        <v>45.839999999999662</v>
      </c>
      <c r="D15">
        <v>75.599999999999696</v>
      </c>
      <c r="E15">
        <v>135.36000000000001</v>
      </c>
      <c r="F15">
        <v>-73.92000000000057</v>
      </c>
      <c r="G15">
        <v>120.24000000000026</v>
      </c>
      <c r="H15">
        <v>263.76000000000067</v>
      </c>
      <c r="I15">
        <f t="shared" si="1"/>
        <v>-2.8080000000000909</v>
      </c>
      <c r="J15">
        <f t="shared" si="2"/>
        <v>19.583999999999996</v>
      </c>
      <c r="K15">
        <f t="shared" si="3"/>
        <v>39.912000000000063</v>
      </c>
    </row>
    <row r="16" spans="1:14" x14ac:dyDescent="0.25">
      <c r="A16">
        <v>223.00001059193164</v>
      </c>
      <c r="B16">
        <v>6</v>
      </c>
      <c r="C16">
        <v>48.479999999999194</v>
      </c>
      <c r="D16">
        <v>84.719999999999942</v>
      </c>
      <c r="E16">
        <v>147.35999999999959</v>
      </c>
      <c r="F16">
        <v>-91.440000000000765</v>
      </c>
      <c r="G16">
        <v>126.24000000000049</v>
      </c>
      <c r="H16">
        <v>272.16000000000065</v>
      </c>
      <c r="I16">
        <f t="shared" si="1"/>
        <v>-4.2960000000001575</v>
      </c>
      <c r="J16">
        <f t="shared" si="2"/>
        <v>21.096000000000043</v>
      </c>
      <c r="K16">
        <f t="shared" si="3"/>
        <v>41.952000000000019</v>
      </c>
    </row>
    <row r="17" spans="1:11" x14ac:dyDescent="0.25">
      <c r="A17">
        <v>244.20001159887761</v>
      </c>
      <c r="B17">
        <v>6.5</v>
      </c>
      <c r="C17">
        <v>61.199999999999037</v>
      </c>
      <c r="D17">
        <v>95.040000000000049</v>
      </c>
      <c r="E17">
        <v>157.91999999999948</v>
      </c>
      <c r="F17">
        <v>-115.44000000000079</v>
      </c>
      <c r="G17">
        <v>127.68000000000015</v>
      </c>
      <c r="H17">
        <v>264.00000000000045</v>
      </c>
      <c r="I17">
        <f t="shared" si="1"/>
        <v>-5.4240000000001753</v>
      </c>
      <c r="J17">
        <f t="shared" si="2"/>
        <v>22.272000000000016</v>
      </c>
      <c r="K17">
        <f t="shared" si="3"/>
        <v>42.191999999999993</v>
      </c>
    </row>
    <row r="18" spans="1:11" x14ac:dyDescent="0.25">
      <c r="A18">
        <v>260.00001234933734</v>
      </c>
      <c r="B18">
        <v>7</v>
      </c>
      <c r="C18">
        <v>59.519999999999577</v>
      </c>
      <c r="D18">
        <v>103.20000000000022</v>
      </c>
      <c r="E18">
        <v>170.39999999999952</v>
      </c>
      <c r="F18">
        <v>-108.72000000000028</v>
      </c>
      <c r="G18">
        <v>148.56000000000017</v>
      </c>
      <c r="H18">
        <v>269.76</v>
      </c>
      <c r="I18">
        <f t="shared" si="1"/>
        <v>-4.920000000000071</v>
      </c>
      <c r="J18">
        <f t="shared" si="2"/>
        <v>25.176000000000037</v>
      </c>
      <c r="K18">
        <f t="shared" si="3"/>
        <v>44.015999999999948</v>
      </c>
    </row>
    <row r="19" spans="1:11" x14ac:dyDescent="0.25">
      <c r="A19">
        <v>280.20001330878586</v>
      </c>
      <c r="B19">
        <v>7.5</v>
      </c>
      <c r="C19">
        <v>72.239999999999412</v>
      </c>
      <c r="D19">
        <v>115.92000000000004</v>
      </c>
      <c r="E19">
        <v>188.15999999999951</v>
      </c>
      <c r="F19">
        <v>-85.200000000000756</v>
      </c>
      <c r="G19">
        <v>176.16000000000068</v>
      </c>
      <c r="H19">
        <v>288.48000000000008</v>
      </c>
      <c r="I19">
        <f t="shared" si="1"/>
        <v>-1.2960000000001344</v>
      </c>
      <c r="J19">
        <f t="shared" si="2"/>
        <v>29.208000000000069</v>
      </c>
      <c r="K19">
        <f t="shared" si="3"/>
        <v>47.663999999999952</v>
      </c>
    </row>
    <row r="20" spans="1:11" x14ac:dyDescent="0.25">
      <c r="A20">
        <v>310.60001475270838</v>
      </c>
      <c r="B20">
        <v>8</v>
      </c>
      <c r="C20">
        <v>95.999999999999645</v>
      </c>
      <c r="D20">
        <v>128.16000000000031</v>
      </c>
      <c r="E20">
        <v>207.59999999999988</v>
      </c>
      <c r="F20">
        <v>-34.560000000000286</v>
      </c>
      <c r="G20">
        <v>204.72000000000037</v>
      </c>
      <c r="H20">
        <v>315.84000000000077</v>
      </c>
      <c r="I20">
        <f t="shared" si="1"/>
        <v>6.1439999999999353</v>
      </c>
      <c r="J20">
        <f t="shared" si="2"/>
        <v>33.288000000000068</v>
      </c>
      <c r="K20">
        <f t="shared" si="3"/>
        <v>52.344000000000058</v>
      </c>
    </row>
    <row r="21" spans="1:11" x14ac:dyDescent="0.25">
      <c r="A21">
        <v>321.60001527518034</v>
      </c>
      <c r="B21">
        <v>8.5</v>
      </c>
      <c r="C21">
        <v>112.55999999999889</v>
      </c>
      <c r="D21">
        <v>148.32000000000005</v>
      </c>
      <c r="E21">
        <v>229.91999999999956</v>
      </c>
      <c r="F21">
        <v>-12.000000000000817</v>
      </c>
      <c r="G21">
        <v>227.28000000000071</v>
      </c>
      <c r="H21">
        <v>338.16000000000048</v>
      </c>
      <c r="I21">
        <f t="shared" si="1"/>
        <v>10.055999999999806</v>
      </c>
      <c r="J21">
        <f t="shared" si="2"/>
        <v>37.560000000000073</v>
      </c>
      <c r="K21">
        <f t="shared" si="3"/>
        <v>56.808000000000007</v>
      </c>
    </row>
    <row r="22" spans="1:11" x14ac:dyDescent="0.25">
      <c r="A22">
        <v>332.80001580715179</v>
      </c>
      <c r="B22">
        <v>9</v>
      </c>
      <c r="C22">
        <v>127.91999999999915</v>
      </c>
      <c r="D22">
        <v>164.39999999999969</v>
      </c>
      <c r="E22">
        <v>246.2399999999999</v>
      </c>
      <c r="F22">
        <v>0.47999999999922949</v>
      </c>
      <c r="G22">
        <v>242.88000000000079</v>
      </c>
      <c r="H22">
        <v>352.80000000000047</v>
      </c>
      <c r="I22">
        <f t="shared" si="1"/>
        <v>12.839999999999838</v>
      </c>
      <c r="J22">
        <f t="shared" si="2"/>
        <v>40.728000000000044</v>
      </c>
      <c r="K22">
        <f t="shared" si="3"/>
        <v>59.904000000000039</v>
      </c>
    </row>
  </sheetData>
  <mergeCells count="6"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I4" sqref="I4:K16"/>
    </sheetView>
  </sheetViews>
  <sheetFormatPr defaultRowHeight="15" x14ac:dyDescent="0.25"/>
  <cols>
    <col min="1" max="1" width="26.7109375" bestFit="1" customWidth="1"/>
    <col min="2" max="2" width="7.85546875" bestFit="1" customWidth="1"/>
    <col min="3" max="3" width="12" bestFit="1" customWidth="1"/>
    <col min="4" max="4" width="9.42578125" bestFit="1" customWidth="1"/>
    <col min="5" max="5" width="12" bestFit="1" customWidth="1"/>
    <col min="6" max="6" width="11" bestFit="1" customWidth="1"/>
    <col min="7" max="9" width="9.42578125" bestFit="1" customWidth="1"/>
    <col min="12" max="12" width="14.7109375" customWidth="1"/>
    <col min="13" max="13" width="15.140625" customWidth="1"/>
  </cols>
  <sheetData>
    <row r="1" spans="1:14" x14ac:dyDescent="0.2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4" x14ac:dyDescent="0.25">
      <c r="A2" s="7" t="s">
        <v>16</v>
      </c>
      <c r="B2" s="7" t="s">
        <v>25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10" t="s">
        <v>26</v>
      </c>
      <c r="J2" s="10" t="s">
        <v>27</v>
      </c>
      <c r="K2" s="10" t="s">
        <v>28</v>
      </c>
      <c r="L2" s="9"/>
      <c r="M2" s="9"/>
      <c r="N2" s="9"/>
    </row>
    <row r="3" spans="1:14" x14ac:dyDescent="0.25">
      <c r="A3" s="7" t="s">
        <v>1</v>
      </c>
      <c r="B3" s="7"/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10"/>
      <c r="J3" s="10"/>
      <c r="K3" s="10"/>
      <c r="L3" s="9"/>
      <c r="M3" s="9"/>
      <c r="N3" s="9"/>
    </row>
    <row r="4" spans="1:14" x14ac:dyDescent="0.25">
      <c r="A4">
        <v>1.2000000569969416</v>
      </c>
      <c r="B4">
        <v>0</v>
      </c>
      <c r="C4">
        <v>1.9895196601282805E-13</v>
      </c>
      <c r="D4">
        <v>0.23999999999984567</v>
      </c>
      <c r="E4">
        <v>4.3343106881366111E-13</v>
      </c>
      <c r="F4">
        <v>2.4868995751603507E-13</v>
      </c>
      <c r="G4">
        <v>0.480000000000814</v>
      </c>
      <c r="H4">
        <v>-0.24000000000008725</v>
      </c>
      <c r="I4">
        <f>((C4+F4)/2)*2*10^5*10^-6</f>
        <v>4.476419235288631E-14</v>
      </c>
      <c r="J4">
        <f t="shared" ref="J4:K4" si="0">((D4+G4)/2)*2*10^5*10^-6</f>
        <v>7.2000000000065956E-2</v>
      </c>
      <c r="K4">
        <f t="shared" si="0"/>
        <v>-2.3999999999965379E-2</v>
      </c>
    </row>
    <row r="5" spans="1:14" x14ac:dyDescent="0.25">
      <c r="A5">
        <v>28.800001367926598</v>
      </c>
      <c r="B5">
        <v>0.5</v>
      </c>
      <c r="C5">
        <v>-11.999999999999368</v>
      </c>
      <c r="D5">
        <v>19.680000000000192</v>
      </c>
      <c r="E5">
        <v>31.919999999999938</v>
      </c>
      <c r="F5">
        <v>-13.43999999999987</v>
      </c>
      <c r="G5">
        <v>15.600000000000392</v>
      </c>
      <c r="H5">
        <v>40.319999999999176</v>
      </c>
      <c r="I5">
        <f t="shared" ref="I5:I16" si="1">((C5+F5)/2)*2*10^5*10^-6</f>
        <v>-2.5439999999999237</v>
      </c>
      <c r="J5">
        <f t="shared" ref="J5:J16" si="2">((D5+G5)/2)*2*10^5*10^-6</f>
        <v>3.5280000000000582</v>
      </c>
      <c r="K5">
        <f t="shared" ref="K5:K16" si="3">((E5+H5)/2)*2*10^5*10^-6</f>
        <v>7.2239999999999114</v>
      </c>
    </row>
    <row r="6" spans="1:14" x14ac:dyDescent="0.25">
      <c r="A6">
        <v>47.600002260878682</v>
      </c>
      <c r="B6">
        <v>1</v>
      </c>
      <c r="C6">
        <v>-11.999999999999368</v>
      </c>
      <c r="D6">
        <v>45.360000000000561</v>
      </c>
      <c r="E6">
        <v>65.040000000000191</v>
      </c>
      <c r="F6">
        <v>-26.399999999999508</v>
      </c>
      <c r="G6">
        <v>32.880000000000798</v>
      </c>
      <c r="H6">
        <v>82.319999999999879</v>
      </c>
      <c r="I6">
        <f t="shared" si="1"/>
        <v>-3.8399999999998875</v>
      </c>
      <c r="J6">
        <f t="shared" si="2"/>
        <v>7.8240000000001357</v>
      </c>
      <c r="K6">
        <f t="shared" si="3"/>
        <v>14.736000000000006</v>
      </c>
    </row>
    <row r="7" spans="1:14" x14ac:dyDescent="0.25">
      <c r="A7">
        <v>61.800002935342491</v>
      </c>
      <c r="B7">
        <v>1.5</v>
      </c>
      <c r="C7">
        <v>-12.479999999999848</v>
      </c>
      <c r="D7">
        <v>82.080000000000425</v>
      </c>
      <c r="E7">
        <v>96.719999999999914</v>
      </c>
      <c r="F7">
        <v>-38.160000000000167</v>
      </c>
      <c r="G7">
        <v>69.360000000000866</v>
      </c>
      <c r="H7">
        <v>128.87999999999937</v>
      </c>
      <c r="I7">
        <f t="shared" si="1"/>
        <v>-5.0640000000000018</v>
      </c>
      <c r="J7">
        <f t="shared" si="2"/>
        <v>15.14400000000013</v>
      </c>
      <c r="K7">
        <f t="shared" si="3"/>
        <v>22.559999999999928</v>
      </c>
    </row>
    <row r="8" spans="1:14" x14ac:dyDescent="0.25">
      <c r="A8">
        <v>79.200003761798143</v>
      </c>
      <c r="B8">
        <v>2</v>
      </c>
      <c r="C8">
        <v>-13.919999999999511</v>
      </c>
      <c r="D8">
        <v>123.59999999999977</v>
      </c>
      <c r="E8">
        <v>128.40000000000049</v>
      </c>
      <c r="F8">
        <v>-51.840000000000082</v>
      </c>
      <c r="G8">
        <v>109.20000000000074</v>
      </c>
      <c r="H8">
        <v>173.2799999999998</v>
      </c>
      <c r="I8">
        <f t="shared" si="1"/>
        <v>-6.5759999999999588</v>
      </c>
      <c r="J8">
        <f t="shared" si="2"/>
        <v>23.280000000000051</v>
      </c>
      <c r="K8">
        <f t="shared" si="3"/>
        <v>30.168000000000028</v>
      </c>
    </row>
    <row r="9" spans="1:14" x14ac:dyDescent="0.25">
      <c r="A9">
        <v>94.400004483759403</v>
      </c>
      <c r="B9">
        <v>2.5</v>
      </c>
      <c r="C9">
        <v>-14.639999999999787</v>
      </c>
      <c r="D9">
        <v>159.36000000000044</v>
      </c>
      <c r="E9">
        <v>163.20000000000022</v>
      </c>
      <c r="F9">
        <v>-65.759999999999792</v>
      </c>
      <c r="G9">
        <v>135.12</v>
      </c>
      <c r="H9">
        <v>212.63999999999919</v>
      </c>
      <c r="I9">
        <f t="shared" si="1"/>
        <v>-8.0399999999999583</v>
      </c>
      <c r="J9">
        <f t="shared" si="2"/>
        <v>29.448000000000047</v>
      </c>
      <c r="K9">
        <f t="shared" si="3"/>
        <v>37.583999999999939</v>
      </c>
    </row>
    <row r="10" spans="1:14" x14ac:dyDescent="0.25">
      <c r="A10">
        <v>107.60000511072576</v>
      </c>
      <c r="B10">
        <v>3</v>
      </c>
      <c r="C10">
        <v>-13.919999999999511</v>
      </c>
      <c r="D10">
        <v>196.80000000000058</v>
      </c>
      <c r="E10">
        <v>197.52000000000035</v>
      </c>
      <c r="F10">
        <v>-79.439999999999714</v>
      </c>
      <c r="G10">
        <v>162.24000000000007</v>
      </c>
      <c r="H10">
        <v>246.71999999999954</v>
      </c>
      <c r="I10">
        <f t="shared" si="1"/>
        <v>-9.3359999999999221</v>
      </c>
      <c r="J10">
        <f t="shared" si="2"/>
        <v>35.904000000000067</v>
      </c>
      <c r="K10">
        <f t="shared" si="3"/>
        <v>44.423999999999992</v>
      </c>
    </row>
    <row r="11" spans="1:14" x14ac:dyDescent="0.25">
      <c r="A11">
        <v>120.60000572819263</v>
      </c>
      <c r="B11">
        <v>3.5</v>
      </c>
      <c r="C11">
        <v>7.4400000000000901</v>
      </c>
      <c r="D11">
        <v>229.91999999999996</v>
      </c>
      <c r="E11">
        <v>225.84000000000026</v>
      </c>
      <c r="F11">
        <v>-95.279999999999561</v>
      </c>
      <c r="G11">
        <v>207.84000000000037</v>
      </c>
      <c r="H11">
        <v>277.67999999999984</v>
      </c>
      <c r="I11">
        <f t="shared" si="1"/>
        <v>-8.7839999999999456</v>
      </c>
      <c r="J11">
        <f t="shared" si="2"/>
        <v>43.776000000000025</v>
      </c>
      <c r="K11">
        <f t="shared" si="3"/>
        <v>50.352000000000004</v>
      </c>
    </row>
    <row r="12" spans="1:14" x14ac:dyDescent="0.25">
      <c r="A12">
        <v>146.00000693462789</v>
      </c>
      <c r="B12">
        <v>4</v>
      </c>
      <c r="C12">
        <v>13.680000000000113</v>
      </c>
      <c r="D12">
        <v>335.51999999999987</v>
      </c>
      <c r="E12">
        <v>259.67999999999989</v>
      </c>
      <c r="F12">
        <v>-109.43999999999996</v>
      </c>
      <c r="G12">
        <v>345.60000000000048</v>
      </c>
      <c r="H12">
        <v>301.4399999999992</v>
      </c>
      <c r="I12">
        <f t="shared" si="1"/>
        <v>-9.5759999999999845</v>
      </c>
      <c r="J12">
        <f t="shared" si="2"/>
        <v>68.112000000000023</v>
      </c>
      <c r="K12">
        <f t="shared" si="3"/>
        <v>56.11199999999991</v>
      </c>
    </row>
    <row r="13" spans="1:14" x14ac:dyDescent="0.25">
      <c r="A13">
        <v>153.00000726711005</v>
      </c>
      <c r="B13">
        <v>4.5</v>
      </c>
      <c r="C13">
        <v>4.0800000000002825</v>
      </c>
      <c r="D13">
        <v>319.68</v>
      </c>
      <c r="E13">
        <v>297.60000000000053</v>
      </c>
      <c r="F13">
        <v>-125.76000000000029</v>
      </c>
      <c r="G13">
        <v>278.88000000000034</v>
      </c>
      <c r="H13">
        <v>310.79999999999922</v>
      </c>
      <c r="I13">
        <f t="shared" si="1"/>
        <v>-12.167999999999999</v>
      </c>
      <c r="J13">
        <f t="shared" si="2"/>
        <v>59.856000000000037</v>
      </c>
      <c r="K13">
        <f t="shared" si="3"/>
        <v>60.839999999999975</v>
      </c>
    </row>
    <row r="14" spans="1:14" x14ac:dyDescent="0.25">
      <c r="A14">
        <v>160.60000762809068</v>
      </c>
      <c r="B14">
        <v>5</v>
      </c>
      <c r="C14">
        <v>-4.0799999999998846</v>
      </c>
      <c r="D14">
        <v>263.28000000000003</v>
      </c>
      <c r="E14">
        <v>335.76000000000005</v>
      </c>
      <c r="F14">
        <v>-136.56</v>
      </c>
      <c r="G14">
        <v>187.20000000000016</v>
      </c>
      <c r="H14">
        <v>323.75999999999976</v>
      </c>
      <c r="I14">
        <f t="shared" si="1"/>
        <v>-14.063999999999986</v>
      </c>
      <c r="J14">
        <f t="shared" si="2"/>
        <v>45.048000000000023</v>
      </c>
      <c r="K14">
        <f t="shared" si="3"/>
        <v>65.95199999999997</v>
      </c>
    </row>
    <row r="15" spans="1:14" x14ac:dyDescent="0.25">
      <c r="A15">
        <v>172.40000818856061</v>
      </c>
      <c r="B15">
        <v>5.5</v>
      </c>
      <c r="C15">
        <v>-10.079999999999224</v>
      </c>
      <c r="D15">
        <v>204.24000000000046</v>
      </c>
      <c r="E15">
        <v>368.6400000000005</v>
      </c>
      <c r="F15">
        <v>-137.99999999999966</v>
      </c>
      <c r="G15">
        <v>113.76000000000042</v>
      </c>
      <c r="H15">
        <v>337.19999999999987</v>
      </c>
      <c r="I15">
        <f t="shared" si="1"/>
        <v>-14.807999999999888</v>
      </c>
      <c r="J15">
        <f t="shared" si="2"/>
        <v>31.80000000000009</v>
      </c>
      <c r="K15">
        <f t="shared" si="3"/>
        <v>70.584000000000046</v>
      </c>
    </row>
    <row r="16" spans="1:14" x14ac:dyDescent="0.25">
      <c r="A16">
        <v>182.60000867303461</v>
      </c>
      <c r="B16">
        <v>6</v>
      </c>
      <c r="C16">
        <v>-14.639999999999787</v>
      </c>
      <c r="D16">
        <v>238.31999999999991</v>
      </c>
      <c r="E16">
        <v>384.72000000000014</v>
      </c>
      <c r="F16">
        <v>-138.23999999999944</v>
      </c>
      <c r="G16">
        <v>138.72000000000051</v>
      </c>
      <c r="H16">
        <v>326.3999999999993</v>
      </c>
      <c r="I16">
        <f t="shared" si="1"/>
        <v>-15.287999999999922</v>
      </c>
      <c r="J16">
        <f t="shared" si="2"/>
        <v>37.704000000000043</v>
      </c>
      <c r="K16">
        <f t="shared" si="3"/>
        <v>71.111999999999938</v>
      </c>
    </row>
  </sheetData>
  <mergeCells count="6"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5" sqref="I5:K14"/>
    </sheetView>
  </sheetViews>
  <sheetFormatPr defaultRowHeight="15" x14ac:dyDescent="0.25"/>
  <cols>
    <col min="1" max="1" width="26.7109375" bestFit="1" customWidth="1"/>
    <col min="2" max="2" width="7.85546875" bestFit="1" customWidth="1"/>
    <col min="3" max="8" width="9.42578125" bestFit="1" customWidth="1"/>
    <col min="12" max="12" width="16" customWidth="1"/>
    <col min="13" max="13" width="17" customWidth="1"/>
  </cols>
  <sheetData>
    <row r="1" spans="1:14" x14ac:dyDescent="0.2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4" x14ac:dyDescent="0.25">
      <c r="A2" s="7" t="s">
        <v>16</v>
      </c>
      <c r="B2" s="7" t="s">
        <v>25</v>
      </c>
      <c r="C2" s="7" t="s">
        <v>18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10" t="s">
        <v>26</v>
      </c>
      <c r="J2" s="10" t="s">
        <v>27</v>
      </c>
      <c r="K2" s="10" t="s">
        <v>28</v>
      </c>
      <c r="L2" s="9"/>
      <c r="M2" s="9"/>
      <c r="N2" s="9"/>
    </row>
    <row r="3" spans="1:14" x14ac:dyDescent="0.25">
      <c r="A3" s="7" t="s">
        <v>1</v>
      </c>
      <c r="B3" s="7"/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10"/>
      <c r="J3" s="10"/>
      <c r="K3" s="10"/>
      <c r="L3" s="9"/>
      <c r="M3" s="9"/>
      <c r="N3" s="9"/>
    </row>
    <row r="5" spans="1:14" x14ac:dyDescent="0.25">
      <c r="A5">
        <v>0.60000002849847078</v>
      </c>
      <c r="B5">
        <v>0</v>
      </c>
      <c r="C5">
        <v>-4.3200000000000074</v>
      </c>
      <c r="D5">
        <v>-3.6000000000000298</v>
      </c>
      <c r="E5">
        <v>-1.9199999999998099</v>
      </c>
      <c r="F5">
        <v>-1.6799999999992181</v>
      </c>
      <c r="G5">
        <v>-2.6400000000002137</v>
      </c>
      <c r="H5">
        <v>-0.23999999999954014</v>
      </c>
      <c r="I5">
        <f>((C5+F5)/2)*2*10^5*10^-6</f>
        <v>-0.5999999999999226</v>
      </c>
      <c r="J5">
        <f t="shared" ref="J5:K5" si="0">((D5+G5)/2)*2*10^5*10^-6</f>
        <v>-0.62400000000002431</v>
      </c>
      <c r="K5">
        <f t="shared" si="0"/>
        <v>-0.21599999999993499</v>
      </c>
    </row>
    <row r="6" spans="1:14" x14ac:dyDescent="0.25">
      <c r="A6">
        <v>30.60000145342201</v>
      </c>
      <c r="B6">
        <v>1</v>
      </c>
      <c r="C6">
        <v>9.8399999999994989</v>
      </c>
      <c r="D6">
        <v>27.839999999999883</v>
      </c>
      <c r="E6">
        <v>38.400000000000546</v>
      </c>
      <c r="F6">
        <v>24.480000000000743</v>
      </c>
      <c r="G6">
        <v>39.36000000000049</v>
      </c>
      <c r="H6">
        <v>45.599999999999675</v>
      </c>
      <c r="I6">
        <f t="shared" ref="I6:I14" si="1">((C6+F6)/2)*2*10^5*10^-6</f>
        <v>3.4320000000000239</v>
      </c>
      <c r="J6">
        <f t="shared" ref="J6:J14" si="2">((D6+G6)/2)*2*10^5*10^-6</f>
        <v>6.7200000000000371</v>
      </c>
      <c r="K6">
        <f t="shared" ref="K6:K14" si="3">((E6+H6)/2)*2*10^5*10^-6</f>
        <v>8.4000000000000217</v>
      </c>
    </row>
    <row r="7" spans="1:14" x14ac:dyDescent="0.25">
      <c r="A7">
        <v>43.600002070888877</v>
      </c>
      <c r="B7">
        <v>2</v>
      </c>
      <c r="C7">
        <v>9.599999999999703</v>
      </c>
      <c r="D7">
        <v>37.199999999999918</v>
      </c>
      <c r="E7">
        <v>59.280000000000555</v>
      </c>
      <c r="F7">
        <v>32.16000000000043</v>
      </c>
      <c r="G7">
        <v>61.680000000000163</v>
      </c>
      <c r="H7">
        <v>75.599999999999923</v>
      </c>
      <c r="I7">
        <f t="shared" si="1"/>
        <v>4.1760000000000135</v>
      </c>
      <c r="J7">
        <f t="shared" si="2"/>
        <v>9.888000000000007</v>
      </c>
      <c r="K7">
        <f t="shared" si="3"/>
        <v>13.488000000000048</v>
      </c>
    </row>
    <row r="8" spans="1:14" x14ac:dyDescent="0.25">
      <c r="A8">
        <v>66.600003163330257</v>
      </c>
      <c r="B8">
        <v>3</v>
      </c>
      <c r="C8">
        <v>10.799999999999571</v>
      </c>
      <c r="D8">
        <v>47.520000000000024</v>
      </c>
      <c r="E8">
        <v>89.280000000000797</v>
      </c>
      <c r="F8">
        <v>32.16000000000043</v>
      </c>
      <c r="G8">
        <v>84.720000000000113</v>
      </c>
      <c r="H8">
        <v>135.35999999999973</v>
      </c>
      <c r="I8">
        <f t="shared" si="1"/>
        <v>4.2959999999999994</v>
      </c>
      <c r="J8">
        <f t="shared" si="2"/>
        <v>13.224000000000013</v>
      </c>
      <c r="K8">
        <f t="shared" si="3"/>
        <v>22.464000000000052</v>
      </c>
    </row>
    <row r="9" spans="1:14" x14ac:dyDescent="0.25">
      <c r="A9">
        <v>86.800004122778773</v>
      </c>
      <c r="B9">
        <v>4</v>
      </c>
      <c r="C9">
        <v>10.319999999999979</v>
      </c>
      <c r="D9">
        <v>72.719999999999914</v>
      </c>
      <c r="E9">
        <v>149.52000000000021</v>
      </c>
      <c r="F9">
        <v>42.240000000000741</v>
      </c>
      <c r="G9">
        <v>96.960000000000363</v>
      </c>
      <c r="H9">
        <v>178.3200000000005</v>
      </c>
      <c r="I9">
        <f t="shared" si="1"/>
        <v>5.2560000000000713</v>
      </c>
      <c r="J9">
        <f t="shared" si="2"/>
        <v>16.968000000000028</v>
      </c>
      <c r="K9">
        <f t="shared" si="3"/>
        <v>32.78400000000007</v>
      </c>
    </row>
    <row r="10" spans="1:14" x14ac:dyDescent="0.25">
      <c r="A10">
        <v>102.80000488273799</v>
      </c>
      <c r="B10">
        <v>5</v>
      </c>
      <c r="C10">
        <v>8.6399999999996311</v>
      </c>
      <c r="D10">
        <v>101.03999999999982</v>
      </c>
      <c r="E10">
        <v>188.16000000000022</v>
      </c>
      <c r="F10">
        <v>53.760000000000716</v>
      </c>
      <c r="G10">
        <v>118.08000000000017</v>
      </c>
      <c r="H10">
        <v>218.40000000000018</v>
      </c>
      <c r="I10">
        <f t="shared" si="1"/>
        <v>6.240000000000034</v>
      </c>
      <c r="J10">
        <f t="shared" si="2"/>
        <v>21.911999999999999</v>
      </c>
      <c r="K10">
        <f t="shared" si="3"/>
        <v>40.656000000000034</v>
      </c>
    </row>
    <row r="11" spans="1:14" x14ac:dyDescent="0.25">
      <c r="A11">
        <v>120.00000569969416</v>
      </c>
      <c r="B11">
        <v>6</v>
      </c>
      <c r="C11">
        <v>3.8400000000001597</v>
      </c>
      <c r="D11">
        <v>110.63999999999965</v>
      </c>
      <c r="E11">
        <v>210.24000000000009</v>
      </c>
      <c r="F11">
        <v>96.720000000000596</v>
      </c>
      <c r="G11">
        <v>167.51999999999987</v>
      </c>
      <c r="H11">
        <v>273.11999999999983</v>
      </c>
      <c r="I11">
        <f t="shared" si="1"/>
        <v>10.056000000000076</v>
      </c>
      <c r="J11">
        <f t="shared" si="2"/>
        <v>27.815999999999949</v>
      </c>
      <c r="K11">
        <f t="shared" si="3"/>
        <v>48.335999999999991</v>
      </c>
    </row>
    <row r="12" spans="1:14" x14ac:dyDescent="0.25">
      <c r="A12">
        <v>145.40000690612942</v>
      </c>
      <c r="B12">
        <v>7</v>
      </c>
      <c r="C12">
        <v>54.71999999999953</v>
      </c>
      <c r="D12">
        <v>136.79999999999961</v>
      </c>
      <c r="E12">
        <v>244.32000000000042</v>
      </c>
      <c r="F12">
        <v>153.36000000000041</v>
      </c>
      <c r="G12">
        <v>201.36000000000041</v>
      </c>
      <c r="H12">
        <v>321.84000000000015</v>
      </c>
      <c r="I12">
        <f t="shared" si="1"/>
        <v>20.807999999999993</v>
      </c>
      <c r="J12">
        <f t="shared" si="2"/>
        <v>33.815999999999995</v>
      </c>
      <c r="K12">
        <f t="shared" si="3"/>
        <v>56.616000000000049</v>
      </c>
    </row>
    <row r="13" spans="1:14" x14ac:dyDescent="0.25">
      <c r="A13">
        <v>175.20000832155347</v>
      </c>
      <c r="B13">
        <v>8</v>
      </c>
      <c r="C13">
        <v>117.35999999999956</v>
      </c>
      <c r="D13">
        <v>174.23999999999975</v>
      </c>
      <c r="E13">
        <v>299.76000000000033</v>
      </c>
      <c r="F13">
        <v>218.40000000000018</v>
      </c>
      <c r="G13">
        <v>239.51999999999992</v>
      </c>
      <c r="H13">
        <v>383.99999999999972</v>
      </c>
      <c r="I13">
        <f t="shared" si="1"/>
        <v>33.575999999999979</v>
      </c>
      <c r="J13">
        <f t="shared" si="2"/>
        <v>41.375999999999962</v>
      </c>
      <c r="K13">
        <f t="shared" si="3"/>
        <v>68.375999999999991</v>
      </c>
    </row>
    <row r="14" spans="1:14" x14ac:dyDescent="0.25">
      <c r="A14">
        <v>189.20000898651779</v>
      </c>
      <c r="B14">
        <v>9</v>
      </c>
      <c r="C14">
        <v>136.07999999999964</v>
      </c>
      <c r="D14">
        <v>191.27999999999946</v>
      </c>
      <c r="E14">
        <v>336.00000000000063</v>
      </c>
      <c r="F14">
        <v>231.60000000000048</v>
      </c>
      <c r="G14">
        <v>248.64000000000019</v>
      </c>
      <c r="H14">
        <v>422.6399999999997</v>
      </c>
      <c r="I14">
        <f t="shared" si="1"/>
        <v>36.768000000000015</v>
      </c>
      <c r="J14">
        <f t="shared" si="2"/>
        <v>43.991999999999962</v>
      </c>
      <c r="K14">
        <f t="shared" si="3"/>
        <v>75.864000000000033</v>
      </c>
    </row>
  </sheetData>
  <mergeCells count="6"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19" workbookViewId="0">
      <selection activeCell="A30" sqref="A30"/>
    </sheetView>
  </sheetViews>
  <sheetFormatPr defaultRowHeight="15" x14ac:dyDescent="0.25"/>
  <cols>
    <col min="1" max="1" width="9.140625" style="12"/>
    <col min="2" max="3" width="9.5703125" style="12" bestFit="1" customWidth="1"/>
    <col min="4" max="4" width="19.5703125" style="12" customWidth="1"/>
    <col min="5" max="5" width="17.42578125" style="12" customWidth="1"/>
    <col min="6" max="16384" width="9.140625" style="12"/>
  </cols>
  <sheetData>
    <row r="1" spans="1:6" ht="21" x14ac:dyDescent="0.35">
      <c r="A1" s="15" t="s">
        <v>41</v>
      </c>
      <c r="B1" s="15"/>
      <c r="C1" s="15"/>
      <c r="D1" s="15"/>
      <c r="E1" s="15"/>
      <c r="F1" s="15"/>
    </row>
    <row r="2" spans="1:6" ht="30" x14ac:dyDescent="0.25">
      <c r="A2" s="8" t="s">
        <v>3</v>
      </c>
      <c r="B2" s="8" t="s">
        <v>4</v>
      </c>
      <c r="C2" s="8" t="s">
        <v>5</v>
      </c>
      <c r="D2" s="8" t="s">
        <v>30</v>
      </c>
      <c r="E2" s="8" t="s">
        <v>29</v>
      </c>
      <c r="F2" s="8" t="s">
        <v>31</v>
      </c>
    </row>
    <row r="3" spans="1:6" x14ac:dyDescent="0.25">
      <c r="A3" s="12">
        <v>0</v>
      </c>
      <c r="B3" s="12">
        <v>3.84</v>
      </c>
      <c r="C3" s="12">
        <v>2.0299999999999998</v>
      </c>
      <c r="D3" s="8">
        <v>0</v>
      </c>
      <c r="E3" s="8">
        <v>0</v>
      </c>
      <c r="F3" s="8">
        <f>D3-E3</f>
        <v>0</v>
      </c>
    </row>
    <row r="4" spans="1:6" x14ac:dyDescent="0.25">
      <c r="A4" s="12">
        <v>0.5</v>
      </c>
      <c r="B4" s="12">
        <v>4.24</v>
      </c>
      <c r="C4" s="12">
        <v>2.2999999999999998</v>
      </c>
      <c r="D4" s="12">
        <f>B4-B3</f>
        <v>0.40000000000000036</v>
      </c>
      <c r="E4" s="12">
        <f>C4-C3</f>
        <v>0.27</v>
      </c>
      <c r="F4" s="8">
        <f>E4-D4</f>
        <v>-0.13000000000000034</v>
      </c>
    </row>
    <row r="5" spans="1:6" x14ac:dyDescent="0.25">
      <c r="A5" s="12">
        <v>1</v>
      </c>
      <c r="B5" s="12">
        <v>4.45</v>
      </c>
      <c r="C5" s="12">
        <v>2.46</v>
      </c>
      <c r="D5" s="12">
        <f>B5-B4</f>
        <v>0.20999999999999996</v>
      </c>
      <c r="E5" s="12">
        <f t="shared" ref="E5:E17" si="0">C5-C4</f>
        <v>0.16000000000000014</v>
      </c>
      <c r="F5" s="8">
        <f t="shared" ref="F5:F17" si="1">E5-D5</f>
        <v>-4.9999999999999822E-2</v>
      </c>
    </row>
    <row r="6" spans="1:6" x14ac:dyDescent="0.25">
      <c r="A6" s="12">
        <v>1.5</v>
      </c>
      <c r="B6" s="12">
        <v>4.55</v>
      </c>
      <c r="C6" s="12">
        <v>2.58</v>
      </c>
      <c r="D6" s="12">
        <f t="shared" ref="D6:D17" si="2">B6-B5</f>
        <v>9.9999999999999645E-2</v>
      </c>
      <c r="E6" s="12">
        <f t="shared" si="0"/>
        <v>0.12000000000000011</v>
      </c>
      <c r="F6" s="8">
        <f t="shared" si="1"/>
        <v>2.0000000000000462E-2</v>
      </c>
    </row>
    <row r="7" spans="1:6" x14ac:dyDescent="0.25">
      <c r="A7" s="12">
        <v>2</v>
      </c>
      <c r="B7" s="12">
        <v>4.62</v>
      </c>
      <c r="C7" s="12">
        <v>2.76</v>
      </c>
      <c r="D7" s="12">
        <f t="shared" si="2"/>
        <v>7.0000000000000284E-2</v>
      </c>
      <c r="E7" s="12">
        <f t="shared" si="0"/>
        <v>0.17999999999999972</v>
      </c>
      <c r="F7" s="8">
        <f t="shared" si="1"/>
        <v>0.10999999999999943</v>
      </c>
    </row>
    <row r="8" spans="1:6" x14ac:dyDescent="0.25">
      <c r="A8" s="12">
        <v>2.5</v>
      </c>
      <c r="B8" s="12">
        <v>4.71</v>
      </c>
      <c r="C8" s="12">
        <v>2.8</v>
      </c>
      <c r="D8" s="12">
        <f t="shared" si="2"/>
        <v>8.9999999999999858E-2</v>
      </c>
      <c r="E8" s="12">
        <f t="shared" si="0"/>
        <v>4.0000000000000036E-2</v>
      </c>
      <c r="F8" s="8">
        <f t="shared" si="1"/>
        <v>-4.9999999999999822E-2</v>
      </c>
    </row>
    <row r="9" spans="1:6" x14ac:dyDescent="0.25">
      <c r="A9" s="12">
        <v>3</v>
      </c>
      <c r="B9" s="12">
        <v>4.79</v>
      </c>
      <c r="C9" s="12">
        <v>2.93</v>
      </c>
      <c r="D9" s="12">
        <f t="shared" si="2"/>
        <v>8.0000000000000071E-2</v>
      </c>
      <c r="E9" s="12">
        <f t="shared" si="0"/>
        <v>0.13000000000000034</v>
      </c>
      <c r="F9" s="8">
        <f t="shared" si="1"/>
        <v>5.0000000000000266E-2</v>
      </c>
    </row>
    <row r="10" spans="1:6" x14ac:dyDescent="0.25">
      <c r="A10" s="12">
        <v>3.5</v>
      </c>
      <c r="B10" s="12">
        <v>4.8600000000000003</v>
      </c>
      <c r="C10" s="12">
        <v>3.04</v>
      </c>
      <c r="D10" s="12">
        <f t="shared" si="2"/>
        <v>7.0000000000000284E-2</v>
      </c>
      <c r="E10" s="12">
        <f t="shared" si="0"/>
        <v>0.10999999999999988</v>
      </c>
      <c r="F10" s="8">
        <f t="shared" si="1"/>
        <v>3.9999999999999591E-2</v>
      </c>
    </row>
    <row r="11" spans="1:6" x14ac:dyDescent="0.25">
      <c r="A11" s="12">
        <v>4</v>
      </c>
      <c r="B11" s="12">
        <v>4.9400000000000004</v>
      </c>
      <c r="C11" s="12">
        <v>3.15</v>
      </c>
      <c r="D11" s="12">
        <f t="shared" si="2"/>
        <v>8.0000000000000071E-2</v>
      </c>
      <c r="E11" s="12">
        <f t="shared" si="0"/>
        <v>0.10999999999999988</v>
      </c>
      <c r="F11" s="8">
        <f t="shared" si="1"/>
        <v>2.9999999999999805E-2</v>
      </c>
    </row>
    <row r="12" spans="1:6" x14ac:dyDescent="0.25">
      <c r="A12" s="12">
        <v>4.5</v>
      </c>
      <c r="B12" s="12">
        <v>5.01</v>
      </c>
      <c r="C12" s="12">
        <v>3.26</v>
      </c>
      <c r="D12" s="12">
        <f t="shared" si="2"/>
        <v>6.9999999999999396E-2</v>
      </c>
      <c r="E12" s="12">
        <f t="shared" si="0"/>
        <v>0.10999999999999988</v>
      </c>
      <c r="F12" s="8">
        <f t="shared" si="1"/>
        <v>4.000000000000048E-2</v>
      </c>
    </row>
    <row r="13" spans="1:6" x14ac:dyDescent="0.25">
      <c r="A13" s="12">
        <v>5</v>
      </c>
      <c r="B13" s="12">
        <v>5.09</v>
      </c>
      <c r="C13" s="12">
        <v>3.41</v>
      </c>
      <c r="D13" s="12">
        <f t="shared" si="2"/>
        <v>8.0000000000000071E-2</v>
      </c>
      <c r="E13" s="12">
        <f t="shared" si="0"/>
        <v>0.15000000000000036</v>
      </c>
      <c r="F13" s="8">
        <f t="shared" si="1"/>
        <v>7.0000000000000284E-2</v>
      </c>
    </row>
    <row r="14" spans="1:6" x14ac:dyDescent="0.25">
      <c r="A14" s="12">
        <v>5.5</v>
      </c>
      <c r="B14" s="12">
        <v>5.17</v>
      </c>
      <c r="C14" s="12">
        <v>3.56</v>
      </c>
      <c r="D14" s="12">
        <f t="shared" si="2"/>
        <v>8.0000000000000071E-2</v>
      </c>
      <c r="E14" s="12">
        <f t="shared" si="0"/>
        <v>0.14999999999999991</v>
      </c>
      <c r="F14" s="8">
        <f t="shared" si="1"/>
        <v>6.999999999999984E-2</v>
      </c>
    </row>
    <row r="15" spans="1:6" x14ac:dyDescent="0.25">
      <c r="A15" s="12">
        <v>6</v>
      </c>
      <c r="B15" s="12">
        <v>5.27</v>
      </c>
      <c r="C15" s="12">
        <v>3.72</v>
      </c>
      <c r="D15" s="12">
        <f t="shared" si="2"/>
        <v>9.9999999999999645E-2</v>
      </c>
      <c r="E15" s="12">
        <f t="shared" si="0"/>
        <v>0.16000000000000014</v>
      </c>
      <c r="F15" s="8">
        <f t="shared" si="1"/>
        <v>6.0000000000000497E-2</v>
      </c>
    </row>
    <row r="16" spans="1:6" x14ac:dyDescent="0.25">
      <c r="A16" s="12">
        <v>6.5</v>
      </c>
      <c r="B16" s="12">
        <v>5.46</v>
      </c>
      <c r="C16" s="12">
        <v>4.3</v>
      </c>
      <c r="D16" s="12">
        <f t="shared" si="2"/>
        <v>0.19000000000000039</v>
      </c>
      <c r="E16" s="12">
        <f t="shared" si="0"/>
        <v>0.57999999999999963</v>
      </c>
      <c r="F16" s="8">
        <f t="shared" si="1"/>
        <v>0.38999999999999924</v>
      </c>
    </row>
    <row r="17" spans="1:6" x14ac:dyDescent="0.25">
      <c r="A17" s="12">
        <v>7</v>
      </c>
      <c r="B17" s="12">
        <v>5.72</v>
      </c>
      <c r="C17" s="12">
        <v>4.82</v>
      </c>
      <c r="D17" s="12">
        <f t="shared" si="2"/>
        <v>0.25999999999999979</v>
      </c>
      <c r="E17" s="12">
        <f t="shared" si="0"/>
        <v>0.52000000000000046</v>
      </c>
      <c r="F17" s="8">
        <f t="shared" si="1"/>
        <v>0.26000000000000068</v>
      </c>
    </row>
    <row r="18" spans="1:6" x14ac:dyDescent="0.25">
      <c r="A18" s="12">
        <v>9.1999999999999993</v>
      </c>
      <c r="B18" s="13" t="s">
        <v>32</v>
      </c>
      <c r="C18" s="13"/>
      <c r="D18" s="13"/>
      <c r="E18" s="13"/>
      <c r="F18" s="13"/>
    </row>
    <row r="19" spans="1:6" x14ac:dyDescent="0.25">
      <c r="B19" s="14"/>
      <c r="C19" s="14"/>
      <c r="D19" s="14"/>
      <c r="E19" s="14"/>
      <c r="F19" s="14"/>
    </row>
    <row r="20" spans="1:6" ht="21" x14ac:dyDescent="0.35">
      <c r="A20" s="15" t="s">
        <v>42</v>
      </c>
      <c r="B20" s="15"/>
      <c r="C20" s="15"/>
      <c r="D20" s="15"/>
      <c r="E20" s="15"/>
      <c r="F20" s="15"/>
    </row>
    <row r="21" spans="1:6" ht="30" x14ac:dyDescent="0.25">
      <c r="A21" s="8" t="s">
        <v>3</v>
      </c>
      <c r="B21" s="8" t="s">
        <v>4</v>
      </c>
      <c r="C21" s="8" t="s">
        <v>5</v>
      </c>
      <c r="D21" s="8" t="s">
        <v>30</v>
      </c>
      <c r="E21" s="8" t="s">
        <v>29</v>
      </c>
      <c r="F21" s="8" t="s">
        <v>31</v>
      </c>
    </row>
    <row r="22" spans="1:6" x14ac:dyDescent="0.25">
      <c r="A22" s="12">
        <v>0</v>
      </c>
      <c r="B22" s="12">
        <v>3.67</v>
      </c>
      <c r="C22" s="12">
        <v>5.29</v>
      </c>
      <c r="D22" s="12">
        <v>0</v>
      </c>
      <c r="E22" s="12">
        <v>0</v>
      </c>
      <c r="F22" s="12">
        <v>0</v>
      </c>
    </row>
    <row r="23" spans="1:6" x14ac:dyDescent="0.25">
      <c r="A23" s="12">
        <v>1</v>
      </c>
      <c r="B23" s="12">
        <v>3.82</v>
      </c>
      <c r="C23" s="12">
        <v>5.36</v>
      </c>
      <c r="D23" s="12">
        <f>B23-B22</f>
        <v>0.14999999999999991</v>
      </c>
      <c r="E23" s="12">
        <f>C23-C22</f>
        <v>7.0000000000000284E-2</v>
      </c>
      <c r="F23" s="8">
        <f t="shared" ref="F23:F28" si="3">E23-D23</f>
        <v>-7.9999999999999627E-2</v>
      </c>
    </row>
    <row r="24" spans="1:6" x14ac:dyDescent="0.25">
      <c r="A24" s="12">
        <v>2</v>
      </c>
      <c r="B24" s="12">
        <v>3.89</v>
      </c>
      <c r="C24" s="12">
        <v>5.47</v>
      </c>
      <c r="D24" s="12">
        <f t="shared" ref="D24:D28" si="4">B24-B23</f>
        <v>7.0000000000000284E-2</v>
      </c>
      <c r="E24" s="12">
        <f t="shared" ref="E24:E28" si="5">C24-C23</f>
        <v>0.10999999999999943</v>
      </c>
      <c r="F24" s="8">
        <f t="shared" si="3"/>
        <v>3.9999999999999147E-2</v>
      </c>
    </row>
    <row r="25" spans="1:6" x14ac:dyDescent="0.25">
      <c r="A25" s="12">
        <v>3</v>
      </c>
      <c r="B25" s="12">
        <v>3.94</v>
      </c>
      <c r="C25" s="12">
        <v>5.59</v>
      </c>
      <c r="D25" s="12">
        <f t="shared" si="4"/>
        <v>4.9999999999999822E-2</v>
      </c>
      <c r="E25" s="12">
        <f t="shared" si="5"/>
        <v>0.12000000000000011</v>
      </c>
      <c r="F25" s="8">
        <f t="shared" si="3"/>
        <v>7.0000000000000284E-2</v>
      </c>
    </row>
    <row r="26" spans="1:6" x14ac:dyDescent="0.25">
      <c r="A26" s="12">
        <v>4</v>
      </c>
      <c r="B26" s="12">
        <v>3.99</v>
      </c>
      <c r="C26" s="12">
        <v>5.62</v>
      </c>
      <c r="D26" s="12">
        <f t="shared" si="4"/>
        <v>5.0000000000000266E-2</v>
      </c>
      <c r="E26" s="12">
        <f t="shared" si="5"/>
        <v>3.0000000000000249E-2</v>
      </c>
      <c r="F26" s="8">
        <f t="shared" si="3"/>
        <v>-2.0000000000000018E-2</v>
      </c>
    </row>
    <row r="27" spans="1:6" x14ac:dyDescent="0.25">
      <c r="A27" s="12">
        <v>5</v>
      </c>
      <c r="B27" s="12">
        <v>4.04</v>
      </c>
      <c r="C27" s="12">
        <v>5.83</v>
      </c>
      <c r="D27" s="12">
        <f t="shared" si="4"/>
        <v>4.9999999999999822E-2</v>
      </c>
      <c r="E27" s="12">
        <f t="shared" si="5"/>
        <v>0.20999999999999996</v>
      </c>
      <c r="F27" s="8">
        <f t="shared" si="3"/>
        <v>0.16000000000000014</v>
      </c>
    </row>
    <row r="28" spans="1:6" x14ac:dyDescent="0.25">
      <c r="A28" s="12">
        <v>6</v>
      </c>
      <c r="B28" s="12">
        <v>4.09</v>
      </c>
      <c r="C28" s="12">
        <v>5.96</v>
      </c>
      <c r="D28" s="12">
        <f t="shared" si="4"/>
        <v>4.9999999999999822E-2</v>
      </c>
      <c r="E28" s="12">
        <f t="shared" si="5"/>
        <v>0.12999999999999989</v>
      </c>
      <c r="F28" s="8">
        <f t="shared" si="3"/>
        <v>8.0000000000000071E-2</v>
      </c>
    </row>
    <row r="29" spans="1:6" x14ac:dyDescent="0.25">
      <c r="A29" s="12">
        <v>12.7</v>
      </c>
      <c r="B29" s="13" t="s">
        <v>32</v>
      </c>
      <c r="C29" s="13"/>
      <c r="D29" s="13"/>
      <c r="E29" s="13"/>
      <c r="F29" s="13"/>
    </row>
    <row r="30" spans="1:6" x14ac:dyDescent="0.25">
      <c r="F30" s="8"/>
    </row>
    <row r="31" spans="1:6" ht="21" x14ac:dyDescent="0.35">
      <c r="A31" s="15" t="s">
        <v>40</v>
      </c>
      <c r="B31" s="15"/>
      <c r="C31" s="15"/>
      <c r="D31" s="15"/>
      <c r="E31" s="15"/>
      <c r="F31" s="15"/>
    </row>
    <row r="32" spans="1:6" ht="30" x14ac:dyDescent="0.25">
      <c r="A32" s="8" t="s">
        <v>3</v>
      </c>
      <c r="B32" s="8" t="s">
        <v>4</v>
      </c>
      <c r="C32" s="8" t="s">
        <v>5</v>
      </c>
      <c r="D32" s="8" t="s">
        <v>30</v>
      </c>
      <c r="E32" s="8" t="s">
        <v>29</v>
      </c>
      <c r="F32" s="8" t="s">
        <v>31</v>
      </c>
    </row>
    <row r="33" spans="1:6" x14ac:dyDescent="0.25">
      <c r="A33" s="12">
        <v>0</v>
      </c>
      <c r="B33" s="12">
        <v>1.51</v>
      </c>
      <c r="C33" s="12">
        <v>4.59</v>
      </c>
      <c r="D33" s="12">
        <v>0</v>
      </c>
      <c r="E33" s="12">
        <v>0</v>
      </c>
      <c r="F33" s="12">
        <v>0</v>
      </c>
    </row>
    <row r="34" spans="1:6" x14ac:dyDescent="0.25">
      <c r="A34" s="12">
        <v>1</v>
      </c>
      <c r="B34" s="12">
        <v>2.0699999999999998</v>
      </c>
      <c r="C34" s="12">
        <v>5.29</v>
      </c>
      <c r="D34" s="12">
        <f>B34-B33</f>
        <v>0.55999999999999983</v>
      </c>
      <c r="E34" s="12">
        <f>C34-C33</f>
        <v>0.70000000000000018</v>
      </c>
      <c r="F34" s="8">
        <f t="shared" ref="F34:F40" si="6">E34-D34</f>
        <v>0.14000000000000035</v>
      </c>
    </row>
    <row r="35" spans="1:6" x14ac:dyDescent="0.25">
      <c r="A35" s="12">
        <v>2</v>
      </c>
      <c r="B35" s="12">
        <v>2.21</v>
      </c>
      <c r="C35" s="12">
        <v>5.49</v>
      </c>
      <c r="D35" s="12">
        <f t="shared" ref="D35:D40" si="7">B35-B34</f>
        <v>0.14000000000000012</v>
      </c>
      <c r="E35" s="12">
        <f t="shared" ref="E35:E40" si="8">C35-C34</f>
        <v>0.20000000000000018</v>
      </c>
      <c r="F35" s="8">
        <f t="shared" si="6"/>
        <v>6.0000000000000053E-2</v>
      </c>
    </row>
    <row r="36" spans="1:6" x14ac:dyDescent="0.25">
      <c r="A36" s="12">
        <v>3</v>
      </c>
      <c r="B36" s="12">
        <v>2.35</v>
      </c>
      <c r="C36" s="12">
        <v>5.73</v>
      </c>
      <c r="D36" s="12">
        <f t="shared" si="7"/>
        <v>0.14000000000000012</v>
      </c>
      <c r="E36" s="12">
        <f t="shared" si="8"/>
        <v>0.24000000000000021</v>
      </c>
      <c r="F36" s="8">
        <f t="shared" si="6"/>
        <v>0.10000000000000009</v>
      </c>
    </row>
    <row r="37" spans="1:6" x14ac:dyDescent="0.25">
      <c r="A37" s="12">
        <v>4</v>
      </c>
      <c r="B37" s="12">
        <v>2.4700000000000002</v>
      </c>
      <c r="C37" s="12">
        <v>5.93</v>
      </c>
      <c r="D37" s="12">
        <f t="shared" si="7"/>
        <v>0.12000000000000011</v>
      </c>
      <c r="E37" s="12">
        <f t="shared" si="8"/>
        <v>0.19999999999999929</v>
      </c>
      <c r="F37" s="8">
        <f t="shared" si="6"/>
        <v>7.9999999999999183E-2</v>
      </c>
    </row>
    <row r="38" spans="1:6" x14ac:dyDescent="0.25">
      <c r="A38" s="12">
        <v>5</v>
      </c>
      <c r="B38" s="12">
        <v>2.57</v>
      </c>
      <c r="C38" s="12">
        <v>6.2</v>
      </c>
      <c r="D38" s="12">
        <f t="shared" si="7"/>
        <v>9.9999999999999645E-2</v>
      </c>
      <c r="E38" s="12">
        <f t="shared" si="8"/>
        <v>0.27000000000000046</v>
      </c>
      <c r="F38" s="8">
        <f t="shared" si="6"/>
        <v>0.17000000000000082</v>
      </c>
    </row>
    <row r="39" spans="1:6" x14ac:dyDescent="0.25">
      <c r="A39" s="12">
        <v>6</v>
      </c>
      <c r="B39" s="12">
        <v>2.66</v>
      </c>
      <c r="C39" s="12">
        <v>6.55</v>
      </c>
      <c r="D39" s="12">
        <f t="shared" si="7"/>
        <v>9.0000000000000302E-2</v>
      </c>
      <c r="E39" s="12">
        <f t="shared" si="8"/>
        <v>0.34999999999999964</v>
      </c>
      <c r="F39" s="8">
        <f t="shared" si="6"/>
        <v>0.25999999999999934</v>
      </c>
    </row>
    <row r="40" spans="1:6" x14ac:dyDescent="0.25">
      <c r="A40" s="12">
        <v>7</v>
      </c>
      <c r="B40" s="12">
        <v>2.76</v>
      </c>
      <c r="C40" s="12">
        <v>7.53</v>
      </c>
      <c r="D40" s="12">
        <f t="shared" si="7"/>
        <v>9.9999999999999645E-2</v>
      </c>
      <c r="E40" s="12">
        <f t="shared" si="8"/>
        <v>0.98000000000000043</v>
      </c>
      <c r="F40" s="8">
        <f t="shared" si="6"/>
        <v>0.88000000000000078</v>
      </c>
    </row>
    <row r="41" spans="1:6" x14ac:dyDescent="0.25">
      <c r="A41" s="12">
        <v>9.1999999999999993</v>
      </c>
      <c r="B41" s="13" t="s">
        <v>32</v>
      </c>
      <c r="C41" s="13"/>
      <c r="D41" s="13"/>
      <c r="E41" s="13"/>
      <c r="F41" s="13"/>
    </row>
    <row r="43" spans="1:6" ht="21" x14ac:dyDescent="0.35">
      <c r="A43" s="15" t="s">
        <v>6</v>
      </c>
      <c r="B43" s="15"/>
      <c r="C43" s="15"/>
      <c r="D43" s="15"/>
      <c r="E43" s="15"/>
      <c r="F43" s="15"/>
    </row>
    <row r="44" spans="1:6" ht="30" x14ac:dyDescent="0.25">
      <c r="A44" s="8" t="s">
        <v>3</v>
      </c>
      <c r="B44" s="8" t="s">
        <v>4</v>
      </c>
      <c r="C44" s="8" t="s">
        <v>5</v>
      </c>
      <c r="D44" s="8" t="s">
        <v>30</v>
      </c>
      <c r="E44" s="8" t="s">
        <v>29</v>
      </c>
      <c r="F44" s="8" t="s">
        <v>31</v>
      </c>
    </row>
    <row r="45" spans="1:6" x14ac:dyDescent="0.25">
      <c r="A45" s="12">
        <v>0</v>
      </c>
      <c r="B45" s="12">
        <v>2.33</v>
      </c>
      <c r="C45" s="12">
        <v>1.03</v>
      </c>
      <c r="D45" s="12">
        <v>0</v>
      </c>
      <c r="E45" s="12">
        <v>0</v>
      </c>
      <c r="F45" s="12">
        <v>0</v>
      </c>
    </row>
    <row r="46" spans="1:6" x14ac:dyDescent="0.25">
      <c r="A46" s="12">
        <v>0.25</v>
      </c>
      <c r="B46" s="12">
        <v>2.42</v>
      </c>
      <c r="C46" s="12">
        <v>1.17</v>
      </c>
      <c r="D46" s="12">
        <f>B46-B45</f>
        <v>8.9999999999999858E-2</v>
      </c>
      <c r="E46" s="12">
        <f>C46-C45</f>
        <v>0.1399999999999999</v>
      </c>
      <c r="F46" s="8">
        <f t="shared" ref="F46:F64" si="9">E46-D46</f>
        <v>5.0000000000000044E-2</v>
      </c>
    </row>
    <row r="47" spans="1:6" x14ac:dyDescent="0.25">
      <c r="A47" s="12">
        <v>0.5</v>
      </c>
      <c r="B47" s="12">
        <v>2.58</v>
      </c>
      <c r="C47" s="12">
        <v>2.1</v>
      </c>
      <c r="D47" s="12">
        <f t="shared" ref="D47:D64" si="10">B47-B46</f>
        <v>0.16000000000000014</v>
      </c>
      <c r="E47" s="12">
        <f t="shared" ref="E47:E64" si="11">C47-C46</f>
        <v>0.93000000000000016</v>
      </c>
      <c r="F47" s="8">
        <f t="shared" si="9"/>
        <v>0.77</v>
      </c>
    </row>
    <row r="48" spans="1:6" x14ac:dyDescent="0.25">
      <c r="A48" s="12">
        <v>0.75</v>
      </c>
      <c r="B48" s="12">
        <v>2.72</v>
      </c>
      <c r="C48" s="12">
        <v>3.69</v>
      </c>
      <c r="D48" s="12">
        <f t="shared" si="10"/>
        <v>0.14000000000000012</v>
      </c>
      <c r="E48" s="12">
        <f t="shared" si="11"/>
        <v>1.5899999999999999</v>
      </c>
      <c r="F48" s="8">
        <f t="shared" si="9"/>
        <v>1.4499999999999997</v>
      </c>
    </row>
    <row r="49" spans="1:6" x14ac:dyDescent="0.25">
      <c r="A49" s="12">
        <v>1</v>
      </c>
      <c r="B49" s="12">
        <v>2.7</v>
      </c>
      <c r="C49" s="12">
        <v>4.16</v>
      </c>
      <c r="D49" s="12">
        <f t="shared" si="10"/>
        <v>-2.0000000000000018E-2</v>
      </c>
      <c r="E49" s="12">
        <f t="shared" si="11"/>
        <v>0.4700000000000002</v>
      </c>
      <c r="F49" s="8">
        <f t="shared" si="9"/>
        <v>0.49000000000000021</v>
      </c>
    </row>
    <row r="50" spans="1:6" x14ac:dyDescent="0.25">
      <c r="A50" s="12">
        <v>1.25</v>
      </c>
      <c r="B50" s="12">
        <v>2.74</v>
      </c>
      <c r="C50" s="12">
        <v>4.4000000000000004</v>
      </c>
      <c r="D50" s="12">
        <f t="shared" si="10"/>
        <v>4.0000000000000036E-2</v>
      </c>
      <c r="E50" s="12">
        <f t="shared" si="11"/>
        <v>0.24000000000000021</v>
      </c>
      <c r="F50" s="8">
        <f t="shared" si="9"/>
        <v>0.20000000000000018</v>
      </c>
    </row>
    <row r="51" spans="1:6" x14ac:dyDescent="0.25">
      <c r="A51" s="12">
        <v>1.5</v>
      </c>
      <c r="B51" s="12">
        <v>2.78</v>
      </c>
      <c r="C51" s="12">
        <v>4.6100000000000003</v>
      </c>
      <c r="D51" s="12">
        <f t="shared" si="10"/>
        <v>3.9999999999999591E-2</v>
      </c>
      <c r="E51" s="12">
        <f t="shared" si="11"/>
        <v>0.20999999999999996</v>
      </c>
      <c r="F51" s="8">
        <f t="shared" si="9"/>
        <v>0.17000000000000037</v>
      </c>
    </row>
    <row r="52" spans="1:6" x14ac:dyDescent="0.25">
      <c r="A52" s="12">
        <v>1.75</v>
      </c>
      <c r="B52" s="12">
        <v>2.8</v>
      </c>
      <c r="C52" s="12">
        <v>4.72</v>
      </c>
      <c r="D52" s="12">
        <f t="shared" si="10"/>
        <v>2.0000000000000018E-2</v>
      </c>
      <c r="E52" s="12">
        <f t="shared" si="11"/>
        <v>0.10999999999999943</v>
      </c>
      <c r="F52" s="8">
        <f t="shared" si="9"/>
        <v>8.9999999999999414E-2</v>
      </c>
    </row>
    <row r="53" spans="1:6" x14ac:dyDescent="0.25">
      <c r="A53" s="12">
        <v>2</v>
      </c>
      <c r="B53" s="12">
        <v>3.85</v>
      </c>
      <c r="C53" s="12">
        <v>4.8499999999999996</v>
      </c>
      <c r="D53" s="12">
        <f t="shared" si="10"/>
        <v>1.0500000000000003</v>
      </c>
      <c r="E53" s="12">
        <f t="shared" si="11"/>
        <v>0.12999999999999989</v>
      </c>
      <c r="F53" s="8">
        <f t="shared" si="9"/>
        <v>-0.92000000000000037</v>
      </c>
    </row>
    <row r="54" spans="1:6" x14ac:dyDescent="0.25">
      <c r="A54" s="12">
        <v>2.25</v>
      </c>
      <c r="B54" s="12">
        <v>3.87</v>
      </c>
      <c r="C54" s="12">
        <v>4.95</v>
      </c>
      <c r="D54" s="12">
        <f t="shared" si="10"/>
        <v>2.0000000000000018E-2</v>
      </c>
      <c r="E54" s="12">
        <f t="shared" si="11"/>
        <v>0.10000000000000053</v>
      </c>
      <c r="F54" s="8">
        <f t="shared" si="9"/>
        <v>8.0000000000000515E-2</v>
      </c>
    </row>
    <row r="55" spans="1:6" x14ac:dyDescent="0.25">
      <c r="A55" s="12">
        <v>2.5</v>
      </c>
      <c r="B55" s="12">
        <v>3.89</v>
      </c>
      <c r="C55" s="12">
        <v>5.05</v>
      </c>
      <c r="D55" s="12">
        <f t="shared" si="10"/>
        <v>2.0000000000000018E-2</v>
      </c>
      <c r="E55" s="12">
        <f t="shared" si="11"/>
        <v>9.9999999999999645E-2</v>
      </c>
      <c r="F55" s="8">
        <f t="shared" si="9"/>
        <v>7.9999999999999627E-2</v>
      </c>
    </row>
    <row r="56" spans="1:6" x14ac:dyDescent="0.25">
      <c r="A56" s="12">
        <v>2.75</v>
      </c>
      <c r="B56" s="12">
        <v>3.91</v>
      </c>
      <c r="C56" s="12">
        <v>5.18</v>
      </c>
      <c r="D56" s="12">
        <f t="shared" si="10"/>
        <v>2.0000000000000018E-2</v>
      </c>
      <c r="E56" s="12">
        <f t="shared" si="11"/>
        <v>0.12999999999999989</v>
      </c>
      <c r="F56" s="8">
        <f t="shared" si="9"/>
        <v>0.10999999999999988</v>
      </c>
    </row>
    <row r="57" spans="1:6" x14ac:dyDescent="0.25">
      <c r="A57" s="12">
        <v>3</v>
      </c>
      <c r="B57" s="12">
        <v>3.94</v>
      </c>
      <c r="C57" s="12">
        <v>5.35</v>
      </c>
      <c r="D57" s="12">
        <f t="shared" si="10"/>
        <v>2.9999999999999805E-2</v>
      </c>
      <c r="E57" s="12">
        <f t="shared" si="11"/>
        <v>0.16999999999999993</v>
      </c>
      <c r="F57" s="8">
        <f t="shared" si="9"/>
        <v>0.14000000000000012</v>
      </c>
    </row>
    <row r="58" spans="1:6" x14ac:dyDescent="0.25">
      <c r="A58" s="12">
        <v>3.25</v>
      </c>
      <c r="B58" s="12">
        <v>3.97</v>
      </c>
      <c r="C58" s="12">
        <v>5.49</v>
      </c>
      <c r="D58" s="12">
        <f t="shared" si="10"/>
        <v>3.0000000000000249E-2</v>
      </c>
      <c r="E58" s="12">
        <f t="shared" si="11"/>
        <v>0.14000000000000057</v>
      </c>
      <c r="F58" s="8">
        <f t="shared" si="9"/>
        <v>0.11000000000000032</v>
      </c>
    </row>
    <row r="59" spans="1:6" x14ac:dyDescent="0.25">
      <c r="A59" s="12">
        <v>3.5</v>
      </c>
      <c r="B59" s="12">
        <v>3.99</v>
      </c>
      <c r="C59" s="12">
        <v>5.82</v>
      </c>
      <c r="D59" s="12">
        <f t="shared" si="10"/>
        <v>2.0000000000000018E-2</v>
      </c>
      <c r="E59" s="12">
        <f t="shared" si="11"/>
        <v>0.33000000000000007</v>
      </c>
      <c r="F59" s="8">
        <f t="shared" si="9"/>
        <v>0.31000000000000005</v>
      </c>
    </row>
    <row r="60" spans="1:6" x14ac:dyDescent="0.25">
      <c r="A60" s="12">
        <v>3.75</v>
      </c>
      <c r="B60" s="12">
        <v>4.03</v>
      </c>
      <c r="C60" s="12">
        <v>6.05</v>
      </c>
      <c r="D60" s="12">
        <f t="shared" si="10"/>
        <v>4.0000000000000036E-2</v>
      </c>
      <c r="E60" s="12">
        <f t="shared" si="11"/>
        <v>0.22999999999999954</v>
      </c>
      <c r="F60" s="8">
        <f t="shared" si="9"/>
        <v>0.1899999999999995</v>
      </c>
    </row>
    <row r="61" spans="1:6" x14ac:dyDescent="0.25">
      <c r="A61" s="12">
        <v>4</v>
      </c>
      <c r="B61" s="12">
        <v>4.0599999999999996</v>
      </c>
      <c r="C61" s="12">
        <v>6.3</v>
      </c>
      <c r="D61" s="12">
        <f t="shared" si="10"/>
        <v>2.9999999999999361E-2</v>
      </c>
      <c r="E61" s="12">
        <f t="shared" si="11"/>
        <v>0.25</v>
      </c>
      <c r="F61" s="8">
        <f t="shared" si="9"/>
        <v>0.22000000000000064</v>
      </c>
    </row>
    <row r="62" spans="1:6" x14ac:dyDescent="0.25">
      <c r="A62" s="12">
        <v>4.25</v>
      </c>
      <c r="B62" s="12">
        <v>4.08</v>
      </c>
      <c r="C62" s="12">
        <v>6.59</v>
      </c>
      <c r="D62" s="12">
        <f t="shared" si="10"/>
        <v>2.0000000000000462E-2</v>
      </c>
      <c r="E62" s="12">
        <f t="shared" si="11"/>
        <v>0.29000000000000004</v>
      </c>
      <c r="F62" s="8">
        <f t="shared" si="9"/>
        <v>0.26999999999999957</v>
      </c>
    </row>
    <row r="63" spans="1:6" x14ac:dyDescent="0.25">
      <c r="A63" s="12">
        <v>4.5</v>
      </c>
      <c r="B63" s="12">
        <v>4.1100000000000003</v>
      </c>
      <c r="C63" s="12">
        <v>6.92</v>
      </c>
      <c r="D63" s="12">
        <f t="shared" si="10"/>
        <v>3.0000000000000249E-2</v>
      </c>
      <c r="E63" s="12">
        <f t="shared" si="11"/>
        <v>0.33000000000000007</v>
      </c>
      <c r="F63" s="8">
        <f t="shared" si="9"/>
        <v>0.29999999999999982</v>
      </c>
    </row>
    <row r="64" spans="1:6" x14ac:dyDescent="0.25">
      <c r="A64" s="12">
        <v>4.75</v>
      </c>
      <c r="B64" s="12">
        <v>4.1399999999999997</v>
      </c>
      <c r="C64" s="12">
        <v>7.43</v>
      </c>
      <c r="D64" s="12">
        <f t="shared" si="10"/>
        <v>2.9999999999999361E-2</v>
      </c>
      <c r="E64" s="12">
        <f t="shared" si="11"/>
        <v>0.50999999999999979</v>
      </c>
      <c r="F64" s="8">
        <f t="shared" si="9"/>
        <v>0.48000000000000043</v>
      </c>
    </row>
    <row r="65" spans="1:6" x14ac:dyDescent="0.25">
      <c r="A65" s="12">
        <v>4.9000000000000004</v>
      </c>
      <c r="B65" s="13" t="s">
        <v>32</v>
      </c>
      <c r="C65" s="13"/>
      <c r="D65" s="13"/>
      <c r="E65" s="13"/>
      <c r="F65" s="13"/>
    </row>
  </sheetData>
  <mergeCells count="8">
    <mergeCell ref="A1:F1"/>
    <mergeCell ref="B29:F29"/>
    <mergeCell ref="B65:F65"/>
    <mergeCell ref="A43:F43"/>
    <mergeCell ref="B18:F18"/>
    <mergeCell ref="B41:F41"/>
    <mergeCell ref="A20:F20"/>
    <mergeCell ref="A31:F3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8" sqref="C8"/>
    </sheetView>
  </sheetViews>
  <sheetFormatPr defaultRowHeight="15" x14ac:dyDescent="0.25"/>
  <cols>
    <col min="1" max="1" width="18.85546875" customWidth="1"/>
    <col min="2" max="2" width="17.85546875" customWidth="1"/>
    <col min="3" max="3" width="15.7109375" customWidth="1"/>
    <col min="4" max="4" width="16.42578125" customWidth="1"/>
  </cols>
  <sheetData>
    <row r="1" spans="1:4" ht="16.5" thickBot="1" x14ac:dyDescent="0.3">
      <c r="A1" s="4" t="s">
        <v>7</v>
      </c>
      <c r="B1" s="5"/>
      <c r="C1" s="5"/>
      <c r="D1" s="6"/>
    </row>
    <row r="2" spans="1:4" ht="32.25" thickBot="1" x14ac:dyDescent="0.3">
      <c r="A2" s="1" t="s">
        <v>8</v>
      </c>
      <c r="B2" s="2" t="s">
        <v>9</v>
      </c>
      <c r="C2" s="2" t="s">
        <v>10</v>
      </c>
      <c r="D2" s="2" t="s">
        <v>11</v>
      </c>
    </row>
    <row r="3" spans="1:4" ht="16.5" thickBot="1" x14ac:dyDescent="0.3">
      <c r="A3" s="1" t="s">
        <v>12</v>
      </c>
      <c r="B3" s="16">
        <f>(B4+B5+B6)/3</f>
        <v>5.7233333333333336</v>
      </c>
      <c r="C3" s="16">
        <f>(C4+C5+C6)/3</f>
        <v>48.443333333333328</v>
      </c>
      <c r="D3" s="16">
        <f>(D4+D5+D6)/3</f>
        <v>9.9533333333333331</v>
      </c>
    </row>
    <row r="4" spans="1:4" ht="16.5" thickBot="1" x14ac:dyDescent="0.3">
      <c r="A4" s="1" t="s">
        <v>13</v>
      </c>
      <c r="B4" s="3">
        <v>5.69</v>
      </c>
      <c r="C4" s="3">
        <f>(14.69+15.62+D4)</f>
        <v>40.269999999999996</v>
      </c>
      <c r="D4" s="3">
        <f>(9.99+9.94+9.95)/3</f>
        <v>9.9599999999999991</v>
      </c>
    </row>
    <row r="5" spans="1:4" ht="16.5" thickBot="1" x14ac:dyDescent="0.3">
      <c r="A5" s="1" t="s">
        <v>14</v>
      </c>
      <c r="B5" s="3">
        <v>5.36</v>
      </c>
      <c r="C5" s="3">
        <v>64.45</v>
      </c>
      <c r="D5" s="3">
        <f>9.98</f>
        <v>9.98</v>
      </c>
    </row>
    <row r="6" spans="1:4" ht="16.5" thickBot="1" x14ac:dyDescent="0.3">
      <c r="A6" s="1" t="s">
        <v>15</v>
      </c>
      <c r="B6" s="3">
        <v>6.12</v>
      </c>
      <c r="C6" s="3">
        <v>40.61</v>
      </c>
      <c r="D6" s="3">
        <f>(9.92+9.98+9.86)/3</f>
        <v>9.92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5" x14ac:dyDescent="0.25"/>
  <cols>
    <col min="1" max="1" width="25.140625" customWidth="1"/>
    <col min="2" max="2" width="13.5703125" bestFit="1" customWidth="1"/>
    <col min="3" max="3" width="23.5703125" bestFit="1" customWidth="1"/>
  </cols>
  <sheetData>
    <row r="1" spans="1:3" x14ac:dyDescent="0.25">
      <c r="A1" s="7" t="s">
        <v>33</v>
      </c>
      <c r="B1" s="7" t="s">
        <v>34</v>
      </c>
      <c r="C1" s="7" t="s">
        <v>35</v>
      </c>
    </row>
    <row r="2" spans="1:3" x14ac:dyDescent="0.25">
      <c r="A2" s="7" t="s">
        <v>36</v>
      </c>
      <c r="B2">
        <v>4.9000000000000004</v>
      </c>
      <c r="C2" t="s">
        <v>43</v>
      </c>
    </row>
    <row r="3" spans="1:3" x14ac:dyDescent="0.25">
      <c r="A3" s="7" t="s">
        <v>37</v>
      </c>
      <c r="B3">
        <v>9.1999999999999993</v>
      </c>
    </row>
    <row r="4" spans="1:3" x14ac:dyDescent="0.25">
      <c r="A4" s="7" t="s">
        <v>38</v>
      </c>
      <c r="B4">
        <v>12.7</v>
      </c>
    </row>
    <row r="5" spans="1:3" x14ac:dyDescent="0.25">
      <c r="A5" s="7" t="s">
        <v>39</v>
      </c>
      <c r="B5">
        <v>9.1999999999999993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1_ord</vt:lpstr>
      <vt:lpstr>3_ord</vt:lpstr>
      <vt:lpstr>1_hsfg</vt:lpstr>
      <vt:lpstr>3_hsfg</vt:lpstr>
      <vt:lpstr>Dial_Gauge</vt:lpstr>
      <vt:lpstr>Dimensions</vt:lpstr>
      <vt:lpstr>UL_Failure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Gupta</dc:creator>
  <cp:lastModifiedBy>Chirag Gupta</cp:lastModifiedBy>
  <dcterms:created xsi:type="dcterms:W3CDTF">2017-09-20T09:29:05Z</dcterms:created>
  <dcterms:modified xsi:type="dcterms:W3CDTF">2017-09-20T18:13:05Z</dcterms:modified>
</cp:coreProperties>
</file>