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defaultThemeVersion="166925"/>
  <mc:AlternateContent xmlns:mc="http://schemas.openxmlformats.org/markup-compatibility/2006">
    <mc:Choice Requires="x15">
      <x15ac:absPath xmlns:x15ac="http://schemas.microsoft.com/office/spreadsheetml/2010/11/ac" url="E:\Skripsi\Doc_skripsi\SKRIPSI FIX\SKRIPSI\__SKRIPSI manual epoch 1, rate 0.2\"/>
    </mc:Choice>
  </mc:AlternateContent>
  <xr:revisionPtr revIDLastSave="0" documentId="13_ncr:1_{1CA834AE-D8EB-4D1D-A42F-2611F0F3D00A}" xr6:coauthVersionLast="45" xr6:coauthVersionMax="45" xr10:uidLastSave="{00000000-0000-0000-0000-000000000000}"/>
  <bookViews>
    <workbookView xWindow="-110" yWindow="-110" windowWidth="19420" windowHeight="10560" tabRatio="829" firstSheet="6" activeTab="6" xr2:uid="{00000000-000D-0000-FFFF-FFFF00000000}"/>
  </bookViews>
  <sheets>
    <sheet name="Data split dan Normalisasi data" sheetId="6" r:id="rId1"/>
    <sheet name="INPUT" sheetId="1" r:id="rId2"/>
    <sheet name="FORWARD 1 (LSTM)" sheetId="2" r:id="rId3"/>
    <sheet name="block Output" sheetId="14" r:id="rId4"/>
    <sheet name="BPTT block output ke hidden" sheetId="11" r:id="rId5"/>
    <sheet name="BACKPRO 1 (LSTM)" sheetId="3" r:id="rId6"/>
    <sheet name="Sheet1" sheetId="22" r:id="rId7"/>
    <sheet name="BPTT hidden ke input" sheetId="13" r:id="rId8"/>
    <sheet name="Bobot Error untuk squence" sheetId="8" r:id="rId9"/>
    <sheet name="Epoch (Update bobot)" sheetId="9" r:id="rId10"/>
    <sheet name="Algorima Flow chart" sheetId="16" r:id="rId11"/>
    <sheet name="Input pre" sheetId="20" r:id="rId12"/>
    <sheet name="Forward pre" sheetId="21" r:id="rId13"/>
    <sheet name="Hasil Prediksi" sheetId="18" r:id="rId14"/>
    <sheet name="Algorima Flowchart Prediksi" sheetId="19" r:id="rId1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63" i="3" l="1"/>
  <c r="I64" i="3"/>
  <c r="I68" i="3"/>
  <c r="I69" i="3"/>
  <c r="I70" i="3"/>
  <c r="I57" i="3"/>
  <c r="I51" i="3"/>
  <c r="I44" i="3"/>
  <c r="I45" i="3" s="1"/>
  <c r="I46" i="3" s="1"/>
  <c r="I37" i="3"/>
  <c r="I33" i="3"/>
  <c r="I29" i="3"/>
  <c r="I24" i="3"/>
  <c r="H17" i="6"/>
  <c r="C13" i="21" l="1"/>
  <c r="AW29" i="21"/>
  <c r="AL29" i="21"/>
  <c r="AA29" i="21"/>
  <c r="P29" i="21"/>
  <c r="E29" i="21"/>
  <c r="AW24" i="21"/>
  <c r="AL24" i="21"/>
  <c r="AA24" i="21"/>
  <c r="P24" i="21"/>
  <c r="E24" i="21"/>
  <c r="AW19" i="21"/>
  <c r="AL19" i="21"/>
  <c r="AA19" i="21"/>
  <c r="P19" i="21"/>
  <c r="E19" i="21"/>
  <c r="AL14" i="21"/>
  <c r="P14" i="21"/>
  <c r="AT9" i="21"/>
  <c r="AI9" i="21"/>
  <c r="X9" i="21"/>
  <c r="M9" i="21"/>
  <c r="B9" i="21"/>
  <c r="AW14" i="21" s="1"/>
  <c r="AW8" i="21"/>
  <c r="AL8" i="21"/>
  <c r="AA8" i="21"/>
  <c r="P8" i="21"/>
  <c r="E8" i="21"/>
  <c r="D18" i="20"/>
  <c r="D19" i="20"/>
  <c r="D20" i="20"/>
  <c r="D21" i="20"/>
  <c r="F17" i="20"/>
  <c r="D17" i="20"/>
  <c r="O43" i="20"/>
  <c r="K16" i="20"/>
  <c r="G29" i="20" s="1"/>
  <c r="J16" i="20"/>
  <c r="F29" i="20" s="1"/>
  <c r="H9" i="9"/>
  <c r="D17" i="6"/>
  <c r="E14" i="21" l="1"/>
  <c r="AA14" i="21"/>
  <c r="X3" i="3" l="1"/>
  <c r="U3" i="3"/>
  <c r="AW29" i="2" l="1"/>
  <c r="AW24" i="2"/>
  <c r="AW19" i="2"/>
  <c r="AT9" i="2"/>
  <c r="AW8" i="2"/>
  <c r="AL29" i="2"/>
  <c r="AL24" i="2"/>
  <c r="AL19" i="2"/>
  <c r="AI9" i="2"/>
  <c r="AL8" i="2"/>
  <c r="AA29" i="2"/>
  <c r="AA24" i="2"/>
  <c r="AA19" i="2"/>
  <c r="X9" i="2"/>
  <c r="AA8" i="2"/>
  <c r="P29" i="2"/>
  <c r="P24" i="2"/>
  <c r="P19" i="2"/>
  <c r="M9" i="2"/>
  <c r="P8" i="2"/>
  <c r="E8" i="2"/>
  <c r="E29" i="2"/>
  <c r="E24" i="2"/>
  <c r="E19" i="2"/>
  <c r="B9" i="2"/>
  <c r="E14" i="2" s="1"/>
  <c r="AL14" i="2" l="1"/>
  <c r="P14" i="2"/>
  <c r="AA14" i="2"/>
  <c r="AW14" i="2"/>
  <c r="B15" i="6"/>
  <c r="B14" i="6"/>
  <c r="E21" i="20"/>
  <c r="E17" i="6"/>
  <c r="F10" i="18" s="1"/>
  <c r="H9" i="6" l="1"/>
  <c r="E23" i="1" s="1"/>
  <c r="B10" i="11" s="1"/>
  <c r="D9" i="6"/>
  <c r="E9" i="6"/>
  <c r="I4" i="9"/>
  <c r="E2" i="18"/>
  <c r="H13" i="6"/>
  <c r="E17" i="20" s="1"/>
  <c r="J17" i="20" s="1" a="1"/>
  <c r="H8" i="6"/>
  <c r="E22" i="20" s="1"/>
  <c r="H7" i="6"/>
  <c r="H5" i="6"/>
  <c r="H4" i="6"/>
  <c r="E4" i="6"/>
  <c r="K7" i="1"/>
  <c r="J17" i="20" l="1"/>
  <c r="J20" i="20"/>
  <c r="J18" i="20"/>
  <c r="J19" i="20"/>
  <c r="E26" i="3"/>
  <c r="E25" i="3"/>
  <c r="E3" i="18" l="1"/>
  <c r="D13" i="6" l="1"/>
  <c r="E13" i="6"/>
  <c r="D14" i="6"/>
  <c r="E14" i="6"/>
  <c r="D15" i="6"/>
  <c r="E15" i="6"/>
  <c r="D16" i="6"/>
  <c r="E16" i="6"/>
  <c r="D4" i="6"/>
  <c r="D5" i="6"/>
  <c r="E5" i="6"/>
  <c r="D6" i="6"/>
  <c r="E6" i="6"/>
  <c r="D7" i="6"/>
  <c r="E7" i="6"/>
  <c r="D8" i="6"/>
  <c r="E8" i="6"/>
  <c r="C10" i="9"/>
  <c r="J7" i="1"/>
  <c r="L7" i="1"/>
  <c r="M7" i="1"/>
  <c r="J8" i="1"/>
  <c r="K8" i="1"/>
  <c r="L8" i="1"/>
  <c r="M8" i="1"/>
  <c r="J9" i="1"/>
  <c r="K9" i="1"/>
  <c r="L9" i="1"/>
  <c r="M9" i="1"/>
  <c r="J10" i="1"/>
  <c r="K10" i="1"/>
  <c r="L10" i="1"/>
  <c r="M10" i="1"/>
  <c r="J4" i="3"/>
  <c r="K4" i="3"/>
  <c r="L4" i="3"/>
  <c r="M4" i="3"/>
  <c r="J5" i="3"/>
  <c r="K5" i="3"/>
  <c r="L5" i="3"/>
  <c r="M5" i="3"/>
  <c r="J6" i="3"/>
  <c r="K6" i="3"/>
  <c r="L6" i="3"/>
  <c r="M6" i="3"/>
  <c r="J7" i="3"/>
  <c r="K7" i="3"/>
  <c r="L7" i="3"/>
  <c r="M7" i="3"/>
  <c r="B10" i="18" l="1"/>
  <c r="E10" i="18"/>
  <c r="P4" i="3" a="1"/>
  <c r="P4" i="3" s="1"/>
  <c r="Q4" i="3" l="1"/>
  <c r="R4" i="3"/>
  <c r="S4" i="3"/>
  <c r="P5" i="3"/>
  <c r="Q5" i="3"/>
  <c r="R5" i="3"/>
  <c r="S5" i="3"/>
  <c r="P6" i="3"/>
  <c r="Q6" i="3"/>
  <c r="R6" i="3"/>
  <c r="S6" i="3"/>
  <c r="P7" i="3"/>
  <c r="Q7" i="3"/>
  <c r="R7" i="3"/>
  <c r="S7" i="3"/>
  <c r="C40" i="13" l="1"/>
  <c r="E40" i="13"/>
  <c r="B40" i="13"/>
  <c r="C39" i="13"/>
  <c r="B39" i="13"/>
  <c r="B38" i="13"/>
  <c r="C38" i="13"/>
  <c r="B37" i="13"/>
  <c r="C37" i="13"/>
  <c r="B36" i="13"/>
  <c r="C36" i="13"/>
  <c r="B14" i="13"/>
  <c r="B15" i="13"/>
  <c r="C15" i="13"/>
  <c r="D15" i="13"/>
  <c r="E15" i="13"/>
  <c r="B16" i="13"/>
  <c r="C16" i="13"/>
  <c r="D16" i="13"/>
  <c r="E16" i="13"/>
  <c r="B17" i="13"/>
  <c r="C17" i="13"/>
  <c r="D17" i="13"/>
  <c r="E17" i="13"/>
  <c r="B18" i="13"/>
  <c r="C18" i="13"/>
  <c r="D18" i="13"/>
  <c r="E18" i="13"/>
  <c r="E18" i="1" l="1"/>
  <c r="H16" i="6"/>
  <c r="E20" i="20" s="1"/>
  <c r="H15" i="6"/>
  <c r="E19" i="20" s="1"/>
  <c r="H14" i="6"/>
  <c r="E18" i="20" s="1"/>
  <c r="H6" i="6"/>
  <c r="E20" i="1" l="1"/>
  <c r="D40" i="13"/>
  <c r="E22" i="1"/>
  <c r="B9" i="11" s="1"/>
  <c r="E21" i="1"/>
  <c r="E19" i="1"/>
  <c r="B6" i="11" s="1"/>
  <c r="D39" i="13" l="1"/>
  <c r="D38" i="13"/>
  <c r="B7" i="11"/>
  <c r="D37" i="13"/>
  <c r="B8" i="11"/>
  <c r="D36" i="13"/>
  <c r="D10" i="9"/>
  <c r="E10" i="9"/>
  <c r="F10" i="9"/>
  <c r="C11" i="9"/>
  <c r="D11" i="9"/>
  <c r="E11" i="9"/>
  <c r="F11" i="9"/>
  <c r="C12" i="9"/>
  <c r="D12" i="9"/>
  <c r="E12" i="9"/>
  <c r="F12" i="9"/>
  <c r="C13" i="9"/>
  <c r="D13" i="9"/>
  <c r="E13" i="9"/>
  <c r="F13" i="9"/>
  <c r="B7" i="8" l="1"/>
  <c r="E4" i="3" l="1"/>
  <c r="F4" i="3"/>
  <c r="G4" i="3"/>
  <c r="H4" i="3"/>
  <c r="D4" i="3"/>
  <c r="Z78" i="2"/>
  <c r="C5" i="3" s="1"/>
  <c r="Z79" i="2"/>
  <c r="C6" i="3" s="1"/>
  <c r="Z80" i="2"/>
  <c r="C7" i="3" s="1"/>
  <c r="Z81" i="2"/>
  <c r="C8" i="3" s="1"/>
  <c r="Z82" i="2"/>
  <c r="C9" i="3" s="1"/>
  <c r="Z83" i="2"/>
  <c r="C10" i="3" s="1"/>
  <c r="K17" i="1" l="1"/>
  <c r="G30" i="1" s="1"/>
  <c r="J17" i="1"/>
  <c r="F30" i="1" s="1"/>
  <c r="J18" i="1" l="1" a="1"/>
  <c r="J18" i="1" l="1"/>
  <c r="J21" i="1"/>
  <c r="J20" i="1"/>
  <c r="J19" i="1"/>
  <c r="F31" i="1" l="1" a="1"/>
  <c r="F33" i="1" l="1"/>
  <c r="C11" i="2" s="1"/>
  <c r="F10" i="2" s="1"/>
  <c r="F34" i="1"/>
  <c r="C12" i="2" s="1"/>
  <c r="F11" i="2" s="1"/>
  <c r="F31" i="1"/>
  <c r="C9" i="2" s="1"/>
  <c r="F32" i="1"/>
  <c r="C10" i="2" s="1"/>
  <c r="F9" i="2" s="1"/>
  <c r="F19" i="2" s="1"/>
  <c r="D11" i="3" l="1"/>
  <c r="BA38" i="3" s="1"/>
  <c r="BE44" i="3" s="1"/>
  <c r="BE45" i="3" s="1"/>
  <c r="BE46" i="3" s="1"/>
  <c r="F8" i="2"/>
  <c r="F14" i="2" s="1"/>
  <c r="F15" i="2" s="1"/>
  <c r="F24" i="2"/>
  <c r="F25" i="2" s="1"/>
  <c r="G36" i="2" s="1"/>
  <c r="F20" i="2"/>
  <c r="F29" i="2"/>
  <c r="F30" i="2" s="1"/>
  <c r="G37" i="2" l="1"/>
  <c r="G38" i="2" s="1"/>
  <c r="F50" i="2"/>
  <c r="F47" i="2"/>
  <c r="AA78" i="2" s="1"/>
  <c r="F48" i="2"/>
  <c r="F49" i="2"/>
  <c r="AA80" i="2" l="1"/>
  <c r="D7" i="3" s="1"/>
  <c r="BA34" i="3" s="1"/>
  <c r="BE58" i="3" s="1"/>
  <c r="AA81" i="2"/>
  <c r="D8" i="3" s="1"/>
  <c r="BA35" i="3" s="1"/>
  <c r="BE64" i="3" s="1"/>
  <c r="AA79" i="2"/>
  <c r="D6" i="3" s="1"/>
  <c r="BA33" i="3" s="1"/>
  <c r="BE52" i="3" s="1"/>
  <c r="G42" i="2"/>
  <c r="G43" i="2" s="1"/>
  <c r="N13" i="2"/>
  <c r="D5" i="3"/>
  <c r="BA32" i="3" s="1"/>
  <c r="F51" i="2"/>
  <c r="AA82" i="2" l="1"/>
  <c r="D9" i="3" s="1"/>
  <c r="AO30" i="3" s="1"/>
  <c r="F52" i="2"/>
  <c r="AA83" i="2" s="1"/>
  <c r="BA36" i="3" l="1"/>
  <c r="BE24" i="3" s="1"/>
  <c r="BE30" i="3" s="1"/>
  <c r="BE31" i="3" s="1"/>
  <c r="F19" i="1"/>
  <c r="E39" i="13" s="1"/>
  <c r="D10" i="3" l="1"/>
  <c r="BA37" i="3" s="1"/>
  <c r="B3" i="14"/>
  <c r="E6" i="11" s="1"/>
  <c r="K18" i="1" a="1"/>
  <c r="H17" i="11" l="1"/>
  <c r="F17" i="11"/>
  <c r="H10" i="11"/>
  <c r="K18" i="1"/>
  <c r="K21" i="1"/>
  <c r="K19" i="1"/>
  <c r="K20" i="1"/>
  <c r="G31" i="1" l="1" a="1"/>
  <c r="G31" i="1" s="1"/>
  <c r="N9" i="2" l="1"/>
  <c r="Q8" i="2" s="1"/>
  <c r="Q14" i="2" s="1"/>
  <c r="Q15" i="2" s="1"/>
  <c r="Q47" i="2" s="1"/>
  <c r="AB78" i="2" s="1"/>
  <c r="E5" i="3" s="1"/>
  <c r="AO32" i="3" s="1"/>
  <c r="E11" i="3"/>
  <c r="AO38" i="3" s="1"/>
  <c r="AS44" i="3" s="1"/>
  <c r="AS45" i="3" s="1"/>
  <c r="AS46" i="3" s="1"/>
  <c r="G34" i="1"/>
  <c r="G32" i="1"/>
  <c r="G33" i="1"/>
  <c r="N11" i="2" l="1"/>
  <c r="Q10" i="2" s="1"/>
  <c r="Q24" i="2" s="1"/>
  <c r="Q25" i="2" s="1"/>
  <c r="N10" i="2"/>
  <c r="Q9" i="2" s="1"/>
  <c r="Q19" i="2" s="1"/>
  <c r="Q20" i="2" s="1"/>
  <c r="N12" i="2"/>
  <c r="Q11" i="2" s="1"/>
  <c r="Q29" i="2" s="1"/>
  <c r="Q30" i="2" s="1"/>
  <c r="Q50" i="2" s="1"/>
  <c r="AB81" i="2" s="1"/>
  <c r="E8" i="3" s="1"/>
  <c r="AO35" i="3" s="1"/>
  <c r="AS64" i="3" s="1"/>
  <c r="R37" i="2" l="1"/>
  <c r="Q48" i="2"/>
  <c r="AB79" i="2" s="1"/>
  <c r="E6" i="3" s="1"/>
  <c r="AO33" i="3" s="1"/>
  <c r="AS52" i="3" s="1"/>
  <c r="Q49" i="2"/>
  <c r="AB80" i="2" s="1"/>
  <c r="E7" i="3" s="1"/>
  <c r="AO34" i="3" s="1"/>
  <c r="AS58" i="3" s="1"/>
  <c r="R36" i="2"/>
  <c r="R38" i="2" l="1"/>
  <c r="Y13" i="2" s="1"/>
  <c r="Q51" i="2" l="1"/>
  <c r="AB82" i="2" s="1"/>
  <c r="E9" i="3" s="1"/>
  <c r="AC30" i="3" s="1"/>
  <c r="R42" i="2"/>
  <c r="R43" i="2" s="1"/>
  <c r="Q52" i="2" s="1"/>
  <c r="F20" i="1" s="1"/>
  <c r="L18" i="1" s="1" a="1"/>
  <c r="AB83" i="2" l="1"/>
  <c r="E10" i="3" s="1"/>
  <c r="AO37" i="3" s="1"/>
  <c r="AO36" i="3"/>
  <c r="AS24" i="3" s="1"/>
  <c r="AS30" i="3" s="1"/>
  <c r="AS31" i="3" s="1"/>
  <c r="E38" i="13"/>
  <c r="L18" i="1"/>
  <c r="L19" i="1"/>
  <c r="L21" i="1"/>
  <c r="L20" i="1"/>
  <c r="C3" i="14" l="1"/>
  <c r="E7" i="11" s="1"/>
  <c r="H16" i="11" s="1"/>
  <c r="H31" i="1" a="1"/>
  <c r="H34" i="1" s="1"/>
  <c r="Y12" i="2" s="1"/>
  <c r="AB11" i="2" s="1"/>
  <c r="AB29" i="2" s="1"/>
  <c r="AB30" i="2" s="1"/>
  <c r="AB50" i="2" s="1"/>
  <c r="AC81" i="2" s="1"/>
  <c r="H9" i="11" l="1"/>
  <c r="F16" i="11"/>
  <c r="H32" i="1"/>
  <c r="Y10" i="2" s="1"/>
  <c r="AB9" i="2" s="1"/>
  <c r="AB19" i="2" s="1"/>
  <c r="AB20" i="2" s="1"/>
  <c r="H33" i="1"/>
  <c r="Y11" i="2" s="1"/>
  <c r="AB10" i="2" s="1"/>
  <c r="H31" i="1"/>
  <c r="Y9" i="2" s="1"/>
  <c r="AB8" i="2" s="1"/>
  <c r="AB14" i="2" s="1"/>
  <c r="AB15" i="2" s="1"/>
  <c r="F11" i="3" l="1"/>
  <c r="AC38" i="3" s="1"/>
  <c r="AG44" i="3" s="1"/>
  <c r="AG45" i="3" s="1"/>
  <c r="AG46" i="3" s="1"/>
  <c r="AB24" i="2"/>
  <c r="AB25" i="2" s="1"/>
  <c r="AB47" i="2"/>
  <c r="AC78" i="2" s="1"/>
  <c r="AB48" i="2"/>
  <c r="AC79" i="2" s="1"/>
  <c r="F6" i="3" s="1"/>
  <c r="AC37" i="2"/>
  <c r="F8" i="3"/>
  <c r="AC33" i="3" l="1"/>
  <c r="AG52" i="3" s="1"/>
  <c r="AC35" i="3"/>
  <c r="AG64" i="3" s="1"/>
  <c r="AB49" i="2"/>
  <c r="AC80" i="2" s="1"/>
  <c r="F7" i="3" s="1"/>
  <c r="AC36" i="2"/>
  <c r="AC38" i="2" s="1"/>
  <c r="AB51" i="2" s="1"/>
  <c r="AC82" i="2" s="1"/>
  <c r="F9" i="3" s="1"/>
  <c r="Q30" i="3" s="1"/>
  <c r="F5" i="3"/>
  <c r="AC32" i="3" s="1"/>
  <c r="AC36" i="3" l="1"/>
  <c r="AG24" i="3" s="1"/>
  <c r="AG30" i="3" s="1"/>
  <c r="AG31" i="3" s="1"/>
  <c r="AC34" i="3"/>
  <c r="AG58" i="3" s="1"/>
  <c r="AJ13" i="2"/>
  <c r="AC42" i="2"/>
  <c r="AC43" i="2" s="1"/>
  <c r="AB52" i="2" s="1"/>
  <c r="AC83" i="2" l="1"/>
  <c r="F21" i="1"/>
  <c r="E37" i="13" s="1"/>
  <c r="M18" i="1" l="1" a="1"/>
  <c r="M21" i="1" s="1"/>
  <c r="F10" i="3"/>
  <c r="D3" i="14"/>
  <c r="E8" i="11" s="1"/>
  <c r="M19" i="1" l="1"/>
  <c r="M20" i="1"/>
  <c r="M18" i="1"/>
  <c r="AC37" i="3"/>
  <c r="H8" i="11"/>
  <c r="F15" i="11"/>
  <c r="H15" i="11"/>
  <c r="I31" i="1" l="1" a="1"/>
  <c r="I34" i="1" s="1"/>
  <c r="AJ12" i="2" s="1"/>
  <c r="AM11" i="2" s="1"/>
  <c r="AM29" i="2" s="1"/>
  <c r="AM30" i="2" s="1"/>
  <c r="AM50" i="2" s="1"/>
  <c r="AD81" i="2" s="1"/>
  <c r="I33" i="1" l="1"/>
  <c r="AJ11" i="2" s="1"/>
  <c r="AM10" i="2" s="1"/>
  <c r="AM24" i="2" s="1"/>
  <c r="AM25" i="2" s="1"/>
  <c r="AM49" i="2" s="1"/>
  <c r="I32" i="1"/>
  <c r="AJ10" i="2" s="1"/>
  <c r="AM9" i="2" s="1"/>
  <c r="AM19" i="2" s="1"/>
  <c r="AM20" i="2" s="1"/>
  <c r="I31" i="1"/>
  <c r="AJ9" i="2" s="1"/>
  <c r="AM8" i="2" s="1"/>
  <c r="AM14" i="2" s="1"/>
  <c r="AM15" i="2" s="1"/>
  <c r="G8" i="3"/>
  <c r="Q35" i="3" s="1"/>
  <c r="U64" i="3" s="1"/>
  <c r="G11" i="3" l="1"/>
  <c r="Q38" i="3" s="1"/>
  <c r="U44" i="3" s="1"/>
  <c r="U45" i="3" s="1"/>
  <c r="U46" i="3" s="1"/>
  <c r="AM47" i="2"/>
  <c r="AD78" i="2" s="1"/>
  <c r="G5" i="3" s="1"/>
  <c r="Q32" i="3" s="1"/>
  <c r="AD80" i="2"/>
  <c r="G7" i="3" s="1"/>
  <c r="Q34" i="3" s="1"/>
  <c r="U58" i="3" s="1"/>
  <c r="AN36" i="2"/>
  <c r="AM48" i="2"/>
  <c r="AD79" i="2" s="1"/>
  <c r="G6" i="3" s="1"/>
  <c r="Q33" i="3" s="1"/>
  <c r="U52" i="3" s="1"/>
  <c r="AN37" i="2"/>
  <c r="AN38" i="2" l="1"/>
  <c r="AM51" i="2" s="1"/>
  <c r="AD82" i="2" s="1"/>
  <c r="G9" i="3" s="1"/>
  <c r="E30" i="3" s="1"/>
  <c r="Q36" i="3" l="1"/>
  <c r="U24" i="3" s="1"/>
  <c r="U30" i="3" s="1"/>
  <c r="U31" i="3" s="1"/>
  <c r="AN42" i="2"/>
  <c r="AN43" i="2" s="1"/>
  <c r="AM52" i="2" s="1"/>
  <c r="AU13" i="2"/>
  <c r="AD83" i="2" l="1"/>
  <c r="E3" i="14" s="1"/>
  <c r="E9" i="11" s="1"/>
  <c r="F22" i="1"/>
  <c r="G10" i="3" l="1"/>
  <c r="Q37" i="3" s="1"/>
  <c r="N18" i="1" a="1"/>
  <c r="E36" i="13"/>
  <c r="F14" i="11"/>
  <c r="H14" i="11"/>
  <c r="H7" i="11"/>
  <c r="N21" i="1" l="1"/>
  <c r="N18" i="1"/>
  <c r="N20" i="1"/>
  <c r="N19" i="1"/>
  <c r="J31" i="1" l="1" a="1"/>
  <c r="J32" i="1" s="1"/>
  <c r="AU10" i="2" s="1"/>
  <c r="AX9" i="2" s="1"/>
  <c r="AX19" i="2" s="1"/>
  <c r="AX20" i="2" s="1"/>
  <c r="AX48" i="2" s="1"/>
  <c r="AE79" i="2" s="1"/>
  <c r="H6" i="3" s="1"/>
  <c r="E33" i="3" s="1"/>
  <c r="I52" i="3" s="1"/>
  <c r="J34" i="1" l="1"/>
  <c r="AU12" i="2" s="1"/>
  <c r="AX11" i="2" s="1"/>
  <c r="AX29" i="2" s="1"/>
  <c r="AX30" i="2" s="1"/>
  <c r="AX50" i="2" s="1"/>
  <c r="AE81" i="2" s="1"/>
  <c r="H8" i="3" s="1"/>
  <c r="E35" i="3" s="1"/>
  <c r="J31" i="1"/>
  <c r="J33" i="1"/>
  <c r="AU11" i="2" s="1"/>
  <c r="AX10" i="2" s="1"/>
  <c r="AX24" i="2" s="1"/>
  <c r="AX25" i="2" s="1"/>
  <c r="AX49" i="2" s="1"/>
  <c r="AE80" i="2" s="1"/>
  <c r="H7" i="3" s="1"/>
  <c r="E34" i="3" s="1"/>
  <c r="I58" i="3" s="1"/>
  <c r="AY36" i="2" l="1"/>
  <c r="AU9" i="2"/>
  <c r="AX8" i="2" s="1"/>
  <c r="AX14" i="2" s="1"/>
  <c r="AX15" i="2" s="1"/>
  <c r="H11" i="3"/>
  <c r="E38" i="3" s="1"/>
  <c r="AX47" i="2" l="1"/>
  <c r="AE78" i="2" s="1"/>
  <c r="H5" i="3" s="1"/>
  <c r="E32" i="3" s="1"/>
  <c r="AY37" i="2"/>
  <c r="AY38" i="2" s="1"/>
  <c r="AY42" i="2" l="1"/>
  <c r="AY43" i="2" s="1"/>
  <c r="AX52" i="2" s="1"/>
  <c r="AX51" i="2"/>
  <c r="AE82" i="2" s="1"/>
  <c r="H9" i="3" s="1"/>
  <c r="E36" i="3" s="1"/>
  <c r="I30" i="3" l="1"/>
  <c r="I31" i="3" s="1"/>
  <c r="F23" i="1"/>
  <c r="AE83" i="2"/>
  <c r="F3" i="14" l="1"/>
  <c r="E10" i="11" s="1"/>
  <c r="H6" i="11" s="1"/>
  <c r="L6" i="11" s="1"/>
  <c r="H10" i="3"/>
  <c r="E37" i="3" s="1"/>
  <c r="F13" i="11" l="1"/>
  <c r="I21" i="11" s="1"/>
  <c r="H13" i="11"/>
  <c r="P21" i="11" l="1"/>
  <c r="I21" i="3" s="1"/>
  <c r="I25" i="3" s="1"/>
  <c r="I65" i="3" s="1"/>
  <c r="I71" i="3" s="1"/>
  <c r="E23" i="3"/>
  <c r="L7" i="11"/>
  <c r="Q23" i="3" s="1"/>
  <c r="S74" i="3" s="1"/>
  <c r="Q38" i="13" s="1"/>
  <c r="H7" i="8" s="1"/>
  <c r="L8" i="11" l="1"/>
  <c r="AC23" i="3" s="1"/>
  <c r="AE74" i="3" s="1"/>
  <c r="Q42" i="13" s="1"/>
  <c r="M7" i="8" s="1"/>
  <c r="G74" i="3"/>
  <c r="Q34" i="13" s="1"/>
  <c r="C7" i="8" s="1"/>
  <c r="L9" i="11" l="1"/>
  <c r="AO23" i="3" s="1"/>
  <c r="AQ74" i="3" s="1"/>
  <c r="Q46" i="13" s="1"/>
  <c r="R7" i="8" s="1"/>
  <c r="L10" i="11" l="1"/>
  <c r="BA23" i="3" s="1"/>
  <c r="BC74" i="3" s="1"/>
  <c r="Q50" i="13" s="1"/>
  <c r="W7" i="8" s="1"/>
  <c r="G11" i="13"/>
  <c r="I32" i="3"/>
  <c r="I53" i="3" s="1"/>
  <c r="G9" i="13" l="1"/>
  <c r="W40" i="9"/>
  <c r="I39" i="3"/>
  <c r="I59" i="3" s="1"/>
  <c r="G10" i="13" s="1"/>
  <c r="I40" i="3"/>
  <c r="I38" i="3"/>
  <c r="I47" i="3" s="1"/>
  <c r="G8" i="13" s="1"/>
  <c r="U19" i="13" l="1"/>
  <c r="X4" i="3" s="1"/>
  <c r="Q25" i="3" s="1"/>
  <c r="K34" i="13" a="1"/>
  <c r="K8" i="13" a="1"/>
  <c r="K68" i="3" a="1"/>
  <c r="K34" i="13" l="1"/>
  <c r="N37" i="13"/>
  <c r="L37" i="13"/>
  <c r="C12" i="8" s="1"/>
  <c r="C29" i="8" s="1"/>
  <c r="H20" i="8" s="1"/>
  <c r="N36" i="13"/>
  <c r="E11" i="8" s="1"/>
  <c r="E28" i="8" s="1"/>
  <c r="J19" i="8" s="1"/>
  <c r="K37" i="13"/>
  <c r="M37" i="13"/>
  <c r="D12" i="8" s="1"/>
  <c r="D29" i="8" s="1"/>
  <c r="I20" i="8" s="1"/>
  <c r="M34" i="13"/>
  <c r="D9" i="8" s="1"/>
  <c r="D26" i="8" s="1"/>
  <c r="I17" i="8" s="1"/>
  <c r="N35" i="13"/>
  <c r="E10" i="8" s="1"/>
  <c r="L36" i="13"/>
  <c r="C11" i="8" s="1"/>
  <c r="C28" i="8" s="1"/>
  <c r="H19" i="8" s="1"/>
  <c r="N34" i="13"/>
  <c r="E9" i="8" s="1"/>
  <c r="E26" i="8" s="1"/>
  <c r="J17" i="8" s="1"/>
  <c r="K36" i="13"/>
  <c r="B11" i="8" s="1"/>
  <c r="B28" i="8" s="1"/>
  <c r="G19" i="8" s="1"/>
  <c r="L35" i="13"/>
  <c r="C10" i="8" s="1"/>
  <c r="C27" i="8" s="1"/>
  <c r="H18" i="8" s="1"/>
  <c r="K35" i="13"/>
  <c r="B10" i="8" s="1"/>
  <c r="B27" i="8" s="1"/>
  <c r="G18" i="8" s="1"/>
  <c r="L34" i="13"/>
  <c r="C9" i="8" s="1"/>
  <c r="M36" i="13"/>
  <c r="D11" i="8" s="1"/>
  <c r="D28" i="8" s="1"/>
  <c r="I19" i="8" s="1"/>
  <c r="M35" i="13"/>
  <c r="D10" i="8" s="1"/>
  <c r="D27" i="8" s="1"/>
  <c r="I18" i="8" s="1"/>
  <c r="K8" i="13"/>
  <c r="K10" i="13"/>
  <c r="K9" i="13"/>
  <c r="K11" i="13"/>
  <c r="B12" i="8"/>
  <c r="B29" i="8" s="1"/>
  <c r="G20" i="8" s="1"/>
  <c r="E12" i="8"/>
  <c r="K71" i="3"/>
  <c r="K70" i="3"/>
  <c r="K68" i="3"/>
  <c r="K69" i="3"/>
  <c r="B9" i="8" l="1"/>
  <c r="B26" i="8" s="1"/>
  <c r="G17" i="8" s="1"/>
  <c r="E27" i="8"/>
  <c r="J18" i="8" s="1"/>
  <c r="C26" i="8"/>
  <c r="H17" i="8" s="1"/>
  <c r="O15" i="13" a="1"/>
  <c r="E29" i="8"/>
  <c r="J20" i="8" s="1"/>
  <c r="R15" i="13" l="1"/>
  <c r="U10" i="13" s="1"/>
  <c r="U4" i="3" s="1"/>
  <c r="Q15" i="13"/>
  <c r="O15" i="13"/>
  <c r="P15" i="13"/>
  <c r="B22" i="11" l="1"/>
  <c r="I22" i="11" s="1"/>
  <c r="P22" i="11" s="1"/>
  <c r="U21" i="3" s="1"/>
  <c r="Q26" i="3"/>
  <c r="U29" i="3" l="1"/>
  <c r="U32" i="3" s="1"/>
  <c r="U33" i="3" s="1"/>
  <c r="U37" i="3" s="1"/>
  <c r="U51" i="3" s="1"/>
  <c r="U53" i="3" s="1"/>
  <c r="U69" i="3" s="1"/>
  <c r="G13" i="13" s="1"/>
  <c r="U25" i="3"/>
  <c r="U63" i="3" s="1"/>
  <c r="U65" i="3" s="1"/>
  <c r="U71" i="3" s="1"/>
  <c r="G15" i="13" s="1"/>
  <c r="U40" i="3" l="1"/>
  <c r="U39" i="3"/>
  <c r="U57" i="3" s="1"/>
  <c r="U59" i="3" s="1"/>
  <c r="U70" i="3" s="1"/>
  <c r="G14" i="13" s="1"/>
  <c r="U38" i="3"/>
  <c r="U47" i="3" s="1"/>
  <c r="U68" i="3" s="1"/>
  <c r="G12" i="13" s="1"/>
  <c r="K38" i="13" l="1" a="1"/>
  <c r="K12" i="13" a="1"/>
  <c r="U20" i="13"/>
  <c r="X5" i="3" s="1"/>
  <c r="AC25" i="3" s="1"/>
  <c r="W68" i="3" a="1"/>
  <c r="W70" i="3" s="1"/>
  <c r="K12" i="13" l="1"/>
  <c r="K14" i="13"/>
  <c r="K13" i="13"/>
  <c r="K15" i="13"/>
  <c r="K38" i="13"/>
  <c r="M38" i="13"/>
  <c r="N38" i="13"/>
  <c r="L38" i="13"/>
  <c r="N40" i="13"/>
  <c r="K40" i="13"/>
  <c r="N39" i="13"/>
  <c r="K39" i="13"/>
  <c r="M41" i="13"/>
  <c r="N41" i="13"/>
  <c r="L41" i="13"/>
  <c r="K41" i="13"/>
  <c r="M40" i="13"/>
  <c r="L40" i="13"/>
  <c r="M39" i="13"/>
  <c r="L39" i="13"/>
  <c r="W69" i="3"/>
  <c r="W68" i="3"/>
  <c r="W71" i="3"/>
  <c r="O16" i="13" l="1" a="1"/>
  <c r="R16" i="13" l="1"/>
  <c r="U11" i="13" s="1"/>
  <c r="U5" i="3" s="1"/>
  <c r="P16" i="13"/>
  <c r="O16" i="13"/>
  <c r="Q16" i="13"/>
  <c r="AC26" i="3" l="1"/>
  <c r="B23" i="11"/>
  <c r="J10" i="8"/>
  <c r="J27" i="8" s="1"/>
  <c r="O18" i="8" s="1"/>
  <c r="G10" i="8"/>
  <c r="G27" i="8" s="1"/>
  <c r="L18" i="8" s="1"/>
  <c r="J9" i="8"/>
  <c r="J26" i="8" s="1"/>
  <c r="O17" i="8" s="1"/>
  <c r="J11" i="8"/>
  <c r="J28" i="8" s="1"/>
  <c r="O19" i="8" s="1"/>
  <c r="I11" i="8"/>
  <c r="I28" i="8" s="1"/>
  <c r="N19" i="8" s="1"/>
  <c r="G11" i="8"/>
  <c r="G28" i="8" s="1"/>
  <c r="L19" i="8" s="1"/>
  <c r="H12" i="8"/>
  <c r="H29" i="8" s="1"/>
  <c r="M20" i="8" s="1"/>
  <c r="G9" i="8"/>
  <c r="G26" i="8" s="1"/>
  <c r="L17" i="8" s="1"/>
  <c r="H11" i="8"/>
  <c r="H28" i="8" s="1"/>
  <c r="M19" i="8" s="1"/>
  <c r="J12" i="8"/>
  <c r="J29" i="8" s="1"/>
  <c r="O20" i="8" s="1"/>
  <c r="H10" i="8"/>
  <c r="H27" i="8" s="1"/>
  <c r="M18" i="8" s="1"/>
  <c r="H9" i="8"/>
  <c r="H26" i="8" s="1"/>
  <c r="M17" i="8" s="1"/>
  <c r="I10" i="8"/>
  <c r="I27" i="8" s="1"/>
  <c r="N18" i="8" s="1"/>
  <c r="G12" i="8"/>
  <c r="G29" i="8" s="1"/>
  <c r="L20" i="8" s="1"/>
  <c r="I9" i="8"/>
  <c r="I26" i="8" s="1"/>
  <c r="N17" i="8" s="1"/>
  <c r="I12" i="8"/>
  <c r="I29" i="8" s="1"/>
  <c r="N20" i="8" s="1"/>
  <c r="I23" i="11" l="1"/>
  <c r="P23" i="11" s="1"/>
  <c r="AG21" i="3" s="1"/>
  <c r="AG25" i="3" l="1"/>
  <c r="AG63" i="3" s="1"/>
  <c r="AG65" i="3" s="1"/>
  <c r="AG71" i="3" s="1"/>
  <c r="G19" i="13" s="1"/>
  <c r="AG29" i="3"/>
  <c r="AG32" i="3" s="1"/>
  <c r="AG33" i="3" s="1"/>
  <c r="AG38" i="3" l="1"/>
  <c r="AG47" i="3" s="1"/>
  <c r="AG68" i="3" s="1"/>
  <c r="G16" i="13" s="1"/>
  <c r="AG39" i="3"/>
  <c r="AG57" i="3" s="1"/>
  <c r="AG59" i="3" s="1"/>
  <c r="AG70" i="3" s="1"/>
  <c r="G18" i="13" s="1"/>
  <c r="AG37" i="3"/>
  <c r="AG51" i="3" s="1"/>
  <c r="AG53" i="3" s="1"/>
  <c r="AG69" i="3" s="1"/>
  <c r="G17" i="13" s="1"/>
  <c r="AG40" i="3"/>
  <c r="U21" i="13" l="1"/>
  <c r="X6" i="3" s="1"/>
  <c r="AO25" i="3" s="1"/>
  <c r="K42" i="13" a="1"/>
  <c r="K16" i="13" a="1"/>
  <c r="AI68" i="3" a="1"/>
  <c r="K16" i="13" l="1"/>
  <c r="K18" i="13"/>
  <c r="K19" i="13"/>
  <c r="K17" i="13"/>
  <c r="K42" i="13"/>
  <c r="L9" i="8" s="1"/>
  <c r="L26" i="8" s="1"/>
  <c r="Q17" i="8" s="1"/>
  <c r="M43" i="13"/>
  <c r="N10" i="8" s="1"/>
  <c r="N27" i="8" s="1"/>
  <c r="S18" i="8" s="1"/>
  <c r="N43" i="13"/>
  <c r="O10" i="8" s="1"/>
  <c r="O27" i="8" s="1"/>
  <c r="T18" i="8" s="1"/>
  <c r="L43" i="13"/>
  <c r="M10" i="8" s="1"/>
  <c r="M27" i="8" s="1"/>
  <c r="R18" i="8" s="1"/>
  <c r="K43" i="13"/>
  <c r="L10" i="8" s="1"/>
  <c r="L27" i="8" s="1"/>
  <c r="Q18" i="8" s="1"/>
  <c r="N45" i="13"/>
  <c r="O12" i="8" s="1"/>
  <c r="O29" i="8" s="1"/>
  <c r="T20" i="8" s="1"/>
  <c r="K45" i="13"/>
  <c r="L12" i="8" s="1"/>
  <c r="L29" i="8" s="1"/>
  <c r="Q20" i="8" s="1"/>
  <c r="N44" i="13"/>
  <c r="O11" i="8" s="1"/>
  <c r="O28" i="8" s="1"/>
  <c r="T19" i="8" s="1"/>
  <c r="K44" i="13"/>
  <c r="L11" i="8" s="1"/>
  <c r="L28" i="8" s="1"/>
  <c r="Q19" i="8" s="1"/>
  <c r="M42" i="13"/>
  <c r="N9" i="8" s="1"/>
  <c r="N26" i="8" s="1"/>
  <c r="S17" i="8" s="1"/>
  <c r="N42" i="13"/>
  <c r="O9" i="8" s="1"/>
  <c r="O26" i="8" s="1"/>
  <c r="T17" i="8" s="1"/>
  <c r="L42" i="13"/>
  <c r="M9" i="8" s="1"/>
  <c r="M26" i="8" s="1"/>
  <c r="R17" i="8" s="1"/>
  <c r="M45" i="13"/>
  <c r="N12" i="8" s="1"/>
  <c r="N29" i="8" s="1"/>
  <c r="S20" i="8" s="1"/>
  <c r="L45" i="13"/>
  <c r="M12" i="8" s="1"/>
  <c r="M29" i="8" s="1"/>
  <c r="R20" i="8" s="1"/>
  <c r="M44" i="13"/>
  <c r="N11" i="8" s="1"/>
  <c r="N28" i="8" s="1"/>
  <c r="S19" i="8" s="1"/>
  <c r="L44" i="13"/>
  <c r="M11" i="8" s="1"/>
  <c r="M28" i="8" s="1"/>
  <c r="R19" i="8" s="1"/>
  <c r="AI70" i="3"/>
  <c r="AI68" i="3"/>
  <c r="AI71" i="3"/>
  <c r="AI69" i="3"/>
  <c r="O17" i="13" l="1" a="1"/>
  <c r="O17" i="13" s="1"/>
  <c r="Q17" i="13" l="1"/>
  <c r="R17" i="13"/>
  <c r="U12" i="13" s="1"/>
  <c r="U6" i="3" s="1"/>
  <c r="B24" i="11" s="1"/>
  <c r="P17" i="13"/>
  <c r="AO26" i="3" l="1"/>
  <c r="I24" i="11"/>
  <c r="P24" i="11" s="1"/>
  <c r="AS21" i="3" l="1"/>
  <c r="AS25" i="3" s="1"/>
  <c r="AS63" i="3" s="1"/>
  <c r="AS65" i="3" s="1"/>
  <c r="AS71" i="3" s="1"/>
  <c r="G23" i="13" s="1"/>
  <c r="AS29" i="3" l="1"/>
  <c r="AS32" i="3" s="1"/>
  <c r="AS33" i="3" s="1"/>
  <c r="AS39" i="3" l="1"/>
  <c r="AS57" i="3" s="1"/>
  <c r="AS59" i="3" s="1"/>
  <c r="AS70" i="3" s="1"/>
  <c r="G22" i="13" s="1"/>
  <c r="AS40" i="3"/>
  <c r="U22" i="13" s="1"/>
  <c r="X7" i="3" s="1"/>
  <c r="BA25" i="3" s="1"/>
  <c r="AS37" i="3"/>
  <c r="AS51" i="3" s="1"/>
  <c r="AS53" i="3" s="1"/>
  <c r="AS69" i="3" s="1"/>
  <c r="G21" i="13" s="1"/>
  <c r="AS38" i="3"/>
  <c r="AS47" i="3" s="1"/>
  <c r="AS68" i="3" s="1"/>
  <c r="G20" i="13" l="1"/>
  <c r="AU68" i="3" a="1"/>
  <c r="AU71" i="3" l="1"/>
  <c r="AU69" i="3"/>
  <c r="AU68" i="3"/>
  <c r="AU70" i="3"/>
  <c r="K46" i="13" a="1"/>
  <c r="K20" i="13" a="1"/>
  <c r="K21" i="13" l="1"/>
  <c r="K23" i="13"/>
  <c r="K20" i="13"/>
  <c r="K22" i="13"/>
  <c r="L48" i="13"/>
  <c r="R11" i="8" s="1"/>
  <c r="R28" i="8" s="1"/>
  <c r="W19" i="8" s="1"/>
  <c r="M46" i="13"/>
  <c r="S9" i="8" s="1"/>
  <c r="S26" i="8" s="1"/>
  <c r="X17" i="8" s="1"/>
  <c r="L47" i="13"/>
  <c r="R10" i="8" s="1"/>
  <c r="R27" i="8" s="1"/>
  <c r="W18" i="8" s="1"/>
  <c r="N48" i="13"/>
  <c r="T11" i="8" s="1"/>
  <c r="T28" i="8" s="1"/>
  <c r="Y19" i="8" s="1"/>
  <c r="N47" i="13"/>
  <c r="T10" i="8" s="1"/>
  <c r="T27" i="8" s="1"/>
  <c r="Y18" i="8" s="1"/>
  <c r="L49" i="13"/>
  <c r="R12" i="8" s="1"/>
  <c r="R29" i="8" s="1"/>
  <c r="W20" i="8" s="1"/>
  <c r="M48" i="13"/>
  <c r="S11" i="8" s="1"/>
  <c r="S28" i="8" s="1"/>
  <c r="X19" i="8" s="1"/>
  <c r="N49" i="13"/>
  <c r="T12" i="8" s="1"/>
  <c r="T29" i="8" s="1"/>
  <c r="Y20" i="8" s="1"/>
  <c r="K48" i="13"/>
  <c r="Q11" i="8" s="1"/>
  <c r="Q28" i="8" s="1"/>
  <c r="V19" i="8" s="1"/>
  <c r="K47" i="13"/>
  <c r="Q10" i="8" s="1"/>
  <c r="Q27" i="8" s="1"/>
  <c r="V18" i="8" s="1"/>
  <c r="N46" i="13"/>
  <c r="T9" i="8" s="1"/>
  <c r="T26" i="8" s="1"/>
  <c r="Y17" i="8" s="1"/>
  <c r="M49" i="13"/>
  <c r="S12" i="8" s="1"/>
  <c r="S29" i="8" s="1"/>
  <c r="X20" i="8" s="1"/>
  <c r="K46" i="13"/>
  <c r="Q9" i="8" s="1"/>
  <c r="Q26" i="8" s="1"/>
  <c r="V17" i="8" s="1"/>
  <c r="K49" i="13"/>
  <c r="Q12" i="8" s="1"/>
  <c r="Q29" i="8" s="1"/>
  <c r="V20" i="8" s="1"/>
  <c r="M47" i="13"/>
  <c r="S10" i="8" s="1"/>
  <c r="S27" i="8" s="1"/>
  <c r="X18" i="8" s="1"/>
  <c r="L46" i="13"/>
  <c r="R9" i="8" s="1"/>
  <c r="R26" i="8" s="1"/>
  <c r="W17" i="8" s="1"/>
  <c r="O18" i="13" l="1" a="1"/>
  <c r="P18" i="13" l="1"/>
  <c r="R18" i="13"/>
  <c r="U13" i="13" s="1"/>
  <c r="U7" i="3" s="1"/>
  <c r="Q18" i="13"/>
  <c r="O18" i="13"/>
  <c r="B25" i="11" l="1"/>
  <c r="I25" i="11" s="1"/>
  <c r="P25" i="11" s="1"/>
  <c r="BE21" i="3" s="1"/>
  <c r="BA26" i="3"/>
  <c r="BE25" i="3" l="1"/>
  <c r="BE63" i="3" s="1"/>
  <c r="BE65" i="3" s="1"/>
  <c r="BE71" i="3" s="1"/>
  <c r="G27" i="13" s="1"/>
  <c r="BE29" i="3"/>
  <c r="BE32" i="3" s="1"/>
  <c r="BE33" i="3" s="1"/>
  <c r="BE37" i="3" s="1"/>
  <c r="BE51" i="3" s="1"/>
  <c r="BE53" i="3" s="1"/>
  <c r="BE69" i="3" s="1"/>
  <c r="G25" i="13" s="1"/>
  <c r="BE39" i="3" l="1"/>
  <c r="BE57" i="3" s="1"/>
  <c r="BE59" i="3" s="1"/>
  <c r="BE70" i="3" s="1"/>
  <c r="G26" i="13" s="1"/>
  <c r="BE40" i="3"/>
  <c r="U23" i="13" s="1"/>
  <c r="X8" i="3" s="1"/>
  <c r="BE38" i="3"/>
  <c r="BE47" i="3" s="1"/>
  <c r="BE68" i="3" s="1"/>
  <c r="G24" i="13" s="1"/>
  <c r="BG68" i="3" l="1" a="1"/>
  <c r="BG69" i="3" s="1"/>
  <c r="K50" i="13" a="1"/>
  <c r="K24" i="13" a="1"/>
  <c r="BG71" i="3" l="1"/>
  <c r="BG70" i="3"/>
  <c r="BG68" i="3"/>
  <c r="K25" i="13"/>
  <c r="K26" i="13"/>
  <c r="K24" i="13"/>
  <c r="K27" i="13"/>
  <c r="L53" i="13"/>
  <c r="W12" i="8" s="1"/>
  <c r="W29" i="8" s="1"/>
  <c r="D6" i="9" s="1"/>
  <c r="M6" i="9" s="1"/>
  <c r="M50" i="13"/>
  <c r="X9" i="8" s="1"/>
  <c r="X26" i="8" s="1"/>
  <c r="E3" i="9" s="1"/>
  <c r="N3" i="9" s="1"/>
  <c r="L52" i="13"/>
  <c r="W11" i="8" s="1"/>
  <c r="W28" i="8" s="1"/>
  <c r="D5" i="9" s="1"/>
  <c r="M5" i="9" s="1"/>
  <c r="N50" i="13"/>
  <c r="Y9" i="8" s="1"/>
  <c r="Y26" i="8" s="1"/>
  <c r="F3" i="9" s="1"/>
  <c r="N51" i="13"/>
  <c r="Y10" i="8" s="1"/>
  <c r="Y27" i="8" s="1"/>
  <c r="F4" i="9" s="1"/>
  <c r="O4" i="9" s="1"/>
  <c r="M51" i="13"/>
  <c r="X10" i="8" s="1"/>
  <c r="X27" i="8" s="1"/>
  <c r="E4" i="9" s="1"/>
  <c r="N4" i="9" s="1"/>
  <c r="N53" i="13"/>
  <c r="Y12" i="8" s="1"/>
  <c r="Y29" i="8" s="1"/>
  <c r="F6" i="9" s="1"/>
  <c r="O6" i="9" s="1"/>
  <c r="N52" i="13"/>
  <c r="Y11" i="8" s="1"/>
  <c r="Y28" i="8" s="1"/>
  <c r="F5" i="9" s="1"/>
  <c r="O5" i="9" s="1"/>
  <c r="K50" i="13"/>
  <c r="V9" i="8" s="1"/>
  <c r="V26" i="8" s="1"/>
  <c r="C3" i="9" s="1"/>
  <c r="L3" i="9" s="1"/>
  <c r="K53" i="13"/>
  <c r="V12" i="8" s="1"/>
  <c r="V29" i="8" s="1"/>
  <c r="C6" i="9" s="1"/>
  <c r="L6" i="9" s="1"/>
  <c r="L50" i="13"/>
  <c r="W9" i="8" s="1"/>
  <c r="W26" i="8" s="1"/>
  <c r="D3" i="9" s="1"/>
  <c r="M3" i="9" s="1"/>
  <c r="K52" i="13"/>
  <c r="V11" i="8" s="1"/>
  <c r="V28" i="8" s="1"/>
  <c r="C5" i="9" s="1"/>
  <c r="L5" i="9" s="1"/>
  <c r="M53" i="13"/>
  <c r="X12" i="8" s="1"/>
  <c r="X29" i="8" s="1"/>
  <c r="E6" i="9" s="1"/>
  <c r="N6" i="9" s="1"/>
  <c r="M52" i="13"/>
  <c r="X11" i="8" s="1"/>
  <c r="X28" i="8" s="1"/>
  <c r="E5" i="9" s="1"/>
  <c r="N5" i="9" s="1"/>
  <c r="K51" i="13"/>
  <c r="V10" i="8" s="1"/>
  <c r="V27" i="8" s="1"/>
  <c r="C4" i="9" s="1"/>
  <c r="L4" i="9" s="1"/>
  <c r="L51" i="13"/>
  <c r="W10" i="8" s="1"/>
  <c r="W27" i="8" s="1"/>
  <c r="D4" i="9" s="1"/>
  <c r="M4" i="9" s="1"/>
  <c r="O12" i="9" l="1"/>
  <c r="D8" i="20" s="1"/>
  <c r="L8" i="20" s="1"/>
  <c r="J12" i="9"/>
  <c r="O11" i="9"/>
  <c r="D7" i="20" s="1"/>
  <c r="L7" i="20" s="1"/>
  <c r="J11" i="9"/>
  <c r="O13" i="9"/>
  <c r="D9" i="20" s="1"/>
  <c r="L9" i="20" s="1"/>
  <c r="J13" i="9"/>
  <c r="M10" i="9"/>
  <c r="B6" i="20" s="1"/>
  <c r="H10" i="9"/>
  <c r="P11" i="9"/>
  <c r="E7" i="20" s="1"/>
  <c r="M7" i="20" s="1"/>
  <c r="K11" i="9"/>
  <c r="N13" i="9"/>
  <c r="C9" i="20" s="1"/>
  <c r="K9" i="20" s="1"/>
  <c r="I13" i="9"/>
  <c r="M12" i="9"/>
  <c r="B8" i="20" s="1"/>
  <c r="J8" i="20" s="1"/>
  <c r="H12" i="9"/>
  <c r="N11" i="9"/>
  <c r="C7" i="20" s="1"/>
  <c r="K7" i="20" s="1"/>
  <c r="I11" i="9"/>
  <c r="P12" i="9"/>
  <c r="E8" i="20" s="1"/>
  <c r="M8" i="20" s="1"/>
  <c r="K12" i="9"/>
  <c r="M11" i="9"/>
  <c r="B7" i="20" s="1"/>
  <c r="J7" i="20" s="1"/>
  <c r="H11" i="9"/>
  <c r="N10" i="9"/>
  <c r="C6" i="20" s="1"/>
  <c r="K6" i="20" s="1"/>
  <c r="I10" i="9"/>
  <c r="P13" i="9"/>
  <c r="E9" i="20" s="1"/>
  <c r="M9" i="20" s="1"/>
  <c r="K13" i="9"/>
  <c r="N12" i="9"/>
  <c r="C8" i="20" s="1"/>
  <c r="K8" i="20" s="1"/>
  <c r="I12" i="9"/>
  <c r="M13" i="9"/>
  <c r="B9" i="20" s="1"/>
  <c r="J9" i="20" s="1"/>
  <c r="H13" i="9"/>
  <c r="O10" i="9"/>
  <c r="D6" i="20" s="1"/>
  <c r="L6" i="20" s="1"/>
  <c r="J10" i="9"/>
  <c r="O3" i="9"/>
  <c r="O19" i="13" a="1"/>
  <c r="P10" i="9" l="1"/>
  <c r="E6" i="20" s="1"/>
  <c r="M6" i="20" s="1"/>
  <c r="K10" i="9"/>
  <c r="J6" i="20"/>
  <c r="Q19" i="13"/>
  <c r="R19" i="13"/>
  <c r="U14" i="13" s="1"/>
  <c r="U8" i="3" s="1"/>
  <c r="B26" i="11" s="1"/>
  <c r="I26" i="11" s="1"/>
  <c r="P26" i="11" s="1"/>
  <c r="P19" i="13"/>
  <c r="O19" i="13"/>
  <c r="F30" i="20" l="1" a="1"/>
  <c r="F31" i="20" s="1"/>
  <c r="C10" i="21" s="1"/>
  <c r="F9" i="21" s="1"/>
  <c r="F19" i="21" s="1"/>
  <c r="F20" i="21" s="1"/>
  <c r="F32" i="20" l="1"/>
  <c r="C11" i="21" s="1"/>
  <c r="F10" i="21" s="1"/>
  <c r="F24" i="21" s="1"/>
  <c r="F25" i="21" s="1"/>
  <c r="G36" i="21" s="1"/>
  <c r="F30" i="20"/>
  <c r="C9" i="21" s="1"/>
  <c r="F8" i="21" s="1"/>
  <c r="F14" i="21" s="1"/>
  <c r="F15" i="21" s="1"/>
  <c r="F47" i="21" s="1"/>
  <c r="F33" i="20"/>
  <c r="C12" i="21" s="1"/>
  <c r="F11" i="21" s="1"/>
  <c r="F29" i="21" s="1"/>
  <c r="F30" i="21" s="1"/>
  <c r="F50" i="21" s="1"/>
  <c r="F48" i="21"/>
  <c r="F49" i="21" l="1"/>
  <c r="G37" i="21"/>
  <c r="G38" i="21" s="1"/>
  <c r="G42" i="21" l="1"/>
  <c r="G43" i="21" s="1"/>
  <c r="F52" i="21" s="1"/>
  <c r="F18" i="20" s="1"/>
  <c r="K17" i="20" s="1" a="1"/>
  <c r="N13" i="21"/>
  <c r="F51" i="21"/>
  <c r="B2" i="18" l="1"/>
  <c r="K20" i="20"/>
  <c r="K19" i="20"/>
  <c r="K18" i="20"/>
  <c r="K17" i="20"/>
  <c r="G30" i="20" l="1" a="1"/>
  <c r="G33" i="20" s="1"/>
  <c r="N12" i="21" s="1"/>
  <c r="Q11" i="21" s="1"/>
  <c r="Q29" i="21" s="1"/>
  <c r="Q30" i="21" s="1"/>
  <c r="Q50" i="21" s="1"/>
  <c r="G31" i="20" l="1"/>
  <c r="N10" i="21" s="1"/>
  <c r="Q9" i="21" s="1"/>
  <c r="Q19" i="21" s="1"/>
  <c r="Q20" i="21" s="1"/>
  <c r="Q48" i="21" s="1"/>
  <c r="G30" i="20"/>
  <c r="N9" i="21" s="1"/>
  <c r="Q8" i="21" s="1"/>
  <c r="Q14" i="21" s="1"/>
  <c r="Q15" i="21" s="1"/>
  <c r="Q47" i="21" s="1"/>
  <c r="G32" i="20"/>
  <c r="N11" i="21" s="1"/>
  <c r="Q10" i="21" s="1"/>
  <c r="Q24" i="21" s="1"/>
  <c r="Q25" i="21" s="1"/>
  <c r="Q49" i="21" s="1"/>
  <c r="R36" i="21" l="1"/>
  <c r="R37" i="21"/>
  <c r="R38" i="21" s="1"/>
  <c r="Y13" i="21" l="1"/>
  <c r="R42" i="21"/>
  <c r="R43" i="21" s="1"/>
  <c r="Q52" i="21" s="1"/>
  <c r="Q51" i="21"/>
  <c r="F19" i="20" l="1"/>
  <c r="L17" i="20" s="1" a="1"/>
  <c r="B3" i="18"/>
  <c r="L19" i="20" l="1"/>
  <c r="L17" i="20"/>
  <c r="L20" i="20"/>
  <c r="L18" i="20"/>
  <c r="H30" i="20" l="1" a="1"/>
  <c r="H32" i="20" s="1"/>
  <c r="Y11" i="21" s="1"/>
  <c r="AB10" i="21" s="1"/>
  <c r="AB24" i="21" s="1"/>
  <c r="AB25" i="21" s="1"/>
  <c r="H30" i="20" l="1"/>
  <c r="Y9" i="21" s="1"/>
  <c r="AB8" i="21" s="1"/>
  <c r="AB14" i="21" s="1"/>
  <c r="AB15" i="21" s="1"/>
  <c r="AB47" i="21" s="1"/>
  <c r="H33" i="20"/>
  <c r="Y12" i="21" s="1"/>
  <c r="AB11" i="21" s="1"/>
  <c r="AB29" i="21" s="1"/>
  <c r="AB30" i="21" s="1"/>
  <c r="AB50" i="21" s="1"/>
  <c r="H31" i="20"/>
  <c r="Y10" i="21" s="1"/>
  <c r="AB9" i="21" s="1"/>
  <c r="AB19" i="21" s="1"/>
  <c r="AB20" i="21" s="1"/>
  <c r="AB49" i="21"/>
  <c r="AC36" i="21"/>
  <c r="AC37" i="21" l="1"/>
  <c r="AB48" i="21"/>
  <c r="AC38" i="21"/>
  <c r="AC42" i="21" s="1"/>
  <c r="AC43" i="21" s="1"/>
  <c r="AB52" i="21" s="1"/>
  <c r="AB51" i="21" l="1"/>
  <c r="AJ13" i="21"/>
  <c r="B4" i="18"/>
  <c r="F20" i="20"/>
  <c r="M17" i="20" s="1" a="1"/>
  <c r="M19" i="20" l="1"/>
  <c r="M18" i="20"/>
  <c r="M20" i="20"/>
  <c r="M17" i="20"/>
  <c r="I30" i="20" l="1" a="1"/>
  <c r="I30" i="20" s="1"/>
  <c r="AJ9" i="21" s="1"/>
  <c r="AM8" i="21" s="1"/>
  <c r="AM14" i="21" s="1"/>
  <c r="AM15" i="21" s="1"/>
  <c r="AM47" i="21" s="1"/>
  <c r="I32" i="20" l="1"/>
  <c r="AJ11" i="21" s="1"/>
  <c r="AM10" i="21" s="1"/>
  <c r="AM24" i="21" s="1"/>
  <c r="AM25" i="21" s="1"/>
  <c r="AM49" i="21" s="1"/>
  <c r="I33" i="20"/>
  <c r="AJ12" i="21" s="1"/>
  <c r="AM11" i="21" s="1"/>
  <c r="AM29" i="21" s="1"/>
  <c r="AM30" i="21" s="1"/>
  <c r="AM50" i="21" s="1"/>
  <c r="I31" i="20"/>
  <c r="AJ10" i="21" s="1"/>
  <c r="AM9" i="21" s="1"/>
  <c r="AM19" i="21" s="1"/>
  <c r="AM20" i="21" s="1"/>
  <c r="AN37" i="21" s="1"/>
  <c r="AN36" i="21" l="1"/>
  <c r="AM48" i="21"/>
  <c r="AN38" i="21"/>
  <c r="AU13" i="21" l="1"/>
  <c r="AM51" i="21"/>
  <c r="AN42" i="21"/>
  <c r="AN43" i="21" s="1"/>
  <c r="AM52" i="21" s="1"/>
  <c r="B5" i="18" l="1"/>
  <c r="F21" i="20"/>
  <c r="N17" i="20" s="1" a="1"/>
  <c r="N19" i="20" l="1"/>
  <c r="N20" i="20"/>
  <c r="N17" i="20"/>
  <c r="N18" i="20"/>
  <c r="J30" i="20" l="1" a="1"/>
  <c r="J31" i="20" s="1"/>
  <c r="AU10" i="21" s="1"/>
  <c r="AX9" i="21" s="1"/>
  <c r="AX19" i="21" s="1"/>
  <c r="AX20" i="21" s="1"/>
  <c r="J32" i="20" l="1"/>
  <c r="AU11" i="21" s="1"/>
  <c r="AX10" i="21" s="1"/>
  <c r="AX24" i="21" s="1"/>
  <c r="AX25" i="21" s="1"/>
  <c r="AX49" i="21" s="1"/>
  <c r="J33" i="20"/>
  <c r="AU12" i="21" s="1"/>
  <c r="AX11" i="21" s="1"/>
  <c r="AX29" i="21" s="1"/>
  <c r="AX30" i="21" s="1"/>
  <c r="AX50" i="21" s="1"/>
  <c r="J30" i="20"/>
  <c r="AU9" i="21" s="1"/>
  <c r="AX8" i="21" s="1"/>
  <c r="AX14" i="21" s="1"/>
  <c r="AX15" i="21" s="1"/>
  <c r="AX47" i="21" s="1"/>
  <c r="AX48" i="21"/>
  <c r="AY36" i="21" l="1"/>
  <c r="AY37" i="21"/>
  <c r="AY38" i="21" s="1"/>
  <c r="AX51" i="21" s="1"/>
  <c r="AY42" i="21" l="1"/>
  <c r="AY43" i="21" s="1"/>
  <c r="AX52" i="21" s="1"/>
  <c r="F22" i="20" s="1"/>
  <c r="B6" i="18" l="1"/>
  <c r="B8" i="18" s="1"/>
  <c r="C10" i="18" s="1"/>
  <c r="E21" i="6" s="1"/>
  <c r="D15" i="18" l="1"/>
</calcChain>
</file>

<file path=xl/sharedStrings.xml><?xml version="1.0" encoding="utf-8"?>
<sst xmlns="http://schemas.openxmlformats.org/spreadsheetml/2006/main" count="1055" uniqueCount="211">
  <si>
    <t>Date</t>
  </si>
  <si>
    <t>Close</t>
  </si>
  <si>
    <t>max</t>
  </si>
  <si>
    <t xml:space="preserve">menyiapkan data inputan </t>
  </si>
  <si>
    <t xml:space="preserve">bias </t>
  </si>
  <si>
    <t>date</t>
  </si>
  <si>
    <t>h (Close)</t>
  </si>
  <si>
    <t>x(Close)</t>
  </si>
  <si>
    <t xml:space="preserve">ordonya </t>
  </si>
  <si>
    <t>i</t>
  </si>
  <si>
    <t>f</t>
  </si>
  <si>
    <t>o</t>
  </si>
  <si>
    <t>I (Pengabungan antara input data dan output dari proses sebelumnya)</t>
  </si>
  <si>
    <t>Zt (Mengabaikan non-linear dengan mempersiapkan input f_t,i_t,C ̌_t,o_t)</t>
  </si>
  <si>
    <t>C_bar</t>
  </si>
  <si>
    <t xml:space="preserve"> input gate vector</t>
  </si>
  <si>
    <t xml:space="preserve"> forget gate vector</t>
  </si>
  <si>
    <t>output gate vector</t>
  </si>
  <si>
    <t>Hitung vektor status baru karena elemen dari status lama diizinkan</t>
  </si>
  <si>
    <t>new output</t>
  </si>
  <si>
    <t>forwardStep [1]</t>
  </si>
  <si>
    <t>langkah 1</t>
  </si>
  <si>
    <t>langkah 2</t>
  </si>
  <si>
    <t>y</t>
  </si>
  <si>
    <t>h</t>
  </si>
  <si>
    <t>abs(y-h)</t>
  </si>
  <si>
    <t>E</t>
  </si>
  <si>
    <t>dE_do_t</t>
  </si>
  <si>
    <t>dE_dh_t</t>
  </si>
  <si>
    <t>dE_dc_t</t>
  </si>
  <si>
    <t>numcell</t>
  </si>
  <si>
    <t>step 1</t>
  </si>
  <si>
    <t xml:space="preserve"> step 2</t>
  </si>
  <si>
    <t>c[t-1]</t>
  </si>
  <si>
    <t>step 3</t>
  </si>
  <si>
    <t>step 4</t>
  </si>
  <si>
    <t>step 5</t>
  </si>
  <si>
    <t>dE_di_t</t>
  </si>
  <si>
    <t>dE_dcbar_t</t>
  </si>
  <si>
    <t>dE_df_t</t>
  </si>
  <si>
    <t>dE_dc_tminus1</t>
  </si>
  <si>
    <t>dE_dzcbar_t</t>
  </si>
  <si>
    <t>dE_dzi_t</t>
  </si>
  <si>
    <t>dE_dzf_t</t>
  </si>
  <si>
    <t xml:space="preserve">dE_dz_t </t>
  </si>
  <si>
    <t>dE_dI_t </t>
  </si>
  <si>
    <t>I</t>
  </si>
  <si>
    <t>dE_dh_tminus1</t>
  </si>
  <si>
    <t>dE_dW_t</t>
  </si>
  <si>
    <t>less than</t>
  </si>
  <si>
    <t>greater than</t>
  </si>
  <si>
    <t>dE_dc_tplus1</t>
  </si>
  <si>
    <t>C</t>
  </si>
  <si>
    <t>W Transpose</t>
  </si>
  <si>
    <t>langkah 3</t>
  </si>
  <si>
    <t>langkah 4</t>
  </si>
  <si>
    <t>langkah  4</t>
  </si>
  <si>
    <t>langkah 5</t>
  </si>
  <si>
    <t>forwardStep [2]</t>
  </si>
  <si>
    <t>forwardStep [3]</t>
  </si>
  <si>
    <t>forwardStep [4]</t>
  </si>
  <si>
    <t>forwardStep [5]</t>
  </si>
  <si>
    <t>Forward 1</t>
  </si>
  <si>
    <t>Forward 2</t>
  </si>
  <si>
    <t>Forward 3</t>
  </si>
  <si>
    <t>Forward 4</t>
  </si>
  <si>
    <t>Forward 5</t>
  </si>
  <si>
    <t>Zct</t>
  </si>
  <si>
    <t>ZCt</t>
  </si>
  <si>
    <t>backwardStep [5]</t>
  </si>
  <si>
    <t>backwardStep [4]</t>
  </si>
  <si>
    <t>backwardStep [3]</t>
  </si>
  <si>
    <t>backwardStep [2]</t>
  </si>
  <si>
    <t>E (Error)</t>
  </si>
  <si>
    <t>E =</t>
  </si>
  <si>
    <t>epoch error</t>
  </si>
  <si>
    <t>(4 x 4)</t>
  </si>
  <si>
    <t>4 X 4</t>
  </si>
  <si>
    <t>min</t>
  </si>
  <si>
    <t>Membuka gulungan jaringan saraf berulang dalam waktu oleh</t>
  </si>
  <si>
    <t>oleh xt keadaan tersembunyi jaringan pada waktu t, oleh ut</t>
  </si>
  <si>
    <t>input jaringan pada waktu t dan oleh Et kesalahan yang diperoleh</t>
  </si>
  <si>
    <t>dari output pada waktu t.</t>
  </si>
  <si>
    <t>membuat salinan model untuk setiap langkah waktu. Menunjukkan</t>
  </si>
  <si>
    <t xml:space="preserve">    </t>
  </si>
  <si>
    <t>tahap ini adalah proses BPTT (backpropgation through time)</t>
  </si>
  <si>
    <t>block output</t>
  </si>
  <si>
    <t>ỹ =</t>
  </si>
  <si>
    <t>ỹ (h)</t>
  </si>
  <si>
    <t>Bobot Langkah 5</t>
  </si>
  <si>
    <t>bobot Langkah 4</t>
  </si>
  <si>
    <t>bobot langkah 3</t>
  </si>
  <si>
    <t>bobot langkah 2</t>
  </si>
  <si>
    <t>bobot langkah 1</t>
  </si>
  <si>
    <t>Ini adalah vektor kesalahan / kehilangan untuk urutan ini</t>
  </si>
  <si>
    <t>L = E</t>
  </si>
  <si>
    <t>Refrence  :</t>
  </si>
  <si>
    <t>https://www.geeksforgeeks.org/gradient-descent-algorithm-and-its-variants/</t>
  </si>
  <si>
    <t xml:space="preserve">Algoritma dalam training data dengan LSTM </t>
  </si>
  <si>
    <t xml:space="preserve">prediksi </t>
  </si>
  <si>
    <t xml:space="preserve">real </t>
  </si>
  <si>
    <t>MSE =</t>
  </si>
  <si>
    <t>JADI tanda tanya tersebut terjawabkan</t>
  </si>
  <si>
    <r>
      <t xml:space="preserve">dilakukan optimasi dengan menggunakan algoritma </t>
    </r>
    <r>
      <rPr>
        <b/>
        <sz val="11"/>
        <color theme="1"/>
        <rFont val="Calibri"/>
        <family val="2"/>
        <scheme val="minor"/>
      </rPr>
      <t>stochastic gradient descent (SGD)</t>
    </r>
  </si>
  <si>
    <t>https://www.youtube.com/watch?v=m2cg32uEeZw&amp;list=WL&amp;index=27&amp;t=0s</t>
  </si>
  <si>
    <t xml:space="preserve">Gradient descent </t>
  </si>
  <si>
    <t xml:space="preserve"> Bagaimana jaringan belajar dalam proses pembelajaran data.</t>
  </si>
  <si>
    <t xml:space="preserve">Cara kerja gradient descent ini menemukan fungsi minimum, fungsi ini awalnya bobot yang acak yang terhubung di jaringan tersembunyi yang menghasilkan fungsi minimum atau dapat disebut fungsi (cost)  </t>
  </si>
  <si>
    <t xml:space="preserve">Refrensi : </t>
  </si>
  <si>
    <t>Paper, Norwegian University of Science and Technology Department of Engineering Cybernetics</t>
  </si>
  <si>
    <t>Parameter, bobot dan bias, dalam jaringan saraf diperbarui menggunakan data pelatihan set</t>
  </si>
  <si>
    <t>Bobot dan bias diperbarui sehingga cost average dari semua contoh pelatihan diminimalkan</t>
  </si>
  <si>
    <t xml:space="preserve">  : Parameter untuk mengontrol perubahan bobot selama pelatihan. Semakin besar learning rate,maka jaringan syaraf tiruan akan semakin cepat belajar tetapi hasilnya kurang akurat. Semakin kecil learning rate,maka jaringan syaraf tiruan akan semakin lambat belajar tetapi hasilnya lebih akurat [9]</t>
  </si>
  <si>
    <t>LearningRate</t>
  </si>
  <si>
    <t xml:space="preserve">Algoritma dalam prediksi data dengan LSTM </t>
  </si>
  <si>
    <t>W</t>
  </si>
  <si>
    <t>Vanishing Gradient</t>
  </si>
  <si>
    <t>bias</t>
  </si>
  <si>
    <t>x(close)</t>
  </si>
  <si>
    <t>h(close)</t>
  </si>
  <si>
    <t>dE_dC_tminus1</t>
  </si>
  <si>
    <t>I_01</t>
  </si>
  <si>
    <t>F_Z01</t>
  </si>
  <si>
    <t>F_C_bar01</t>
  </si>
  <si>
    <t>F_i01</t>
  </si>
  <si>
    <t>F_f01</t>
  </si>
  <si>
    <t>F_o01</t>
  </si>
  <si>
    <t>F_C01</t>
  </si>
  <si>
    <t>F_h01</t>
  </si>
  <si>
    <t>F_hasil01</t>
  </si>
  <si>
    <t>DENORMALISASI</t>
  </si>
  <si>
    <t>MIN MAX SELURUH DATA PROGRAM</t>
  </si>
  <si>
    <t>inisial bobot random ( 4 x simpul ) X (kolom data inputan) = (4*1) X 4</t>
  </si>
  <si>
    <t>DATA</t>
  </si>
  <si>
    <t>DATA TRAINNIG</t>
  </si>
  <si>
    <t>DATA TESTING</t>
  </si>
  <si>
    <t>DATA TRAINNIG NORMALISASI</t>
  </si>
  <si>
    <t>DATA TESTING NORMALISASI</t>
  </si>
  <si>
    <t xml:space="preserve">Dikarenakan LSTM mempunyai 4 gerbang maka bobot dikalikan 4 tiap ordo </t>
  </si>
  <si>
    <t>Matrix bobot (W)</t>
  </si>
  <si>
    <t>Diterjemahkan dalam simbol</t>
  </si>
  <si>
    <t>h(close)/simpul</t>
  </si>
  <si>
    <t xml:space="preserve"> </t>
  </si>
  <si>
    <t>Perhitunganya perlangkah</t>
  </si>
  <si>
    <t>Input X</t>
  </si>
  <si>
    <t>Zt</t>
  </si>
  <si>
    <t>Proses dari Z langkah 1</t>
  </si>
  <si>
    <t>Zt_C</t>
  </si>
  <si>
    <t>Zt_i</t>
  </si>
  <si>
    <t>Zt_f</t>
  </si>
  <si>
    <t>Zt_o</t>
  </si>
  <si>
    <t>candidate (C_bar)</t>
  </si>
  <si>
    <t xml:space="preserve">           </t>
  </si>
  <si>
    <t xml:space="preserve">       </t>
  </si>
  <si>
    <t xml:space="preserve">              </t>
  </si>
  <si>
    <t>Zt (Block Input)</t>
  </si>
  <si>
    <t>Step 1</t>
  </si>
  <si>
    <t>Step 2</t>
  </si>
  <si>
    <t xml:space="preserve">         </t>
  </si>
  <si>
    <t>HASIL SEMUANYA</t>
  </si>
  <si>
    <t xml:space="preserve">HASIL FORWARD STEP </t>
  </si>
  <si>
    <t>FORWARD STEP</t>
  </si>
  <si>
    <t>Normalisasi data real</t>
  </si>
  <si>
    <t>Normalisasi data prediksi</t>
  </si>
  <si>
    <t>setengah =</t>
  </si>
  <si>
    <t>gradient less than or greater than y</t>
  </si>
  <si>
    <t xml:space="preserve">dE_dh_t </t>
  </si>
  <si>
    <t>dE_dh_t-1 +  discount * greatThan)</t>
  </si>
  <si>
    <t>parameter</t>
  </si>
  <si>
    <t>step</t>
  </si>
  <si>
    <t>nilai</t>
  </si>
  <si>
    <t>Rumus</t>
  </si>
  <si>
    <t>inisial</t>
  </si>
  <si>
    <t>Defrensiasi gerbang</t>
  </si>
  <si>
    <t>backwardStep [1]</t>
  </si>
  <si>
    <t>BACKWARDSTEP</t>
  </si>
  <si>
    <t>e</t>
  </si>
  <si>
    <r>
      <t>e*0.5+E</t>
    </r>
    <r>
      <rPr>
        <sz val="8"/>
        <color theme="1"/>
        <rFont val="Calibri"/>
        <family val="2"/>
        <scheme val="minor"/>
      </rPr>
      <t>-1</t>
    </r>
  </si>
  <si>
    <t>dE_dh_t-1-0.5*perbandingan lebih besar dari</t>
  </si>
  <si>
    <t xml:space="preserve">Hasil dari Forward </t>
  </si>
  <si>
    <t>?</t>
  </si>
  <si>
    <t>dE_dI_t Tanspose</t>
  </si>
  <si>
    <t>Tanspose</t>
  </si>
  <si>
    <t xml:space="preserve">Didapat dari proses BPTT hidden ke input  </t>
  </si>
  <si>
    <t>langkah 6</t>
  </si>
  <si>
    <r>
      <t>Ẁ +1 (</t>
    </r>
    <r>
      <rPr>
        <sz val="11"/>
        <color theme="1"/>
        <rFont val="Calibri"/>
        <family val="2"/>
      </rPr>
      <t>Ẁ</t>
    </r>
    <r>
      <rPr>
        <sz val="11"/>
        <color theme="1"/>
        <rFont val="Calibri"/>
        <family val="2"/>
        <charset val="1"/>
        <scheme val="minor"/>
      </rPr>
      <t xml:space="preserve"> 6)</t>
    </r>
  </si>
  <si>
    <r>
      <t>Ẁ +1 (</t>
    </r>
    <r>
      <rPr>
        <sz val="11"/>
        <color theme="1"/>
        <rFont val="Calibri"/>
        <family val="2"/>
      </rPr>
      <t>Ẁ</t>
    </r>
    <r>
      <rPr>
        <sz val="11"/>
        <color theme="1"/>
        <rFont val="Calibri"/>
        <family val="2"/>
        <charset val="1"/>
        <scheme val="minor"/>
      </rPr>
      <t xml:space="preserve"> 5)</t>
    </r>
  </si>
  <si>
    <r>
      <t>Ẁ +1 (</t>
    </r>
    <r>
      <rPr>
        <sz val="11"/>
        <color theme="1"/>
        <rFont val="Calibri"/>
        <family val="2"/>
      </rPr>
      <t>Ẁ</t>
    </r>
    <r>
      <rPr>
        <sz val="11"/>
        <color theme="1"/>
        <rFont val="Calibri"/>
        <family val="2"/>
        <charset val="1"/>
        <scheme val="minor"/>
      </rPr>
      <t xml:space="preserve"> 4)</t>
    </r>
  </si>
  <si>
    <r>
      <t>Ẁ +1 (</t>
    </r>
    <r>
      <rPr>
        <sz val="11"/>
        <color theme="1"/>
        <rFont val="Calibri"/>
        <family val="2"/>
      </rPr>
      <t>Ẁ</t>
    </r>
    <r>
      <rPr>
        <sz val="11"/>
        <color theme="1"/>
        <rFont val="Calibri"/>
        <family val="2"/>
        <charset val="1"/>
        <scheme val="minor"/>
      </rPr>
      <t xml:space="preserve"> 3)</t>
    </r>
  </si>
  <si>
    <r>
      <t>Ẁ +1 (</t>
    </r>
    <r>
      <rPr>
        <sz val="11"/>
        <color theme="1"/>
        <rFont val="Calibri"/>
        <family val="2"/>
      </rPr>
      <t>Ẁ</t>
    </r>
    <r>
      <rPr>
        <sz val="11"/>
        <color theme="1"/>
        <rFont val="Calibri"/>
        <family val="2"/>
        <charset val="1"/>
        <scheme val="minor"/>
      </rPr>
      <t xml:space="preserve"> 2)</t>
    </r>
  </si>
  <si>
    <r>
      <t xml:space="preserve"> </t>
    </r>
    <r>
      <rPr>
        <sz val="11"/>
        <color theme="1"/>
        <rFont val="Calibri"/>
        <family val="2"/>
      </rPr>
      <t>Ẁ</t>
    </r>
    <r>
      <rPr>
        <sz val="11"/>
        <color theme="1"/>
        <rFont val="Calibri"/>
        <family val="2"/>
        <charset val="1"/>
        <scheme val="minor"/>
      </rPr>
      <t xml:space="preserve"> 5</t>
    </r>
  </si>
  <si>
    <r>
      <t xml:space="preserve"> </t>
    </r>
    <r>
      <rPr>
        <sz val="11"/>
        <color theme="1"/>
        <rFont val="Calibri"/>
        <family val="2"/>
      </rPr>
      <t>Ẁ</t>
    </r>
    <r>
      <rPr>
        <sz val="11"/>
        <color theme="1"/>
        <rFont val="Calibri"/>
        <family val="2"/>
        <charset val="1"/>
        <scheme val="minor"/>
      </rPr>
      <t xml:space="preserve"> 4</t>
    </r>
  </si>
  <si>
    <r>
      <t xml:space="preserve"> </t>
    </r>
    <r>
      <rPr>
        <sz val="11"/>
        <color theme="1"/>
        <rFont val="Calibri"/>
        <family val="2"/>
      </rPr>
      <t>Ẁ</t>
    </r>
    <r>
      <rPr>
        <sz val="11"/>
        <color theme="1"/>
        <rFont val="Calibri"/>
        <family val="2"/>
        <charset val="1"/>
        <scheme val="minor"/>
      </rPr>
      <t xml:space="preserve"> 3</t>
    </r>
  </si>
  <si>
    <r>
      <t xml:space="preserve"> </t>
    </r>
    <r>
      <rPr>
        <sz val="11"/>
        <color theme="1"/>
        <rFont val="Calibri"/>
        <family val="2"/>
      </rPr>
      <t>Ẁ</t>
    </r>
    <r>
      <rPr>
        <sz val="11"/>
        <color theme="1"/>
        <rFont val="Calibri"/>
        <family val="2"/>
        <charset val="1"/>
        <scheme val="minor"/>
      </rPr>
      <t xml:space="preserve"> 2</t>
    </r>
  </si>
  <si>
    <r>
      <t xml:space="preserve"> </t>
    </r>
    <r>
      <rPr>
        <sz val="11"/>
        <color theme="1"/>
        <rFont val="Calibri"/>
        <family val="2"/>
      </rPr>
      <t>Ẁ</t>
    </r>
    <r>
      <rPr>
        <sz val="11"/>
        <color theme="1"/>
        <rFont val="Calibri"/>
        <family val="2"/>
        <charset val="1"/>
        <scheme val="minor"/>
      </rPr>
      <t xml:space="preserve"> 1</t>
    </r>
  </si>
  <si>
    <t>bobot 5 (dE_dW_t)</t>
  </si>
  <si>
    <t>bobot 4 (dE_dW_t)</t>
  </si>
  <si>
    <t>bobot 3 (dE_dW_t)</t>
  </si>
  <si>
    <t>bobot 2 (dE_dW_t)</t>
  </si>
  <si>
    <t>bobot 1 (dE_dW_t)</t>
  </si>
  <si>
    <t>Bobot awal (W)</t>
  </si>
  <si>
    <t>bobot hasil prediksi (Ẁ 1)</t>
  </si>
  <si>
    <t>bobot hasil prediksi (Ẁ 1 X Learning rate)</t>
  </si>
  <si>
    <t>Bobot akhir (W)</t>
  </si>
  <si>
    <t>Transpose</t>
  </si>
  <si>
    <t xml:space="preserve">t = langkah ke </t>
  </si>
  <si>
    <t>masuk ke sheet BACKPRO 1 (LSTM)</t>
  </si>
  <si>
    <t>dE_dh_t+1</t>
  </si>
  <si>
    <t>dE_dh_t+1  -  discount * lessThan</t>
  </si>
  <si>
    <t>dE_dh_t -0.5*perbandingan lebih besar dari</t>
  </si>
  <si>
    <t>dE_dzo_t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</si>
</sst>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1" formatCode="_-* #,##0_-;\-* #,##0_-;_-* &quot;-&quot;_-;_-@_-"/>
    <numFmt numFmtId="44" formatCode="_-&quot;Rp&quot;* #,##0.00_-;\-&quot;Rp&quot;* #,##0.00_-;_-&quot;Rp&quot;* &quot;-&quot;??_-;_-@_-"/>
    <numFmt numFmtId="164" formatCode="0.0000000"/>
    <numFmt numFmtId="165" formatCode="0.000000000"/>
    <numFmt numFmtId="166" formatCode="&quot;Rp&quot;#,##0.00"/>
    <numFmt numFmtId="167" formatCode="0.000000"/>
    <numFmt numFmtId="168" formatCode="0.00000"/>
    <numFmt numFmtId="169" formatCode="0.0000"/>
    <numFmt numFmtId="177" formatCode="0.000"/>
  </numFmts>
  <fonts count="33">
    <font>
      <sz val="11"/>
      <color theme="1"/>
      <name val="Calibri"/>
      <family val="2"/>
      <charset val="1"/>
      <scheme val="minor"/>
    </font>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20"/>
      <color theme="1"/>
      <name val="Calibri"/>
      <family val="2"/>
      <charset val="1"/>
      <scheme val="minor"/>
    </font>
    <font>
      <sz val="11"/>
      <color theme="0"/>
      <name val="Calibri"/>
      <family val="2"/>
      <charset val="1"/>
      <scheme val="minor"/>
    </font>
    <font>
      <sz val="12"/>
      <color theme="1"/>
      <name val="Calibri"/>
      <family val="2"/>
      <charset val="1"/>
      <scheme val="minor"/>
    </font>
    <font>
      <sz val="12"/>
      <color rgb="FF222222"/>
      <name val="Inherit"/>
    </font>
    <font>
      <sz val="11"/>
      <color theme="1"/>
      <name val="Calibri"/>
      <family val="2"/>
    </font>
    <font>
      <u/>
      <sz val="11"/>
      <color theme="10"/>
      <name val="Calibri"/>
      <family val="2"/>
      <charset val="1"/>
      <scheme val="minor"/>
    </font>
    <font>
      <sz val="11"/>
      <color rgb="FF4472C4"/>
      <name val="Calibri"/>
      <family val="2"/>
      <charset val="1"/>
      <scheme val="minor"/>
    </font>
    <font>
      <sz val="8"/>
      <name val="Calibri"/>
      <family val="2"/>
      <charset val="1"/>
      <scheme val="minor"/>
    </font>
    <font>
      <sz val="24"/>
      <color theme="1"/>
      <name val="Calibri"/>
      <family val="2"/>
      <scheme val="minor"/>
    </font>
    <font>
      <sz val="28"/>
      <color theme="1"/>
      <name val="Calibri"/>
      <family val="2"/>
      <scheme val="minor"/>
    </font>
    <font>
      <sz val="36"/>
      <color theme="1"/>
      <name val="Calibri"/>
      <family val="2"/>
      <scheme val="minor"/>
    </font>
    <font>
      <sz val="8"/>
      <color theme="1"/>
      <name val="Calibri"/>
      <family val="2"/>
      <scheme val="minor"/>
    </font>
    <font>
      <sz val="28"/>
      <color theme="1"/>
      <name val="Calibri"/>
      <family val="2"/>
      <charset val="1"/>
      <scheme val="minor"/>
    </font>
  </fonts>
  <fills count="5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1"/>
        <bgColor indexed="64"/>
      </patternFill>
    </fill>
    <fill>
      <patternFill patternType="solid">
        <fgColor theme="1" tint="4.9989318521683403E-2"/>
        <bgColor indexed="64"/>
      </patternFill>
    </fill>
    <fill>
      <patternFill patternType="solid">
        <fgColor rgb="FFF8F9FA"/>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8" tint="0.59999389629810485"/>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theme="3" tint="0.79998168889431442"/>
        <bgColor indexed="64"/>
      </patternFill>
    </fill>
  </fills>
  <borders count="6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thin">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style="thin">
        <color indexed="64"/>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bottom style="thin">
        <color auto="1"/>
      </bottom>
      <diagonal/>
    </border>
    <border>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s>
  <cellStyleXfs count="46">
    <xf numFmtId="0" fontId="0" fillId="0" borderId="0"/>
    <xf numFmtId="0" fontId="1" fillId="0" borderId="0"/>
    <xf numFmtId="0" fontId="2" fillId="0" borderId="0"/>
    <xf numFmtId="41" fontId="2" fillId="0" borderId="0" applyFon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5" fillId="0" borderId="0" applyNumberFormat="0" applyFill="0" applyBorder="0" applyAlignment="0" applyProtection="0"/>
  </cellStyleXfs>
  <cellXfs count="483">
    <xf numFmtId="0" fontId="0" fillId="0" borderId="0" xfId="0"/>
    <xf numFmtId="2" fontId="0" fillId="0" borderId="0" xfId="0" applyNumberFormat="1"/>
    <xf numFmtId="0" fontId="0" fillId="0" borderId="16" xfId="0" applyBorder="1"/>
    <xf numFmtId="14" fontId="2" fillId="0" borderId="10" xfId="2" applyNumberFormat="1" applyBorder="1" applyAlignment="1">
      <alignment horizontal="center"/>
    </xf>
    <xf numFmtId="2" fontId="2" fillId="0" borderId="10" xfId="2" applyNumberFormat="1" applyBorder="1" applyAlignment="1">
      <alignment horizontal="center"/>
    </xf>
    <xf numFmtId="0" fontId="0" fillId="34" borderId="0" xfId="0" applyFill="1" applyBorder="1"/>
    <xf numFmtId="0" fontId="0" fillId="0" borderId="0" xfId="0"/>
    <xf numFmtId="0" fontId="0" fillId="0" borderId="10" xfId="0" applyBorder="1"/>
    <xf numFmtId="0" fontId="0" fillId="0" borderId="14" xfId="0" applyBorder="1"/>
    <xf numFmtId="0" fontId="0" fillId="0" borderId="13" xfId="0" applyBorder="1"/>
    <xf numFmtId="0" fontId="0" fillId="0" borderId="16" xfId="0" applyBorder="1"/>
    <xf numFmtId="0" fontId="0" fillId="0" borderId="0" xfId="0" applyBorder="1"/>
    <xf numFmtId="0" fontId="0" fillId="0" borderId="17" xfId="0" applyBorder="1"/>
    <xf numFmtId="0" fontId="0" fillId="0" borderId="11" xfId="0" applyBorder="1"/>
    <xf numFmtId="0" fontId="0" fillId="0" borderId="12" xfId="0" applyBorder="1"/>
    <xf numFmtId="0" fontId="0" fillId="0" borderId="18" xfId="0" applyBorder="1"/>
    <xf numFmtId="0" fontId="0" fillId="0" borderId="15" xfId="0" applyBorder="1"/>
    <xf numFmtId="0" fontId="0" fillId="0" borderId="0" xfId="0" applyFill="1" applyBorder="1"/>
    <xf numFmtId="0" fontId="0" fillId="0" borderId="0" xfId="0" applyFill="1" applyBorder="1" applyAlignment="1">
      <alignment horizontal="center" vertical="center"/>
    </xf>
    <xf numFmtId="0" fontId="0" fillId="0" borderId="0" xfId="0" applyBorder="1" applyAlignment="1"/>
    <xf numFmtId="0" fontId="0" fillId="0" borderId="0" xfId="0" applyBorder="1" applyAlignment="1">
      <alignment horizontal="center" vertical="center"/>
    </xf>
    <xf numFmtId="0" fontId="18" fillId="39" borderId="16" xfId="0" applyFont="1" applyFill="1" applyBorder="1"/>
    <xf numFmtId="0" fontId="0" fillId="0" borderId="0" xfId="0" applyFill="1"/>
    <xf numFmtId="0" fontId="1" fillId="0" borderId="0" xfId="1" applyFill="1" applyBorder="1"/>
    <xf numFmtId="0" fontId="0" fillId="33" borderId="22" xfId="0" applyFill="1"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2" xfId="0" applyBorder="1"/>
    <xf numFmtId="0" fontId="0" fillId="0" borderId="27" xfId="0" applyBorder="1"/>
    <xf numFmtId="0" fontId="0" fillId="0" borderId="28" xfId="0" applyBorder="1"/>
    <xf numFmtId="0" fontId="0" fillId="37" borderId="0" xfId="0" applyFill="1"/>
    <xf numFmtId="2" fontId="2" fillId="0" borderId="0" xfId="2" applyNumberFormat="1" applyFill="1" applyBorder="1" applyAlignment="1">
      <alignment horizontal="center"/>
    </xf>
    <xf numFmtId="0" fontId="0" fillId="0" borderId="26" xfId="0" applyFill="1" applyBorder="1"/>
    <xf numFmtId="0" fontId="0" fillId="0" borderId="29" xfId="0" applyFill="1" applyBorder="1"/>
    <xf numFmtId="0" fontId="19" fillId="0" borderId="0" xfId="0" applyFont="1" applyFill="1" applyBorder="1" applyAlignment="1">
      <alignment vertical="center"/>
    </xf>
    <xf numFmtId="0" fontId="0" fillId="0" borderId="0" xfId="0" applyAlignment="1"/>
    <xf numFmtId="0" fontId="0" fillId="0" borderId="0" xfId="0" applyFill="1" applyBorder="1" applyAlignment="1"/>
    <xf numFmtId="0" fontId="0" fillId="0" borderId="31" xfId="0" applyBorder="1"/>
    <xf numFmtId="0" fontId="18" fillId="40" borderId="0" xfId="0" applyFont="1" applyFill="1" applyBorder="1"/>
    <xf numFmtId="14" fontId="2" fillId="0" borderId="0" xfId="2" applyNumberFormat="1" applyFill="1" applyBorder="1" applyAlignment="1">
      <alignment horizontal="center"/>
    </xf>
    <xf numFmtId="0" fontId="2" fillId="0" borderId="10" xfId="2" applyNumberFormat="1" applyBorder="1" applyAlignment="1">
      <alignment horizontal="center"/>
    </xf>
    <xf numFmtId="164" fontId="2" fillId="0" borderId="10" xfId="2" applyNumberFormat="1" applyBorder="1" applyAlignment="1">
      <alignment horizontal="center"/>
    </xf>
    <xf numFmtId="0" fontId="23" fillId="0" borderId="0" xfId="0" applyFont="1" applyAlignment="1">
      <alignment horizontal="left" vertical="center"/>
    </xf>
    <xf numFmtId="0" fontId="22" fillId="0" borderId="0" xfId="0" applyFont="1"/>
    <xf numFmtId="0" fontId="23" fillId="41" borderId="0" xfId="0" applyFont="1" applyFill="1" applyAlignment="1">
      <alignment horizontal="left" vertical="center"/>
    </xf>
    <xf numFmtId="0" fontId="24" fillId="0" borderId="0" xfId="0" applyFont="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10" xfId="0" applyFill="1" applyBorder="1"/>
    <xf numFmtId="0" fontId="0" fillId="0" borderId="25" xfId="0" applyFill="1" applyBorder="1"/>
    <xf numFmtId="0" fontId="25" fillId="0" borderId="0" xfId="45"/>
    <xf numFmtId="14" fontId="0" fillId="42" borderId="0" xfId="0" applyNumberFormat="1" applyFill="1"/>
    <xf numFmtId="0" fontId="26" fillId="0" borderId="0" xfId="0" applyFont="1"/>
    <xf numFmtId="166" fontId="0" fillId="42" borderId="0" xfId="0" applyNumberFormat="1" applyFill="1"/>
    <xf numFmtId="44" fontId="0" fillId="42" borderId="0" xfId="0" applyNumberFormat="1" applyFill="1"/>
    <xf numFmtId="166" fontId="0" fillId="0" borderId="0" xfId="0" applyNumberFormat="1"/>
    <xf numFmtId="14" fontId="2" fillId="0" borderId="0" xfId="2" applyNumberFormat="1" applyBorder="1" applyAlignment="1">
      <alignment horizontal="center"/>
    </xf>
    <xf numFmtId="2" fontId="2" fillId="0" borderId="0" xfId="2" applyNumberFormat="1" applyBorder="1" applyAlignment="1">
      <alignment horizontal="center"/>
    </xf>
    <xf numFmtId="0" fontId="2" fillId="0" borderId="0" xfId="2" applyNumberFormat="1" applyBorder="1" applyAlignment="1">
      <alignment horizontal="center"/>
    </xf>
    <xf numFmtId="164" fontId="2" fillId="0" borderId="0" xfId="2" applyNumberFormat="1" applyBorder="1" applyAlignment="1">
      <alignment horizontal="center"/>
    </xf>
    <xf numFmtId="0" fontId="0" fillId="38" borderId="0" xfId="0" applyFill="1" applyBorder="1" applyAlignment="1">
      <alignment horizontal="center"/>
    </xf>
    <xf numFmtId="2" fontId="0" fillId="0" borderId="10" xfId="0" applyNumberFormat="1" applyBorder="1"/>
    <xf numFmtId="0" fontId="1" fillId="33" borderId="10" xfId="1" applyFill="1" applyBorder="1"/>
    <xf numFmtId="0" fontId="2" fillId="33" borderId="10" xfId="1" applyFont="1" applyFill="1" applyBorder="1"/>
    <xf numFmtId="0" fontId="0" fillId="44" borderId="10" xfId="0" applyFill="1" applyBorder="1" applyAlignment="1">
      <alignment horizontal="center" vertical="center"/>
    </xf>
    <xf numFmtId="0" fontId="0" fillId="47" borderId="0" xfId="0" applyFill="1"/>
    <xf numFmtId="0" fontId="0" fillId="47" borderId="10" xfId="0" applyFill="1" applyBorder="1"/>
    <xf numFmtId="0" fontId="0" fillId="47" borderId="31" xfId="0" applyFill="1" applyBorder="1"/>
    <xf numFmtId="0" fontId="0" fillId="47" borderId="38" xfId="0" applyFill="1" applyBorder="1"/>
    <xf numFmtId="0" fontId="0" fillId="47" borderId="39" xfId="0" applyFill="1" applyBorder="1"/>
    <xf numFmtId="0" fontId="0" fillId="47" borderId="40" xfId="0" applyFill="1" applyBorder="1"/>
    <xf numFmtId="0" fontId="0" fillId="47" borderId="41" xfId="0" applyFill="1" applyBorder="1"/>
    <xf numFmtId="0" fontId="0" fillId="33" borderId="24" xfId="0" applyFill="1" applyBorder="1"/>
    <xf numFmtId="0" fontId="0" fillId="46" borderId="31" xfId="0" applyFill="1" applyBorder="1"/>
    <xf numFmtId="0" fontId="0" fillId="46" borderId="10" xfId="0" applyFill="1" applyBorder="1"/>
    <xf numFmtId="0" fontId="0" fillId="46" borderId="38" xfId="0" applyFill="1" applyBorder="1"/>
    <xf numFmtId="0" fontId="0" fillId="43" borderId="0" xfId="0" applyFill="1"/>
    <xf numFmtId="0" fontId="0" fillId="43" borderId="0" xfId="0" applyFill="1" applyBorder="1"/>
    <xf numFmtId="0" fontId="0" fillId="43" borderId="10" xfId="0" applyFill="1" applyBorder="1"/>
    <xf numFmtId="0" fontId="0" fillId="43" borderId="39" xfId="0" applyFill="1" applyBorder="1"/>
    <xf numFmtId="0" fontId="0" fillId="43" borderId="40" xfId="0" applyFill="1" applyBorder="1"/>
    <xf numFmtId="0" fontId="0" fillId="43" borderId="41" xfId="0" applyFill="1" applyBorder="1"/>
    <xf numFmtId="0" fontId="0" fillId="0" borderId="0" xfId="0" applyFill="1" applyBorder="1" applyAlignment="1">
      <alignment horizontal="center"/>
    </xf>
    <xf numFmtId="0" fontId="0" fillId="0" borderId="10" xfId="0" applyBorder="1" applyAlignment="1">
      <alignment horizontal="center" vertical="center"/>
    </xf>
    <xf numFmtId="0" fontId="0" fillId="0" borderId="31" xfId="0" applyBorder="1" applyAlignment="1">
      <alignment horizontal="center" vertical="center"/>
    </xf>
    <xf numFmtId="0" fontId="0" fillId="0" borderId="0" xfId="0" applyAlignment="1">
      <alignment vertical="center"/>
    </xf>
    <xf numFmtId="0" fontId="0" fillId="43" borderId="0" xfId="0" applyFill="1" applyAlignment="1">
      <alignment vertical="center"/>
    </xf>
    <xf numFmtId="0" fontId="0" fillId="43" borderId="31" xfId="0" applyFill="1" applyBorder="1" applyAlignment="1">
      <alignment horizontal="center" vertical="center"/>
    </xf>
    <xf numFmtId="0" fontId="0" fillId="43" borderId="31" xfId="0" applyFill="1" applyBorder="1" applyAlignment="1">
      <alignment horizontal="center"/>
    </xf>
    <xf numFmtId="0" fontId="0" fillId="43" borderId="39" xfId="0" applyFill="1" applyBorder="1" applyAlignment="1">
      <alignment horizontal="center"/>
    </xf>
    <xf numFmtId="0" fontId="0" fillId="46" borderId="0" xfId="0" applyFill="1"/>
    <xf numFmtId="0" fontId="0" fillId="35" borderId="38" xfId="0" applyFill="1" applyBorder="1"/>
    <xf numFmtId="0" fontId="0" fillId="0" borderId="40" xfId="0" applyFill="1" applyBorder="1"/>
    <xf numFmtId="0" fontId="0" fillId="48" borderId="0" xfId="0" applyFill="1"/>
    <xf numFmtId="0" fontId="0" fillId="48" borderId="0" xfId="0" applyFill="1" applyBorder="1"/>
    <xf numFmtId="0" fontId="0" fillId="48" borderId="31" xfId="0" applyFill="1" applyBorder="1"/>
    <xf numFmtId="0" fontId="0" fillId="48" borderId="10" xfId="0" applyFill="1" applyBorder="1"/>
    <xf numFmtId="0" fontId="0" fillId="48" borderId="38" xfId="0" applyFill="1" applyBorder="1"/>
    <xf numFmtId="0" fontId="0" fillId="48" borderId="40" xfId="0" applyFill="1" applyBorder="1"/>
    <xf numFmtId="0" fontId="19" fillId="48" borderId="0" xfId="0" applyFont="1" applyFill="1" applyBorder="1" applyAlignment="1">
      <alignment vertical="center"/>
    </xf>
    <xf numFmtId="0" fontId="0" fillId="46" borderId="32" xfId="0" applyFill="1" applyBorder="1"/>
    <xf numFmtId="0" fontId="0" fillId="48" borderId="33" xfId="0" applyFill="1" applyBorder="1"/>
    <xf numFmtId="0" fontId="0" fillId="48" borderId="34" xfId="0" applyFill="1" applyBorder="1"/>
    <xf numFmtId="0" fontId="0" fillId="46" borderId="51" xfId="0" applyFill="1" applyBorder="1"/>
    <xf numFmtId="0" fontId="2" fillId="48" borderId="51" xfId="0" applyFont="1" applyFill="1" applyBorder="1" applyAlignment="1">
      <alignment vertical="center"/>
    </xf>
    <xf numFmtId="0" fontId="2" fillId="48" borderId="52" xfId="0" applyFont="1" applyFill="1" applyBorder="1" applyAlignment="1">
      <alignment vertical="center"/>
    </xf>
    <xf numFmtId="0" fontId="0" fillId="0" borderId="29" xfId="0" applyBorder="1"/>
    <xf numFmtId="0" fontId="0" fillId="34" borderId="35" xfId="0" applyFill="1" applyBorder="1"/>
    <xf numFmtId="0" fontId="0" fillId="34" borderId="37" xfId="0" applyFill="1" applyBorder="1"/>
    <xf numFmtId="0" fontId="0" fillId="34" borderId="0" xfId="0" applyFill="1" applyBorder="1" applyAlignment="1"/>
    <xf numFmtId="0" fontId="0" fillId="0" borderId="0" xfId="0" applyBorder="1" applyAlignment="1">
      <alignment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41" xfId="0" applyBorder="1" applyAlignment="1">
      <alignment horizontal="center" vertical="center"/>
    </xf>
    <xf numFmtId="0" fontId="22" fillId="0" borderId="31" xfId="0" applyFont="1" applyBorder="1" applyAlignment="1">
      <alignment vertical="center"/>
    </xf>
    <xf numFmtId="0" fontId="22" fillId="0" borderId="39" xfId="0" applyFont="1" applyBorder="1" applyAlignment="1">
      <alignment vertical="center"/>
    </xf>
    <xf numFmtId="0" fontId="0" fillId="35" borderId="41" xfId="0" applyFill="1" applyBorder="1"/>
    <xf numFmtId="0" fontId="0" fillId="0" borderId="10" xfId="0" applyFill="1" applyBorder="1" applyAlignment="1">
      <alignment vertical="center"/>
    </xf>
    <xf numFmtId="0" fontId="0" fillId="0" borderId="0" xfId="0" applyFill="1" applyBorder="1" applyAlignment="1">
      <alignment vertical="center"/>
    </xf>
    <xf numFmtId="0" fontId="0" fillId="0" borderId="38" xfId="0" applyBorder="1" applyAlignment="1">
      <alignment horizontal="center"/>
    </xf>
    <xf numFmtId="0" fontId="0" fillId="0" borderId="41" xfId="0" applyBorder="1" applyAlignment="1">
      <alignment horizontal="center"/>
    </xf>
    <xf numFmtId="0" fontId="0" fillId="45" borderId="0" xfId="0" applyFill="1" applyBorder="1" applyAlignment="1">
      <alignment vertical="center"/>
    </xf>
    <xf numFmtId="0" fontId="0" fillId="34" borderId="23" xfId="0" applyFill="1" applyBorder="1" applyAlignment="1"/>
    <xf numFmtId="0" fontId="0" fillId="34" borderId="24" xfId="0" applyFill="1" applyBorder="1" applyAlignment="1"/>
    <xf numFmtId="0" fontId="0" fillId="37" borderId="26" xfId="0" applyFill="1" applyBorder="1"/>
    <xf numFmtId="0" fontId="0" fillId="34" borderId="26" xfId="0" applyFill="1" applyBorder="1"/>
    <xf numFmtId="0" fontId="0" fillId="34" borderId="25" xfId="0" applyFill="1" applyBorder="1"/>
    <xf numFmtId="0" fontId="0" fillId="0" borderId="26" xfId="0" applyFill="1" applyBorder="1" applyAlignment="1"/>
    <xf numFmtId="0" fontId="22" fillId="0" borderId="0" xfId="0" applyFont="1" applyBorder="1" applyAlignment="1">
      <alignment vertical="center"/>
    </xf>
    <xf numFmtId="0" fontId="20" fillId="0" borderId="0" xfId="0" applyFont="1" applyBorder="1" applyAlignment="1">
      <alignment vertical="center"/>
    </xf>
    <xf numFmtId="0" fontId="22" fillId="0" borderId="25" xfId="0" applyFont="1" applyBorder="1" applyAlignment="1">
      <alignment vertical="center"/>
    </xf>
    <xf numFmtId="0" fontId="22" fillId="35" borderId="25" xfId="0" applyFont="1" applyFill="1" applyBorder="1" applyAlignment="1">
      <alignment vertical="center"/>
    </xf>
    <xf numFmtId="0" fontId="0" fillId="35" borderId="26" xfId="0" applyFill="1" applyBorder="1"/>
    <xf numFmtId="0" fontId="22" fillId="35" borderId="27" xfId="0" applyFont="1" applyFill="1" applyBorder="1" applyAlignment="1">
      <alignment vertical="center"/>
    </xf>
    <xf numFmtId="0" fontId="0" fillId="35" borderId="29" xfId="0" applyFill="1" applyBorder="1"/>
    <xf numFmtId="0" fontId="0" fillId="0" borderId="43" xfId="0" applyBorder="1"/>
    <xf numFmtId="0" fontId="0" fillId="0" borderId="25" xfId="0" applyBorder="1" applyAlignment="1"/>
    <xf numFmtId="0" fontId="0" fillId="0" borderId="26" xfId="0" applyBorder="1" applyAlignment="1"/>
    <xf numFmtId="0" fontId="0" fillId="45" borderId="31" xfId="0" applyFill="1" applyBorder="1"/>
    <xf numFmtId="0" fontId="0" fillId="45" borderId="10" xfId="0" applyFill="1" applyBorder="1"/>
    <xf numFmtId="165" fontId="0" fillId="45" borderId="10" xfId="0" applyNumberFormat="1" applyFill="1" applyBorder="1"/>
    <xf numFmtId="0" fontId="0" fillId="45" borderId="38" xfId="0" applyFill="1" applyBorder="1"/>
    <xf numFmtId="0" fontId="0" fillId="49" borderId="31" xfId="0" applyFill="1" applyBorder="1"/>
    <xf numFmtId="0" fontId="0" fillId="49" borderId="10" xfId="0" applyFill="1" applyBorder="1"/>
    <xf numFmtId="0" fontId="0" fillId="49" borderId="38" xfId="0" applyFill="1" applyBorder="1"/>
    <xf numFmtId="0" fontId="0" fillId="46" borderId="41" xfId="0" applyFill="1" applyBorder="1"/>
    <xf numFmtId="0" fontId="0" fillId="49" borderId="40" xfId="0" applyFill="1" applyBorder="1"/>
    <xf numFmtId="0" fontId="0" fillId="45" borderId="40" xfId="0" applyFill="1" applyBorder="1"/>
    <xf numFmtId="0" fontId="0" fillId="50" borderId="32" xfId="0" applyFill="1" applyBorder="1" applyAlignment="1"/>
    <xf numFmtId="0" fontId="0" fillId="50" borderId="33" xfId="0" applyFill="1" applyBorder="1"/>
    <xf numFmtId="0" fontId="0" fillId="50" borderId="34" xfId="0" applyFill="1" applyBorder="1"/>
    <xf numFmtId="0" fontId="0" fillId="48" borderId="32" xfId="0" applyFill="1" applyBorder="1"/>
    <xf numFmtId="0" fontId="0" fillId="49" borderId="32" xfId="0" applyFill="1" applyBorder="1"/>
    <xf numFmtId="0" fontId="0" fillId="49" borderId="33" xfId="0" applyFill="1" applyBorder="1"/>
    <xf numFmtId="0" fontId="0" fillId="49" borderId="34" xfId="0" applyFill="1" applyBorder="1"/>
    <xf numFmtId="0" fontId="0" fillId="47" borderId="32" xfId="0" applyFill="1" applyBorder="1"/>
    <xf numFmtId="0" fontId="0" fillId="47" borderId="33" xfId="0" applyFill="1" applyBorder="1"/>
    <xf numFmtId="0" fontId="0" fillId="47" borderId="34" xfId="0" applyFill="1" applyBorder="1"/>
    <xf numFmtId="0" fontId="0" fillId="46" borderId="33" xfId="0" applyFill="1" applyBorder="1"/>
    <xf numFmtId="0" fontId="0" fillId="46" borderId="34" xfId="0" applyFill="1" applyBorder="1"/>
    <xf numFmtId="0" fontId="0" fillId="45" borderId="27" xfId="0" applyFill="1" applyBorder="1"/>
    <xf numFmtId="0" fontId="0" fillId="45" borderId="29" xfId="0" applyFill="1" applyBorder="1"/>
    <xf numFmtId="0" fontId="0" fillId="48" borderId="27" xfId="0" applyFill="1" applyBorder="1"/>
    <xf numFmtId="0" fontId="0" fillId="48" borderId="29" xfId="0" applyFill="1" applyBorder="1"/>
    <xf numFmtId="0" fontId="0" fillId="49" borderId="27" xfId="0" applyFill="1" applyBorder="1"/>
    <xf numFmtId="0" fontId="0" fillId="49" borderId="29" xfId="0" applyFill="1" applyBorder="1"/>
    <xf numFmtId="0" fontId="0" fillId="47" borderId="27" xfId="0" applyFill="1" applyBorder="1"/>
    <xf numFmtId="0" fontId="0" fillId="47" borderId="29" xfId="0" applyFill="1" applyBorder="1"/>
    <xf numFmtId="0" fontId="0" fillId="46" borderId="27" xfId="0" applyFill="1" applyBorder="1"/>
    <xf numFmtId="0" fontId="0" fillId="46" borderId="29" xfId="0" applyFill="1" applyBorder="1"/>
    <xf numFmtId="0" fontId="0" fillId="47" borderId="0" xfId="0" applyFill="1" applyBorder="1" applyAlignment="1"/>
    <xf numFmtId="0" fontId="0" fillId="47" borderId="10" xfId="0" applyFill="1" applyBorder="1" applyAlignment="1"/>
    <xf numFmtId="0" fontId="0" fillId="45" borderId="0" xfId="0" applyFill="1"/>
    <xf numFmtId="0" fontId="0" fillId="49" borderId="0" xfId="0" applyFill="1"/>
    <xf numFmtId="0" fontId="0" fillId="46" borderId="39" xfId="0" applyFill="1" applyBorder="1"/>
    <xf numFmtId="0" fontId="0" fillId="33" borderId="32" xfId="0" applyFill="1" applyBorder="1" applyAlignment="1">
      <alignment horizontal="center" vertical="center"/>
    </xf>
    <xf numFmtId="0" fontId="0" fillId="35" borderId="39" xfId="0" applyFill="1" applyBorder="1"/>
    <xf numFmtId="0" fontId="18" fillId="40" borderId="22" xfId="0" applyFont="1" applyFill="1" applyBorder="1"/>
    <xf numFmtId="0" fontId="0" fillId="0" borderId="10" xfId="0" applyFill="1" applyBorder="1" applyAlignment="1">
      <alignment horizontal="center" vertical="center"/>
    </xf>
    <xf numFmtId="0" fontId="0" fillId="46" borderId="10" xfId="0" applyFill="1" applyBorder="1" applyAlignment="1">
      <alignment horizontal="center" vertical="center"/>
    </xf>
    <xf numFmtId="0" fontId="18" fillId="0" borderId="0" xfId="0" applyFont="1" applyFill="1" applyBorder="1"/>
    <xf numFmtId="0" fontId="0" fillId="0" borderId="0" xfId="0" applyFill="1" applyBorder="1" applyAlignment="1">
      <alignment horizontal="right"/>
    </xf>
    <xf numFmtId="0" fontId="0" fillId="38" borderId="10" xfId="0" applyFill="1" applyBorder="1" applyAlignment="1">
      <alignment vertical="center"/>
    </xf>
    <xf numFmtId="0" fontId="0" fillId="43" borderId="10" xfId="0" applyFill="1" applyBorder="1" applyAlignment="1">
      <alignment horizontal="center" vertical="center"/>
    </xf>
    <xf numFmtId="0" fontId="18" fillId="39" borderId="0" xfId="0" applyFont="1" applyFill="1" applyBorder="1" applyAlignment="1">
      <alignment horizontal="left" vertical="center"/>
    </xf>
    <xf numFmtId="0" fontId="21" fillId="0" borderId="0" xfId="0" applyFont="1" applyFill="1" applyBorder="1"/>
    <xf numFmtId="0" fontId="0" fillId="0" borderId="55" xfId="0" applyBorder="1"/>
    <xf numFmtId="0" fontId="0" fillId="0" borderId="56" xfId="0" applyBorder="1"/>
    <xf numFmtId="0" fontId="0" fillId="0" borderId="45" xfId="0" applyBorder="1"/>
    <xf numFmtId="0" fontId="0" fillId="0" borderId="53" xfId="0" applyBorder="1"/>
    <xf numFmtId="0" fontId="0" fillId="45" borderId="39" xfId="0" applyFill="1" applyBorder="1"/>
    <xf numFmtId="0" fontId="0" fillId="45" borderId="41" xfId="0" applyFill="1" applyBorder="1"/>
    <xf numFmtId="0" fontId="0" fillId="0" borderId="31" xfId="0" applyFill="1" applyBorder="1"/>
    <xf numFmtId="0" fontId="0" fillId="0" borderId="38" xfId="0" applyFill="1" applyBorder="1"/>
    <xf numFmtId="0" fontId="0" fillId="0" borderId="39" xfId="0" applyFill="1" applyBorder="1"/>
    <xf numFmtId="0" fontId="0" fillId="0" borderId="41" xfId="0" applyFill="1" applyBorder="1"/>
    <xf numFmtId="0" fontId="0" fillId="33" borderId="62" xfId="0" applyFill="1" applyBorder="1"/>
    <xf numFmtId="0" fontId="0" fillId="33" borderId="63" xfId="0" applyFill="1" applyBorder="1"/>
    <xf numFmtId="0" fontId="1" fillId="33" borderId="63" xfId="1" applyFill="1" applyBorder="1"/>
    <xf numFmtId="0" fontId="1" fillId="33" borderId="66" xfId="1" applyFill="1" applyBorder="1"/>
    <xf numFmtId="0" fontId="0" fillId="33" borderId="64" xfId="0" applyFill="1" applyBorder="1"/>
    <xf numFmtId="0" fontId="0" fillId="33" borderId="67" xfId="0" applyFill="1" applyBorder="1"/>
    <xf numFmtId="0" fontId="0" fillId="33" borderId="50" xfId="0" applyFill="1" applyBorder="1"/>
    <xf numFmtId="0" fontId="1" fillId="33" borderId="50" xfId="1" applyFill="1" applyBorder="1"/>
    <xf numFmtId="0" fontId="1" fillId="33" borderId="68" xfId="1" applyFill="1" applyBorder="1"/>
    <xf numFmtId="0" fontId="0" fillId="33" borderId="49" xfId="0" applyFill="1" applyBorder="1"/>
    <xf numFmtId="0" fontId="0" fillId="46" borderId="57" xfId="0" applyFill="1" applyBorder="1"/>
    <xf numFmtId="0" fontId="0" fillId="46" borderId="58" xfId="0" applyFill="1" applyBorder="1"/>
    <xf numFmtId="0" fontId="0" fillId="46" borderId="59" xfId="0" applyFill="1" applyBorder="1"/>
    <xf numFmtId="0" fontId="0" fillId="45" borderId="57" xfId="0" applyFill="1" applyBorder="1"/>
    <xf numFmtId="0" fontId="0" fillId="45" borderId="58" xfId="0" applyFill="1" applyBorder="1"/>
    <xf numFmtId="0" fontId="0" fillId="45" borderId="59" xfId="0" applyFill="1" applyBorder="1"/>
    <xf numFmtId="0" fontId="0" fillId="45" borderId="32" xfId="0" applyFill="1" applyBorder="1"/>
    <xf numFmtId="0" fontId="0" fillId="45" borderId="33" xfId="0" applyFill="1" applyBorder="1"/>
    <xf numFmtId="0" fontId="0" fillId="45" borderId="34" xfId="0" applyFill="1" applyBorder="1"/>
    <xf numFmtId="0" fontId="0" fillId="46" borderId="60" xfId="0" applyFill="1" applyBorder="1"/>
    <xf numFmtId="0" fontId="0" fillId="46" borderId="30" xfId="0" applyFill="1" applyBorder="1"/>
    <xf numFmtId="0" fontId="0" fillId="46" borderId="11" xfId="0" applyFill="1" applyBorder="1"/>
    <xf numFmtId="0" fontId="0" fillId="46" borderId="61" xfId="0" applyFill="1" applyBorder="1"/>
    <xf numFmtId="0" fontId="0" fillId="47" borderId="19" xfId="0" applyFill="1" applyBorder="1"/>
    <xf numFmtId="0" fontId="0" fillId="49" borderId="19" xfId="0" applyFill="1" applyBorder="1"/>
    <xf numFmtId="0" fontId="0" fillId="48" borderId="19" xfId="0" applyFill="1" applyBorder="1"/>
    <xf numFmtId="0" fontId="0" fillId="45" borderId="65" xfId="0" applyFill="1" applyBorder="1"/>
    <xf numFmtId="0" fontId="0" fillId="33" borderId="36" xfId="0" applyFill="1" applyBorder="1" applyAlignment="1"/>
    <xf numFmtId="0" fontId="0" fillId="33" borderId="37" xfId="0" applyFill="1" applyBorder="1" applyAlignment="1"/>
    <xf numFmtId="0" fontId="0" fillId="0" borderId="38" xfId="0" applyBorder="1" applyAlignment="1">
      <alignment horizontal="center"/>
    </xf>
    <xf numFmtId="0" fontId="0" fillId="0" borderId="41" xfId="0" applyBorder="1" applyAlignment="1">
      <alignment horizontal="center"/>
    </xf>
    <xf numFmtId="0" fontId="0" fillId="0" borderId="10" xfId="0" applyBorder="1" applyAlignment="1">
      <alignment horizontal="center" vertical="center"/>
    </xf>
    <xf numFmtId="0" fontId="0" fillId="0" borderId="0" xfId="0" applyAlignment="1">
      <alignment horizontal="center" vertical="center"/>
    </xf>
    <xf numFmtId="0" fontId="0" fillId="33" borderId="31" xfId="0" applyFill="1" applyBorder="1"/>
    <xf numFmtId="0" fontId="0" fillId="33" borderId="10" xfId="0" applyFill="1" applyBorder="1"/>
    <xf numFmtId="0" fontId="0" fillId="33" borderId="38" xfId="0" applyFill="1" applyBorder="1"/>
    <xf numFmtId="0" fontId="1" fillId="33" borderId="38" xfId="1" applyFill="1" applyBorder="1"/>
    <xf numFmtId="0" fontId="0" fillId="43" borderId="38" xfId="0" applyFill="1" applyBorder="1"/>
    <xf numFmtId="0" fontId="0" fillId="50" borderId="41" xfId="0" applyFill="1" applyBorder="1"/>
    <xf numFmtId="0" fontId="0" fillId="33" borderId="10" xfId="0" applyFill="1" applyBorder="1" applyAlignment="1">
      <alignment horizontal="center" vertical="center"/>
    </xf>
    <xf numFmtId="0" fontId="0" fillId="0" borderId="18" xfId="0" applyBorder="1" applyAlignment="1">
      <alignment horizontal="center" vertical="center"/>
    </xf>
    <xf numFmtId="169" fontId="0" fillId="45" borderId="10" xfId="0" applyNumberFormat="1" applyFill="1" applyBorder="1" applyAlignment="1">
      <alignment horizontal="left"/>
    </xf>
    <xf numFmtId="169" fontId="0" fillId="48" borderId="10" xfId="0" applyNumberFormat="1" applyFill="1" applyBorder="1" applyAlignment="1">
      <alignment horizontal="left"/>
    </xf>
    <xf numFmtId="169" fontId="0" fillId="49" borderId="10" xfId="0" applyNumberFormat="1" applyFill="1" applyBorder="1" applyAlignment="1">
      <alignment horizontal="left"/>
    </xf>
    <xf numFmtId="169" fontId="0" fillId="47" borderId="10" xfId="0" applyNumberFormat="1" applyFill="1" applyBorder="1" applyAlignment="1">
      <alignment horizontal="left"/>
    </xf>
    <xf numFmtId="169" fontId="0" fillId="46" borderId="10" xfId="0" applyNumberFormat="1" applyFill="1" applyBorder="1" applyAlignment="1">
      <alignment horizontal="left"/>
    </xf>
    <xf numFmtId="169" fontId="0" fillId="43" borderId="40" xfId="0" applyNumberFormat="1" applyFill="1" applyBorder="1" applyAlignment="1">
      <alignment horizontal="left"/>
    </xf>
    <xf numFmtId="167" fontId="0" fillId="45" borderId="38" xfId="0" applyNumberFormat="1" applyFill="1" applyBorder="1" applyAlignment="1">
      <alignment horizontal="left"/>
    </xf>
    <xf numFmtId="167" fontId="0" fillId="48" borderId="38" xfId="0" applyNumberFormat="1" applyFill="1" applyBorder="1" applyAlignment="1">
      <alignment horizontal="left"/>
    </xf>
    <xf numFmtId="167" fontId="0" fillId="49" borderId="38" xfId="0" applyNumberFormat="1" applyFill="1" applyBorder="1" applyAlignment="1">
      <alignment horizontal="left"/>
    </xf>
    <xf numFmtId="167" fontId="0" fillId="47" borderId="38" xfId="0" applyNumberFormat="1" applyFill="1" applyBorder="1" applyAlignment="1">
      <alignment horizontal="left"/>
    </xf>
    <xf numFmtId="167" fontId="0" fillId="46" borderId="38" xfId="0" applyNumberFormat="1" applyFill="1" applyBorder="1" applyAlignment="1">
      <alignment horizontal="left"/>
    </xf>
    <xf numFmtId="167" fontId="0" fillId="43" borderId="41" xfId="0" applyNumberFormat="1" applyFill="1" applyBorder="1" applyAlignment="1">
      <alignment horizontal="left"/>
    </xf>
    <xf numFmtId="167" fontId="0" fillId="0" borderId="26" xfId="0" applyNumberFormat="1" applyBorder="1"/>
    <xf numFmtId="168" fontId="0" fillId="0" borderId="26" xfId="0" applyNumberFormat="1" applyBorder="1"/>
    <xf numFmtId="0" fontId="0" fillId="46" borderId="19" xfId="0" applyFill="1" applyBorder="1" applyAlignment="1">
      <alignment horizontal="center"/>
    </xf>
    <xf numFmtId="0" fontId="0" fillId="46" borderId="20" xfId="0" applyFill="1" applyBorder="1" applyAlignment="1">
      <alignment horizontal="center"/>
    </xf>
    <xf numFmtId="0" fontId="0" fillId="33" borderId="10" xfId="0" applyFill="1" applyBorder="1" applyAlignment="1">
      <alignment horizontal="center"/>
    </xf>
    <xf numFmtId="0" fontId="0" fillId="46" borderId="10" xfId="0" applyFill="1" applyBorder="1" applyAlignment="1">
      <alignment horizontal="center"/>
    </xf>
    <xf numFmtId="0" fontId="0" fillId="33" borderId="35" xfId="0" applyFill="1" applyBorder="1" applyAlignment="1">
      <alignment horizontal="center"/>
    </xf>
    <xf numFmtId="0" fontId="0" fillId="33" borderId="50" xfId="0" applyFill="1" applyBorder="1" applyAlignment="1">
      <alignment horizontal="center"/>
    </xf>
    <xf numFmtId="0" fontId="0" fillId="33" borderId="49" xfId="0" applyFill="1" applyBorder="1" applyAlignment="1">
      <alignment horizontal="center"/>
    </xf>
    <xf numFmtId="0" fontId="0" fillId="33" borderId="36" xfId="0" applyFill="1" applyBorder="1" applyAlignment="1">
      <alignment horizontal="center"/>
    </xf>
    <xf numFmtId="0" fontId="0" fillId="33" borderId="37" xfId="0" applyFill="1" applyBorder="1" applyAlignment="1">
      <alignment horizontal="center"/>
    </xf>
    <xf numFmtId="0" fontId="0" fillId="46" borderId="35" xfId="0" applyFill="1" applyBorder="1" applyAlignment="1">
      <alignment horizontal="center"/>
    </xf>
    <xf numFmtId="0" fontId="0" fillId="46" borderId="36" xfId="0" applyFill="1" applyBorder="1" applyAlignment="1">
      <alignment horizontal="center"/>
    </xf>
    <xf numFmtId="0" fontId="0" fillId="46" borderId="37" xfId="0" applyFill="1" applyBorder="1" applyAlignment="1">
      <alignment horizontal="center"/>
    </xf>
    <xf numFmtId="0" fontId="0" fillId="46" borderId="46" xfId="0" applyFill="1" applyBorder="1" applyAlignment="1">
      <alignment horizontal="center"/>
    </xf>
    <xf numFmtId="0" fontId="0" fillId="46" borderId="47" xfId="0" applyFill="1" applyBorder="1" applyAlignment="1">
      <alignment horizontal="center"/>
    </xf>
    <xf numFmtId="0" fontId="0" fillId="46" borderId="48" xfId="0" applyFill="1" applyBorder="1" applyAlignment="1">
      <alignment horizontal="center"/>
    </xf>
    <xf numFmtId="0" fontId="0" fillId="34" borderId="46" xfId="0" applyFill="1" applyBorder="1" applyAlignment="1">
      <alignment horizontal="center"/>
    </xf>
    <xf numFmtId="0" fontId="0" fillId="34" borderId="47" xfId="0" applyFill="1" applyBorder="1" applyAlignment="1">
      <alignment horizontal="center"/>
    </xf>
    <xf numFmtId="0" fontId="0" fillId="34" borderId="48" xfId="0" applyFill="1" applyBorder="1" applyAlignment="1">
      <alignment horizontal="center"/>
    </xf>
    <xf numFmtId="0" fontId="0" fillId="0" borderId="31" xfId="0" applyBorder="1" applyAlignment="1">
      <alignment horizontal="center"/>
    </xf>
    <xf numFmtId="0" fontId="0" fillId="0" borderId="10" xfId="0" applyBorder="1" applyAlignment="1">
      <alignment horizontal="center"/>
    </xf>
    <xf numFmtId="0" fontId="0" fillId="0" borderId="39" xfId="0" applyBorder="1" applyAlignment="1">
      <alignment horizontal="center"/>
    </xf>
    <xf numFmtId="0" fontId="0" fillId="0" borderId="40" xfId="0" applyBorder="1" applyAlignment="1">
      <alignment horizontal="center"/>
    </xf>
    <xf numFmtId="0" fontId="0" fillId="34" borderId="42" xfId="0" applyFill="1" applyBorder="1" applyAlignment="1">
      <alignment horizontal="center"/>
    </xf>
    <xf numFmtId="0" fontId="0" fillId="34" borderId="44" xfId="0" applyFill="1" applyBorder="1" applyAlignment="1">
      <alignment horizontal="center"/>
    </xf>
    <xf numFmtId="0" fontId="0" fillId="44" borderId="25" xfId="0" applyFill="1" applyBorder="1" applyAlignment="1">
      <alignment horizontal="center"/>
    </xf>
    <xf numFmtId="0" fontId="0" fillId="44" borderId="26" xfId="0" applyFill="1" applyBorder="1" applyAlignment="1">
      <alignment horizontal="center"/>
    </xf>
    <xf numFmtId="0" fontId="0" fillId="34" borderId="35" xfId="0" applyFill="1" applyBorder="1" applyAlignment="1">
      <alignment horizontal="center"/>
    </xf>
    <xf numFmtId="0" fontId="0" fillId="34" borderId="37" xfId="0" applyFill="1" applyBorder="1" applyAlignment="1">
      <alignment horizontal="center"/>
    </xf>
    <xf numFmtId="0" fontId="0" fillId="34" borderId="46" xfId="0" applyFill="1" applyBorder="1" applyAlignment="1">
      <alignment horizontal="center" vertical="center"/>
    </xf>
    <xf numFmtId="0" fontId="0" fillId="34" borderId="48" xfId="0" applyFill="1" applyBorder="1" applyAlignment="1">
      <alignment horizontal="center" vertical="center"/>
    </xf>
    <xf numFmtId="0" fontId="0" fillId="34" borderId="35" xfId="0" applyFill="1" applyBorder="1" applyAlignment="1">
      <alignment horizontal="center" vertical="center"/>
    </xf>
    <xf numFmtId="0" fontId="0" fillId="34" borderId="37" xfId="0" applyFill="1" applyBorder="1" applyAlignment="1">
      <alignment horizontal="center" vertical="center"/>
    </xf>
    <xf numFmtId="0" fontId="0" fillId="45" borderId="42" xfId="0" applyFill="1" applyBorder="1" applyAlignment="1">
      <alignment horizontal="center" vertical="center"/>
    </xf>
    <xf numFmtId="0" fontId="0" fillId="45" borderId="43" xfId="0" applyFill="1" applyBorder="1" applyAlignment="1">
      <alignment horizontal="center" vertical="center"/>
    </xf>
    <xf numFmtId="0" fontId="0" fillId="45" borderId="44" xfId="0" applyFill="1" applyBorder="1" applyAlignment="1">
      <alignment horizontal="center" vertical="center"/>
    </xf>
    <xf numFmtId="0" fontId="0" fillId="48" borderId="42" xfId="0" applyFill="1" applyBorder="1" applyAlignment="1">
      <alignment horizontal="center" vertical="center"/>
    </xf>
    <xf numFmtId="0" fontId="0" fillId="48" borderId="43" xfId="0" applyFill="1" applyBorder="1" applyAlignment="1">
      <alignment horizontal="center" vertical="center"/>
    </xf>
    <xf numFmtId="0" fontId="0" fillId="48" borderId="44" xfId="0" applyFill="1" applyBorder="1" applyAlignment="1">
      <alignment horizontal="center" vertical="center"/>
    </xf>
    <xf numFmtId="0" fontId="0" fillId="49" borderId="42" xfId="0" applyFill="1" applyBorder="1" applyAlignment="1">
      <alignment horizontal="center" vertical="center"/>
    </xf>
    <xf numFmtId="0" fontId="0" fillId="49" borderId="43" xfId="0" applyFill="1" applyBorder="1" applyAlignment="1">
      <alignment horizontal="center" vertical="center"/>
    </xf>
    <xf numFmtId="0" fontId="0" fillId="49" borderId="44" xfId="0" applyFill="1" applyBorder="1" applyAlignment="1">
      <alignment horizontal="center" vertical="center"/>
    </xf>
    <xf numFmtId="0" fontId="0" fillId="43" borderId="10" xfId="0" applyFill="1" applyBorder="1" applyAlignment="1">
      <alignment horizontal="center"/>
    </xf>
    <xf numFmtId="0" fontId="32" fillId="33" borderId="0" xfId="0" applyFont="1" applyFill="1" applyAlignment="1">
      <alignment horizontal="center" vertical="center"/>
    </xf>
    <xf numFmtId="0" fontId="29" fillId="0" borderId="22" xfId="0" applyFont="1"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46" borderId="42" xfId="0" applyFill="1" applyBorder="1" applyAlignment="1">
      <alignment horizontal="center" vertical="center"/>
    </xf>
    <xf numFmtId="0" fontId="0" fillId="46" borderId="43" xfId="0" applyFill="1" applyBorder="1" applyAlignment="1">
      <alignment horizontal="center" vertical="center"/>
    </xf>
    <xf numFmtId="0" fontId="0" fillId="46" borderId="44" xfId="0" applyFill="1" applyBorder="1" applyAlignment="1">
      <alignment horizontal="center" vertical="center"/>
    </xf>
    <xf numFmtId="0" fontId="0" fillId="47" borderId="42" xfId="0" applyFont="1" applyFill="1" applyBorder="1" applyAlignment="1">
      <alignment horizontal="center" vertical="center"/>
    </xf>
    <xf numFmtId="0" fontId="0" fillId="47" borderId="43" xfId="0" applyFont="1" applyFill="1" applyBorder="1" applyAlignment="1">
      <alignment horizontal="center" vertical="center"/>
    </xf>
    <xf numFmtId="0" fontId="0" fillId="47" borderId="44" xfId="0" applyFont="1" applyFill="1" applyBorder="1" applyAlignment="1">
      <alignment horizontal="center" vertical="center"/>
    </xf>
    <xf numFmtId="0" fontId="0" fillId="43" borderId="22" xfId="0" applyFill="1" applyBorder="1" applyAlignment="1">
      <alignment horizontal="center"/>
    </xf>
    <xf numFmtId="0" fontId="0" fillId="43" borderId="23" xfId="0" applyFill="1" applyBorder="1" applyAlignment="1">
      <alignment horizontal="center"/>
    </xf>
    <xf numFmtId="0" fontId="0" fillId="43" borderId="24" xfId="0" applyFill="1" applyBorder="1" applyAlignment="1">
      <alignment horizontal="center"/>
    </xf>
    <xf numFmtId="0" fontId="0" fillId="33" borderId="46" xfId="0" applyFill="1" applyBorder="1" applyAlignment="1">
      <alignment horizontal="center"/>
    </xf>
    <xf numFmtId="0" fontId="0" fillId="33" borderId="48" xfId="0" applyFill="1" applyBorder="1" applyAlignment="1">
      <alignment horizontal="center"/>
    </xf>
    <xf numFmtId="0" fontId="0" fillId="46" borderId="42" xfId="0" applyFill="1" applyBorder="1" applyAlignment="1">
      <alignment horizontal="center"/>
    </xf>
    <xf numFmtId="0" fontId="0" fillId="46" borderId="44" xfId="0" applyFill="1"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33" borderId="35" xfId="0" applyFill="1" applyBorder="1" applyAlignment="1">
      <alignment horizontal="center" vertical="center"/>
    </xf>
    <xf numFmtId="0" fontId="0" fillId="33" borderId="37" xfId="0" applyFill="1" applyBorder="1" applyAlignment="1">
      <alignment horizontal="center" vertical="center"/>
    </xf>
    <xf numFmtId="0" fontId="0" fillId="0" borderId="0" xfId="0" applyBorder="1" applyAlignment="1">
      <alignment horizontal="center"/>
    </xf>
    <xf numFmtId="0" fontId="0" fillId="0" borderId="0" xfId="0" applyAlignment="1">
      <alignment horizontal="center"/>
    </xf>
    <xf numFmtId="0" fontId="0" fillId="33" borderId="12" xfId="0" applyFill="1" applyBorder="1" applyAlignment="1">
      <alignment horizontal="center"/>
    </xf>
    <xf numFmtId="0" fontId="0" fillId="46" borderId="43" xfId="0" applyFill="1" applyBorder="1" applyAlignment="1">
      <alignment horizontal="center"/>
    </xf>
    <xf numFmtId="0" fontId="0" fillId="0" borderId="0" xfId="0" applyFill="1" applyBorder="1" applyAlignment="1">
      <alignment horizontal="center"/>
    </xf>
    <xf numFmtId="0" fontId="0" fillId="45" borderId="42" xfId="0" applyFill="1" applyBorder="1" applyAlignment="1">
      <alignment horizontal="center"/>
    </xf>
    <xf numFmtId="0" fontId="0" fillId="45" borderId="43" xfId="0" applyFill="1" applyBorder="1" applyAlignment="1">
      <alignment horizontal="center"/>
    </xf>
    <xf numFmtId="0" fontId="0" fillId="45" borderId="44" xfId="0" applyFill="1" applyBorder="1" applyAlignment="1">
      <alignment horizontal="center"/>
    </xf>
    <xf numFmtId="0" fontId="0" fillId="33" borderId="22" xfId="0" applyFill="1" applyBorder="1" applyAlignment="1">
      <alignment horizontal="center"/>
    </xf>
    <xf numFmtId="0" fontId="0" fillId="33" borderId="23" xfId="0" applyFill="1" applyBorder="1" applyAlignment="1">
      <alignment horizontal="center"/>
    </xf>
    <xf numFmtId="0" fontId="0" fillId="33" borderId="24" xfId="0" applyFill="1" applyBorder="1" applyAlignment="1">
      <alignment horizontal="center"/>
    </xf>
    <xf numFmtId="0" fontId="0" fillId="33" borderId="60" xfId="0" applyFill="1" applyBorder="1" applyAlignment="1">
      <alignment horizontal="center"/>
    </xf>
    <xf numFmtId="0" fontId="0" fillId="33" borderId="30" xfId="0" applyFill="1" applyBorder="1" applyAlignment="1">
      <alignment horizontal="center"/>
    </xf>
    <xf numFmtId="0" fontId="0" fillId="33" borderId="61" xfId="0" applyFill="1" applyBorder="1" applyAlignment="1">
      <alignment horizontal="center"/>
    </xf>
    <xf numFmtId="0" fontId="0" fillId="0" borderId="38" xfId="0" applyBorder="1" applyAlignment="1">
      <alignment horizontal="center"/>
    </xf>
    <xf numFmtId="0" fontId="0" fillId="0" borderId="41" xfId="0" applyBorder="1" applyAlignment="1">
      <alignment horizontal="center"/>
    </xf>
    <xf numFmtId="0" fontId="0" fillId="0" borderId="0" xfId="0" applyFill="1" applyBorder="1" applyAlignment="1">
      <alignment horizontal="center" vertical="center"/>
    </xf>
    <xf numFmtId="0" fontId="0" fillId="0" borderId="0" xfId="0" applyFill="1" applyBorder="1" applyAlignment="1">
      <alignment horizontal="left"/>
    </xf>
    <xf numFmtId="0" fontId="0" fillId="0" borderId="10" xfId="0" applyFill="1" applyBorder="1" applyAlignment="1">
      <alignment horizontal="center"/>
    </xf>
    <xf numFmtId="0" fontId="0" fillId="0" borderId="19" xfId="0" applyFill="1" applyBorder="1" applyAlignment="1">
      <alignment horizontal="center"/>
    </xf>
    <xf numFmtId="0" fontId="0" fillId="0" borderId="21" xfId="0" applyFill="1" applyBorder="1" applyAlignment="1">
      <alignment horizontal="center"/>
    </xf>
    <xf numFmtId="0" fontId="0" fillId="0" borderId="20" xfId="0" applyFill="1" applyBorder="1" applyAlignment="1">
      <alignment horizontal="center"/>
    </xf>
    <xf numFmtId="0" fontId="0" fillId="38" borderId="0" xfId="0" applyFill="1" applyBorder="1" applyAlignment="1">
      <alignment horizontal="center" vertical="center"/>
    </xf>
    <xf numFmtId="0" fontId="0" fillId="0" borderId="19" xfId="0" applyBorder="1" applyAlignment="1">
      <alignment horizontal="center"/>
    </xf>
    <xf numFmtId="0" fontId="0" fillId="0" borderId="21" xfId="0" applyBorder="1" applyAlignment="1">
      <alignment horizontal="center"/>
    </xf>
    <xf numFmtId="0" fontId="0" fillId="0" borderId="20" xfId="0" applyBorder="1" applyAlignment="1">
      <alignment horizontal="center"/>
    </xf>
    <xf numFmtId="0" fontId="0" fillId="38" borderId="19" xfId="0" applyFill="1" applyBorder="1" applyAlignment="1">
      <alignment horizontal="center"/>
    </xf>
    <xf numFmtId="0" fontId="0" fillId="38" borderId="21" xfId="0" applyFill="1" applyBorder="1" applyAlignment="1">
      <alignment horizontal="center"/>
    </xf>
    <xf numFmtId="0" fontId="0" fillId="38" borderId="20" xfId="0" applyFill="1" applyBorder="1" applyAlignment="1">
      <alignment horizontal="center"/>
    </xf>
    <xf numFmtId="0" fontId="0" fillId="0" borderId="51" xfId="0" applyBorder="1" applyAlignment="1">
      <alignment horizontal="center"/>
    </xf>
    <xf numFmtId="0" fontId="0" fillId="0" borderId="54" xfId="0" applyBorder="1" applyAlignment="1">
      <alignment horizontal="center"/>
    </xf>
    <xf numFmtId="0" fontId="0" fillId="44" borderId="19" xfId="0" applyFill="1" applyBorder="1" applyAlignment="1">
      <alignment horizontal="center"/>
    </xf>
    <xf numFmtId="0" fontId="0" fillId="44" borderId="20" xfId="0" applyFill="1" applyBorder="1" applyAlignment="1">
      <alignment horizontal="center"/>
    </xf>
    <xf numFmtId="0" fontId="0" fillId="44" borderId="10" xfId="0" applyFill="1" applyBorder="1" applyAlignment="1">
      <alignment horizontal="center" vertical="center"/>
    </xf>
    <xf numFmtId="0" fontId="0" fillId="44" borderId="19" xfId="0" applyFill="1" applyBorder="1" applyAlignment="1">
      <alignment horizontal="center" vertical="center"/>
    </xf>
    <xf numFmtId="0" fontId="0" fillId="44" borderId="21" xfId="0" applyFill="1" applyBorder="1" applyAlignment="1">
      <alignment horizontal="center" vertical="center"/>
    </xf>
    <xf numFmtId="0" fontId="0" fillId="44" borderId="20" xfId="0" applyFill="1" applyBorder="1" applyAlignment="1">
      <alignment horizontal="center" vertical="center"/>
    </xf>
    <xf numFmtId="0" fontId="0" fillId="0" borderId="13" xfId="0" applyBorder="1" applyAlignment="1">
      <alignment horizontal="center"/>
    </xf>
    <xf numFmtId="0" fontId="0" fillId="38" borderId="12" xfId="0" applyFill="1"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0" fillId="0" borderId="11" xfId="0" applyBorder="1" applyAlignment="1">
      <alignment horizontal="center"/>
    </xf>
    <xf numFmtId="0" fontId="0" fillId="0" borderId="12" xfId="0" applyBorder="1" applyAlignment="1">
      <alignment horizontal="center"/>
    </xf>
    <xf numFmtId="0" fontId="0" fillId="0" borderId="18" xfId="0" applyBorder="1" applyAlignment="1">
      <alignment horizontal="center"/>
    </xf>
    <xf numFmtId="0" fontId="0" fillId="0" borderId="10" xfId="0" applyBorder="1" applyAlignment="1">
      <alignment horizontal="center" vertical="center"/>
    </xf>
    <xf numFmtId="0" fontId="0" fillId="46" borderId="10" xfId="0" applyFill="1" applyBorder="1" applyAlignment="1">
      <alignment horizontal="center" vertical="center"/>
    </xf>
    <xf numFmtId="0" fontId="0" fillId="44" borderId="10" xfId="0" applyFill="1" applyBorder="1" applyAlignment="1">
      <alignment horizontal="center"/>
    </xf>
    <xf numFmtId="0" fontId="0" fillId="0" borderId="19" xfId="0" applyBorder="1" applyAlignment="1">
      <alignment horizontal="center" vertical="center"/>
    </xf>
    <xf numFmtId="0" fontId="0" fillId="0" borderId="21" xfId="0" applyBorder="1" applyAlignment="1">
      <alignment horizontal="center" vertical="center"/>
    </xf>
    <xf numFmtId="0" fontId="0" fillId="0" borderId="20" xfId="0" applyBorder="1" applyAlignment="1">
      <alignment horizontal="center" vertical="center"/>
    </xf>
    <xf numFmtId="0" fontId="0" fillId="46" borderId="19" xfId="0" applyFill="1" applyBorder="1" applyAlignment="1">
      <alignment horizontal="center" vertical="center"/>
    </xf>
    <xf numFmtId="0" fontId="0" fillId="46" borderId="21" xfId="0" applyFill="1" applyBorder="1" applyAlignment="1">
      <alignment horizontal="center" vertical="center"/>
    </xf>
    <xf numFmtId="0" fontId="0" fillId="46" borderId="20" xfId="0" applyFill="1" applyBorder="1" applyAlignment="1">
      <alignment horizontal="center" vertical="center"/>
    </xf>
    <xf numFmtId="0" fontId="30" fillId="0" borderId="36" xfId="0" applyFont="1" applyBorder="1" applyAlignment="1">
      <alignment horizontal="center"/>
    </xf>
    <xf numFmtId="0" fontId="30" fillId="0" borderId="10" xfId="0" applyFont="1" applyBorder="1" applyAlignment="1">
      <alignment horizontal="center"/>
    </xf>
    <xf numFmtId="0" fontId="28" fillId="46" borderId="10" xfId="0" applyFont="1" applyFill="1" applyBorder="1" applyAlignment="1">
      <alignment horizontal="center" vertical="center"/>
    </xf>
    <xf numFmtId="0" fontId="28" fillId="47" borderId="10" xfId="0" applyFont="1" applyFill="1" applyBorder="1" applyAlignment="1">
      <alignment horizontal="center" vertical="center"/>
    </xf>
    <xf numFmtId="0" fontId="28" fillId="49" borderId="10" xfId="0" applyFont="1" applyFill="1" applyBorder="1" applyAlignment="1">
      <alignment horizontal="center" vertical="center"/>
    </xf>
    <xf numFmtId="0" fontId="28" fillId="48" borderId="10" xfId="0" applyFont="1" applyFill="1" applyBorder="1" applyAlignment="1">
      <alignment horizontal="center" vertical="center"/>
    </xf>
    <xf numFmtId="0" fontId="28" fillId="45" borderId="10" xfId="0" applyFont="1" applyFill="1" applyBorder="1" applyAlignment="1">
      <alignment horizontal="center" vertical="center"/>
    </xf>
    <xf numFmtId="0" fontId="0" fillId="36" borderId="22" xfId="0" applyFill="1" applyBorder="1" applyAlignment="1">
      <alignment horizontal="center"/>
    </xf>
    <xf numFmtId="0" fontId="0" fillId="36" borderId="23" xfId="0" applyFill="1" applyBorder="1" applyAlignment="1">
      <alignment horizontal="center"/>
    </xf>
    <xf numFmtId="0" fontId="0" fillId="36" borderId="24" xfId="0" applyFill="1" applyBorder="1" applyAlignment="1">
      <alignment horizontal="center"/>
    </xf>
    <xf numFmtId="0" fontId="0" fillId="38" borderId="28" xfId="0" applyFill="1" applyBorder="1" applyAlignment="1">
      <alignment horizontal="center"/>
    </xf>
    <xf numFmtId="0" fontId="0" fillId="49" borderId="58" xfId="0" applyFill="1" applyBorder="1" applyAlignment="1">
      <alignment horizontal="center" vertical="center"/>
    </xf>
    <xf numFmtId="0" fontId="0" fillId="48" borderId="58" xfId="0" applyFill="1" applyBorder="1" applyAlignment="1">
      <alignment horizontal="center" vertical="center"/>
    </xf>
    <xf numFmtId="0" fontId="0" fillId="45" borderId="58" xfId="0" applyFill="1" applyBorder="1" applyAlignment="1">
      <alignment horizontal="center" vertical="center"/>
    </xf>
    <xf numFmtId="0" fontId="0" fillId="45" borderId="59" xfId="0" applyFill="1" applyBorder="1" applyAlignment="1">
      <alignment horizontal="center" vertical="center"/>
    </xf>
    <xf numFmtId="0" fontId="0" fillId="38" borderId="62" xfId="0" applyFill="1" applyBorder="1" applyAlignment="1">
      <alignment horizontal="center"/>
    </xf>
    <xf numFmtId="0" fontId="0" fillId="38" borderId="64" xfId="0" applyFill="1" applyBorder="1" applyAlignment="1">
      <alignment horizontal="center"/>
    </xf>
    <xf numFmtId="0" fontId="0" fillId="46" borderId="57" xfId="0" applyFill="1" applyBorder="1" applyAlignment="1">
      <alignment horizontal="center" vertical="center"/>
    </xf>
    <xf numFmtId="0" fontId="0" fillId="46" borderId="58" xfId="0" applyFill="1" applyBorder="1" applyAlignment="1">
      <alignment horizontal="center" vertical="center"/>
    </xf>
    <xf numFmtId="0" fontId="0" fillId="47" borderId="58" xfId="0" applyFill="1" applyBorder="1" applyAlignment="1">
      <alignment horizontal="center" vertical="center"/>
    </xf>
    <xf numFmtId="0" fontId="0" fillId="46" borderId="60" xfId="0" applyFill="1" applyBorder="1" applyAlignment="1">
      <alignment horizontal="center"/>
    </xf>
    <xf numFmtId="0" fontId="0" fillId="46" borderId="61" xfId="0" applyFill="1" applyBorder="1" applyAlignment="1">
      <alignment horizontal="center"/>
    </xf>
    <xf numFmtId="0" fontId="0" fillId="47" borderId="31" xfId="0" applyFill="1" applyBorder="1" applyAlignment="1">
      <alignment horizontal="center"/>
    </xf>
    <xf numFmtId="0" fontId="0" fillId="47" borderId="38" xfId="0" applyFill="1" applyBorder="1" applyAlignment="1">
      <alignment horizontal="center"/>
    </xf>
    <xf numFmtId="0" fontId="0" fillId="49" borderId="31" xfId="0" applyFill="1" applyBorder="1" applyAlignment="1">
      <alignment horizontal="center"/>
    </xf>
    <xf numFmtId="0" fontId="0" fillId="49" borderId="38" xfId="0" applyFill="1" applyBorder="1" applyAlignment="1">
      <alignment horizontal="center"/>
    </xf>
    <xf numFmtId="0" fontId="0" fillId="48" borderId="31" xfId="0" applyFill="1" applyBorder="1" applyAlignment="1">
      <alignment horizontal="center"/>
    </xf>
    <xf numFmtId="0" fontId="0" fillId="48" borderId="38" xfId="0" applyFill="1" applyBorder="1" applyAlignment="1">
      <alignment horizontal="center"/>
    </xf>
    <xf numFmtId="0" fontId="0" fillId="45" borderId="39" xfId="0" applyFill="1" applyBorder="1" applyAlignment="1">
      <alignment horizontal="center"/>
    </xf>
    <xf numFmtId="0" fontId="0" fillId="45" borderId="41" xfId="0" applyFill="1" applyBorder="1" applyAlignment="1">
      <alignment horizontal="center"/>
    </xf>
    <xf numFmtId="0" fontId="0" fillId="33" borderId="19" xfId="0" applyFill="1" applyBorder="1" applyAlignment="1">
      <alignment horizontal="center"/>
    </xf>
    <xf numFmtId="0" fontId="0" fillId="33" borderId="21" xfId="0" applyFill="1" applyBorder="1" applyAlignment="1">
      <alignment horizontal="center"/>
    </xf>
    <xf numFmtId="0" fontId="0" fillId="33" borderId="54" xfId="0" applyFill="1" applyBorder="1" applyAlignment="1">
      <alignment horizontal="center"/>
    </xf>
    <xf numFmtId="0" fontId="20" fillId="46" borderId="22" xfId="0" applyFont="1" applyFill="1" applyBorder="1" applyAlignment="1">
      <alignment horizontal="center" vertical="center"/>
    </xf>
    <xf numFmtId="0" fontId="20" fillId="46" borderId="23" xfId="0" applyFont="1" applyFill="1" applyBorder="1" applyAlignment="1">
      <alignment horizontal="center" vertical="center"/>
    </xf>
    <xf numFmtId="0" fontId="20" fillId="46" borderId="24" xfId="0" applyFont="1" applyFill="1" applyBorder="1" applyAlignment="1">
      <alignment horizontal="center" vertical="center"/>
    </xf>
    <xf numFmtId="0" fontId="20" fillId="46" borderId="25" xfId="0" applyFont="1" applyFill="1" applyBorder="1" applyAlignment="1">
      <alignment horizontal="center" vertical="center"/>
    </xf>
    <xf numFmtId="0" fontId="20" fillId="46" borderId="0" xfId="0" applyFont="1" applyFill="1" applyBorder="1" applyAlignment="1">
      <alignment horizontal="center" vertical="center"/>
    </xf>
    <xf numFmtId="0" fontId="20" fillId="46" borderId="26" xfId="0" applyFont="1" applyFill="1" applyBorder="1" applyAlignment="1">
      <alignment horizontal="center" vertical="center"/>
    </xf>
    <xf numFmtId="0" fontId="20" fillId="46" borderId="27" xfId="0" applyFont="1" applyFill="1" applyBorder="1" applyAlignment="1">
      <alignment horizontal="center" vertical="center"/>
    </xf>
    <xf numFmtId="0" fontId="20" fillId="46" borderId="28" xfId="0" applyFont="1" applyFill="1" applyBorder="1" applyAlignment="1">
      <alignment horizontal="center" vertical="center"/>
    </xf>
    <xf numFmtId="0" fontId="20" fillId="46" borderId="29" xfId="0" applyFont="1" applyFill="1" applyBorder="1" applyAlignment="1">
      <alignment horizontal="center" vertical="center"/>
    </xf>
    <xf numFmtId="0" fontId="0" fillId="33" borderId="51" xfId="0" applyFill="1" applyBorder="1" applyAlignment="1">
      <alignment horizontal="center"/>
    </xf>
    <xf numFmtId="0" fontId="0" fillId="33" borderId="20" xfId="0" applyFill="1" applyBorder="1" applyAlignment="1">
      <alignment horizontal="center"/>
    </xf>
    <xf numFmtId="0" fontId="0" fillId="33" borderId="31" xfId="0" applyFill="1" applyBorder="1" applyAlignment="1">
      <alignment horizontal="center"/>
    </xf>
    <xf numFmtId="0" fontId="0" fillId="33" borderId="38" xfId="0" applyFill="1" applyBorder="1" applyAlignment="1">
      <alignment horizontal="center"/>
    </xf>
    <xf numFmtId="0" fontId="0" fillId="33" borderId="42" xfId="0" applyFill="1" applyBorder="1" applyAlignment="1">
      <alignment horizontal="center"/>
    </xf>
    <xf numFmtId="0" fontId="0" fillId="33" borderId="43" xfId="0" applyFill="1" applyBorder="1" applyAlignment="1">
      <alignment horizontal="center"/>
    </xf>
    <xf numFmtId="0" fontId="0" fillId="33" borderId="44" xfId="0" applyFill="1" applyBorder="1" applyAlignment="1">
      <alignment horizontal="center"/>
    </xf>
    <xf numFmtId="0" fontId="0" fillId="33" borderId="0" xfId="0" applyFill="1" applyAlignment="1">
      <alignment horizontal="center"/>
    </xf>
    <xf numFmtId="168" fontId="0" fillId="0" borderId="10" xfId="0" applyNumberFormat="1" applyBorder="1"/>
    <xf numFmtId="167" fontId="0" fillId="46" borderId="31" xfId="0" applyNumberFormat="1" applyFill="1" applyBorder="1"/>
    <xf numFmtId="167" fontId="0" fillId="47" borderId="31" xfId="0" applyNumberFormat="1" applyFill="1" applyBorder="1"/>
    <xf numFmtId="167" fontId="0" fillId="49" borderId="31" xfId="0" applyNumberFormat="1" applyFill="1" applyBorder="1"/>
    <xf numFmtId="167" fontId="0" fillId="48" borderId="31" xfId="0" applyNumberFormat="1" applyFill="1" applyBorder="1"/>
    <xf numFmtId="167" fontId="0" fillId="45" borderId="39" xfId="0" applyNumberFormat="1" applyFill="1" applyBorder="1"/>
    <xf numFmtId="177" fontId="0" fillId="0" borderId="0" xfId="0" applyNumberFormat="1"/>
    <xf numFmtId="169" fontId="0" fillId="0" borderId="31" xfId="0" applyNumberFormat="1" applyBorder="1"/>
    <xf numFmtId="169" fontId="0" fillId="0" borderId="10" xfId="0" applyNumberFormat="1" applyBorder="1"/>
    <xf numFmtId="169" fontId="0" fillId="0" borderId="38" xfId="0" applyNumberFormat="1" applyBorder="1"/>
    <xf numFmtId="169" fontId="0" fillId="0" borderId="39" xfId="0" applyNumberFormat="1" applyBorder="1"/>
    <xf numFmtId="169" fontId="0" fillId="0" borderId="40" xfId="0" applyNumberFormat="1" applyBorder="1"/>
    <xf numFmtId="169" fontId="0" fillId="0" borderId="41" xfId="0" applyNumberFormat="1" applyBorder="1"/>
    <xf numFmtId="169" fontId="0" fillId="0" borderId="35" xfId="0" applyNumberFormat="1" applyBorder="1"/>
    <xf numFmtId="169" fontId="0" fillId="0" borderId="36" xfId="0" applyNumberFormat="1" applyBorder="1"/>
    <xf numFmtId="169" fontId="0" fillId="0" borderId="37" xfId="0" applyNumberFormat="1" applyBorder="1"/>
    <xf numFmtId="177" fontId="0" fillId="0" borderId="31" xfId="0" applyNumberFormat="1" applyBorder="1"/>
    <xf numFmtId="177" fontId="0" fillId="0" borderId="10" xfId="0" applyNumberFormat="1" applyBorder="1"/>
    <xf numFmtId="177" fontId="0" fillId="0" borderId="39" xfId="0" applyNumberFormat="1" applyBorder="1"/>
    <xf numFmtId="177" fontId="0" fillId="0" borderId="40" xfId="0" applyNumberFormat="1" applyBorder="1"/>
    <xf numFmtId="169" fontId="0" fillId="47" borderId="31" xfId="0" applyNumberFormat="1" applyFill="1" applyBorder="1"/>
    <xf numFmtId="169" fontId="0" fillId="47" borderId="10" xfId="0" applyNumberFormat="1" applyFill="1" applyBorder="1"/>
    <xf numFmtId="169" fontId="0" fillId="47" borderId="38" xfId="0" applyNumberFormat="1" applyFill="1" applyBorder="1"/>
    <xf numFmtId="169" fontId="0" fillId="47" borderId="39" xfId="0" applyNumberFormat="1" applyFill="1" applyBorder="1"/>
    <xf numFmtId="169" fontId="0" fillId="47" borderId="40" xfId="0" applyNumberFormat="1" applyFill="1" applyBorder="1"/>
    <xf numFmtId="169" fontId="0" fillId="47" borderId="41" xfId="0" applyNumberFormat="1" applyFill="1" applyBorder="1"/>
    <xf numFmtId="169" fontId="0" fillId="50" borderId="33" xfId="0" applyNumberFormat="1" applyFill="1" applyBorder="1"/>
    <xf numFmtId="169" fontId="0" fillId="48" borderId="33" xfId="0" applyNumberFormat="1" applyFill="1" applyBorder="1"/>
    <xf numFmtId="169" fontId="0" fillId="49" borderId="33" xfId="0" applyNumberFormat="1" applyFill="1" applyBorder="1"/>
    <xf numFmtId="169" fontId="0" fillId="47" borderId="33" xfId="0" applyNumberFormat="1" applyFill="1" applyBorder="1"/>
    <xf numFmtId="169" fontId="0" fillId="46" borderId="33" xfId="0" applyNumberFormat="1" applyFill="1" applyBorder="1"/>
    <xf numFmtId="169" fontId="0" fillId="50" borderId="34" xfId="0" applyNumberFormat="1" applyFill="1" applyBorder="1"/>
    <xf numFmtId="169" fontId="0" fillId="48" borderId="34" xfId="0" applyNumberFormat="1" applyFill="1" applyBorder="1"/>
    <xf numFmtId="169" fontId="0" fillId="49" borderId="34" xfId="0" applyNumberFormat="1" applyFill="1" applyBorder="1"/>
    <xf numFmtId="169" fontId="0" fillId="47" borderId="34" xfId="0" applyNumberFormat="1" applyFill="1" applyBorder="1"/>
    <xf numFmtId="169" fontId="0" fillId="46" borderId="34" xfId="0" applyNumberFormat="1" applyFill="1" applyBorder="1"/>
    <xf numFmtId="0" fontId="0" fillId="38" borderId="0" xfId="0" applyFill="1" applyBorder="1" applyAlignment="1"/>
    <xf numFmtId="0" fontId="0" fillId="38" borderId="10" xfId="0" applyFill="1" applyBorder="1" applyAlignment="1"/>
    <xf numFmtId="177" fontId="0" fillId="0" borderId="10" xfId="0" applyNumberFormat="1" applyBorder="1" applyAlignment="1">
      <alignment horizontal="center" vertical="center"/>
    </xf>
    <xf numFmtId="177" fontId="0" fillId="38" borderId="10" xfId="0" applyNumberFormat="1" applyFill="1" applyBorder="1" applyAlignment="1"/>
    <xf numFmtId="177" fontId="0" fillId="0" borderId="0" xfId="0" applyNumberFormat="1" applyFill="1" applyBorder="1" applyAlignment="1"/>
    <xf numFmtId="177" fontId="0" fillId="47" borderId="0" xfId="0" applyNumberFormat="1" applyFill="1" applyBorder="1" applyAlignment="1"/>
    <xf numFmtId="177" fontId="0" fillId="0" borderId="10" xfId="0" applyNumberFormat="1" applyFill="1" applyBorder="1" applyAlignment="1">
      <alignment vertical="center"/>
    </xf>
    <xf numFmtId="177" fontId="0" fillId="38" borderId="10" xfId="0" applyNumberFormat="1" applyFill="1" applyBorder="1" applyAlignment="1">
      <alignment vertical="center"/>
    </xf>
    <xf numFmtId="177" fontId="0" fillId="43" borderId="10" xfId="0" applyNumberFormat="1" applyFill="1" applyBorder="1"/>
    <xf numFmtId="177" fontId="0" fillId="38" borderId="0" xfId="0" applyNumberFormat="1" applyFill="1" applyBorder="1" applyAlignment="1"/>
    <xf numFmtId="177" fontId="0" fillId="43" borderId="0" xfId="0" applyNumberFormat="1" applyFill="1" applyBorder="1"/>
    <xf numFmtId="177" fontId="0" fillId="38" borderId="0" xfId="0" applyNumberFormat="1" applyFill="1" applyBorder="1" applyAlignment="1">
      <alignment horizontal="center"/>
    </xf>
    <xf numFmtId="177" fontId="0" fillId="0" borderId="0" xfId="0" applyNumberFormat="1" applyBorder="1"/>
  </cellXfs>
  <cellStyles count="46">
    <cellStyle name="20% - Accent1 2" xfId="22" xr:uid="{00000000-0005-0000-0000-000000000000}"/>
    <cellStyle name="20% - Accent2 2" xfId="26" xr:uid="{00000000-0005-0000-0000-000001000000}"/>
    <cellStyle name="20% - Accent3 2" xfId="30" xr:uid="{00000000-0005-0000-0000-000002000000}"/>
    <cellStyle name="20% - Accent4 2" xfId="34" xr:uid="{00000000-0005-0000-0000-000003000000}"/>
    <cellStyle name="20% - Accent5 2" xfId="38" xr:uid="{00000000-0005-0000-0000-000004000000}"/>
    <cellStyle name="20% - Accent6 2" xfId="42" xr:uid="{00000000-0005-0000-0000-000005000000}"/>
    <cellStyle name="40% - Accent1 2" xfId="23" xr:uid="{00000000-0005-0000-0000-000006000000}"/>
    <cellStyle name="40% - Accent2 2" xfId="27" xr:uid="{00000000-0005-0000-0000-000007000000}"/>
    <cellStyle name="40% - Accent3 2" xfId="31" xr:uid="{00000000-0005-0000-0000-000008000000}"/>
    <cellStyle name="40% - Accent4 2" xfId="35" xr:uid="{00000000-0005-0000-0000-000009000000}"/>
    <cellStyle name="40% - Accent5 2" xfId="39" xr:uid="{00000000-0005-0000-0000-00000A000000}"/>
    <cellStyle name="40% - Accent6 2" xfId="43" xr:uid="{00000000-0005-0000-0000-00000B000000}"/>
    <cellStyle name="60% - Accent1 2" xfId="24" xr:uid="{00000000-0005-0000-0000-00000C000000}"/>
    <cellStyle name="60% - Accent2 2" xfId="28" xr:uid="{00000000-0005-0000-0000-00000D000000}"/>
    <cellStyle name="60% - Accent3 2" xfId="32" xr:uid="{00000000-0005-0000-0000-00000E000000}"/>
    <cellStyle name="60% - Accent4 2" xfId="36" xr:uid="{00000000-0005-0000-0000-00000F000000}"/>
    <cellStyle name="60% - Accent5 2" xfId="40" xr:uid="{00000000-0005-0000-0000-000010000000}"/>
    <cellStyle name="60% - Accent6 2" xfId="44" xr:uid="{00000000-0005-0000-0000-000011000000}"/>
    <cellStyle name="Accent1 2" xfId="21" xr:uid="{00000000-0005-0000-0000-000012000000}"/>
    <cellStyle name="Accent2 2" xfId="25" xr:uid="{00000000-0005-0000-0000-000013000000}"/>
    <cellStyle name="Accent3 2" xfId="29" xr:uid="{00000000-0005-0000-0000-000014000000}"/>
    <cellStyle name="Accent4 2" xfId="33" xr:uid="{00000000-0005-0000-0000-000015000000}"/>
    <cellStyle name="Accent5 2" xfId="37" xr:uid="{00000000-0005-0000-0000-000016000000}"/>
    <cellStyle name="Accent6 2" xfId="41" xr:uid="{00000000-0005-0000-0000-000017000000}"/>
    <cellStyle name="Bad 2" xfId="10" xr:uid="{00000000-0005-0000-0000-000018000000}"/>
    <cellStyle name="Calculation 2" xfId="14" xr:uid="{00000000-0005-0000-0000-000019000000}"/>
    <cellStyle name="Check Cell 2" xfId="16" xr:uid="{00000000-0005-0000-0000-00001A000000}"/>
    <cellStyle name="Comma [0] 2" xfId="3" xr:uid="{00000000-0005-0000-0000-00001B000000}"/>
    <cellStyle name="Explanatory Text 2" xfId="19" xr:uid="{00000000-0005-0000-0000-00001C000000}"/>
    <cellStyle name="Good 2" xfId="9" xr:uid="{00000000-0005-0000-0000-00001D000000}"/>
    <cellStyle name="Heading 1 2" xfId="5" xr:uid="{00000000-0005-0000-0000-00001E000000}"/>
    <cellStyle name="Heading 2 2" xfId="6" xr:uid="{00000000-0005-0000-0000-00001F000000}"/>
    <cellStyle name="Heading 3 2" xfId="7" xr:uid="{00000000-0005-0000-0000-000020000000}"/>
    <cellStyle name="Heading 4 2" xfId="8" xr:uid="{00000000-0005-0000-0000-000021000000}"/>
    <cellStyle name="Hyperlink" xfId="45" builtinId="8"/>
    <cellStyle name="Input 2" xfId="12" xr:uid="{00000000-0005-0000-0000-000023000000}"/>
    <cellStyle name="Linked Cell 2" xfId="15" xr:uid="{00000000-0005-0000-0000-000024000000}"/>
    <cellStyle name="Neutral 2" xfId="11" xr:uid="{00000000-0005-0000-0000-000025000000}"/>
    <cellStyle name="Normal" xfId="0" builtinId="0"/>
    <cellStyle name="Normal 2" xfId="1" xr:uid="{00000000-0005-0000-0000-000027000000}"/>
    <cellStyle name="Normal 3" xfId="2" xr:uid="{00000000-0005-0000-0000-000028000000}"/>
    <cellStyle name="Note 2" xfId="18" xr:uid="{00000000-0005-0000-0000-000029000000}"/>
    <cellStyle name="Output 2" xfId="13" xr:uid="{00000000-0005-0000-0000-00002A000000}"/>
    <cellStyle name="Title 2" xfId="4" xr:uid="{00000000-0005-0000-0000-00002B000000}"/>
    <cellStyle name="Total 2" xfId="20" xr:uid="{00000000-0005-0000-0000-00002C000000}"/>
    <cellStyle name="Warning Text 2" xfId="17" xr:uid="{00000000-0005-0000-0000-00002D000000}"/>
  </cellStyles>
  <dxfs count="0"/>
  <tableStyles count="0" defaultTableStyle="TableStyleMedium2" defaultPivotStyle="PivotStyleLight16"/>
  <colors>
    <mruColors>
      <color rgb="FFFFFFFF"/>
      <color rgb="FF4472C4"/>
      <color rgb="FFEAFAFC"/>
      <color rgb="FFD6F4F8"/>
      <color rgb="FFA1C6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jpe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6.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29.png"/><Relationship Id="rId5" Type="http://schemas.openxmlformats.org/officeDocument/2006/relationships/image" Target="../media/image34.png"/><Relationship Id="rId4" Type="http://schemas.openxmlformats.org/officeDocument/2006/relationships/image" Target="../media/image3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5.png"/></Relationships>
</file>

<file path=xl/drawings/_rels/drawing8.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drawing9.xml.rels><?xml version="1.0" encoding="UTF-8" standalone="yes"?>
<Relationships xmlns="http://schemas.openxmlformats.org/package/2006/relationships"><Relationship Id="rId1" Type="http://schemas.openxmlformats.org/officeDocument/2006/relationships/image" Target="../media/image39.jpeg"/></Relationships>
</file>

<file path=xl/drawings/_rels/drawing1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13.png"/><Relationship Id="rId4" Type="http://schemas.openxmlformats.org/officeDocument/2006/relationships/image" Target="../media/image2.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jpe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1.jpeg"/></Relationships>
</file>

<file path=xl/drawings/drawing1.xml><?xml version="1.0" encoding="utf-8"?>
<xdr:wsDr xmlns:xdr="http://schemas.openxmlformats.org/drawingml/2006/spreadsheetDrawing" xmlns:a="http://schemas.openxmlformats.org/drawingml/2006/main">
  <xdr:twoCellAnchor>
    <xdr:from>
      <xdr:col>4</xdr:col>
      <xdr:colOff>219075</xdr:colOff>
      <xdr:row>18</xdr:row>
      <xdr:rowOff>47625</xdr:rowOff>
    </xdr:from>
    <xdr:to>
      <xdr:col>4</xdr:col>
      <xdr:colOff>361950</xdr:colOff>
      <xdr:row>19</xdr:row>
      <xdr:rowOff>180975</xdr:rowOff>
    </xdr:to>
    <xdr:sp macro="" textlink="">
      <xdr:nvSpPr>
        <xdr:cNvPr id="3" name="Arrow: Down 2">
          <a:extLst>
            <a:ext uri="{FF2B5EF4-FFF2-40B4-BE49-F238E27FC236}">
              <a16:creationId xmlns:a16="http://schemas.microsoft.com/office/drawing/2014/main" id="{624F29A4-D176-4026-99CF-F29B55397203}"/>
            </a:ext>
          </a:extLst>
        </xdr:cNvPr>
        <xdr:cNvSpPr/>
      </xdr:nvSpPr>
      <xdr:spPr>
        <a:xfrm>
          <a:off x="3305175" y="3476625"/>
          <a:ext cx="142875" cy="3238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323850</xdr:colOff>
      <xdr:row>28</xdr:row>
      <xdr:rowOff>159029</xdr:rowOff>
    </xdr:from>
    <xdr:to>
      <xdr:col>13</xdr:col>
      <xdr:colOff>92122</xdr:colOff>
      <xdr:row>33</xdr:row>
      <xdr:rowOff>104775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
        <a:stretch>
          <a:fillRect/>
        </a:stretch>
      </xdr:blipFill>
      <xdr:spPr>
        <a:xfrm>
          <a:off x="7781925" y="5559704"/>
          <a:ext cx="2159048" cy="898246"/>
        </a:xfrm>
        <a:prstGeom prst="rect">
          <a:avLst/>
        </a:prstGeom>
      </xdr:spPr>
    </xdr:pic>
    <xdr:clientData/>
  </xdr:twoCellAnchor>
  <xdr:twoCellAnchor editAs="oneCell">
    <xdr:from>
      <xdr:col>10</xdr:col>
      <xdr:colOff>419100</xdr:colOff>
      <xdr:row>34</xdr:row>
      <xdr:rowOff>33747</xdr:rowOff>
    </xdr:from>
    <xdr:to>
      <xdr:col>14</xdr:col>
      <xdr:colOff>19050</xdr:colOff>
      <xdr:row>36</xdr:row>
      <xdr:rowOff>66773</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
        <a:stretch>
          <a:fillRect/>
        </a:stretch>
      </xdr:blipFill>
      <xdr:spPr>
        <a:xfrm>
          <a:off x="7877175" y="6577422"/>
          <a:ext cx="2676525" cy="414026"/>
        </a:xfrm>
        <a:prstGeom prst="rect">
          <a:avLst/>
        </a:prstGeom>
      </xdr:spPr>
    </xdr:pic>
    <xdr:clientData/>
  </xdr:twoCellAnchor>
  <xdr:twoCellAnchor>
    <xdr:from>
      <xdr:col>11</xdr:col>
      <xdr:colOff>66671</xdr:colOff>
      <xdr:row>24</xdr:row>
      <xdr:rowOff>47625</xdr:rowOff>
    </xdr:from>
    <xdr:to>
      <xdr:col>12</xdr:col>
      <xdr:colOff>476250</xdr:colOff>
      <xdr:row>27</xdr:row>
      <xdr:rowOff>190500</xdr:rowOff>
    </xdr:to>
    <xdr:sp macro="" textlink="">
      <xdr:nvSpPr>
        <xdr:cNvPr id="3" name="Arrow: Bent 2">
          <a:extLst>
            <a:ext uri="{FF2B5EF4-FFF2-40B4-BE49-F238E27FC236}">
              <a16:creationId xmlns:a16="http://schemas.microsoft.com/office/drawing/2014/main" id="{685A17D0-B8AF-4BBD-83DA-935A402EB236}"/>
            </a:ext>
          </a:extLst>
        </xdr:cNvPr>
        <xdr:cNvSpPr/>
      </xdr:nvSpPr>
      <xdr:spPr>
        <a:xfrm rot="10800000">
          <a:off x="7677146" y="4676775"/>
          <a:ext cx="1181104" cy="714375"/>
        </a:xfrm>
        <a:prstGeom prst="bentArrow">
          <a:avLst>
            <a:gd name="adj1" fmla="val 14851"/>
            <a:gd name="adj2" fmla="val 21207"/>
            <a:gd name="adj3" fmla="val 30853"/>
            <a:gd name="adj4" fmla="val 361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6</xdr:col>
      <xdr:colOff>110094</xdr:colOff>
      <xdr:row>18</xdr:row>
      <xdr:rowOff>39313</xdr:rowOff>
    </xdr:from>
    <xdr:to>
      <xdr:col>6</xdr:col>
      <xdr:colOff>809625</xdr:colOff>
      <xdr:row>19</xdr:row>
      <xdr:rowOff>95250</xdr:rowOff>
    </xdr:to>
    <xdr:sp macro="" textlink="">
      <xdr:nvSpPr>
        <xdr:cNvPr id="45" name="Arrow: Right 44">
          <a:extLst>
            <a:ext uri="{FF2B5EF4-FFF2-40B4-BE49-F238E27FC236}">
              <a16:creationId xmlns:a16="http://schemas.microsoft.com/office/drawing/2014/main" id="{485CBD30-30C4-4E4D-88D5-23EFE06D434B}"/>
            </a:ext>
          </a:extLst>
        </xdr:cNvPr>
        <xdr:cNvSpPr/>
      </xdr:nvSpPr>
      <xdr:spPr>
        <a:xfrm>
          <a:off x="4520169" y="3506413"/>
          <a:ext cx="699531" cy="2464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7</xdr:col>
      <xdr:colOff>323850</xdr:colOff>
      <xdr:row>21</xdr:row>
      <xdr:rowOff>85724</xdr:rowOff>
    </xdr:from>
    <xdr:to>
      <xdr:col>8</xdr:col>
      <xdr:colOff>575821</xdr:colOff>
      <xdr:row>23</xdr:row>
      <xdr:rowOff>152400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3"/>
        <a:stretch>
          <a:fillRect/>
        </a:stretch>
      </xdr:blipFill>
      <xdr:spPr>
        <a:xfrm>
          <a:off x="5635869" y="4122859"/>
          <a:ext cx="860106" cy="455003"/>
        </a:xfrm>
        <a:prstGeom prst="rect">
          <a:avLst/>
        </a:prstGeom>
      </xdr:spPr>
    </xdr:pic>
    <xdr:clientData/>
  </xdr:twoCellAnchor>
  <xdr:twoCellAnchor>
    <xdr:from>
      <xdr:col>9</xdr:col>
      <xdr:colOff>171450</xdr:colOff>
      <xdr:row>21</xdr:row>
      <xdr:rowOff>76200</xdr:rowOff>
    </xdr:from>
    <xdr:to>
      <xdr:col>11</xdr:col>
      <xdr:colOff>257175</xdr:colOff>
      <xdr:row>23</xdr:row>
      <xdr:rowOff>157240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4"/>
        <a:stretch>
          <a:fillRect/>
        </a:stretch>
      </xdr:blipFill>
      <xdr:spPr>
        <a:xfrm>
          <a:off x="6824296" y="4113335"/>
          <a:ext cx="1507148" cy="469367"/>
        </a:xfrm>
        <a:prstGeom prst="rect">
          <a:avLst/>
        </a:prstGeom>
      </xdr:spPr>
    </xdr:pic>
    <xdr:clientData/>
  </xdr:twoCellAnchor>
  <xdr:twoCellAnchor>
    <xdr:from>
      <xdr:col>0</xdr:col>
      <xdr:colOff>0</xdr:colOff>
      <xdr:row>44</xdr:row>
      <xdr:rowOff>142250</xdr:rowOff>
    </xdr:from>
    <xdr:to>
      <xdr:col>39</xdr:col>
      <xdr:colOff>446046</xdr:colOff>
      <xdr:row>62</xdr:row>
      <xdr:rowOff>128359</xdr:rowOff>
    </xdr:to>
    <xdr:grpSp>
      <xdr:nvGrpSpPr>
        <xdr:cNvPr id="644" name="Group 643">
          <a:extLst>
            <a:ext uri="{FF2B5EF4-FFF2-40B4-BE49-F238E27FC236}">
              <a16:creationId xmlns:a16="http://schemas.microsoft.com/office/drawing/2014/main" id="{2AEA0242-CEF7-4AEC-A8A2-63878C895FC3}"/>
            </a:ext>
          </a:extLst>
        </xdr:cNvPr>
        <xdr:cNvGrpSpPr/>
      </xdr:nvGrpSpPr>
      <xdr:grpSpPr>
        <a:xfrm>
          <a:off x="0" y="8408293"/>
          <a:ext cx="27359003" cy="3348849"/>
          <a:chOff x="1010516" y="8472295"/>
          <a:chExt cx="26648455" cy="3484382"/>
        </a:xfrm>
      </xdr:grpSpPr>
      <xdr:grpSp>
        <xdr:nvGrpSpPr>
          <xdr:cNvPr id="17" name="Group 16">
            <a:extLst>
              <a:ext uri="{FF2B5EF4-FFF2-40B4-BE49-F238E27FC236}">
                <a16:creationId xmlns:a16="http://schemas.microsoft.com/office/drawing/2014/main" id="{D70094F8-9507-4251-8AD7-B67A0C89BBD0}"/>
              </a:ext>
            </a:extLst>
          </xdr:cNvPr>
          <xdr:cNvGrpSpPr/>
        </xdr:nvGrpSpPr>
        <xdr:grpSpPr>
          <a:xfrm>
            <a:off x="1010516" y="8508153"/>
            <a:ext cx="5923888" cy="3448524"/>
            <a:chOff x="1024778" y="8462001"/>
            <a:chExt cx="7413955" cy="4281676"/>
          </a:xfrm>
        </xdr:grpSpPr>
        <xdr:grpSp>
          <xdr:nvGrpSpPr>
            <xdr:cNvPr id="6" name="Group 5">
              <a:extLst>
                <a:ext uri="{FF2B5EF4-FFF2-40B4-BE49-F238E27FC236}">
                  <a16:creationId xmlns:a16="http://schemas.microsoft.com/office/drawing/2014/main" id="{3097F524-F8B5-4AAF-935D-C79BA570DFD3}"/>
                </a:ext>
              </a:extLst>
            </xdr:cNvPr>
            <xdr:cNvGrpSpPr/>
          </xdr:nvGrpSpPr>
          <xdr:grpSpPr>
            <a:xfrm>
              <a:off x="1024778" y="8462001"/>
              <a:ext cx="7413955" cy="4281676"/>
              <a:chOff x="1019175" y="8434857"/>
              <a:chExt cx="7436798" cy="4279512"/>
            </a:xfrm>
          </xdr:grpSpPr>
          <xdr:sp macro="" textlink="">
            <xdr:nvSpPr>
              <xdr:cNvPr id="18" name="Rectangle 17">
                <a:extLst>
                  <a:ext uri="{FF2B5EF4-FFF2-40B4-BE49-F238E27FC236}">
                    <a16:creationId xmlns:a16="http://schemas.microsoft.com/office/drawing/2014/main" id="{791440D6-4A0D-4A47-85F1-77C7101AEB82}"/>
                  </a:ext>
                </a:extLst>
              </xdr:cNvPr>
              <xdr:cNvSpPr>
                <a:spLocks noChangeArrowheads="1"/>
              </xdr:cNvSpPr>
            </xdr:nvSpPr>
            <xdr:spPr bwMode="auto">
              <a:xfrm>
                <a:off x="2376540" y="9229857"/>
                <a:ext cx="4623908" cy="2820471"/>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 name="Rectangle 18">
                <a:extLst>
                  <a:ext uri="{FF2B5EF4-FFF2-40B4-BE49-F238E27FC236}">
                    <a16:creationId xmlns:a16="http://schemas.microsoft.com/office/drawing/2014/main" id="{7E80C7B4-46BC-4703-9FAF-2C05BF1F121C}"/>
                  </a:ext>
                </a:extLst>
              </xdr:cNvPr>
              <xdr:cNvSpPr>
                <a:spLocks noChangeArrowheads="1"/>
              </xdr:cNvSpPr>
            </xdr:nvSpPr>
            <xdr:spPr bwMode="auto">
              <a:xfrm>
                <a:off x="5780783" y="9714825"/>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 name="Freeform 7">
                <a:extLst>
                  <a:ext uri="{FF2B5EF4-FFF2-40B4-BE49-F238E27FC236}">
                    <a16:creationId xmlns:a16="http://schemas.microsoft.com/office/drawing/2014/main" id="{95D2D7AD-5A08-4523-AAA4-E04894BB7AE5}"/>
                  </a:ext>
                </a:extLst>
              </xdr:cNvPr>
              <xdr:cNvSpPr>
                <a:spLocks/>
              </xdr:cNvSpPr>
            </xdr:nvSpPr>
            <xdr:spPr bwMode="auto">
              <a:xfrm>
                <a:off x="7127333" y="11834351"/>
                <a:ext cx="61967" cy="100135"/>
              </a:xfrm>
              <a:custGeom>
                <a:avLst/>
                <a:gdLst>
                  <a:gd name="T0" fmla="*/ 1 w 63"/>
                  <a:gd name="T1" fmla="*/ 35 h 102"/>
                  <a:gd name="T2" fmla="*/ 1 w 63"/>
                  <a:gd name="T3" fmla="*/ 0 h 102"/>
                  <a:gd name="T4" fmla="*/ 63 w 63"/>
                  <a:gd name="T5" fmla="*/ 52 h 102"/>
                  <a:gd name="T6" fmla="*/ 0 w 63"/>
                  <a:gd name="T7" fmla="*/ 102 h 102"/>
                  <a:gd name="T8" fmla="*/ 0 w 63"/>
                  <a:gd name="T9" fmla="*/ 67 h 102"/>
                </a:gdLst>
                <a:ahLst/>
                <a:cxnLst>
                  <a:cxn ang="0">
                    <a:pos x="T0" y="T1"/>
                  </a:cxn>
                  <a:cxn ang="0">
                    <a:pos x="T2" y="T3"/>
                  </a:cxn>
                  <a:cxn ang="0">
                    <a:pos x="T4" y="T5"/>
                  </a:cxn>
                  <a:cxn ang="0">
                    <a:pos x="T6" y="T7"/>
                  </a:cxn>
                  <a:cxn ang="0">
                    <a:pos x="T8" y="T9"/>
                  </a:cxn>
                </a:cxnLst>
                <a:rect l="0" t="0" r="r" b="b"/>
                <a:pathLst>
                  <a:path w="63" h="102">
                    <a:moveTo>
                      <a:pt x="1" y="35"/>
                    </a:moveTo>
                    <a:lnTo>
                      <a:pt x="1" y="0"/>
                    </a:lnTo>
                    <a:lnTo>
                      <a:pt x="63" y="52"/>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1" name="Freeform 10">
                <a:extLst>
                  <a:ext uri="{FF2B5EF4-FFF2-40B4-BE49-F238E27FC236}">
                    <a16:creationId xmlns:a16="http://schemas.microsoft.com/office/drawing/2014/main" id="{84F2FCB8-EAD8-4113-9D60-27A3D6128BA9}"/>
                  </a:ext>
                </a:extLst>
              </xdr:cNvPr>
              <xdr:cNvSpPr>
                <a:spLocks/>
              </xdr:cNvSpPr>
            </xdr:nvSpPr>
            <xdr:spPr bwMode="auto">
              <a:xfrm>
                <a:off x="4344726" y="9543025"/>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2" name="Freeform 11">
                <a:extLst>
                  <a:ext uri="{FF2B5EF4-FFF2-40B4-BE49-F238E27FC236}">
                    <a16:creationId xmlns:a16="http://schemas.microsoft.com/office/drawing/2014/main" id="{2BB64285-5360-4F0C-8574-B9D8B1A08C58}"/>
                  </a:ext>
                </a:extLst>
              </xdr:cNvPr>
              <xdr:cNvSpPr>
                <a:spLocks/>
              </xdr:cNvSpPr>
            </xdr:nvSpPr>
            <xdr:spPr bwMode="auto">
              <a:xfrm>
                <a:off x="3829318" y="11820606"/>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3" name="Freeform 12">
                <a:extLst>
                  <a:ext uri="{FF2B5EF4-FFF2-40B4-BE49-F238E27FC236}">
                    <a16:creationId xmlns:a16="http://schemas.microsoft.com/office/drawing/2014/main" id="{A8B33105-7C5B-4D7B-9475-ED16A8D91644}"/>
                  </a:ext>
                </a:extLst>
              </xdr:cNvPr>
              <xdr:cNvSpPr>
                <a:spLocks/>
              </xdr:cNvSpPr>
            </xdr:nvSpPr>
            <xdr:spPr bwMode="auto">
              <a:xfrm>
                <a:off x="3176208" y="11472097"/>
                <a:ext cx="100327" cy="61848"/>
              </a:xfrm>
              <a:custGeom>
                <a:avLst/>
                <a:gdLst>
                  <a:gd name="T0" fmla="*/ 67 w 102"/>
                  <a:gd name="T1" fmla="*/ 2 h 63"/>
                  <a:gd name="T2" fmla="*/ 102 w 102"/>
                  <a:gd name="T3" fmla="*/ 3 h 63"/>
                  <a:gd name="T4" fmla="*/ 49 w 102"/>
                  <a:gd name="T5" fmla="*/ 63 h 63"/>
                  <a:gd name="T6" fmla="*/ 0 w 102"/>
                  <a:gd name="T7" fmla="*/ 0 h 63"/>
                  <a:gd name="T8" fmla="*/ 35 w 102"/>
                  <a:gd name="T9" fmla="*/ 1 h 63"/>
                </a:gdLst>
                <a:ahLst/>
                <a:cxnLst>
                  <a:cxn ang="0">
                    <a:pos x="T0" y="T1"/>
                  </a:cxn>
                  <a:cxn ang="0">
                    <a:pos x="T2" y="T3"/>
                  </a:cxn>
                  <a:cxn ang="0">
                    <a:pos x="T4" y="T5"/>
                  </a:cxn>
                  <a:cxn ang="0">
                    <a:pos x="T6" y="T7"/>
                  </a:cxn>
                  <a:cxn ang="0">
                    <a:pos x="T8" y="T9"/>
                  </a:cxn>
                </a:cxnLst>
                <a:rect l="0" t="0" r="r" b="b"/>
                <a:pathLst>
                  <a:path w="102" h="63">
                    <a:moveTo>
                      <a:pt x="67" y="2"/>
                    </a:moveTo>
                    <a:lnTo>
                      <a:pt x="102" y="3"/>
                    </a:lnTo>
                    <a:lnTo>
                      <a:pt x="49" y="63"/>
                    </a:lnTo>
                    <a:lnTo>
                      <a:pt x="0" y="0"/>
                    </a:lnTo>
                    <a:lnTo>
                      <a:pt x="35" y="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4" name="Freeform 13">
                <a:extLst>
                  <a:ext uri="{FF2B5EF4-FFF2-40B4-BE49-F238E27FC236}">
                    <a16:creationId xmlns:a16="http://schemas.microsoft.com/office/drawing/2014/main" id="{BBA6C455-34ED-48F6-8E06-9BDEA9AD6603}"/>
                  </a:ext>
                </a:extLst>
              </xdr:cNvPr>
              <xdr:cNvSpPr>
                <a:spLocks/>
              </xdr:cNvSpPr>
            </xdr:nvSpPr>
            <xdr:spPr bwMode="auto">
              <a:xfrm>
                <a:off x="3509649" y="10899756"/>
                <a:ext cx="99344" cy="60866"/>
              </a:xfrm>
              <a:custGeom>
                <a:avLst/>
                <a:gdLst>
                  <a:gd name="T0" fmla="*/ 67 w 101"/>
                  <a:gd name="T1" fmla="*/ 0 h 62"/>
                  <a:gd name="T2" fmla="*/ 101 w 101"/>
                  <a:gd name="T3" fmla="*/ 0 h 62"/>
                  <a:gd name="T4" fmla="*/ 51 w 101"/>
                  <a:gd name="T5" fmla="*/ 62 h 62"/>
                  <a:gd name="T6" fmla="*/ 0 w 101"/>
                  <a:gd name="T7" fmla="*/ 0 h 62"/>
                  <a:gd name="T8" fmla="*/ 35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1" y="62"/>
                    </a:lnTo>
                    <a:lnTo>
                      <a:pt x="0" y="0"/>
                    </a:lnTo>
                    <a:lnTo>
                      <a:pt x="35"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5" name="Freeform 16">
                <a:extLst>
                  <a:ext uri="{FF2B5EF4-FFF2-40B4-BE49-F238E27FC236}">
                    <a16:creationId xmlns:a16="http://schemas.microsoft.com/office/drawing/2014/main" id="{0A02EF28-B25A-4161-9417-5A7D65747A3A}"/>
                  </a:ext>
                </a:extLst>
              </xdr:cNvPr>
              <xdr:cNvSpPr>
                <a:spLocks/>
              </xdr:cNvSpPr>
            </xdr:nvSpPr>
            <xdr:spPr bwMode="auto">
              <a:xfrm>
                <a:off x="4537510" y="9351590"/>
                <a:ext cx="995404" cy="99153"/>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 name="Freeform 17">
                <a:extLst>
                  <a:ext uri="{FF2B5EF4-FFF2-40B4-BE49-F238E27FC236}">
                    <a16:creationId xmlns:a16="http://schemas.microsoft.com/office/drawing/2014/main" id="{EC4B2E96-E749-4308-B678-40069EFD2F5D}"/>
                  </a:ext>
                </a:extLst>
              </xdr:cNvPr>
              <xdr:cNvSpPr>
                <a:spLocks/>
              </xdr:cNvSpPr>
            </xdr:nvSpPr>
            <xdr:spPr bwMode="auto">
              <a:xfrm>
                <a:off x="5471932" y="935159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 name="Freeform 18">
                <a:extLst>
                  <a:ext uri="{FF2B5EF4-FFF2-40B4-BE49-F238E27FC236}">
                    <a16:creationId xmlns:a16="http://schemas.microsoft.com/office/drawing/2014/main" id="{CE797B91-7D81-4AC0-8634-BB1D11D76517}"/>
                  </a:ext>
                </a:extLst>
              </xdr:cNvPr>
              <xdr:cNvSpPr>
                <a:spLocks/>
              </xdr:cNvSpPr>
            </xdr:nvSpPr>
            <xdr:spPr bwMode="auto">
              <a:xfrm>
                <a:off x="2206377" y="9351590"/>
                <a:ext cx="2037038" cy="100135"/>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9" name="Freeform 19">
                <a:extLst>
                  <a:ext uri="{FF2B5EF4-FFF2-40B4-BE49-F238E27FC236}">
                    <a16:creationId xmlns:a16="http://schemas.microsoft.com/office/drawing/2014/main" id="{B983CD76-7A0B-4B72-800D-395FDC7CBF36}"/>
                  </a:ext>
                </a:extLst>
              </xdr:cNvPr>
              <xdr:cNvSpPr>
                <a:spLocks/>
              </xdr:cNvSpPr>
            </xdr:nvSpPr>
            <xdr:spPr bwMode="auto">
              <a:xfrm>
                <a:off x="4182431" y="9351590"/>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 name="Freeform 20">
                <a:extLst>
                  <a:ext uri="{FF2B5EF4-FFF2-40B4-BE49-F238E27FC236}">
                    <a16:creationId xmlns:a16="http://schemas.microsoft.com/office/drawing/2014/main" id="{967F5D6F-3510-446F-A896-5A724DD938C0}"/>
                  </a:ext>
                </a:extLst>
              </xdr:cNvPr>
              <xdr:cNvSpPr>
                <a:spLocks/>
              </xdr:cNvSpPr>
            </xdr:nvSpPr>
            <xdr:spPr bwMode="auto">
              <a:xfrm>
                <a:off x="6518483" y="9649051"/>
                <a:ext cx="99344" cy="60866"/>
              </a:xfrm>
              <a:custGeom>
                <a:avLst/>
                <a:gdLst>
                  <a:gd name="T0" fmla="*/ 67 w 101"/>
                  <a:gd name="T1" fmla="*/ 0 h 62"/>
                  <a:gd name="T2" fmla="*/ 101 w 101"/>
                  <a:gd name="T3" fmla="*/ 0 h 62"/>
                  <a:gd name="T4" fmla="*/ 50 w 101"/>
                  <a:gd name="T5" fmla="*/ 62 h 62"/>
                  <a:gd name="T6" fmla="*/ 0 w 101"/>
                  <a:gd name="T7" fmla="*/ 0 h 62"/>
                  <a:gd name="T8" fmla="*/ 34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0" y="62"/>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2" name="Freeform 21">
                <a:extLst>
                  <a:ext uri="{FF2B5EF4-FFF2-40B4-BE49-F238E27FC236}">
                    <a16:creationId xmlns:a16="http://schemas.microsoft.com/office/drawing/2014/main" id="{5E178015-86D0-447B-9635-22A02CB7CC2C}"/>
                  </a:ext>
                </a:extLst>
              </xdr:cNvPr>
              <xdr:cNvSpPr>
                <a:spLocks/>
              </xdr:cNvSpPr>
            </xdr:nvSpPr>
            <xdr:spPr bwMode="auto">
              <a:xfrm>
                <a:off x="5671603" y="9587202"/>
                <a:ext cx="99344" cy="60866"/>
              </a:xfrm>
              <a:custGeom>
                <a:avLst/>
                <a:gdLst>
                  <a:gd name="T0" fmla="*/ 34 w 101"/>
                  <a:gd name="T1" fmla="*/ 62 h 62"/>
                  <a:gd name="T2" fmla="*/ 0 w 101"/>
                  <a:gd name="T3" fmla="*/ 62 h 62"/>
                  <a:gd name="T4" fmla="*/ 49 w 101"/>
                  <a:gd name="T5" fmla="*/ 0 h 62"/>
                  <a:gd name="T6" fmla="*/ 101 w 101"/>
                  <a:gd name="T7" fmla="*/ 60 h 62"/>
                  <a:gd name="T8" fmla="*/ 66 w 101"/>
                  <a:gd name="T9" fmla="*/ 61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49" y="0"/>
                    </a:lnTo>
                    <a:lnTo>
                      <a:pt x="101" y="60"/>
                    </a:lnTo>
                    <a:lnTo>
                      <a:pt x="66"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3" name="Freeform 22">
                <a:extLst>
                  <a:ext uri="{FF2B5EF4-FFF2-40B4-BE49-F238E27FC236}">
                    <a16:creationId xmlns:a16="http://schemas.microsoft.com/office/drawing/2014/main" id="{B1017AB4-99A1-4DAE-9F26-0A27834212CC}"/>
                  </a:ext>
                </a:extLst>
              </xdr:cNvPr>
              <xdr:cNvSpPr>
                <a:spLocks/>
              </xdr:cNvSpPr>
            </xdr:nvSpPr>
            <xdr:spPr bwMode="auto">
              <a:xfrm>
                <a:off x="5296851" y="10098676"/>
                <a:ext cx="99344" cy="64793"/>
              </a:xfrm>
              <a:custGeom>
                <a:avLst/>
                <a:gdLst>
                  <a:gd name="T0" fmla="*/ 34 w 101"/>
                  <a:gd name="T1" fmla="*/ 63 h 66"/>
                  <a:gd name="T2" fmla="*/ 0 w 101"/>
                  <a:gd name="T3" fmla="*/ 66 h 66"/>
                  <a:gd name="T4" fmla="*/ 47 w 101"/>
                  <a:gd name="T5" fmla="*/ 0 h 66"/>
                  <a:gd name="T6" fmla="*/ 101 w 101"/>
                  <a:gd name="T7" fmla="*/ 58 h 66"/>
                  <a:gd name="T8" fmla="*/ 67 w 101"/>
                  <a:gd name="T9" fmla="*/ 61 h 66"/>
                </a:gdLst>
                <a:ahLst/>
                <a:cxnLst>
                  <a:cxn ang="0">
                    <a:pos x="T0" y="T1"/>
                  </a:cxn>
                  <a:cxn ang="0">
                    <a:pos x="T2" y="T3"/>
                  </a:cxn>
                  <a:cxn ang="0">
                    <a:pos x="T4" y="T5"/>
                  </a:cxn>
                  <a:cxn ang="0">
                    <a:pos x="T6" y="T7"/>
                  </a:cxn>
                  <a:cxn ang="0">
                    <a:pos x="T8" y="T9"/>
                  </a:cxn>
                </a:cxnLst>
                <a:rect l="0" t="0" r="r" b="b"/>
                <a:pathLst>
                  <a:path w="101" h="66">
                    <a:moveTo>
                      <a:pt x="34" y="63"/>
                    </a:moveTo>
                    <a:lnTo>
                      <a:pt x="0" y="66"/>
                    </a:lnTo>
                    <a:lnTo>
                      <a:pt x="47" y="0"/>
                    </a:lnTo>
                    <a:lnTo>
                      <a:pt x="101" y="58"/>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4" name="Freeform 23">
                <a:extLst>
                  <a:ext uri="{FF2B5EF4-FFF2-40B4-BE49-F238E27FC236}">
                    <a16:creationId xmlns:a16="http://schemas.microsoft.com/office/drawing/2014/main" id="{1378D941-442F-4383-9FD3-5F3FF0206EC1}"/>
                  </a:ext>
                </a:extLst>
              </xdr:cNvPr>
              <xdr:cNvSpPr>
                <a:spLocks/>
              </xdr:cNvSpPr>
            </xdr:nvSpPr>
            <xdr:spPr bwMode="auto">
              <a:xfrm>
                <a:off x="5134557" y="9903314"/>
                <a:ext cx="60983" cy="99153"/>
              </a:xfrm>
              <a:custGeom>
                <a:avLst/>
                <a:gdLst>
                  <a:gd name="T0" fmla="*/ 0 w 62"/>
                  <a:gd name="T1" fmla="*/ 34 h 101"/>
                  <a:gd name="T2" fmla="*/ 0 w 62"/>
                  <a:gd name="T3" fmla="*/ 0 h 101"/>
                  <a:gd name="T4" fmla="*/ 62 w 62"/>
                  <a:gd name="T5" fmla="*/ 51 h 101"/>
                  <a:gd name="T6" fmla="*/ 1 w 62"/>
                  <a:gd name="T7" fmla="*/ 101 h 101"/>
                  <a:gd name="T8" fmla="*/ 1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1" y="101"/>
                    </a:lnTo>
                    <a:lnTo>
                      <a:pt x="1"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5" name="Freeform 24">
                <a:extLst>
                  <a:ext uri="{FF2B5EF4-FFF2-40B4-BE49-F238E27FC236}">
                    <a16:creationId xmlns:a16="http://schemas.microsoft.com/office/drawing/2014/main" id="{F713D74F-8E2F-4FC1-93A1-0815069C3527}"/>
                  </a:ext>
                </a:extLst>
              </xdr:cNvPr>
              <xdr:cNvSpPr>
                <a:spLocks/>
              </xdr:cNvSpPr>
            </xdr:nvSpPr>
            <xdr:spPr bwMode="auto">
              <a:xfrm>
                <a:off x="2932274" y="10974368"/>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6" name="Freeform 25">
                <a:extLst>
                  <a:ext uri="{FF2B5EF4-FFF2-40B4-BE49-F238E27FC236}">
                    <a16:creationId xmlns:a16="http://schemas.microsoft.com/office/drawing/2014/main" id="{BD521A51-18B9-4512-9461-5D6B02F28C60}"/>
                  </a:ext>
                </a:extLst>
              </xdr:cNvPr>
              <xdr:cNvSpPr>
                <a:spLocks/>
              </xdr:cNvSpPr>
            </xdr:nvSpPr>
            <xdr:spPr bwMode="auto">
              <a:xfrm>
                <a:off x="2936209" y="10965532"/>
                <a:ext cx="99344" cy="61848"/>
              </a:xfrm>
              <a:custGeom>
                <a:avLst/>
                <a:gdLst>
                  <a:gd name="T0" fmla="*/ 34 w 101"/>
                  <a:gd name="T1" fmla="*/ 63 h 63"/>
                  <a:gd name="T2" fmla="*/ 0 w 101"/>
                  <a:gd name="T3" fmla="*/ 63 h 63"/>
                  <a:gd name="T4" fmla="*/ 51 w 101"/>
                  <a:gd name="T5" fmla="*/ 0 h 63"/>
                  <a:gd name="T6" fmla="*/ 101 w 101"/>
                  <a:gd name="T7" fmla="*/ 63 h 63"/>
                  <a:gd name="T8" fmla="*/ 67 w 101"/>
                  <a:gd name="T9" fmla="*/ 63 h 63"/>
                </a:gdLst>
                <a:ahLst/>
                <a:cxnLst>
                  <a:cxn ang="0">
                    <a:pos x="T0" y="T1"/>
                  </a:cxn>
                  <a:cxn ang="0">
                    <a:pos x="T2" y="T3"/>
                  </a:cxn>
                  <a:cxn ang="0">
                    <a:pos x="T4" y="T5"/>
                  </a:cxn>
                  <a:cxn ang="0">
                    <a:pos x="T6" y="T7"/>
                  </a:cxn>
                  <a:cxn ang="0">
                    <a:pos x="T8" y="T9"/>
                  </a:cxn>
                </a:cxnLst>
                <a:rect l="0" t="0" r="r" b="b"/>
                <a:pathLst>
                  <a:path w="101" h="63">
                    <a:moveTo>
                      <a:pt x="34" y="63"/>
                    </a:moveTo>
                    <a:lnTo>
                      <a:pt x="0" y="63"/>
                    </a:lnTo>
                    <a:lnTo>
                      <a:pt x="51" y="0"/>
                    </a:lnTo>
                    <a:lnTo>
                      <a:pt x="101" y="63"/>
                    </a:lnTo>
                    <a:lnTo>
                      <a:pt x="67" y="6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7" name="Freeform 26">
                <a:extLst>
                  <a:ext uri="{FF2B5EF4-FFF2-40B4-BE49-F238E27FC236}">
                    <a16:creationId xmlns:a16="http://schemas.microsoft.com/office/drawing/2014/main" id="{9804FCA1-B103-4C6A-B9C0-8870AC62F338}"/>
                  </a:ext>
                </a:extLst>
              </xdr:cNvPr>
              <xdr:cNvSpPr>
                <a:spLocks/>
              </xdr:cNvSpPr>
            </xdr:nvSpPr>
            <xdr:spPr bwMode="auto">
              <a:xfrm>
                <a:off x="5287014" y="11358219"/>
                <a:ext cx="100327" cy="60866"/>
              </a:xfrm>
              <a:custGeom>
                <a:avLst/>
                <a:gdLst>
                  <a:gd name="T0" fmla="*/ 35 w 102"/>
                  <a:gd name="T1" fmla="*/ 62 h 62"/>
                  <a:gd name="T2" fmla="*/ 0 w 102"/>
                  <a:gd name="T3" fmla="*/ 62 h 62"/>
                  <a:gd name="T4" fmla="*/ 51 w 102"/>
                  <a:gd name="T5" fmla="*/ 0 h 62"/>
                  <a:gd name="T6" fmla="*/ 102 w 102"/>
                  <a:gd name="T7" fmla="*/ 62 h 62"/>
                  <a:gd name="T8" fmla="*/ 67 w 102"/>
                  <a:gd name="T9" fmla="*/ 62 h 62"/>
                </a:gdLst>
                <a:ahLst/>
                <a:cxnLst>
                  <a:cxn ang="0">
                    <a:pos x="T0" y="T1"/>
                  </a:cxn>
                  <a:cxn ang="0">
                    <a:pos x="T2" y="T3"/>
                  </a:cxn>
                  <a:cxn ang="0">
                    <a:pos x="T4" y="T5"/>
                  </a:cxn>
                  <a:cxn ang="0">
                    <a:pos x="T6" y="T7"/>
                  </a:cxn>
                  <a:cxn ang="0">
                    <a:pos x="T8" y="T9"/>
                  </a:cxn>
                </a:cxnLst>
                <a:rect l="0" t="0" r="r" b="b"/>
                <a:pathLst>
                  <a:path w="102" h="62">
                    <a:moveTo>
                      <a:pt x="35" y="62"/>
                    </a:moveTo>
                    <a:lnTo>
                      <a:pt x="0" y="62"/>
                    </a:lnTo>
                    <a:lnTo>
                      <a:pt x="51" y="0"/>
                    </a:lnTo>
                    <a:lnTo>
                      <a:pt x="102"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 name="Freeform 27">
                <a:extLst>
                  <a:ext uri="{FF2B5EF4-FFF2-40B4-BE49-F238E27FC236}">
                    <a16:creationId xmlns:a16="http://schemas.microsoft.com/office/drawing/2014/main" id="{CE8B6A98-B06B-4BCF-931F-952A2F7C5E7A}"/>
                  </a:ext>
                </a:extLst>
              </xdr:cNvPr>
              <xdr:cNvSpPr>
                <a:spLocks/>
              </xdr:cNvSpPr>
            </xdr:nvSpPr>
            <xdr:spPr bwMode="auto">
              <a:xfrm>
                <a:off x="4576855" y="11854966"/>
                <a:ext cx="62951" cy="98172"/>
              </a:xfrm>
              <a:custGeom>
                <a:avLst/>
                <a:gdLst>
                  <a:gd name="T0" fmla="*/ 1 w 64"/>
                  <a:gd name="T1" fmla="*/ 34 h 100"/>
                  <a:gd name="T2" fmla="*/ 0 w 64"/>
                  <a:gd name="T3" fmla="*/ 0 h 100"/>
                  <a:gd name="T4" fmla="*/ 64 w 64"/>
                  <a:gd name="T5" fmla="*/ 48 h 100"/>
                  <a:gd name="T6" fmla="*/ 3 w 64"/>
                  <a:gd name="T7" fmla="*/ 100 h 100"/>
                  <a:gd name="T8" fmla="*/ 2 w 64"/>
                  <a:gd name="T9" fmla="*/ 66 h 100"/>
                </a:gdLst>
                <a:ahLst/>
                <a:cxnLst>
                  <a:cxn ang="0">
                    <a:pos x="T0" y="T1"/>
                  </a:cxn>
                  <a:cxn ang="0">
                    <a:pos x="T2" y="T3"/>
                  </a:cxn>
                  <a:cxn ang="0">
                    <a:pos x="T4" y="T5"/>
                  </a:cxn>
                  <a:cxn ang="0">
                    <a:pos x="T6" y="T7"/>
                  </a:cxn>
                  <a:cxn ang="0">
                    <a:pos x="T8" y="T9"/>
                  </a:cxn>
                </a:cxnLst>
                <a:rect l="0" t="0" r="r" b="b"/>
                <a:pathLst>
                  <a:path w="64" h="100">
                    <a:moveTo>
                      <a:pt x="1" y="34"/>
                    </a:moveTo>
                    <a:lnTo>
                      <a:pt x="0" y="0"/>
                    </a:lnTo>
                    <a:lnTo>
                      <a:pt x="64" y="48"/>
                    </a:lnTo>
                    <a:lnTo>
                      <a:pt x="3" y="100"/>
                    </a:lnTo>
                    <a:lnTo>
                      <a:pt x="2" y="66"/>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 name="Freeform 28">
                <a:extLst>
                  <a:ext uri="{FF2B5EF4-FFF2-40B4-BE49-F238E27FC236}">
                    <a16:creationId xmlns:a16="http://schemas.microsoft.com/office/drawing/2014/main" id="{554F0E4D-75FF-4527-B496-D6522B7E696A}"/>
                  </a:ext>
                </a:extLst>
              </xdr:cNvPr>
              <xdr:cNvSpPr>
                <a:spLocks/>
              </xdr:cNvSpPr>
            </xdr:nvSpPr>
            <xdr:spPr bwMode="auto">
              <a:xfrm>
                <a:off x="5994224" y="11394542"/>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 name="Freeform 29">
                <a:extLst>
                  <a:ext uri="{FF2B5EF4-FFF2-40B4-BE49-F238E27FC236}">
                    <a16:creationId xmlns:a16="http://schemas.microsoft.com/office/drawing/2014/main" id="{507DBAD5-A488-425B-A7ED-BC047A5C1464}"/>
                  </a:ext>
                </a:extLst>
              </xdr:cNvPr>
              <xdr:cNvSpPr>
                <a:spLocks/>
              </xdr:cNvSpPr>
            </xdr:nvSpPr>
            <xdr:spPr bwMode="auto">
              <a:xfrm>
                <a:off x="5841766"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 name="Freeform 30">
                <a:extLst>
                  <a:ext uri="{FF2B5EF4-FFF2-40B4-BE49-F238E27FC236}">
                    <a16:creationId xmlns:a16="http://schemas.microsoft.com/office/drawing/2014/main" id="{32293AB0-5382-4621-9734-320EFA1D33F3}"/>
                  </a:ext>
                </a:extLst>
              </xdr:cNvPr>
              <xdr:cNvSpPr>
                <a:spLocks/>
              </xdr:cNvSpPr>
            </xdr:nvSpPr>
            <xdr:spPr bwMode="auto">
              <a:xfrm>
                <a:off x="3991612" y="10960623"/>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6" name="Freeform 31">
                <a:extLst>
                  <a:ext uri="{FF2B5EF4-FFF2-40B4-BE49-F238E27FC236}">
                    <a16:creationId xmlns:a16="http://schemas.microsoft.com/office/drawing/2014/main" id="{95046F7C-6A49-476A-AE2E-1F6A564DA648}"/>
                  </a:ext>
                </a:extLst>
              </xdr:cNvPr>
              <xdr:cNvSpPr>
                <a:spLocks/>
              </xdr:cNvSpPr>
            </xdr:nvSpPr>
            <xdr:spPr bwMode="auto">
              <a:xfrm>
                <a:off x="3991612" y="11341530"/>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7" name="Freeform 32">
                <a:extLst>
                  <a:ext uri="{FF2B5EF4-FFF2-40B4-BE49-F238E27FC236}">
                    <a16:creationId xmlns:a16="http://schemas.microsoft.com/office/drawing/2014/main" id="{C806E7D5-5E48-4CD2-8368-5C27C80DBE47}"/>
                  </a:ext>
                </a:extLst>
              </xdr:cNvPr>
              <xdr:cNvSpPr>
                <a:spLocks/>
              </xdr:cNvSpPr>
            </xdr:nvSpPr>
            <xdr:spPr bwMode="auto">
              <a:xfrm>
                <a:off x="4729313" y="10996947"/>
                <a:ext cx="99344" cy="63811"/>
              </a:xfrm>
              <a:custGeom>
                <a:avLst/>
                <a:gdLst>
                  <a:gd name="T0" fmla="*/ 34 w 101"/>
                  <a:gd name="T1" fmla="*/ 62 h 65"/>
                  <a:gd name="T2" fmla="*/ 0 w 101"/>
                  <a:gd name="T3" fmla="*/ 65 h 65"/>
                  <a:gd name="T4" fmla="*/ 47 w 101"/>
                  <a:gd name="T5" fmla="*/ 0 h 65"/>
                  <a:gd name="T6" fmla="*/ 101 w 101"/>
                  <a:gd name="T7" fmla="*/ 57 h 65"/>
                  <a:gd name="T8" fmla="*/ 67 w 101"/>
                  <a:gd name="T9" fmla="*/ 60 h 65"/>
                </a:gdLst>
                <a:ahLst/>
                <a:cxnLst>
                  <a:cxn ang="0">
                    <a:pos x="T0" y="T1"/>
                  </a:cxn>
                  <a:cxn ang="0">
                    <a:pos x="T2" y="T3"/>
                  </a:cxn>
                  <a:cxn ang="0">
                    <a:pos x="T4" y="T5"/>
                  </a:cxn>
                  <a:cxn ang="0">
                    <a:pos x="T6" y="T7"/>
                  </a:cxn>
                  <a:cxn ang="0">
                    <a:pos x="T8" y="T9"/>
                  </a:cxn>
                </a:cxnLst>
                <a:rect l="0" t="0" r="r" b="b"/>
                <a:pathLst>
                  <a:path w="101" h="65">
                    <a:moveTo>
                      <a:pt x="34" y="62"/>
                    </a:moveTo>
                    <a:lnTo>
                      <a:pt x="0" y="65"/>
                    </a:lnTo>
                    <a:lnTo>
                      <a:pt x="47" y="0"/>
                    </a:lnTo>
                    <a:lnTo>
                      <a:pt x="101" y="57"/>
                    </a:lnTo>
                    <a:lnTo>
                      <a:pt x="67" y="6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8" name="Freeform 33">
                <a:extLst>
                  <a:ext uri="{FF2B5EF4-FFF2-40B4-BE49-F238E27FC236}">
                    <a16:creationId xmlns:a16="http://schemas.microsoft.com/office/drawing/2014/main" id="{E90FC589-A54C-476E-B193-B93C9C248FCA}"/>
                  </a:ext>
                </a:extLst>
              </xdr:cNvPr>
              <xdr:cNvSpPr>
                <a:spLocks/>
              </xdr:cNvSpPr>
            </xdr:nvSpPr>
            <xdr:spPr bwMode="auto">
              <a:xfrm>
                <a:off x="4730296" y="11389633"/>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9" name="Freeform 34">
                <a:extLst>
                  <a:ext uri="{FF2B5EF4-FFF2-40B4-BE49-F238E27FC236}">
                    <a16:creationId xmlns:a16="http://schemas.microsoft.com/office/drawing/2014/main" id="{5A533002-0E29-4E1A-B2C5-5703CAB59D6E}"/>
                  </a:ext>
                </a:extLst>
              </xdr:cNvPr>
              <xdr:cNvSpPr>
                <a:spLocks/>
              </xdr:cNvSpPr>
            </xdr:nvSpPr>
            <xdr:spPr bwMode="auto">
              <a:xfrm>
                <a:off x="5994224" y="10640584"/>
                <a:ext cx="100327" cy="62830"/>
              </a:xfrm>
              <a:custGeom>
                <a:avLst/>
                <a:gdLst>
                  <a:gd name="T0" fmla="*/ 35 w 102"/>
                  <a:gd name="T1" fmla="*/ 61 h 64"/>
                  <a:gd name="T2" fmla="*/ 0 w 102"/>
                  <a:gd name="T3" fmla="*/ 60 h 64"/>
                  <a:gd name="T4" fmla="*/ 53 w 102"/>
                  <a:gd name="T5" fmla="*/ 0 h 64"/>
                  <a:gd name="T6" fmla="*/ 102 w 102"/>
                  <a:gd name="T7" fmla="*/ 64 h 64"/>
                  <a:gd name="T8" fmla="*/ 67 w 102"/>
                  <a:gd name="T9" fmla="*/ 62 h 64"/>
                </a:gdLst>
                <a:ahLst/>
                <a:cxnLst>
                  <a:cxn ang="0">
                    <a:pos x="T0" y="T1"/>
                  </a:cxn>
                  <a:cxn ang="0">
                    <a:pos x="T2" y="T3"/>
                  </a:cxn>
                  <a:cxn ang="0">
                    <a:pos x="T4" y="T5"/>
                  </a:cxn>
                  <a:cxn ang="0">
                    <a:pos x="T6" y="T7"/>
                  </a:cxn>
                  <a:cxn ang="0">
                    <a:pos x="T8" y="T9"/>
                  </a:cxn>
                </a:cxnLst>
                <a:rect l="0" t="0" r="r" b="b"/>
                <a:pathLst>
                  <a:path w="102" h="64">
                    <a:moveTo>
                      <a:pt x="35" y="61"/>
                    </a:moveTo>
                    <a:lnTo>
                      <a:pt x="0" y="60"/>
                    </a:lnTo>
                    <a:lnTo>
                      <a:pt x="53" y="0"/>
                    </a:lnTo>
                    <a:lnTo>
                      <a:pt x="102"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 name="Freeform 35">
                <a:extLst>
                  <a:ext uri="{FF2B5EF4-FFF2-40B4-BE49-F238E27FC236}">
                    <a16:creationId xmlns:a16="http://schemas.microsoft.com/office/drawing/2014/main" id="{475D411F-C791-470A-AE73-8721143A0CF0}"/>
                  </a:ext>
                </a:extLst>
              </xdr:cNvPr>
              <xdr:cNvSpPr>
                <a:spLocks/>
              </xdr:cNvSpPr>
            </xdr:nvSpPr>
            <xdr:spPr bwMode="auto">
              <a:xfrm>
                <a:off x="5994224" y="11000874"/>
                <a:ext cx="99344" cy="62830"/>
              </a:xfrm>
              <a:custGeom>
                <a:avLst/>
                <a:gdLst>
                  <a:gd name="T0" fmla="*/ 34 w 101"/>
                  <a:gd name="T1" fmla="*/ 62 h 64"/>
                  <a:gd name="T2" fmla="*/ 0 w 101"/>
                  <a:gd name="T3" fmla="*/ 60 h 64"/>
                  <a:gd name="T4" fmla="*/ 53 w 101"/>
                  <a:gd name="T5" fmla="*/ 0 h 64"/>
                  <a:gd name="T6" fmla="*/ 101 w 101"/>
                  <a:gd name="T7" fmla="*/ 64 h 64"/>
                  <a:gd name="T8" fmla="*/ 67 w 101"/>
                  <a:gd name="T9" fmla="*/ 62 h 64"/>
                </a:gdLst>
                <a:ahLst/>
                <a:cxnLst>
                  <a:cxn ang="0">
                    <a:pos x="T0" y="T1"/>
                  </a:cxn>
                  <a:cxn ang="0">
                    <a:pos x="T2" y="T3"/>
                  </a:cxn>
                  <a:cxn ang="0">
                    <a:pos x="T4" y="T5"/>
                  </a:cxn>
                  <a:cxn ang="0">
                    <a:pos x="T6" y="T7"/>
                  </a:cxn>
                  <a:cxn ang="0">
                    <a:pos x="T8" y="T9"/>
                  </a:cxn>
                </a:cxnLst>
                <a:rect l="0" t="0" r="r" b="b"/>
                <a:pathLst>
                  <a:path w="101" h="64">
                    <a:moveTo>
                      <a:pt x="34" y="62"/>
                    </a:moveTo>
                    <a:lnTo>
                      <a:pt x="0" y="60"/>
                    </a:lnTo>
                    <a:lnTo>
                      <a:pt x="53" y="0"/>
                    </a:lnTo>
                    <a:lnTo>
                      <a:pt x="101"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 name="Freeform 36">
                <a:extLst>
                  <a:ext uri="{FF2B5EF4-FFF2-40B4-BE49-F238E27FC236}">
                    <a16:creationId xmlns:a16="http://schemas.microsoft.com/office/drawing/2014/main" id="{2F6F5C70-42A6-442B-BD31-C87DE2D33DD4}"/>
                  </a:ext>
                </a:extLst>
              </xdr:cNvPr>
              <xdr:cNvSpPr>
                <a:spLocks/>
              </xdr:cNvSpPr>
            </xdr:nvSpPr>
            <xdr:spPr bwMode="auto">
              <a:xfrm>
                <a:off x="2932274" y="10172305"/>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 name="Freeform 37">
                <a:extLst>
                  <a:ext uri="{FF2B5EF4-FFF2-40B4-BE49-F238E27FC236}">
                    <a16:creationId xmlns:a16="http://schemas.microsoft.com/office/drawing/2014/main" id="{7BEDDD73-4525-4AAC-A81A-35D4FB4F6534}"/>
                  </a:ext>
                </a:extLst>
              </xdr:cNvPr>
              <xdr:cNvSpPr>
                <a:spLocks/>
              </xdr:cNvSpPr>
            </xdr:nvSpPr>
            <xdr:spPr bwMode="auto">
              <a:xfrm>
                <a:off x="3355223" y="1106174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 name="Freeform 38">
                <a:extLst>
                  <a:ext uri="{FF2B5EF4-FFF2-40B4-BE49-F238E27FC236}">
                    <a16:creationId xmlns:a16="http://schemas.microsoft.com/office/drawing/2014/main" id="{42AFB6EE-7FF1-4673-BBBD-A2A4469DAFF1}"/>
                  </a:ext>
                </a:extLst>
              </xdr:cNvPr>
              <xdr:cNvSpPr>
                <a:spLocks/>
              </xdr:cNvSpPr>
            </xdr:nvSpPr>
            <xdr:spPr bwMode="auto">
              <a:xfrm>
                <a:off x="3254896" y="10101621"/>
                <a:ext cx="99344" cy="62830"/>
              </a:xfrm>
              <a:custGeom>
                <a:avLst/>
                <a:gdLst>
                  <a:gd name="T0" fmla="*/ 67 w 101"/>
                  <a:gd name="T1" fmla="*/ 1 h 64"/>
                  <a:gd name="T2" fmla="*/ 101 w 101"/>
                  <a:gd name="T3" fmla="*/ 0 h 64"/>
                  <a:gd name="T4" fmla="*/ 54 w 101"/>
                  <a:gd name="T5" fmla="*/ 64 h 64"/>
                  <a:gd name="T6" fmla="*/ 0 w 101"/>
                  <a:gd name="T7" fmla="*/ 5 h 64"/>
                  <a:gd name="T8" fmla="*/ 34 w 101"/>
                  <a:gd name="T9" fmla="*/ 3 h 64"/>
                </a:gdLst>
                <a:ahLst/>
                <a:cxnLst>
                  <a:cxn ang="0">
                    <a:pos x="T0" y="T1"/>
                  </a:cxn>
                  <a:cxn ang="0">
                    <a:pos x="T2" y="T3"/>
                  </a:cxn>
                  <a:cxn ang="0">
                    <a:pos x="T4" y="T5"/>
                  </a:cxn>
                  <a:cxn ang="0">
                    <a:pos x="T6" y="T7"/>
                  </a:cxn>
                  <a:cxn ang="0">
                    <a:pos x="T8" y="T9"/>
                  </a:cxn>
                </a:cxnLst>
                <a:rect l="0" t="0" r="r" b="b"/>
                <a:pathLst>
                  <a:path w="101" h="64">
                    <a:moveTo>
                      <a:pt x="67" y="1"/>
                    </a:moveTo>
                    <a:lnTo>
                      <a:pt x="101" y="0"/>
                    </a:lnTo>
                    <a:lnTo>
                      <a:pt x="54" y="64"/>
                    </a:lnTo>
                    <a:lnTo>
                      <a:pt x="0" y="5"/>
                    </a:lnTo>
                    <a:lnTo>
                      <a:pt x="34" y="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 name="Rectangle 53">
                <a:extLst>
                  <a:ext uri="{FF2B5EF4-FFF2-40B4-BE49-F238E27FC236}">
                    <a16:creationId xmlns:a16="http://schemas.microsoft.com/office/drawing/2014/main" id="{BAB073B8-6413-4404-BDD2-0920310B182F}"/>
                  </a:ext>
                </a:extLst>
              </xdr:cNvPr>
              <xdr:cNvSpPr>
                <a:spLocks noChangeArrowheads="1"/>
              </xdr:cNvSpPr>
            </xdr:nvSpPr>
            <xdr:spPr bwMode="auto">
              <a:xfrm>
                <a:off x="4527675" y="9721697"/>
                <a:ext cx="1091797"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5" name="Oval 54">
                    <a:extLst>
                      <a:ext uri="{FF2B5EF4-FFF2-40B4-BE49-F238E27FC236}">
                        <a16:creationId xmlns:a16="http://schemas.microsoft.com/office/drawing/2014/main" id="{F897C5A6-A8FD-4737-AD14-5C31BE8C1F42}"/>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55" name="Oval 54">
                    <a:extLst>
                      <a:ext uri="{FF2B5EF4-FFF2-40B4-BE49-F238E27FC236}">
                        <a16:creationId xmlns:a16="http://schemas.microsoft.com/office/drawing/2014/main" id="{F897C5A6-A8FD-4737-AD14-5C31BE8C1F42}"/>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6" name="Oval 55">
                    <a:extLst>
                      <a:ext uri="{FF2B5EF4-FFF2-40B4-BE49-F238E27FC236}">
                        <a16:creationId xmlns:a16="http://schemas.microsoft.com/office/drawing/2014/main" id="{82924C29-8075-4C9D-B154-0EBA6D50E025}"/>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56" name="Oval 55">
                    <a:extLst>
                      <a:ext uri="{FF2B5EF4-FFF2-40B4-BE49-F238E27FC236}">
                        <a16:creationId xmlns:a16="http://schemas.microsoft.com/office/drawing/2014/main" id="{82924C29-8075-4C9D-B154-0EBA6D50E025}"/>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57" name="Freeform 46">
                <a:extLst>
                  <a:ext uri="{FF2B5EF4-FFF2-40B4-BE49-F238E27FC236}">
                    <a16:creationId xmlns:a16="http://schemas.microsoft.com/office/drawing/2014/main" id="{D847C06C-5C85-4A58-9F62-88C7EE5E9701}"/>
                  </a:ext>
                </a:extLst>
              </xdr:cNvPr>
              <xdr:cNvSpPr>
                <a:spLocks/>
              </xdr:cNvSpPr>
            </xdr:nvSpPr>
            <xdr:spPr bwMode="auto">
              <a:xfrm>
                <a:off x="5287014" y="10665126"/>
                <a:ext cx="100327" cy="61848"/>
              </a:xfrm>
              <a:custGeom>
                <a:avLst/>
                <a:gdLst>
                  <a:gd name="T0" fmla="*/ 35 w 102"/>
                  <a:gd name="T1" fmla="*/ 62 h 63"/>
                  <a:gd name="T2" fmla="*/ 0 w 102"/>
                  <a:gd name="T3" fmla="*/ 61 h 63"/>
                  <a:gd name="T4" fmla="*/ 53 w 102"/>
                  <a:gd name="T5" fmla="*/ 0 h 63"/>
                  <a:gd name="T6" fmla="*/ 102 w 102"/>
                  <a:gd name="T7" fmla="*/ 63 h 63"/>
                  <a:gd name="T8" fmla="*/ 67 w 102"/>
                  <a:gd name="T9" fmla="*/ 62 h 63"/>
                </a:gdLst>
                <a:ahLst/>
                <a:cxnLst>
                  <a:cxn ang="0">
                    <a:pos x="T0" y="T1"/>
                  </a:cxn>
                  <a:cxn ang="0">
                    <a:pos x="T2" y="T3"/>
                  </a:cxn>
                  <a:cxn ang="0">
                    <a:pos x="T4" y="T5"/>
                  </a:cxn>
                  <a:cxn ang="0">
                    <a:pos x="T6" y="T7"/>
                  </a:cxn>
                  <a:cxn ang="0">
                    <a:pos x="T8" y="T9"/>
                  </a:cxn>
                </a:cxnLst>
                <a:rect l="0" t="0" r="r" b="b"/>
                <a:pathLst>
                  <a:path w="102" h="63">
                    <a:moveTo>
                      <a:pt x="35" y="62"/>
                    </a:moveTo>
                    <a:lnTo>
                      <a:pt x="0" y="61"/>
                    </a:lnTo>
                    <a:lnTo>
                      <a:pt x="53" y="0"/>
                    </a:lnTo>
                    <a:lnTo>
                      <a:pt x="102" y="63"/>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8" name="Freeform 51">
                <a:extLst>
                  <a:ext uri="{FF2B5EF4-FFF2-40B4-BE49-F238E27FC236}">
                    <a16:creationId xmlns:a16="http://schemas.microsoft.com/office/drawing/2014/main" id="{E7B8DA62-965E-405D-8530-2D9B28C3250E}"/>
                  </a:ext>
                </a:extLst>
              </xdr:cNvPr>
              <xdr:cNvSpPr>
                <a:spLocks/>
              </xdr:cNvSpPr>
            </xdr:nvSpPr>
            <xdr:spPr bwMode="auto">
              <a:xfrm>
                <a:off x="5320457" y="9587202"/>
                <a:ext cx="450489" cy="220886"/>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9" name="Freeform 54">
                <a:extLst>
                  <a:ext uri="{FF2B5EF4-FFF2-40B4-BE49-F238E27FC236}">
                    <a16:creationId xmlns:a16="http://schemas.microsoft.com/office/drawing/2014/main" id="{FC6BE2DA-C351-4CFE-9EC9-25D2F9F6FD50}"/>
                  </a:ext>
                </a:extLst>
              </xdr:cNvPr>
              <xdr:cNvSpPr>
                <a:spLocks/>
              </xdr:cNvSpPr>
            </xdr:nvSpPr>
            <xdr:spPr bwMode="auto">
              <a:xfrm>
                <a:off x="4758821" y="9903314"/>
                <a:ext cx="436719" cy="403486"/>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0" name="Freeform 55">
                <a:extLst>
                  <a:ext uri="{FF2B5EF4-FFF2-40B4-BE49-F238E27FC236}">
                    <a16:creationId xmlns:a16="http://schemas.microsoft.com/office/drawing/2014/main" id="{B73E5DF7-231A-45D4-9C15-C4CFBC11B896}"/>
                  </a:ext>
                </a:extLst>
              </xdr:cNvPr>
              <xdr:cNvSpPr>
                <a:spLocks/>
              </xdr:cNvSpPr>
            </xdr:nvSpPr>
            <xdr:spPr bwMode="auto">
              <a:xfrm>
                <a:off x="5287014" y="11358219"/>
                <a:ext cx="100327" cy="212050"/>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61" name="Oval 60">
                    <a:extLst>
                      <a:ext uri="{FF2B5EF4-FFF2-40B4-BE49-F238E27FC236}">
                        <a16:creationId xmlns:a16="http://schemas.microsoft.com/office/drawing/2014/main" id="{E78C28FA-C9F6-48F1-B3B5-9DC23AEE85A7}"/>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61" name="Oval 60">
                    <a:extLst>
                      <a:ext uri="{FF2B5EF4-FFF2-40B4-BE49-F238E27FC236}">
                        <a16:creationId xmlns:a16="http://schemas.microsoft.com/office/drawing/2014/main" id="{E78C28FA-C9F6-48F1-B3B5-9DC23AEE85A7}"/>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62" name="Freeform 60">
                <a:extLst>
                  <a:ext uri="{FF2B5EF4-FFF2-40B4-BE49-F238E27FC236}">
                    <a16:creationId xmlns:a16="http://schemas.microsoft.com/office/drawing/2014/main" id="{08AE3EA4-266A-4048-83BB-F801A4D97288}"/>
                  </a:ext>
                </a:extLst>
              </xdr:cNvPr>
              <xdr:cNvSpPr>
                <a:spLocks/>
              </xdr:cNvSpPr>
            </xdr:nvSpPr>
            <xdr:spPr bwMode="auto">
              <a:xfrm>
                <a:off x="4725379" y="10668072"/>
                <a:ext cx="99344" cy="144312"/>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3" name="Freeform 65">
                <a:extLst>
                  <a:ext uri="{FF2B5EF4-FFF2-40B4-BE49-F238E27FC236}">
                    <a16:creationId xmlns:a16="http://schemas.microsoft.com/office/drawing/2014/main" id="{BE19423B-8BB1-4744-A017-B24E8DDF29F0}"/>
                  </a:ext>
                </a:extLst>
              </xdr:cNvPr>
              <xdr:cNvSpPr>
                <a:spLocks/>
              </xdr:cNvSpPr>
            </xdr:nvSpPr>
            <xdr:spPr bwMode="auto">
              <a:xfrm>
                <a:off x="4730296" y="11340547"/>
                <a:ext cx="100327" cy="227758"/>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4" name="Freeform 66">
                <a:extLst>
                  <a:ext uri="{FF2B5EF4-FFF2-40B4-BE49-F238E27FC236}">
                    <a16:creationId xmlns:a16="http://schemas.microsoft.com/office/drawing/2014/main" id="{B7FBEBAF-9BF3-4F4A-8008-E0BB54E37D46}"/>
                  </a:ext>
                </a:extLst>
              </xdr:cNvPr>
              <xdr:cNvSpPr>
                <a:spLocks/>
              </xdr:cNvSpPr>
            </xdr:nvSpPr>
            <xdr:spPr bwMode="auto">
              <a:xfrm>
                <a:off x="5477834" y="11852022"/>
                <a:ext cx="424916" cy="100135"/>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5" name="Freeform 67">
                <a:extLst>
                  <a:ext uri="{FF2B5EF4-FFF2-40B4-BE49-F238E27FC236}">
                    <a16:creationId xmlns:a16="http://schemas.microsoft.com/office/drawing/2014/main" id="{CBD0DEE0-7422-4696-B436-DAB6689C5BCE}"/>
                  </a:ext>
                </a:extLst>
              </xdr:cNvPr>
              <xdr:cNvSpPr>
                <a:spLocks/>
              </xdr:cNvSpPr>
            </xdr:nvSpPr>
            <xdr:spPr bwMode="auto">
              <a:xfrm>
                <a:off x="5287014" y="10665126"/>
                <a:ext cx="100327" cy="147257"/>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6" name="Freeform 68">
                <a:extLst>
                  <a:ext uri="{FF2B5EF4-FFF2-40B4-BE49-F238E27FC236}">
                    <a16:creationId xmlns:a16="http://schemas.microsoft.com/office/drawing/2014/main" id="{31F33049-19D8-4E69-AE75-6D876B5EABD4}"/>
                  </a:ext>
                </a:extLst>
              </xdr:cNvPr>
              <xdr:cNvSpPr>
                <a:spLocks/>
              </xdr:cNvSpPr>
            </xdr:nvSpPr>
            <xdr:spPr bwMode="auto">
              <a:xfrm>
                <a:off x="5287999" y="11027380"/>
                <a:ext cx="99344" cy="107989"/>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7" name="Freeform 69">
                <a:extLst>
                  <a:ext uri="{FF2B5EF4-FFF2-40B4-BE49-F238E27FC236}">
                    <a16:creationId xmlns:a16="http://schemas.microsoft.com/office/drawing/2014/main" id="{08481BBE-6207-4D32-A943-52008B0D2272}"/>
                  </a:ext>
                </a:extLst>
              </xdr:cNvPr>
              <xdr:cNvSpPr>
                <a:spLocks/>
              </xdr:cNvSpPr>
            </xdr:nvSpPr>
            <xdr:spPr bwMode="auto">
              <a:xfrm>
                <a:off x="5296851" y="10098676"/>
                <a:ext cx="99344" cy="195361"/>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8" name="Freeform 70">
                <a:extLst>
                  <a:ext uri="{FF2B5EF4-FFF2-40B4-BE49-F238E27FC236}">
                    <a16:creationId xmlns:a16="http://schemas.microsoft.com/office/drawing/2014/main" id="{07430A4E-F6CC-4072-AC04-016E7C27033B}"/>
                  </a:ext>
                </a:extLst>
              </xdr:cNvPr>
              <xdr:cNvSpPr>
                <a:spLocks/>
              </xdr:cNvSpPr>
            </xdr:nvSpPr>
            <xdr:spPr bwMode="auto">
              <a:xfrm>
                <a:off x="5146359"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69" name="Freeform 71">
                <a:extLst>
                  <a:ext uri="{FF2B5EF4-FFF2-40B4-BE49-F238E27FC236}">
                    <a16:creationId xmlns:a16="http://schemas.microsoft.com/office/drawing/2014/main" id="{008527AC-3D7A-4B9A-B42F-3605C07AA78A}"/>
                  </a:ext>
                </a:extLst>
              </xdr:cNvPr>
              <xdr:cNvSpPr>
                <a:spLocks/>
              </xdr:cNvSpPr>
            </xdr:nvSpPr>
            <xdr:spPr bwMode="auto">
              <a:xfrm>
                <a:off x="4729313" y="10996947"/>
                <a:ext cx="99344" cy="138422"/>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0" name="Freeform 72">
                <a:extLst>
                  <a:ext uri="{FF2B5EF4-FFF2-40B4-BE49-F238E27FC236}">
                    <a16:creationId xmlns:a16="http://schemas.microsoft.com/office/drawing/2014/main" id="{E9B6AE28-3040-4EA4-897D-D046E6BA80A3}"/>
                  </a:ext>
                </a:extLst>
              </xdr:cNvPr>
              <xdr:cNvSpPr>
                <a:spLocks/>
              </xdr:cNvSpPr>
            </xdr:nvSpPr>
            <xdr:spPr bwMode="auto">
              <a:xfrm>
                <a:off x="4921116" y="11852022"/>
                <a:ext cx="286228" cy="100135"/>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1" name="Freeform 74">
                <a:extLst>
                  <a:ext uri="{FF2B5EF4-FFF2-40B4-BE49-F238E27FC236}">
                    <a16:creationId xmlns:a16="http://schemas.microsoft.com/office/drawing/2014/main" id="{DF92DE13-BDD6-408B-A21D-1319481B74F1}"/>
                  </a:ext>
                </a:extLst>
              </xdr:cNvPr>
              <xdr:cNvSpPr>
                <a:spLocks/>
              </xdr:cNvSpPr>
            </xdr:nvSpPr>
            <xdr:spPr bwMode="auto">
              <a:xfrm>
                <a:off x="6518483" y="10006395"/>
                <a:ext cx="99344" cy="61848"/>
              </a:xfrm>
              <a:custGeom>
                <a:avLst/>
                <a:gdLst>
                  <a:gd name="T0" fmla="*/ 67 w 101"/>
                  <a:gd name="T1" fmla="*/ 1 h 63"/>
                  <a:gd name="T2" fmla="*/ 101 w 101"/>
                  <a:gd name="T3" fmla="*/ 1 h 63"/>
                  <a:gd name="T4" fmla="*/ 49 w 101"/>
                  <a:gd name="T5" fmla="*/ 63 h 63"/>
                  <a:gd name="T6" fmla="*/ 0 w 101"/>
                  <a:gd name="T7" fmla="*/ 0 h 63"/>
                  <a:gd name="T8" fmla="*/ 34 w 101"/>
                  <a:gd name="T9" fmla="*/ 0 h 63"/>
                </a:gdLst>
                <a:ahLst/>
                <a:cxnLst>
                  <a:cxn ang="0">
                    <a:pos x="T0" y="T1"/>
                  </a:cxn>
                  <a:cxn ang="0">
                    <a:pos x="T2" y="T3"/>
                  </a:cxn>
                  <a:cxn ang="0">
                    <a:pos x="T4" y="T5"/>
                  </a:cxn>
                  <a:cxn ang="0">
                    <a:pos x="T6" y="T7"/>
                  </a:cxn>
                  <a:cxn ang="0">
                    <a:pos x="T8" y="T9"/>
                  </a:cxn>
                </a:cxnLst>
                <a:rect l="0" t="0" r="r" b="b"/>
                <a:pathLst>
                  <a:path w="101" h="63">
                    <a:moveTo>
                      <a:pt x="67" y="1"/>
                    </a:moveTo>
                    <a:lnTo>
                      <a:pt x="101" y="1"/>
                    </a:lnTo>
                    <a:lnTo>
                      <a:pt x="49" y="63"/>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2" name="Freeform 77">
                <a:extLst>
                  <a:ext uri="{FF2B5EF4-FFF2-40B4-BE49-F238E27FC236}">
                    <a16:creationId xmlns:a16="http://schemas.microsoft.com/office/drawing/2014/main" id="{53475855-D37D-4FA3-9C5F-E0571CB0B49A}"/>
                  </a:ext>
                </a:extLst>
              </xdr:cNvPr>
              <xdr:cNvSpPr>
                <a:spLocks/>
              </xdr:cNvSpPr>
            </xdr:nvSpPr>
            <xdr:spPr bwMode="auto">
              <a:xfrm>
                <a:off x="6518483" y="9545970"/>
                <a:ext cx="797700" cy="16394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3" name="Freeform 78">
                <a:extLst>
                  <a:ext uri="{FF2B5EF4-FFF2-40B4-BE49-F238E27FC236}">
                    <a16:creationId xmlns:a16="http://schemas.microsoft.com/office/drawing/2014/main" id="{9B72BB76-D531-4F4F-8D57-03ED5F98BE29}"/>
                  </a:ext>
                </a:extLst>
              </xdr:cNvPr>
              <xdr:cNvSpPr>
                <a:spLocks/>
              </xdr:cNvSpPr>
            </xdr:nvSpPr>
            <xdr:spPr bwMode="auto">
              <a:xfrm>
                <a:off x="5994224" y="11348402"/>
                <a:ext cx="81638" cy="226777"/>
              </a:xfrm>
              <a:custGeom>
                <a:avLst/>
                <a:gdLst>
                  <a:gd name="T0" fmla="*/ 69 w 101"/>
                  <a:gd name="T1" fmla="*/ 183 h 184"/>
                  <a:gd name="T2" fmla="*/ 36 w 101"/>
                  <a:gd name="T3" fmla="*/ 184 h 184"/>
                  <a:gd name="T4" fmla="*/ 34 w 101"/>
                  <a:gd name="T5" fmla="*/ 93 h 184"/>
                  <a:gd name="T6" fmla="*/ 34 w 101"/>
                  <a:gd name="T7" fmla="*/ 62 h 184"/>
                  <a:gd name="T8" fmla="*/ 0 w 101"/>
                  <a:gd name="T9" fmla="*/ 62 h 184"/>
                  <a:gd name="T10" fmla="*/ 50 w 101"/>
                  <a:gd name="T11" fmla="*/ 0 h 184"/>
                  <a:gd name="T12" fmla="*/ 101 w 101"/>
                  <a:gd name="T13" fmla="*/ 62 h 184"/>
                  <a:gd name="T14" fmla="*/ 67 w 101"/>
                  <a:gd name="T15" fmla="*/ 62 h 184"/>
                  <a:gd name="T16" fmla="*/ 67 w 101"/>
                  <a:gd name="T17" fmla="*/ 92 h 184"/>
                  <a:gd name="T18" fmla="*/ 69 w 101"/>
                  <a:gd name="T19" fmla="*/ 183 h 18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4">
                    <a:moveTo>
                      <a:pt x="69" y="183"/>
                    </a:moveTo>
                    <a:lnTo>
                      <a:pt x="36" y="184"/>
                    </a:lnTo>
                    <a:lnTo>
                      <a:pt x="34" y="93"/>
                    </a:lnTo>
                    <a:lnTo>
                      <a:pt x="34" y="62"/>
                    </a:lnTo>
                    <a:lnTo>
                      <a:pt x="0" y="62"/>
                    </a:lnTo>
                    <a:lnTo>
                      <a:pt x="50" y="0"/>
                    </a:lnTo>
                    <a:lnTo>
                      <a:pt x="101" y="62"/>
                    </a:lnTo>
                    <a:lnTo>
                      <a:pt x="67" y="62"/>
                    </a:lnTo>
                    <a:lnTo>
                      <a:pt x="67" y="92"/>
                    </a:lnTo>
                    <a:lnTo>
                      <a:pt x="69" y="18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4" name="Freeform 81">
                <a:extLst>
                  <a:ext uri="{FF2B5EF4-FFF2-40B4-BE49-F238E27FC236}">
                    <a16:creationId xmlns:a16="http://schemas.microsoft.com/office/drawing/2014/main" id="{D792CD10-1C49-46A1-8FCD-7AFE235AE0CD}"/>
                  </a:ext>
                </a:extLst>
              </xdr:cNvPr>
              <xdr:cNvSpPr>
                <a:spLocks/>
              </xdr:cNvSpPr>
            </xdr:nvSpPr>
            <xdr:spPr bwMode="auto">
              <a:xfrm>
                <a:off x="5994224" y="10640584"/>
                <a:ext cx="100327" cy="161983"/>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5" name="Freeform 84">
                <a:extLst>
                  <a:ext uri="{FF2B5EF4-FFF2-40B4-BE49-F238E27FC236}">
                    <a16:creationId xmlns:a16="http://schemas.microsoft.com/office/drawing/2014/main" id="{E996C3F2-F579-4EF6-A51C-12EA2A184F73}"/>
                  </a:ext>
                </a:extLst>
              </xdr:cNvPr>
              <xdr:cNvSpPr>
                <a:spLocks/>
              </xdr:cNvSpPr>
            </xdr:nvSpPr>
            <xdr:spPr bwMode="auto">
              <a:xfrm>
                <a:off x="5994224" y="11000874"/>
                <a:ext cx="99344" cy="139404"/>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6" name="Freeform 85">
                <a:extLst>
                  <a:ext uri="{FF2B5EF4-FFF2-40B4-BE49-F238E27FC236}">
                    <a16:creationId xmlns:a16="http://schemas.microsoft.com/office/drawing/2014/main" id="{8E7AF8C0-E31A-4D89-ABB6-A2AFFEF85A92}"/>
                  </a:ext>
                </a:extLst>
              </xdr:cNvPr>
              <xdr:cNvSpPr>
                <a:spLocks/>
              </xdr:cNvSpPr>
            </xdr:nvSpPr>
            <xdr:spPr bwMode="auto">
              <a:xfrm>
                <a:off x="6360123" y="10164452"/>
                <a:ext cx="60983" cy="99153"/>
              </a:xfrm>
              <a:custGeom>
                <a:avLst/>
                <a:gdLst>
                  <a:gd name="T0" fmla="*/ 0 w 62"/>
                  <a:gd name="T1" fmla="*/ 34 h 101"/>
                  <a:gd name="T2" fmla="*/ 0 w 62"/>
                  <a:gd name="T3" fmla="*/ 0 h 101"/>
                  <a:gd name="T4" fmla="*/ 62 w 62"/>
                  <a:gd name="T5" fmla="*/ 51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7" name="Freeform 90">
                <a:extLst>
                  <a:ext uri="{FF2B5EF4-FFF2-40B4-BE49-F238E27FC236}">
                    <a16:creationId xmlns:a16="http://schemas.microsoft.com/office/drawing/2014/main" id="{65E7DFB8-FD71-4981-9F2F-DA21C89D9799}"/>
                  </a:ext>
                </a:extLst>
              </xdr:cNvPr>
              <xdr:cNvSpPr>
                <a:spLocks/>
              </xdr:cNvSpPr>
            </xdr:nvSpPr>
            <xdr:spPr bwMode="auto">
              <a:xfrm>
                <a:off x="6550942" y="10359813"/>
                <a:ext cx="638357" cy="1574673"/>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8" name="Oval 77">
                <a:extLst>
                  <a:ext uri="{FF2B5EF4-FFF2-40B4-BE49-F238E27FC236}">
                    <a16:creationId xmlns:a16="http://schemas.microsoft.com/office/drawing/2014/main" id="{5488FE90-3C7F-46A7-9791-21557E375CF7}"/>
                  </a:ext>
                </a:extLst>
              </xdr:cNvPr>
              <xdr:cNvSpPr>
                <a:spLocks noChangeArrowheads="1"/>
              </xdr:cNvSpPr>
            </xdr:nvSpPr>
            <xdr:spPr bwMode="auto">
              <a:xfrm>
                <a:off x="6423074" y="1007020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79" name="Freeform 97">
                <a:extLst>
                  <a:ext uri="{FF2B5EF4-FFF2-40B4-BE49-F238E27FC236}">
                    <a16:creationId xmlns:a16="http://schemas.microsoft.com/office/drawing/2014/main" id="{AF7A0AFF-DE55-47A9-8711-480EC52FF853}"/>
                  </a:ext>
                </a:extLst>
              </xdr:cNvPr>
              <xdr:cNvSpPr>
                <a:spLocks/>
              </xdr:cNvSpPr>
            </xdr:nvSpPr>
            <xdr:spPr bwMode="auto">
              <a:xfrm>
                <a:off x="6518483" y="9931784"/>
                <a:ext cx="99344" cy="136458"/>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0" name="Freeform 98">
                <a:extLst>
                  <a:ext uri="{FF2B5EF4-FFF2-40B4-BE49-F238E27FC236}">
                    <a16:creationId xmlns:a16="http://schemas.microsoft.com/office/drawing/2014/main" id="{7D7BFE36-1692-4838-8656-3A0F914F8F70}"/>
                  </a:ext>
                </a:extLst>
              </xdr:cNvPr>
              <xdr:cNvSpPr>
                <a:spLocks/>
              </xdr:cNvSpPr>
            </xdr:nvSpPr>
            <xdr:spPr bwMode="auto">
              <a:xfrm>
                <a:off x="6026683" y="10164452"/>
                <a:ext cx="394424" cy="115843"/>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1" name="Oval 80">
                    <a:extLst>
                      <a:ext uri="{FF2B5EF4-FFF2-40B4-BE49-F238E27FC236}">
                        <a16:creationId xmlns:a16="http://schemas.microsoft.com/office/drawing/2014/main" id="{3866B923-9A80-4A62-9E26-2BC1FD129E61}"/>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81" name="Oval 80">
                    <a:extLst>
                      <a:ext uri="{FF2B5EF4-FFF2-40B4-BE49-F238E27FC236}">
                        <a16:creationId xmlns:a16="http://schemas.microsoft.com/office/drawing/2014/main" id="{3866B923-9A80-4A62-9E26-2BC1FD129E61}"/>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82" name="Freeform 102">
                <a:extLst>
                  <a:ext uri="{FF2B5EF4-FFF2-40B4-BE49-F238E27FC236}">
                    <a16:creationId xmlns:a16="http://schemas.microsoft.com/office/drawing/2014/main" id="{8450F575-D92F-433A-B372-63829D63D6DD}"/>
                  </a:ext>
                </a:extLst>
              </xdr:cNvPr>
              <xdr:cNvSpPr>
                <a:spLocks/>
              </xdr:cNvSpPr>
            </xdr:nvSpPr>
            <xdr:spPr bwMode="auto">
              <a:xfrm>
                <a:off x="6551926" y="9033514"/>
                <a:ext cx="376720" cy="2393424"/>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2" name="Freeform 126">
                <a:extLst>
                  <a:ext uri="{FF2B5EF4-FFF2-40B4-BE49-F238E27FC236}">
                    <a16:creationId xmlns:a16="http://schemas.microsoft.com/office/drawing/2014/main" id="{948EA56D-2313-45AB-8D07-94655A54E075}"/>
                  </a:ext>
                </a:extLst>
              </xdr:cNvPr>
              <xdr:cNvSpPr>
                <a:spLocks/>
              </xdr:cNvSpPr>
            </xdr:nvSpPr>
            <xdr:spPr bwMode="auto">
              <a:xfrm>
                <a:off x="5899799" y="9349627"/>
                <a:ext cx="1302288" cy="99153"/>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3" name="Oval 92">
                    <a:extLst>
                      <a:ext uri="{FF2B5EF4-FFF2-40B4-BE49-F238E27FC236}">
                        <a16:creationId xmlns:a16="http://schemas.microsoft.com/office/drawing/2014/main" id="{7A9BF719-5754-4867-A2F1-DD62D5C99010}"/>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93" name="Oval 92">
                    <a:extLst>
                      <a:ext uri="{FF2B5EF4-FFF2-40B4-BE49-F238E27FC236}">
                        <a16:creationId xmlns:a16="http://schemas.microsoft.com/office/drawing/2014/main" id="{7A9BF719-5754-4867-A2F1-DD62D5C99010}"/>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mc:AlternateContent xmlns:mc="http://schemas.openxmlformats.org/markup-compatibility/2006" xmlns:a14="http://schemas.microsoft.com/office/drawing/2010/main">
            <mc:Choice Requires="a14">
              <xdr:sp macro="" textlink="">
                <xdr:nvSpPr>
                  <xdr:cNvPr id="95" name="Oval 94">
                    <a:extLst>
                      <a:ext uri="{FF2B5EF4-FFF2-40B4-BE49-F238E27FC236}">
                        <a16:creationId xmlns:a16="http://schemas.microsoft.com/office/drawing/2014/main" id="{C9C7FFAC-F03B-4CBB-A55B-08EFF226B464}"/>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5" name="Oval 94">
                    <a:extLst>
                      <a:ext uri="{FF2B5EF4-FFF2-40B4-BE49-F238E27FC236}">
                        <a16:creationId xmlns:a16="http://schemas.microsoft.com/office/drawing/2014/main" id="{C9C7FFAC-F03B-4CBB-A55B-08EFF226B464}"/>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96" name="Oval 95">
                    <a:extLst>
                      <a:ext uri="{FF2B5EF4-FFF2-40B4-BE49-F238E27FC236}">
                        <a16:creationId xmlns:a16="http://schemas.microsoft.com/office/drawing/2014/main" id="{6E1CFAE6-F230-4C6D-8243-1FE1B3395319}"/>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6" name="Oval 95">
                    <a:extLst>
                      <a:ext uri="{FF2B5EF4-FFF2-40B4-BE49-F238E27FC236}">
                        <a16:creationId xmlns:a16="http://schemas.microsoft.com/office/drawing/2014/main" id="{6E1CFAE6-F230-4C6D-8243-1FE1B3395319}"/>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97" name="Rectangle 96">
                <a:extLst>
                  <a:ext uri="{FF2B5EF4-FFF2-40B4-BE49-F238E27FC236}">
                    <a16:creationId xmlns:a16="http://schemas.microsoft.com/office/drawing/2014/main" id="{6FA03690-E5BB-49C1-95C2-FD3767C1023E}"/>
                  </a:ext>
                </a:extLst>
              </xdr:cNvPr>
              <xdr:cNvSpPr>
                <a:spLocks noChangeArrowheads="1"/>
              </xdr:cNvSpPr>
            </xdr:nvSpPr>
            <xdr:spPr bwMode="auto">
              <a:xfrm>
                <a:off x="3757515" y="9721697"/>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8" name="Freeform 144">
                <a:extLst>
                  <a:ext uri="{FF2B5EF4-FFF2-40B4-BE49-F238E27FC236}">
                    <a16:creationId xmlns:a16="http://schemas.microsoft.com/office/drawing/2014/main" id="{30274928-BE98-4819-9C63-C3A52F0FB13F}"/>
                  </a:ext>
                </a:extLst>
              </xdr:cNvPr>
              <xdr:cNvSpPr>
                <a:spLocks/>
              </xdr:cNvSpPr>
            </xdr:nvSpPr>
            <xdr:spPr bwMode="auto">
              <a:xfrm>
                <a:off x="4025055" y="9543025"/>
                <a:ext cx="419014" cy="680330"/>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9" name="Freeform 151">
                <a:extLst>
                  <a:ext uri="{FF2B5EF4-FFF2-40B4-BE49-F238E27FC236}">
                    <a16:creationId xmlns:a16="http://schemas.microsoft.com/office/drawing/2014/main" id="{614E0456-424D-4A57-8F93-CEE350601B29}"/>
                  </a:ext>
                </a:extLst>
              </xdr:cNvPr>
              <xdr:cNvSpPr>
                <a:spLocks/>
              </xdr:cNvSpPr>
            </xdr:nvSpPr>
            <xdr:spPr bwMode="auto">
              <a:xfrm>
                <a:off x="3990629" y="10604260"/>
                <a:ext cx="99344" cy="62830"/>
              </a:xfrm>
              <a:custGeom>
                <a:avLst/>
                <a:gdLst>
                  <a:gd name="T0" fmla="*/ 34 w 101"/>
                  <a:gd name="T1" fmla="*/ 62 h 64"/>
                  <a:gd name="T2" fmla="*/ 0 w 101"/>
                  <a:gd name="T3" fmla="*/ 64 h 64"/>
                  <a:gd name="T4" fmla="*/ 47 w 101"/>
                  <a:gd name="T5" fmla="*/ 0 h 64"/>
                  <a:gd name="T6" fmla="*/ 101 w 101"/>
                  <a:gd name="T7" fmla="*/ 59 h 64"/>
                  <a:gd name="T8" fmla="*/ 67 w 101"/>
                  <a:gd name="T9" fmla="*/ 61 h 64"/>
                </a:gdLst>
                <a:ahLst/>
                <a:cxnLst>
                  <a:cxn ang="0">
                    <a:pos x="T0" y="T1"/>
                  </a:cxn>
                  <a:cxn ang="0">
                    <a:pos x="T2" y="T3"/>
                  </a:cxn>
                  <a:cxn ang="0">
                    <a:pos x="T4" y="T5"/>
                  </a:cxn>
                  <a:cxn ang="0">
                    <a:pos x="T6" y="T7"/>
                  </a:cxn>
                  <a:cxn ang="0">
                    <a:pos x="T8" y="T9"/>
                  </a:cxn>
                </a:cxnLst>
                <a:rect l="0" t="0" r="r" b="b"/>
                <a:pathLst>
                  <a:path w="101" h="64">
                    <a:moveTo>
                      <a:pt x="34" y="62"/>
                    </a:moveTo>
                    <a:lnTo>
                      <a:pt x="0" y="64"/>
                    </a:lnTo>
                    <a:lnTo>
                      <a:pt x="47" y="0"/>
                    </a:lnTo>
                    <a:lnTo>
                      <a:pt x="101" y="59"/>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1" name="Freeform 153">
                <a:extLst>
                  <a:ext uri="{FF2B5EF4-FFF2-40B4-BE49-F238E27FC236}">
                    <a16:creationId xmlns:a16="http://schemas.microsoft.com/office/drawing/2014/main" id="{23424EE5-B7F7-44AE-A5CF-C754A98FDDFE}"/>
                  </a:ext>
                </a:extLst>
              </xdr:cNvPr>
              <xdr:cNvSpPr>
                <a:spLocks/>
              </xdr:cNvSpPr>
            </xdr:nvSpPr>
            <xdr:spPr bwMode="auto">
              <a:xfrm>
                <a:off x="3990629" y="10604260"/>
                <a:ext cx="99344" cy="161001"/>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2" name="Freeform 154">
                <a:extLst>
                  <a:ext uri="{FF2B5EF4-FFF2-40B4-BE49-F238E27FC236}">
                    <a16:creationId xmlns:a16="http://schemas.microsoft.com/office/drawing/2014/main" id="{BA8DA1F9-78E9-473F-AB00-0008B469E691}"/>
                  </a:ext>
                </a:extLst>
              </xdr:cNvPr>
              <xdr:cNvSpPr>
                <a:spLocks/>
              </xdr:cNvSpPr>
            </xdr:nvSpPr>
            <xdr:spPr bwMode="auto">
              <a:xfrm>
                <a:off x="3991612" y="10960623"/>
                <a:ext cx="99344" cy="158056"/>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3" name="Freeform 157">
                <a:extLst>
                  <a:ext uri="{FF2B5EF4-FFF2-40B4-BE49-F238E27FC236}">
                    <a16:creationId xmlns:a16="http://schemas.microsoft.com/office/drawing/2014/main" id="{02D1C741-B0A4-4739-BB64-9CDFDD35553C}"/>
                  </a:ext>
                </a:extLst>
              </xdr:cNvPr>
              <xdr:cNvSpPr>
                <a:spLocks/>
              </xdr:cNvSpPr>
            </xdr:nvSpPr>
            <xdr:spPr bwMode="auto">
              <a:xfrm>
                <a:off x="3991612" y="11341530"/>
                <a:ext cx="99344" cy="182599"/>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4" name="Oval 103">
                    <a:extLst>
                      <a:ext uri="{FF2B5EF4-FFF2-40B4-BE49-F238E27FC236}">
                        <a16:creationId xmlns:a16="http://schemas.microsoft.com/office/drawing/2014/main" id="{D635AFCF-EB7F-4DDC-9B82-AAABDC6A9EAE}"/>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04" name="Oval 103">
                    <a:extLst>
                      <a:ext uri="{FF2B5EF4-FFF2-40B4-BE49-F238E27FC236}">
                        <a16:creationId xmlns:a16="http://schemas.microsoft.com/office/drawing/2014/main" id="{D635AFCF-EB7F-4DDC-9B82-AAABDC6A9EAE}"/>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05" name="Oval 104">
                    <a:extLst>
                      <a:ext uri="{FF2B5EF4-FFF2-40B4-BE49-F238E27FC236}">
                        <a16:creationId xmlns:a16="http://schemas.microsoft.com/office/drawing/2014/main" id="{D47ADCB7-AAAF-4188-9D53-1F67344FD9D3}"/>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105" name="Oval 104">
                    <a:extLst>
                      <a:ext uri="{FF2B5EF4-FFF2-40B4-BE49-F238E27FC236}">
                        <a16:creationId xmlns:a16="http://schemas.microsoft.com/office/drawing/2014/main" id="{D47ADCB7-AAAF-4188-9D53-1F67344FD9D3}"/>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106" name="Oval 105">
                    <a:extLst>
                      <a:ext uri="{FF2B5EF4-FFF2-40B4-BE49-F238E27FC236}">
                        <a16:creationId xmlns:a16="http://schemas.microsoft.com/office/drawing/2014/main" id="{1C753C4D-7714-43BC-BE02-ED8B5E26A4DD}"/>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106" name="Oval 105">
                    <a:extLst>
                      <a:ext uri="{FF2B5EF4-FFF2-40B4-BE49-F238E27FC236}">
                        <a16:creationId xmlns:a16="http://schemas.microsoft.com/office/drawing/2014/main" id="{1C753C4D-7714-43BC-BE02-ED8B5E26A4DD}"/>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107" name="Group 106">
                <a:extLst>
                  <a:ext uri="{FF2B5EF4-FFF2-40B4-BE49-F238E27FC236}">
                    <a16:creationId xmlns:a16="http://schemas.microsoft.com/office/drawing/2014/main" id="{7C2FAEFD-E912-4B93-A2B6-A1FD8EB39A81}"/>
                  </a:ext>
                </a:extLst>
              </xdr:cNvPr>
              <xdr:cNvGrpSpPr/>
            </xdr:nvGrpSpPr>
            <xdr:grpSpPr>
              <a:xfrm>
                <a:off x="5853569" y="11577141"/>
                <a:ext cx="385572" cy="384833"/>
                <a:chOff x="5721461" y="4434792"/>
                <a:chExt cx="489857" cy="489857"/>
              </a:xfrm>
            </xdr:grpSpPr>
            <mc:AlternateContent xmlns:mc="http://schemas.openxmlformats.org/markup-compatibility/2006" xmlns:a14="http://schemas.microsoft.com/office/drawing/2010/main">
              <mc:Choice Requires="a14">
                <xdr:sp macro="" textlink="">
                  <xdr:nvSpPr>
                    <xdr:cNvPr id="136" name="Oval 135">
                      <a:extLst>
                        <a:ext uri="{FF2B5EF4-FFF2-40B4-BE49-F238E27FC236}">
                          <a16:creationId xmlns:a16="http://schemas.microsoft.com/office/drawing/2014/main" id="{40C0C2C4-E2AE-4832-8951-F6BA5A857E46}"/>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136" name="Oval 135">
                      <a:extLst>
                        <a:ext uri="{FF2B5EF4-FFF2-40B4-BE49-F238E27FC236}">
                          <a16:creationId xmlns:a16="http://schemas.microsoft.com/office/drawing/2014/main" id="{40C0C2C4-E2AE-4832-8951-F6BA5A857E46}"/>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137" name="Rectangle 136">
                  <a:extLst>
                    <a:ext uri="{FF2B5EF4-FFF2-40B4-BE49-F238E27FC236}">
                      <a16:creationId xmlns:a16="http://schemas.microsoft.com/office/drawing/2014/main" id="{C4AA2F25-28C9-45F4-B2BB-62053E71DE76}"/>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108" name="Oval 107">
                <a:extLst>
                  <a:ext uri="{FF2B5EF4-FFF2-40B4-BE49-F238E27FC236}">
                    <a16:creationId xmlns:a16="http://schemas.microsoft.com/office/drawing/2014/main" id="{37A17BBE-F461-49D8-9D7A-248EA10CA31C}"/>
                  </a:ext>
                </a:extLst>
              </xdr:cNvPr>
              <xdr:cNvSpPr>
                <a:spLocks noChangeArrowheads="1"/>
              </xdr:cNvSpPr>
            </xdr:nvSpPr>
            <xdr:spPr bwMode="auto">
              <a:xfrm>
                <a:off x="5189639" y="9814676"/>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09" name="Oval 108">
                <a:extLst>
                  <a:ext uri="{FF2B5EF4-FFF2-40B4-BE49-F238E27FC236}">
                    <a16:creationId xmlns:a16="http://schemas.microsoft.com/office/drawing/2014/main" id="{560127BB-7CFB-4BD2-9C2B-5D6778D5CF09}"/>
                  </a:ext>
                </a:extLst>
              </xdr:cNvPr>
              <xdr:cNvSpPr>
                <a:spLocks noChangeArrowheads="1"/>
              </xdr:cNvSpPr>
            </xdr:nvSpPr>
            <xdr:spPr bwMode="auto">
              <a:xfrm>
                <a:off x="4241115" y="9255382"/>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mc:AlternateContent xmlns:mc="http://schemas.openxmlformats.org/markup-compatibility/2006" xmlns:a14="http://schemas.microsoft.com/office/drawing/2010/main">
            <mc:Choice Requires="a14">
              <xdr:sp macro="" textlink="">
                <xdr:nvSpPr>
                  <xdr:cNvPr id="110" name="Freeform 47">
                    <a:extLst>
                      <a:ext uri="{FF2B5EF4-FFF2-40B4-BE49-F238E27FC236}">
                        <a16:creationId xmlns:a16="http://schemas.microsoft.com/office/drawing/2014/main" id="{8BACB28F-1332-4D57-A4A7-9E553AB7C1F6}"/>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110" name="Freeform 47">
                    <a:extLst>
                      <a:ext uri="{FF2B5EF4-FFF2-40B4-BE49-F238E27FC236}">
                        <a16:creationId xmlns:a16="http://schemas.microsoft.com/office/drawing/2014/main" id="{8BACB28F-1332-4D57-A4A7-9E553AB7C1F6}"/>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112" name="Freeform 73">
                <a:extLst>
                  <a:ext uri="{FF2B5EF4-FFF2-40B4-BE49-F238E27FC236}">
                    <a16:creationId xmlns:a16="http://schemas.microsoft.com/office/drawing/2014/main" id="{A8AB8BCB-21C9-4B26-98A7-E66705A1C40A}"/>
                  </a:ext>
                </a:extLst>
              </xdr:cNvPr>
              <xdr:cNvSpPr>
                <a:spLocks/>
              </xdr:cNvSpPr>
            </xdr:nvSpPr>
            <xdr:spPr bwMode="auto">
              <a:xfrm>
                <a:off x="4127349" y="11854966"/>
                <a:ext cx="512456" cy="98172"/>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3" name="Freeform 73">
                <a:extLst>
                  <a:ext uri="{FF2B5EF4-FFF2-40B4-BE49-F238E27FC236}">
                    <a16:creationId xmlns:a16="http://schemas.microsoft.com/office/drawing/2014/main" id="{1ADBBBFB-46BC-4B7B-8247-1B679D7D70BC}"/>
                  </a:ext>
                </a:extLst>
              </xdr:cNvPr>
              <xdr:cNvSpPr>
                <a:spLocks/>
              </xdr:cNvSpPr>
            </xdr:nvSpPr>
            <xdr:spPr bwMode="auto">
              <a:xfrm>
                <a:off x="1035731" y="9338391"/>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4" name="Freeform 73">
                <a:extLst>
                  <a:ext uri="{FF2B5EF4-FFF2-40B4-BE49-F238E27FC236}">
                    <a16:creationId xmlns:a16="http://schemas.microsoft.com/office/drawing/2014/main" id="{D6A77A30-4D81-41B9-8CE4-A555B66BABF1}"/>
                  </a:ext>
                </a:extLst>
              </xdr:cNvPr>
              <xdr:cNvSpPr>
                <a:spLocks/>
              </xdr:cNvSpPr>
            </xdr:nvSpPr>
            <xdr:spPr bwMode="auto">
              <a:xfrm>
                <a:off x="1019175" y="11855027"/>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5" name="Freeform 73">
                <a:extLst>
                  <a:ext uri="{FF2B5EF4-FFF2-40B4-BE49-F238E27FC236}">
                    <a16:creationId xmlns:a16="http://schemas.microsoft.com/office/drawing/2014/main" id="{1FAD0D18-014A-4E9A-9A98-B19B10A85857}"/>
                  </a:ext>
                </a:extLst>
              </xdr:cNvPr>
              <xdr:cNvSpPr>
                <a:spLocks/>
              </xdr:cNvSpPr>
            </xdr:nvSpPr>
            <xdr:spPr bwMode="auto">
              <a:xfrm>
                <a:off x="7630079" y="9330726"/>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6" name="Freeform 73">
                <a:extLst>
                  <a:ext uri="{FF2B5EF4-FFF2-40B4-BE49-F238E27FC236}">
                    <a16:creationId xmlns:a16="http://schemas.microsoft.com/office/drawing/2014/main" id="{4FA69B0D-21F8-46F6-A1CF-72D6A5658B60}"/>
                  </a:ext>
                </a:extLst>
              </xdr:cNvPr>
              <xdr:cNvSpPr>
                <a:spLocks/>
              </xdr:cNvSpPr>
            </xdr:nvSpPr>
            <xdr:spPr bwMode="auto">
              <a:xfrm>
                <a:off x="7613524" y="11847362"/>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20" name="Oval 119">
                    <a:extLst>
                      <a:ext uri="{FF2B5EF4-FFF2-40B4-BE49-F238E27FC236}">
                        <a16:creationId xmlns:a16="http://schemas.microsoft.com/office/drawing/2014/main" id="{ED06221B-DAFA-45D1-A7E5-D8808BD82A8B}"/>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20" name="Oval 119">
                    <a:extLst>
                      <a:ext uri="{FF2B5EF4-FFF2-40B4-BE49-F238E27FC236}">
                        <a16:creationId xmlns:a16="http://schemas.microsoft.com/office/drawing/2014/main" id="{ED06221B-DAFA-45D1-A7E5-D8808BD82A8B}"/>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21" name="Oval 120">
                    <a:extLst>
                      <a:ext uri="{FF2B5EF4-FFF2-40B4-BE49-F238E27FC236}">
                        <a16:creationId xmlns:a16="http://schemas.microsoft.com/office/drawing/2014/main" id="{42BA04F2-B708-4610-AB45-CD16A79DEF2B}"/>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21" name="Oval 120">
                    <a:extLst>
                      <a:ext uri="{FF2B5EF4-FFF2-40B4-BE49-F238E27FC236}">
                        <a16:creationId xmlns:a16="http://schemas.microsoft.com/office/drawing/2014/main" id="{42BA04F2-B708-4610-AB45-CD16A79DEF2B}"/>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22" name="Oval 121">
                    <a:extLst>
                      <a:ext uri="{FF2B5EF4-FFF2-40B4-BE49-F238E27FC236}">
                        <a16:creationId xmlns:a16="http://schemas.microsoft.com/office/drawing/2014/main" id="{2D04E8B3-C2D9-4B02-8403-40608592AA2C}"/>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22" name="Oval 121">
                    <a:extLst>
                      <a:ext uri="{FF2B5EF4-FFF2-40B4-BE49-F238E27FC236}">
                        <a16:creationId xmlns:a16="http://schemas.microsoft.com/office/drawing/2014/main" id="{2D04E8B3-C2D9-4B02-8403-40608592AA2C}"/>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24" name="Freeform 47">
                    <a:extLst>
                      <a:ext uri="{FF2B5EF4-FFF2-40B4-BE49-F238E27FC236}">
                        <a16:creationId xmlns:a16="http://schemas.microsoft.com/office/drawing/2014/main" id="{A4D7A4DB-C0C3-4FA1-AF13-73D2E5E70798}"/>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124" name="Freeform 47">
                    <a:extLst>
                      <a:ext uri="{FF2B5EF4-FFF2-40B4-BE49-F238E27FC236}">
                        <a16:creationId xmlns:a16="http://schemas.microsoft.com/office/drawing/2014/main" id="{A4D7A4DB-C0C3-4FA1-AF13-73D2E5E70798}"/>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125" name="Freeform 155">
                <a:extLst>
                  <a:ext uri="{FF2B5EF4-FFF2-40B4-BE49-F238E27FC236}">
                    <a16:creationId xmlns:a16="http://schemas.microsoft.com/office/drawing/2014/main" id="{531337F2-DF40-4DDD-B1B1-C3D115CC051A}"/>
                  </a:ext>
                </a:extLst>
              </xdr:cNvPr>
              <xdr:cNvSpPr>
                <a:spLocks/>
              </xdr:cNvSpPr>
            </xdr:nvSpPr>
            <xdr:spPr bwMode="auto">
              <a:xfrm>
                <a:off x="3877514" y="11119662"/>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mc:AlternateContent xmlns:mc="http://schemas.openxmlformats.org/markup-compatibility/2006" xmlns:a14="http://schemas.microsoft.com/office/drawing/2010/main">
            <mc:Choice Requires="a14">
              <xdr:sp macro="" textlink="">
                <xdr:nvSpPr>
                  <xdr:cNvPr id="126" name="Freeform 147">
                    <a:extLst>
                      <a:ext uri="{FF2B5EF4-FFF2-40B4-BE49-F238E27FC236}">
                        <a16:creationId xmlns:a16="http://schemas.microsoft.com/office/drawing/2014/main" id="{E44E0A74-1D5D-4A63-AE1D-85C51A10519A}"/>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26" name="Freeform 147">
                    <a:extLst>
                      <a:ext uri="{FF2B5EF4-FFF2-40B4-BE49-F238E27FC236}">
                        <a16:creationId xmlns:a16="http://schemas.microsoft.com/office/drawing/2014/main" id="{E44E0A74-1D5D-4A63-AE1D-85C51A10519A}"/>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27" name="Freeform 82">
                    <a:extLst>
                      <a:ext uri="{FF2B5EF4-FFF2-40B4-BE49-F238E27FC236}">
                        <a16:creationId xmlns:a16="http://schemas.microsoft.com/office/drawing/2014/main" id="{830D0CF1-6A2C-4570-8E25-8209A742A23D}"/>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27" name="Freeform 82">
                    <a:extLst>
                      <a:ext uri="{FF2B5EF4-FFF2-40B4-BE49-F238E27FC236}">
                        <a16:creationId xmlns:a16="http://schemas.microsoft.com/office/drawing/2014/main" id="{830D0CF1-6A2C-4570-8E25-8209A742A23D}"/>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28" name="Freeform 61">
                    <a:extLst>
                      <a:ext uri="{FF2B5EF4-FFF2-40B4-BE49-F238E27FC236}">
                        <a16:creationId xmlns:a16="http://schemas.microsoft.com/office/drawing/2014/main" id="{E9FA51A0-39E1-4120-9C65-6B2CCF124264}"/>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28" name="Freeform 61">
                    <a:extLst>
                      <a:ext uri="{FF2B5EF4-FFF2-40B4-BE49-F238E27FC236}">
                        <a16:creationId xmlns:a16="http://schemas.microsoft.com/office/drawing/2014/main" id="{E9FA51A0-39E1-4120-9C65-6B2CCF124264}"/>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129" name="Freeform 155">
                <a:extLst>
                  <a:ext uri="{FF2B5EF4-FFF2-40B4-BE49-F238E27FC236}">
                    <a16:creationId xmlns:a16="http://schemas.microsoft.com/office/drawing/2014/main" id="{79838AC8-C2A3-4F5F-BDC2-76D61927455A}"/>
                  </a:ext>
                </a:extLst>
              </xdr:cNvPr>
              <xdr:cNvSpPr>
                <a:spLocks/>
              </xdr:cNvSpPr>
            </xdr:nvSpPr>
            <xdr:spPr bwMode="auto">
              <a:xfrm>
                <a:off x="5174160" y="11134473"/>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130" name="Freeform 155">
                <a:extLst>
                  <a:ext uri="{FF2B5EF4-FFF2-40B4-BE49-F238E27FC236}">
                    <a16:creationId xmlns:a16="http://schemas.microsoft.com/office/drawing/2014/main" id="{C12C33D3-9AC7-478F-8E82-7AD3DCA97989}"/>
                  </a:ext>
                </a:extLst>
              </xdr:cNvPr>
              <xdr:cNvSpPr>
                <a:spLocks/>
              </xdr:cNvSpPr>
            </xdr:nvSpPr>
            <xdr:spPr bwMode="auto">
              <a:xfrm>
                <a:off x="4616691" y="11135159"/>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131" name="Freeform 155">
                <a:extLst>
                  <a:ext uri="{FF2B5EF4-FFF2-40B4-BE49-F238E27FC236}">
                    <a16:creationId xmlns:a16="http://schemas.microsoft.com/office/drawing/2014/main" id="{E2281169-0836-41D4-BC96-3215E345A53E}"/>
                  </a:ext>
                </a:extLst>
              </xdr:cNvPr>
              <xdr:cNvSpPr>
                <a:spLocks/>
              </xdr:cNvSpPr>
            </xdr:nvSpPr>
            <xdr:spPr bwMode="auto">
              <a:xfrm>
                <a:off x="5884236" y="11132424"/>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132" name="Oval 131">
                <a:extLst>
                  <a:ext uri="{FF2B5EF4-FFF2-40B4-BE49-F238E27FC236}">
                    <a16:creationId xmlns:a16="http://schemas.microsoft.com/office/drawing/2014/main" id="{EA2B2015-8301-4C22-B9AF-3CBB62D494D9}"/>
                  </a:ext>
                </a:extLst>
              </xdr:cNvPr>
              <xdr:cNvSpPr>
                <a:spLocks noChangeArrowheads="1"/>
              </xdr:cNvSpPr>
            </xdr:nvSpPr>
            <xdr:spPr bwMode="auto">
              <a:xfrm>
                <a:off x="5534880" y="9217095"/>
                <a:ext cx="368851" cy="368144"/>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133" name="Oval 132">
                    <a:extLst>
                      <a:ext uri="{FF2B5EF4-FFF2-40B4-BE49-F238E27FC236}">
                        <a16:creationId xmlns:a16="http://schemas.microsoft.com/office/drawing/2014/main" id="{F2A897AD-0276-4308-AF88-5BE44BECDBA6}"/>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33" name="Oval 132">
                    <a:extLst>
                      <a:ext uri="{FF2B5EF4-FFF2-40B4-BE49-F238E27FC236}">
                        <a16:creationId xmlns:a16="http://schemas.microsoft.com/office/drawing/2014/main" id="{F2A897AD-0276-4308-AF88-5BE44BECDBA6}"/>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34" name="Oval 133">
                    <a:extLst>
                      <a:ext uri="{FF2B5EF4-FFF2-40B4-BE49-F238E27FC236}">
                        <a16:creationId xmlns:a16="http://schemas.microsoft.com/office/drawing/2014/main" id="{8064B3A4-5B0C-4668-9DFC-56AC09179CC8}"/>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34" name="Oval 133">
                    <a:extLst>
                      <a:ext uri="{FF2B5EF4-FFF2-40B4-BE49-F238E27FC236}">
                        <a16:creationId xmlns:a16="http://schemas.microsoft.com/office/drawing/2014/main" id="{8064B3A4-5B0C-4668-9DFC-56AC09179CC8}"/>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135" name="Oval 134">
                <a:extLst>
                  <a:ext uri="{FF2B5EF4-FFF2-40B4-BE49-F238E27FC236}">
                    <a16:creationId xmlns:a16="http://schemas.microsoft.com/office/drawing/2014/main" id="{EF8C1027-7B32-4E3A-BF90-50DE94361A0A}"/>
                  </a:ext>
                </a:extLst>
              </xdr:cNvPr>
              <xdr:cNvSpPr>
                <a:spLocks noChangeArrowheads="1"/>
              </xdr:cNvSpPr>
            </xdr:nvSpPr>
            <xdr:spPr bwMode="auto">
              <a:xfrm>
                <a:off x="6423068" y="10059550"/>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4" name="Rectangle 3">
                <a:extLst>
                  <a:ext uri="{FF2B5EF4-FFF2-40B4-BE49-F238E27FC236}">
                    <a16:creationId xmlns:a16="http://schemas.microsoft.com/office/drawing/2014/main" id="{2000A7C7-FCAD-4587-95AB-71CD809F2336}"/>
                  </a:ext>
                </a:extLst>
              </xdr:cNvPr>
              <xdr:cNvSpPr/>
            </xdr:nvSpPr>
            <xdr:spPr>
              <a:xfrm>
                <a:off x="1750328" y="8434857"/>
                <a:ext cx="5964847" cy="3707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sp macro="" textlink="">
            <xdr:nvSpPr>
              <xdr:cNvPr id="83" name="Freeform 109">
                <a:extLst>
                  <a:ext uri="{FF2B5EF4-FFF2-40B4-BE49-F238E27FC236}">
                    <a16:creationId xmlns:a16="http://schemas.microsoft.com/office/drawing/2014/main" id="{67783111-C2C5-4DBE-A0F0-9F910EB1F96D}"/>
                  </a:ext>
                </a:extLst>
              </xdr:cNvPr>
              <xdr:cNvSpPr>
                <a:spLocks/>
              </xdr:cNvSpPr>
            </xdr:nvSpPr>
            <xdr:spPr bwMode="auto">
              <a:xfrm>
                <a:off x="3176208" y="11257102"/>
                <a:ext cx="402292" cy="276844"/>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4" name="Freeform 112">
                <a:extLst>
                  <a:ext uri="{FF2B5EF4-FFF2-40B4-BE49-F238E27FC236}">
                    <a16:creationId xmlns:a16="http://schemas.microsoft.com/office/drawing/2014/main" id="{FE2181AF-9DE7-448F-869F-61C2106B30CF}"/>
                  </a:ext>
                </a:extLst>
              </xdr:cNvPr>
              <xdr:cNvSpPr>
                <a:spLocks/>
              </xdr:cNvSpPr>
            </xdr:nvSpPr>
            <xdr:spPr bwMode="auto">
              <a:xfrm>
                <a:off x="2537850" y="9866010"/>
                <a:ext cx="1071142" cy="2291326"/>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5" name="Freeform 113">
                <a:extLst>
                  <a:ext uri="{FF2B5EF4-FFF2-40B4-BE49-F238E27FC236}">
                    <a16:creationId xmlns:a16="http://schemas.microsoft.com/office/drawing/2014/main" id="{A5764D8C-EBB1-4710-BE4D-3A65BE94252C}"/>
                  </a:ext>
                </a:extLst>
              </xdr:cNvPr>
              <xdr:cNvSpPr>
                <a:spLocks/>
              </xdr:cNvSpPr>
            </xdr:nvSpPr>
            <xdr:spPr bwMode="auto">
              <a:xfrm>
                <a:off x="2932274" y="10925773"/>
                <a:ext cx="75997" cy="1487791"/>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6" name="Freeform 114">
                <a:extLst>
                  <a:ext uri="{FF2B5EF4-FFF2-40B4-BE49-F238E27FC236}">
                    <a16:creationId xmlns:a16="http://schemas.microsoft.com/office/drawing/2014/main" id="{AEDF1681-E836-41F8-B0B9-7DCFF282C18D}"/>
                  </a:ext>
                </a:extLst>
              </xdr:cNvPr>
              <xdr:cNvSpPr>
                <a:spLocks/>
              </xdr:cNvSpPr>
            </xdr:nvSpPr>
            <xdr:spPr bwMode="auto">
              <a:xfrm>
                <a:off x="2199491" y="10925773"/>
                <a:ext cx="828193" cy="982207"/>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7" name="Oval 86">
                <a:extLst>
                  <a:ext uri="{FF2B5EF4-FFF2-40B4-BE49-F238E27FC236}">
                    <a16:creationId xmlns:a16="http://schemas.microsoft.com/office/drawing/2014/main" id="{9A9E15F8-2596-4985-9886-650A90B5C6CE}"/>
                  </a:ext>
                </a:extLst>
              </xdr:cNvPr>
              <xdr:cNvSpPr>
                <a:spLocks noChangeArrowheads="1"/>
              </xdr:cNvSpPr>
            </xdr:nvSpPr>
            <xdr:spPr bwMode="auto">
              <a:xfrm>
                <a:off x="2889980" y="9973998"/>
                <a:ext cx="192786" cy="192417"/>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88" name="Freeform 120">
                <a:extLst>
                  <a:ext uri="{FF2B5EF4-FFF2-40B4-BE49-F238E27FC236}">
                    <a16:creationId xmlns:a16="http://schemas.microsoft.com/office/drawing/2014/main" id="{AC8E8128-4662-4DC9-AD1C-326F10FEC7E9}"/>
                  </a:ext>
                </a:extLst>
              </xdr:cNvPr>
              <xdr:cNvSpPr>
                <a:spLocks/>
              </xdr:cNvSpPr>
            </xdr:nvSpPr>
            <xdr:spPr bwMode="auto">
              <a:xfrm>
                <a:off x="3292912" y="10485887"/>
                <a:ext cx="123293" cy="675006"/>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9" name="Freeform 121">
                <a:extLst>
                  <a:ext uri="{FF2B5EF4-FFF2-40B4-BE49-F238E27FC236}">
                    <a16:creationId xmlns:a16="http://schemas.microsoft.com/office/drawing/2014/main" id="{B102866C-18F2-4144-9B25-24452955B991}"/>
                  </a:ext>
                </a:extLst>
              </xdr:cNvPr>
              <xdr:cNvSpPr>
                <a:spLocks/>
              </xdr:cNvSpPr>
            </xdr:nvSpPr>
            <xdr:spPr bwMode="auto">
              <a:xfrm>
                <a:off x="3083749" y="10054499"/>
                <a:ext cx="270490" cy="109952"/>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0" name="Oval 89">
                    <a:extLst>
                      <a:ext uri="{FF2B5EF4-FFF2-40B4-BE49-F238E27FC236}">
                        <a16:creationId xmlns:a16="http://schemas.microsoft.com/office/drawing/2014/main" id="{A7CFD4FB-97D6-437C-B5F8-16862B0DE15C}"/>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0" name="Oval 89">
                    <a:extLst>
                      <a:ext uri="{FF2B5EF4-FFF2-40B4-BE49-F238E27FC236}">
                        <a16:creationId xmlns:a16="http://schemas.microsoft.com/office/drawing/2014/main" id="{A7CFD4FB-97D6-437C-B5F8-16862B0DE15C}"/>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91" name="Freeform 125">
                <a:extLst>
                  <a:ext uri="{FF2B5EF4-FFF2-40B4-BE49-F238E27FC236}">
                    <a16:creationId xmlns:a16="http://schemas.microsoft.com/office/drawing/2014/main" id="{5DC1D045-8DB6-441B-B781-CFB788DA3282}"/>
                  </a:ext>
                </a:extLst>
              </xdr:cNvPr>
              <xdr:cNvSpPr>
                <a:spLocks/>
              </xdr:cNvSpPr>
            </xdr:nvSpPr>
            <xdr:spPr bwMode="auto">
              <a:xfrm>
                <a:off x="2932274" y="10172305"/>
                <a:ext cx="99344" cy="436373"/>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4" name="Oval 93">
                    <a:extLst>
                      <a:ext uri="{FF2B5EF4-FFF2-40B4-BE49-F238E27FC236}">
                        <a16:creationId xmlns:a16="http://schemas.microsoft.com/office/drawing/2014/main" id="{6C6424C6-149C-44DE-898E-03E5F6DCCFD8}"/>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94" name="Oval 93">
                    <a:extLst>
                      <a:ext uri="{FF2B5EF4-FFF2-40B4-BE49-F238E27FC236}">
                        <a16:creationId xmlns:a16="http://schemas.microsoft.com/office/drawing/2014/main" id="{6C6424C6-149C-44DE-898E-03E5F6DCCFD8}"/>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111" name="Oval 110">
                <a:extLst>
                  <a:ext uri="{FF2B5EF4-FFF2-40B4-BE49-F238E27FC236}">
                    <a16:creationId xmlns:a16="http://schemas.microsoft.com/office/drawing/2014/main" id="{BFD1C0B5-E25A-4E7E-883B-3EDEEE41A552}"/>
                  </a:ext>
                </a:extLst>
              </xdr:cNvPr>
              <xdr:cNvSpPr>
                <a:spLocks noChangeArrowheads="1"/>
              </xdr:cNvSpPr>
            </xdr:nvSpPr>
            <xdr:spPr bwMode="auto">
              <a:xfrm>
                <a:off x="3407011" y="1095178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17" name="Oval 116">
                <a:extLst>
                  <a:ext uri="{FF2B5EF4-FFF2-40B4-BE49-F238E27FC236}">
                    <a16:creationId xmlns:a16="http://schemas.microsoft.com/office/drawing/2014/main" id="{C0525292-032B-4823-A14A-3F56278806ED}"/>
                  </a:ext>
                </a:extLst>
              </xdr:cNvPr>
              <xdr:cNvSpPr>
                <a:spLocks noChangeArrowheads="1"/>
              </xdr:cNvSpPr>
            </xdr:nvSpPr>
            <xdr:spPr bwMode="auto">
              <a:xfrm>
                <a:off x="2436784" y="12148942"/>
                <a:ext cx="222294" cy="221868"/>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118" name="Oval 117">
                    <a:extLst>
                      <a:ext uri="{FF2B5EF4-FFF2-40B4-BE49-F238E27FC236}">
                        <a16:creationId xmlns:a16="http://schemas.microsoft.com/office/drawing/2014/main" id="{310ED521-5F0D-4208-B926-4AB71107C4A1}"/>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18" name="Oval 117">
                    <a:extLst>
                      <a:ext uri="{FF2B5EF4-FFF2-40B4-BE49-F238E27FC236}">
                        <a16:creationId xmlns:a16="http://schemas.microsoft.com/office/drawing/2014/main" id="{310ED521-5F0D-4208-B926-4AB71107C4A1}"/>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19" name="Oval 118">
                    <a:extLst>
                      <a:ext uri="{FF2B5EF4-FFF2-40B4-BE49-F238E27FC236}">
                        <a16:creationId xmlns:a16="http://schemas.microsoft.com/office/drawing/2014/main" id="{0A069FE5-B6E6-4A18-8192-D1AA4A1526B4}"/>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119" name="Oval 118">
                    <a:extLst>
                      <a:ext uri="{FF2B5EF4-FFF2-40B4-BE49-F238E27FC236}">
                        <a16:creationId xmlns:a16="http://schemas.microsoft.com/office/drawing/2014/main" id="{0A069FE5-B6E6-4A18-8192-D1AA4A1526B4}"/>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123" name="Oval 122">
                    <a:extLst>
                      <a:ext uri="{FF2B5EF4-FFF2-40B4-BE49-F238E27FC236}">
                        <a16:creationId xmlns:a16="http://schemas.microsoft.com/office/drawing/2014/main" id="{3095C946-1819-4922-BDF8-79F58403EE32}"/>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23" name="Oval 122">
                    <a:extLst>
                      <a:ext uri="{FF2B5EF4-FFF2-40B4-BE49-F238E27FC236}">
                        <a16:creationId xmlns:a16="http://schemas.microsoft.com/office/drawing/2014/main" id="{3095C946-1819-4922-BDF8-79F58403EE32}"/>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00" name="Freeform 152">
                <a:extLst>
                  <a:ext uri="{FF2B5EF4-FFF2-40B4-BE49-F238E27FC236}">
                    <a16:creationId xmlns:a16="http://schemas.microsoft.com/office/drawing/2014/main" id="{544EF231-5B8D-4100-A822-BB37883C684C}"/>
                  </a:ext>
                </a:extLst>
              </xdr:cNvPr>
              <xdr:cNvSpPr>
                <a:spLocks/>
              </xdr:cNvSpPr>
            </xdr:nvSpPr>
            <xdr:spPr bwMode="auto">
              <a:xfrm>
                <a:off x="3340469" y="11820606"/>
                <a:ext cx="549833" cy="99153"/>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12" name="TextBox 11">
              <a:extLst>
                <a:ext uri="{FF2B5EF4-FFF2-40B4-BE49-F238E27FC236}">
                  <a16:creationId xmlns:a16="http://schemas.microsoft.com/office/drawing/2014/main" id="{3847A3BD-37E8-4516-BEE4-2A7D517A2A4E}"/>
                </a:ext>
              </a:extLst>
            </xdr:cNvPr>
            <xdr:cNvSpPr txBox="1"/>
          </xdr:nvSpPr>
          <xdr:spPr>
            <a:xfrm>
              <a:off x="2774749" y="8716884"/>
              <a:ext cx="3376418" cy="4008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1</a:t>
              </a:r>
              <a:endParaRPr lang="id-ID" sz="1400"/>
            </a:p>
          </xdr:txBody>
        </xdr:sp>
      </xdr:grpSp>
      <xdr:grpSp>
        <xdr:nvGrpSpPr>
          <xdr:cNvPr id="138" name="Group 137">
            <a:extLst>
              <a:ext uri="{FF2B5EF4-FFF2-40B4-BE49-F238E27FC236}">
                <a16:creationId xmlns:a16="http://schemas.microsoft.com/office/drawing/2014/main" id="{C302E93A-C587-455E-A696-D957689F04DD}"/>
              </a:ext>
            </a:extLst>
          </xdr:cNvPr>
          <xdr:cNvGrpSpPr/>
        </xdr:nvGrpSpPr>
        <xdr:grpSpPr>
          <a:xfrm>
            <a:off x="6342072" y="8503671"/>
            <a:ext cx="5786361" cy="3448524"/>
            <a:chOff x="1024778" y="8462001"/>
            <a:chExt cx="7413955" cy="4281676"/>
          </a:xfrm>
        </xdr:grpSpPr>
        <xdr:grpSp>
          <xdr:nvGrpSpPr>
            <xdr:cNvPr id="139" name="Group 138">
              <a:extLst>
                <a:ext uri="{FF2B5EF4-FFF2-40B4-BE49-F238E27FC236}">
                  <a16:creationId xmlns:a16="http://schemas.microsoft.com/office/drawing/2014/main" id="{EB306307-E910-4CFE-8293-B582C9B32C03}"/>
                </a:ext>
              </a:extLst>
            </xdr:cNvPr>
            <xdr:cNvGrpSpPr/>
          </xdr:nvGrpSpPr>
          <xdr:grpSpPr>
            <a:xfrm>
              <a:off x="1024778" y="8462001"/>
              <a:ext cx="7413955" cy="4281676"/>
              <a:chOff x="1019175" y="8434857"/>
              <a:chExt cx="7436798" cy="4279512"/>
            </a:xfrm>
          </xdr:grpSpPr>
          <xdr:sp macro="" textlink="">
            <xdr:nvSpPr>
              <xdr:cNvPr id="141" name="Rectangle 140">
                <a:extLst>
                  <a:ext uri="{FF2B5EF4-FFF2-40B4-BE49-F238E27FC236}">
                    <a16:creationId xmlns:a16="http://schemas.microsoft.com/office/drawing/2014/main" id="{75C3A0AD-A2F8-4861-BC05-B4F52105EFA5}"/>
                  </a:ext>
                </a:extLst>
              </xdr:cNvPr>
              <xdr:cNvSpPr>
                <a:spLocks noChangeArrowheads="1"/>
              </xdr:cNvSpPr>
            </xdr:nvSpPr>
            <xdr:spPr bwMode="auto">
              <a:xfrm>
                <a:off x="2376540" y="9229857"/>
                <a:ext cx="4623908" cy="2820471"/>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2" name="Rectangle 141">
                <a:extLst>
                  <a:ext uri="{FF2B5EF4-FFF2-40B4-BE49-F238E27FC236}">
                    <a16:creationId xmlns:a16="http://schemas.microsoft.com/office/drawing/2014/main" id="{A94C6B96-E0C0-4A81-B2A1-91498A49DB66}"/>
                  </a:ext>
                </a:extLst>
              </xdr:cNvPr>
              <xdr:cNvSpPr>
                <a:spLocks noChangeArrowheads="1"/>
              </xdr:cNvSpPr>
            </xdr:nvSpPr>
            <xdr:spPr bwMode="auto">
              <a:xfrm>
                <a:off x="5780783" y="9714825"/>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3" name="Freeform 7">
                <a:extLst>
                  <a:ext uri="{FF2B5EF4-FFF2-40B4-BE49-F238E27FC236}">
                    <a16:creationId xmlns:a16="http://schemas.microsoft.com/office/drawing/2014/main" id="{4984536C-EB19-47CA-BD4C-F5989744843B}"/>
                  </a:ext>
                </a:extLst>
              </xdr:cNvPr>
              <xdr:cNvSpPr>
                <a:spLocks/>
              </xdr:cNvSpPr>
            </xdr:nvSpPr>
            <xdr:spPr bwMode="auto">
              <a:xfrm>
                <a:off x="7127333" y="11834351"/>
                <a:ext cx="61967" cy="100135"/>
              </a:xfrm>
              <a:custGeom>
                <a:avLst/>
                <a:gdLst>
                  <a:gd name="T0" fmla="*/ 1 w 63"/>
                  <a:gd name="T1" fmla="*/ 35 h 102"/>
                  <a:gd name="T2" fmla="*/ 1 w 63"/>
                  <a:gd name="T3" fmla="*/ 0 h 102"/>
                  <a:gd name="T4" fmla="*/ 63 w 63"/>
                  <a:gd name="T5" fmla="*/ 52 h 102"/>
                  <a:gd name="T6" fmla="*/ 0 w 63"/>
                  <a:gd name="T7" fmla="*/ 102 h 102"/>
                  <a:gd name="T8" fmla="*/ 0 w 63"/>
                  <a:gd name="T9" fmla="*/ 67 h 102"/>
                </a:gdLst>
                <a:ahLst/>
                <a:cxnLst>
                  <a:cxn ang="0">
                    <a:pos x="T0" y="T1"/>
                  </a:cxn>
                  <a:cxn ang="0">
                    <a:pos x="T2" y="T3"/>
                  </a:cxn>
                  <a:cxn ang="0">
                    <a:pos x="T4" y="T5"/>
                  </a:cxn>
                  <a:cxn ang="0">
                    <a:pos x="T6" y="T7"/>
                  </a:cxn>
                  <a:cxn ang="0">
                    <a:pos x="T8" y="T9"/>
                  </a:cxn>
                </a:cxnLst>
                <a:rect l="0" t="0" r="r" b="b"/>
                <a:pathLst>
                  <a:path w="63" h="102">
                    <a:moveTo>
                      <a:pt x="1" y="35"/>
                    </a:moveTo>
                    <a:lnTo>
                      <a:pt x="1" y="0"/>
                    </a:lnTo>
                    <a:lnTo>
                      <a:pt x="63" y="52"/>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4" name="Freeform 10">
                <a:extLst>
                  <a:ext uri="{FF2B5EF4-FFF2-40B4-BE49-F238E27FC236}">
                    <a16:creationId xmlns:a16="http://schemas.microsoft.com/office/drawing/2014/main" id="{E545BA73-F450-4859-863E-95E92000AB8B}"/>
                  </a:ext>
                </a:extLst>
              </xdr:cNvPr>
              <xdr:cNvSpPr>
                <a:spLocks/>
              </xdr:cNvSpPr>
            </xdr:nvSpPr>
            <xdr:spPr bwMode="auto">
              <a:xfrm>
                <a:off x="4344726" y="9543025"/>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5" name="Freeform 11">
                <a:extLst>
                  <a:ext uri="{FF2B5EF4-FFF2-40B4-BE49-F238E27FC236}">
                    <a16:creationId xmlns:a16="http://schemas.microsoft.com/office/drawing/2014/main" id="{1014D8FB-48A1-4D45-8B79-6555B03C5818}"/>
                  </a:ext>
                </a:extLst>
              </xdr:cNvPr>
              <xdr:cNvSpPr>
                <a:spLocks/>
              </xdr:cNvSpPr>
            </xdr:nvSpPr>
            <xdr:spPr bwMode="auto">
              <a:xfrm>
                <a:off x="3829318" y="11820606"/>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6" name="Freeform 12">
                <a:extLst>
                  <a:ext uri="{FF2B5EF4-FFF2-40B4-BE49-F238E27FC236}">
                    <a16:creationId xmlns:a16="http://schemas.microsoft.com/office/drawing/2014/main" id="{2EA02EFA-620D-4137-9526-C7E85E2B3697}"/>
                  </a:ext>
                </a:extLst>
              </xdr:cNvPr>
              <xdr:cNvSpPr>
                <a:spLocks/>
              </xdr:cNvSpPr>
            </xdr:nvSpPr>
            <xdr:spPr bwMode="auto">
              <a:xfrm>
                <a:off x="3176208" y="11472097"/>
                <a:ext cx="100327" cy="61848"/>
              </a:xfrm>
              <a:custGeom>
                <a:avLst/>
                <a:gdLst>
                  <a:gd name="T0" fmla="*/ 67 w 102"/>
                  <a:gd name="T1" fmla="*/ 2 h 63"/>
                  <a:gd name="T2" fmla="*/ 102 w 102"/>
                  <a:gd name="T3" fmla="*/ 3 h 63"/>
                  <a:gd name="T4" fmla="*/ 49 w 102"/>
                  <a:gd name="T5" fmla="*/ 63 h 63"/>
                  <a:gd name="T6" fmla="*/ 0 w 102"/>
                  <a:gd name="T7" fmla="*/ 0 h 63"/>
                  <a:gd name="T8" fmla="*/ 35 w 102"/>
                  <a:gd name="T9" fmla="*/ 1 h 63"/>
                </a:gdLst>
                <a:ahLst/>
                <a:cxnLst>
                  <a:cxn ang="0">
                    <a:pos x="T0" y="T1"/>
                  </a:cxn>
                  <a:cxn ang="0">
                    <a:pos x="T2" y="T3"/>
                  </a:cxn>
                  <a:cxn ang="0">
                    <a:pos x="T4" y="T5"/>
                  </a:cxn>
                  <a:cxn ang="0">
                    <a:pos x="T6" y="T7"/>
                  </a:cxn>
                  <a:cxn ang="0">
                    <a:pos x="T8" y="T9"/>
                  </a:cxn>
                </a:cxnLst>
                <a:rect l="0" t="0" r="r" b="b"/>
                <a:pathLst>
                  <a:path w="102" h="63">
                    <a:moveTo>
                      <a:pt x="67" y="2"/>
                    </a:moveTo>
                    <a:lnTo>
                      <a:pt x="102" y="3"/>
                    </a:lnTo>
                    <a:lnTo>
                      <a:pt x="49" y="63"/>
                    </a:lnTo>
                    <a:lnTo>
                      <a:pt x="0" y="0"/>
                    </a:lnTo>
                    <a:lnTo>
                      <a:pt x="35" y="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7" name="Freeform 13">
                <a:extLst>
                  <a:ext uri="{FF2B5EF4-FFF2-40B4-BE49-F238E27FC236}">
                    <a16:creationId xmlns:a16="http://schemas.microsoft.com/office/drawing/2014/main" id="{97247E88-AFEF-43DC-9DE5-157B2DED9F4E}"/>
                  </a:ext>
                </a:extLst>
              </xdr:cNvPr>
              <xdr:cNvSpPr>
                <a:spLocks/>
              </xdr:cNvSpPr>
            </xdr:nvSpPr>
            <xdr:spPr bwMode="auto">
              <a:xfrm>
                <a:off x="3509649" y="10899756"/>
                <a:ext cx="99344" cy="60866"/>
              </a:xfrm>
              <a:custGeom>
                <a:avLst/>
                <a:gdLst>
                  <a:gd name="T0" fmla="*/ 67 w 101"/>
                  <a:gd name="T1" fmla="*/ 0 h 62"/>
                  <a:gd name="T2" fmla="*/ 101 w 101"/>
                  <a:gd name="T3" fmla="*/ 0 h 62"/>
                  <a:gd name="T4" fmla="*/ 51 w 101"/>
                  <a:gd name="T5" fmla="*/ 62 h 62"/>
                  <a:gd name="T6" fmla="*/ 0 w 101"/>
                  <a:gd name="T7" fmla="*/ 0 h 62"/>
                  <a:gd name="T8" fmla="*/ 35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1" y="62"/>
                    </a:lnTo>
                    <a:lnTo>
                      <a:pt x="0" y="0"/>
                    </a:lnTo>
                    <a:lnTo>
                      <a:pt x="35"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8" name="Freeform 16">
                <a:extLst>
                  <a:ext uri="{FF2B5EF4-FFF2-40B4-BE49-F238E27FC236}">
                    <a16:creationId xmlns:a16="http://schemas.microsoft.com/office/drawing/2014/main" id="{CFA89CED-BD59-4235-B8D4-ACC0A8B4CCA3}"/>
                  </a:ext>
                </a:extLst>
              </xdr:cNvPr>
              <xdr:cNvSpPr>
                <a:spLocks/>
              </xdr:cNvSpPr>
            </xdr:nvSpPr>
            <xdr:spPr bwMode="auto">
              <a:xfrm>
                <a:off x="4537510" y="9351590"/>
                <a:ext cx="995404" cy="99153"/>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9" name="Freeform 17">
                <a:extLst>
                  <a:ext uri="{FF2B5EF4-FFF2-40B4-BE49-F238E27FC236}">
                    <a16:creationId xmlns:a16="http://schemas.microsoft.com/office/drawing/2014/main" id="{984B95BD-F5DE-4974-B26E-124986283A84}"/>
                  </a:ext>
                </a:extLst>
              </xdr:cNvPr>
              <xdr:cNvSpPr>
                <a:spLocks/>
              </xdr:cNvSpPr>
            </xdr:nvSpPr>
            <xdr:spPr bwMode="auto">
              <a:xfrm>
                <a:off x="5471932" y="935159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0" name="Freeform 18">
                <a:extLst>
                  <a:ext uri="{FF2B5EF4-FFF2-40B4-BE49-F238E27FC236}">
                    <a16:creationId xmlns:a16="http://schemas.microsoft.com/office/drawing/2014/main" id="{D46006C4-F3DF-4F98-9835-BBCA7C2AA497}"/>
                  </a:ext>
                </a:extLst>
              </xdr:cNvPr>
              <xdr:cNvSpPr>
                <a:spLocks/>
              </xdr:cNvSpPr>
            </xdr:nvSpPr>
            <xdr:spPr bwMode="auto">
              <a:xfrm>
                <a:off x="2206377" y="9351590"/>
                <a:ext cx="2037038" cy="100135"/>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1" name="Freeform 19">
                <a:extLst>
                  <a:ext uri="{FF2B5EF4-FFF2-40B4-BE49-F238E27FC236}">
                    <a16:creationId xmlns:a16="http://schemas.microsoft.com/office/drawing/2014/main" id="{4B14739B-5623-4B44-9DA7-C011A7B77B8A}"/>
                  </a:ext>
                </a:extLst>
              </xdr:cNvPr>
              <xdr:cNvSpPr>
                <a:spLocks/>
              </xdr:cNvSpPr>
            </xdr:nvSpPr>
            <xdr:spPr bwMode="auto">
              <a:xfrm>
                <a:off x="4182431" y="9351590"/>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2" name="Freeform 20">
                <a:extLst>
                  <a:ext uri="{FF2B5EF4-FFF2-40B4-BE49-F238E27FC236}">
                    <a16:creationId xmlns:a16="http://schemas.microsoft.com/office/drawing/2014/main" id="{BA5E9128-57D4-4CE1-B78A-86A49D2501CC}"/>
                  </a:ext>
                </a:extLst>
              </xdr:cNvPr>
              <xdr:cNvSpPr>
                <a:spLocks/>
              </xdr:cNvSpPr>
            </xdr:nvSpPr>
            <xdr:spPr bwMode="auto">
              <a:xfrm>
                <a:off x="6518483" y="9649051"/>
                <a:ext cx="99344" cy="60866"/>
              </a:xfrm>
              <a:custGeom>
                <a:avLst/>
                <a:gdLst>
                  <a:gd name="T0" fmla="*/ 67 w 101"/>
                  <a:gd name="T1" fmla="*/ 0 h 62"/>
                  <a:gd name="T2" fmla="*/ 101 w 101"/>
                  <a:gd name="T3" fmla="*/ 0 h 62"/>
                  <a:gd name="T4" fmla="*/ 50 w 101"/>
                  <a:gd name="T5" fmla="*/ 62 h 62"/>
                  <a:gd name="T6" fmla="*/ 0 w 101"/>
                  <a:gd name="T7" fmla="*/ 0 h 62"/>
                  <a:gd name="T8" fmla="*/ 34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0" y="62"/>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3" name="Freeform 21">
                <a:extLst>
                  <a:ext uri="{FF2B5EF4-FFF2-40B4-BE49-F238E27FC236}">
                    <a16:creationId xmlns:a16="http://schemas.microsoft.com/office/drawing/2014/main" id="{84ACA3D9-73B4-4DCC-A780-B654A8688CDE}"/>
                  </a:ext>
                </a:extLst>
              </xdr:cNvPr>
              <xdr:cNvSpPr>
                <a:spLocks/>
              </xdr:cNvSpPr>
            </xdr:nvSpPr>
            <xdr:spPr bwMode="auto">
              <a:xfrm>
                <a:off x="5671603" y="9587202"/>
                <a:ext cx="99344" cy="60866"/>
              </a:xfrm>
              <a:custGeom>
                <a:avLst/>
                <a:gdLst>
                  <a:gd name="T0" fmla="*/ 34 w 101"/>
                  <a:gd name="T1" fmla="*/ 62 h 62"/>
                  <a:gd name="T2" fmla="*/ 0 w 101"/>
                  <a:gd name="T3" fmla="*/ 62 h 62"/>
                  <a:gd name="T4" fmla="*/ 49 w 101"/>
                  <a:gd name="T5" fmla="*/ 0 h 62"/>
                  <a:gd name="T6" fmla="*/ 101 w 101"/>
                  <a:gd name="T7" fmla="*/ 60 h 62"/>
                  <a:gd name="T8" fmla="*/ 66 w 101"/>
                  <a:gd name="T9" fmla="*/ 61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49" y="0"/>
                    </a:lnTo>
                    <a:lnTo>
                      <a:pt x="101" y="60"/>
                    </a:lnTo>
                    <a:lnTo>
                      <a:pt x="66"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4" name="Freeform 22">
                <a:extLst>
                  <a:ext uri="{FF2B5EF4-FFF2-40B4-BE49-F238E27FC236}">
                    <a16:creationId xmlns:a16="http://schemas.microsoft.com/office/drawing/2014/main" id="{09D713F8-1051-4EA8-8E3D-0E9B7E807C03}"/>
                  </a:ext>
                </a:extLst>
              </xdr:cNvPr>
              <xdr:cNvSpPr>
                <a:spLocks/>
              </xdr:cNvSpPr>
            </xdr:nvSpPr>
            <xdr:spPr bwMode="auto">
              <a:xfrm>
                <a:off x="5296851" y="10098676"/>
                <a:ext cx="99344" cy="64793"/>
              </a:xfrm>
              <a:custGeom>
                <a:avLst/>
                <a:gdLst>
                  <a:gd name="T0" fmla="*/ 34 w 101"/>
                  <a:gd name="T1" fmla="*/ 63 h 66"/>
                  <a:gd name="T2" fmla="*/ 0 w 101"/>
                  <a:gd name="T3" fmla="*/ 66 h 66"/>
                  <a:gd name="T4" fmla="*/ 47 w 101"/>
                  <a:gd name="T5" fmla="*/ 0 h 66"/>
                  <a:gd name="T6" fmla="*/ 101 w 101"/>
                  <a:gd name="T7" fmla="*/ 58 h 66"/>
                  <a:gd name="T8" fmla="*/ 67 w 101"/>
                  <a:gd name="T9" fmla="*/ 61 h 66"/>
                </a:gdLst>
                <a:ahLst/>
                <a:cxnLst>
                  <a:cxn ang="0">
                    <a:pos x="T0" y="T1"/>
                  </a:cxn>
                  <a:cxn ang="0">
                    <a:pos x="T2" y="T3"/>
                  </a:cxn>
                  <a:cxn ang="0">
                    <a:pos x="T4" y="T5"/>
                  </a:cxn>
                  <a:cxn ang="0">
                    <a:pos x="T6" y="T7"/>
                  </a:cxn>
                  <a:cxn ang="0">
                    <a:pos x="T8" y="T9"/>
                  </a:cxn>
                </a:cxnLst>
                <a:rect l="0" t="0" r="r" b="b"/>
                <a:pathLst>
                  <a:path w="101" h="66">
                    <a:moveTo>
                      <a:pt x="34" y="63"/>
                    </a:moveTo>
                    <a:lnTo>
                      <a:pt x="0" y="66"/>
                    </a:lnTo>
                    <a:lnTo>
                      <a:pt x="47" y="0"/>
                    </a:lnTo>
                    <a:lnTo>
                      <a:pt x="101" y="58"/>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5" name="Freeform 23">
                <a:extLst>
                  <a:ext uri="{FF2B5EF4-FFF2-40B4-BE49-F238E27FC236}">
                    <a16:creationId xmlns:a16="http://schemas.microsoft.com/office/drawing/2014/main" id="{6F1426C4-2A5D-41AC-887E-9069864AC519}"/>
                  </a:ext>
                </a:extLst>
              </xdr:cNvPr>
              <xdr:cNvSpPr>
                <a:spLocks/>
              </xdr:cNvSpPr>
            </xdr:nvSpPr>
            <xdr:spPr bwMode="auto">
              <a:xfrm>
                <a:off x="5134557" y="9903314"/>
                <a:ext cx="60983" cy="99153"/>
              </a:xfrm>
              <a:custGeom>
                <a:avLst/>
                <a:gdLst>
                  <a:gd name="T0" fmla="*/ 0 w 62"/>
                  <a:gd name="T1" fmla="*/ 34 h 101"/>
                  <a:gd name="T2" fmla="*/ 0 w 62"/>
                  <a:gd name="T3" fmla="*/ 0 h 101"/>
                  <a:gd name="T4" fmla="*/ 62 w 62"/>
                  <a:gd name="T5" fmla="*/ 51 h 101"/>
                  <a:gd name="T6" fmla="*/ 1 w 62"/>
                  <a:gd name="T7" fmla="*/ 101 h 101"/>
                  <a:gd name="T8" fmla="*/ 1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1" y="101"/>
                    </a:lnTo>
                    <a:lnTo>
                      <a:pt x="1"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6" name="Freeform 24">
                <a:extLst>
                  <a:ext uri="{FF2B5EF4-FFF2-40B4-BE49-F238E27FC236}">
                    <a16:creationId xmlns:a16="http://schemas.microsoft.com/office/drawing/2014/main" id="{566B9B4A-AB0B-418C-94A6-A736A39AC89F}"/>
                  </a:ext>
                </a:extLst>
              </xdr:cNvPr>
              <xdr:cNvSpPr>
                <a:spLocks/>
              </xdr:cNvSpPr>
            </xdr:nvSpPr>
            <xdr:spPr bwMode="auto">
              <a:xfrm>
                <a:off x="2932274" y="10974368"/>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7" name="Freeform 25">
                <a:extLst>
                  <a:ext uri="{FF2B5EF4-FFF2-40B4-BE49-F238E27FC236}">
                    <a16:creationId xmlns:a16="http://schemas.microsoft.com/office/drawing/2014/main" id="{F4587C05-4526-498C-8A72-9A32689071AA}"/>
                  </a:ext>
                </a:extLst>
              </xdr:cNvPr>
              <xdr:cNvSpPr>
                <a:spLocks/>
              </xdr:cNvSpPr>
            </xdr:nvSpPr>
            <xdr:spPr bwMode="auto">
              <a:xfrm>
                <a:off x="2936209" y="10965532"/>
                <a:ext cx="99344" cy="61848"/>
              </a:xfrm>
              <a:custGeom>
                <a:avLst/>
                <a:gdLst>
                  <a:gd name="T0" fmla="*/ 34 w 101"/>
                  <a:gd name="T1" fmla="*/ 63 h 63"/>
                  <a:gd name="T2" fmla="*/ 0 w 101"/>
                  <a:gd name="T3" fmla="*/ 63 h 63"/>
                  <a:gd name="T4" fmla="*/ 51 w 101"/>
                  <a:gd name="T5" fmla="*/ 0 h 63"/>
                  <a:gd name="T6" fmla="*/ 101 w 101"/>
                  <a:gd name="T7" fmla="*/ 63 h 63"/>
                  <a:gd name="T8" fmla="*/ 67 w 101"/>
                  <a:gd name="T9" fmla="*/ 63 h 63"/>
                </a:gdLst>
                <a:ahLst/>
                <a:cxnLst>
                  <a:cxn ang="0">
                    <a:pos x="T0" y="T1"/>
                  </a:cxn>
                  <a:cxn ang="0">
                    <a:pos x="T2" y="T3"/>
                  </a:cxn>
                  <a:cxn ang="0">
                    <a:pos x="T4" y="T5"/>
                  </a:cxn>
                  <a:cxn ang="0">
                    <a:pos x="T6" y="T7"/>
                  </a:cxn>
                  <a:cxn ang="0">
                    <a:pos x="T8" y="T9"/>
                  </a:cxn>
                </a:cxnLst>
                <a:rect l="0" t="0" r="r" b="b"/>
                <a:pathLst>
                  <a:path w="101" h="63">
                    <a:moveTo>
                      <a:pt x="34" y="63"/>
                    </a:moveTo>
                    <a:lnTo>
                      <a:pt x="0" y="63"/>
                    </a:lnTo>
                    <a:lnTo>
                      <a:pt x="51" y="0"/>
                    </a:lnTo>
                    <a:lnTo>
                      <a:pt x="101" y="63"/>
                    </a:lnTo>
                    <a:lnTo>
                      <a:pt x="67" y="6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8" name="Freeform 26">
                <a:extLst>
                  <a:ext uri="{FF2B5EF4-FFF2-40B4-BE49-F238E27FC236}">
                    <a16:creationId xmlns:a16="http://schemas.microsoft.com/office/drawing/2014/main" id="{054E6CC2-958A-41C0-BC87-5288C97523B4}"/>
                  </a:ext>
                </a:extLst>
              </xdr:cNvPr>
              <xdr:cNvSpPr>
                <a:spLocks/>
              </xdr:cNvSpPr>
            </xdr:nvSpPr>
            <xdr:spPr bwMode="auto">
              <a:xfrm>
                <a:off x="5287014" y="11358219"/>
                <a:ext cx="100327" cy="60866"/>
              </a:xfrm>
              <a:custGeom>
                <a:avLst/>
                <a:gdLst>
                  <a:gd name="T0" fmla="*/ 35 w 102"/>
                  <a:gd name="T1" fmla="*/ 62 h 62"/>
                  <a:gd name="T2" fmla="*/ 0 w 102"/>
                  <a:gd name="T3" fmla="*/ 62 h 62"/>
                  <a:gd name="T4" fmla="*/ 51 w 102"/>
                  <a:gd name="T5" fmla="*/ 0 h 62"/>
                  <a:gd name="T6" fmla="*/ 102 w 102"/>
                  <a:gd name="T7" fmla="*/ 62 h 62"/>
                  <a:gd name="T8" fmla="*/ 67 w 102"/>
                  <a:gd name="T9" fmla="*/ 62 h 62"/>
                </a:gdLst>
                <a:ahLst/>
                <a:cxnLst>
                  <a:cxn ang="0">
                    <a:pos x="T0" y="T1"/>
                  </a:cxn>
                  <a:cxn ang="0">
                    <a:pos x="T2" y="T3"/>
                  </a:cxn>
                  <a:cxn ang="0">
                    <a:pos x="T4" y="T5"/>
                  </a:cxn>
                  <a:cxn ang="0">
                    <a:pos x="T6" y="T7"/>
                  </a:cxn>
                  <a:cxn ang="0">
                    <a:pos x="T8" y="T9"/>
                  </a:cxn>
                </a:cxnLst>
                <a:rect l="0" t="0" r="r" b="b"/>
                <a:pathLst>
                  <a:path w="102" h="62">
                    <a:moveTo>
                      <a:pt x="35" y="62"/>
                    </a:moveTo>
                    <a:lnTo>
                      <a:pt x="0" y="62"/>
                    </a:lnTo>
                    <a:lnTo>
                      <a:pt x="51" y="0"/>
                    </a:lnTo>
                    <a:lnTo>
                      <a:pt x="102"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9" name="Freeform 27">
                <a:extLst>
                  <a:ext uri="{FF2B5EF4-FFF2-40B4-BE49-F238E27FC236}">
                    <a16:creationId xmlns:a16="http://schemas.microsoft.com/office/drawing/2014/main" id="{F7BC2DE6-7E6B-4663-AA80-9257DDA710D4}"/>
                  </a:ext>
                </a:extLst>
              </xdr:cNvPr>
              <xdr:cNvSpPr>
                <a:spLocks/>
              </xdr:cNvSpPr>
            </xdr:nvSpPr>
            <xdr:spPr bwMode="auto">
              <a:xfrm>
                <a:off x="4576855" y="11854966"/>
                <a:ext cx="62951" cy="98172"/>
              </a:xfrm>
              <a:custGeom>
                <a:avLst/>
                <a:gdLst>
                  <a:gd name="T0" fmla="*/ 1 w 64"/>
                  <a:gd name="T1" fmla="*/ 34 h 100"/>
                  <a:gd name="T2" fmla="*/ 0 w 64"/>
                  <a:gd name="T3" fmla="*/ 0 h 100"/>
                  <a:gd name="T4" fmla="*/ 64 w 64"/>
                  <a:gd name="T5" fmla="*/ 48 h 100"/>
                  <a:gd name="T6" fmla="*/ 3 w 64"/>
                  <a:gd name="T7" fmla="*/ 100 h 100"/>
                  <a:gd name="T8" fmla="*/ 2 w 64"/>
                  <a:gd name="T9" fmla="*/ 66 h 100"/>
                </a:gdLst>
                <a:ahLst/>
                <a:cxnLst>
                  <a:cxn ang="0">
                    <a:pos x="T0" y="T1"/>
                  </a:cxn>
                  <a:cxn ang="0">
                    <a:pos x="T2" y="T3"/>
                  </a:cxn>
                  <a:cxn ang="0">
                    <a:pos x="T4" y="T5"/>
                  </a:cxn>
                  <a:cxn ang="0">
                    <a:pos x="T6" y="T7"/>
                  </a:cxn>
                  <a:cxn ang="0">
                    <a:pos x="T8" y="T9"/>
                  </a:cxn>
                </a:cxnLst>
                <a:rect l="0" t="0" r="r" b="b"/>
                <a:pathLst>
                  <a:path w="64" h="100">
                    <a:moveTo>
                      <a:pt x="1" y="34"/>
                    </a:moveTo>
                    <a:lnTo>
                      <a:pt x="0" y="0"/>
                    </a:lnTo>
                    <a:lnTo>
                      <a:pt x="64" y="48"/>
                    </a:lnTo>
                    <a:lnTo>
                      <a:pt x="3" y="100"/>
                    </a:lnTo>
                    <a:lnTo>
                      <a:pt x="2" y="66"/>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0" name="Freeform 28">
                <a:extLst>
                  <a:ext uri="{FF2B5EF4-FFF2-40B4-BE49-F238E27FC236}">
                    <a16:creationId xmlns:a16="http://schemas.microsoft.com/office/drawing/2014/main" id="{F160B902-5660-43C3-9291-D3EFC74240E0}"/>
                  </a:ext>
                </a:extLst>
              </xdr:cNvPr>
              <xdr:cNvSpPr>
                <a:spLocks/>
              </xdr:cNvSpPr>
            </xdr:nvSpPr>
            <xdr:spPr bwMode="auto">
              <a:xfrm>
                <a:off x="5994224" y="11394542"/>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1" name="Freeform 29">
                <a:extLst>
                  <a:ext uri="{FF2B5EF4-FFF2-40B4-BE49-F238E27FC236}">
                    <a16:creationId xmlns:a16="http://schemas.microsoft.com/office/drawing/2014/main" id="{B2619244-B543-4C30-9402-3EBC873BF2C1}"/>
                  </a:ext>
                </a:extLst>
              </xdr:cNvPr>
              <xdr:cNvSpPr>
                <a:spLocks/>
              </xdr:cNvSpPr>
            </xdr:nvSpPr>
            <xdr:spPr bwMode="auto">
              <a:xfrm>
                <a:off x="5841766"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2" name="Freeform 30">
                <a:extLst>
                  <a:ext uri="{FF2B5EF4-FFF2-40B4-BE49-F238E27FC236}">
                    <a16:creationId xmlns:a16="http://schemas.microsoft.com/office/drawing/2014/main" id="{D5A05CD5-659E-44DE-A898-4AD17346C641}"/>
                  </a:ext>
                </a:extLst>
              </xdr:cNvPr>
              <xdr:cNvSpPr>
                <a:spLocks/>
              </xdr:cNvSpPr>
            </xdr:nvSpPr>
            <xdr:spPr bwMode="auto">
              <a:xfrm>
                <a:off x="3991612" y="10960623"/>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3" name="Freeform 31">
                <a:extLst>
                  <a:ext uri="{FF2B5EF4-FFF2-40B4-BE49-F238E27FC236}">
                    <a16:creationId xmlns:a16="http://schemas.microsoft.com/office/drawing/2014/main" id="{252A3BB2-F832-40AD-9144-9CD5E30F6D27}"/>
                  </a:ext>
                </a:extLst>
              </xdr:cNvPr>
              <xdr:cNvSpPr>
                <a:spLocks/>
              </xdr:cNvSpPr>
            </xdr:nvSpPr>
            <xdr:spPr bwMode="auto">
              <a:xfrm>
                <a:off x="3991612" y="11341530"/>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4" name="Freeform 32">
                <a:extLst>
                  <a:ext uri="{FF2B5EF4-FFF2-40B4-BE49-F238E27FC236}">
                    <a16:creationId xmlns:a16="http://schemas.microsoft.com/office/drawing/2014/main" id="{AAF4E8BB-D69E-49BA-89B8-3C0F69295F88}"/>
                  </a:ext>
                </a:extLst>
              </xdr:cNvPr>
              <xdr:cNvSpPr>
                <a:spLocks/>
              </xdr:cNvSpPr>
            </xdr:nvSpPr>
            <xdr:spPr bwMode="auto">
              <a:xfrm>
                <a:off x="4729313" y="10996947"/>
                <a:ext cx="99344" cy="63811"/>
              </a:xfrm>
              <a:custGeom>
                <a:avLst/>
                <a:gdLst>
                  <a:gd name="T0" fmla="*/ 34 w 101"/>
                  <a:gd name="T1" fmla="*/ 62 h 65"/>
                  <a:gd name="T2" fmla="*/ 0 w 101"/>
                  <a:gd name="T3" fmla="*/ 65 h 65"/>
                  <a:gd name="T4" fmla="*/ 47 w 101"/>
                  <a:gd name="T5" fmla="*/ 0 h 65"/>
                  <a:gd name="T6" fmla="*/ 101 w 101"/>
                  <a:gd name="T7" fmla="*/ 57 h 65"/>
                  <a:gd name="T8" fmla="*/ 67 w 101"/>
                  <a:gd name="T9" fmla="*/ 60 h 65"/>
                </a:gdLst>
                <a:ahLst/>
                <a:cxnLst>
                  <a:cxn ang="0">
                    <a:pos x="T0" y="T1"/>
                  </a:cxn>
                  <a:cxn ang="0">
                    <a:pos x="T2" y="T3"/>
                  </a:cxn>
                  <a:cxn ang="0">
                    <a:pos x="T4" y="T5"/>
                  </a:cxn>
                  <a:cxn ang="0">
                    <a:pos x="T6" y="T7"/>
                  </a:cxn>
                  <a:cxn ang="0">
                    <a:pos x="T8" y="T9"/>
                  </a:cxn>
                </a:cxnLst>
                <a:rect l="0" t="0" r="r" b="b"/>
                <a:pathLst>
                  <a:path w="101" h="65">
                    <a:moveTo>
                      <a:pt x="34" y="62"/>
                    </a:moveTo>
                    <a:lnTo>
                      <a:pt x="0" y="65"/>
                    </a:lnTo>
                    <a:lnTo>
                      <a:pt x="47" y="0"/>
                    </a:lnTo>
                    <a:lnTo>
                      <a:pt x="101" y="57"/>
                    </a:lnTo>
                    <a:lnTo>
                      <a:pt x="67" y="6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5" name="Freeform 33">
                <a:extLst>
                  <a:ext uri="{FF2B5EF4-FFF2-40B4-BE49-F238E27FC236}">
                    <a16:creationId xmlns:a16="http://schemas.microsoft.com/office/drawing/2014/main" id="{C1264C0D-0218-42C6-A224-21101DD90E17}"/>
                  </a:ext>
                </a:extLst>
              </xdr:cNvPr>
              <xdr:cNvSpPr>
                <a:spLocks/>
              </xdr:cNvSpPr>
            </xdr:nvSpPr>
            <xdr:spPr bwMode="auto">
              <a:xfrm>
                <a:off x="4730296" y="11389633"/>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6" name="Freeform 34">
                <a:extLst>
                  <a:ext uri="{FF2B5EF4-FFF2-40B4-BE49-F238E27FC236}">
                    <a16:creationId xmlns:a16="http://schemas.microsoft.com/office/drawing/2014/main" id="{CFED21F3-4F7D-4027-AE5E-0BD6E283747E}"/>
                  </a:ext>
                </a:extLst>
              </xdr:cNvPr>
              <xdr:cNvSpPr>
                <a:spLocks/>
              </xdr:cNvSpPr>
            </xdr:nvSpPr>
            <xdr:spPr bwMode="auto">
              <a:xfrm>
                <a:off x="5994224" y="10640584"/>
                <a:ext cx="100327" cy="62830"/>
              </a:xfrm>
              <a:custGeom>
                <a:avLst/>
                <a:gdLst>
                  <a:gd name="T0" fmla="*/ 35 w 102"/>
                  <a:gd name="T1" fmla="*/ 61 h 64"/>
                  <a:gd name="T2" fmla="*/ 0 w 102"/>
                  <a:gd name="T3" fmla="*/ 60 h 64"/>
                  <a:gd name="T4" fmla="*/ 53 w 102"/>
                  <a:gd name="T5" fmla="*/ 0 h 64"/>
                  <a:gd name="T6" fmla="*/ 102 w 102"/>
                  <a:gd name="T7" fmla="*/ 64 h 64"/>
                  <a:gd name="T8" fmla="*/ 67 w 102"/>
                  <a:gd name="T9" fmla="*/ 62 h 64"/>
                </a:gdLst>
                <a:ahLst/>
                <a:cxnLst>
                  <a:cxn ang="0">
                    <a:pos x="T0" y="T1"/>
                  </a:cxn>
                  <a:cxn ang="0">
                    <a:pos x="T2" y="T3"/>
                  </a:cxn>
                  <a:cxn ang="0">
                    <a:pos x="T4" y="T5"/>
                  </a:cxn>
                  <a:cxn ang="0">
                    <a:pos x="T6" y="T7"/>
                  </a:cxn>
                  <a:cxn ang="0">
                    <a:pos x="T8" y="T9"/>
                  </a:cxn>
                </a:cxnLst>
                <a:rect l="0" t="0" r="r" b="b"/>
                <a:pathLst>
                  <a:path w="102" h="64">
                    <a:moveTo>
                      <a:pt x="35" y="61"/>
                    </a:moveTo>
                    <a:lnTo>
                      <a:pt x="0" y="60"/>
                    </a:lnTo>
                    <a:lnTo>
                      <a:pt x="53" y="0"/>
                    </a:lnTo>
                    <a:lnTo>
                      <a:pt x="102"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7" name="Freeform 35">
                <a:extLst>
                  <a:ext uri="{FF2B5EF4-FFF2-40B4-BE49-F238E27FC236}">
                    <a16:creationId xmlns:a16="http://schemas.microsoft.com/office/drawing/2014/main" id="{446DE9DE-D180-4B70-AD5F-7FB163F82BF8}"/>
                  </a:ext>
                </a:extLst>
              </xdr:cNvPr>
              <xdr:cNvSpPr>
                <a:spLocks/>
              </xdr:cNvSpPr>
            </xdr:nvSpPr>
            <xdr:spPr bwMode="auto">
              <a:xfrm>
                <a:off x="5994224" y="11000874"/>
                <a:ext cx="99344" cy="62830"/>
              </a:xfrm>
              <a:custGeom>
                <a:avLst/>
                <a:gdLst>
                  <a:gd name="T0" fmla="*/ 34 w 101"/>
                  <a:gd name="T1" fmla="*/ 62 h 64"/>
                  <a:gd name="T2" fmla="*/ 0 w 101"/>
                  <a:gd name="T3" fmla="*/ 60 h 64"/>
                  <a:gd name="T4" fmla="*/ 53 w 101"/>
                  <a:gd name="T5" fmla="*/ 0 h 64"/>
                  <a:gd name="T6" fmla="*/ 101 w 101"/>
                  <a:gd name="T7" fmla="*/ 64 h 64"/>
                  <a:gd name="T8" fmla="*/ 67 w 101"/>
                  <a:gd name="T9" fmla="*/ 62 h 64"/>
                </a:gdLst>
                <a:ahLst/>
                <a:cxnLst>
                  <a:cxn ang="0">
                    <a:pos x="T0" y="T1"/>
                  </a:cxn>
                  <a:cxn ang="0">
                    <a:pos x="T2" y="T3"/>
                  </a:cxn>
                  <a:cxn ang="0">
                    <a:pos x="T4" y="T5"/>
                  </a:cxn>
                  <a:cxn ang="0">
                    <a:pos x="T6" y="T7"/>
                  </a:cxn>
                  <a:cxn ang="0">
                    <a:pos x="T8" y="T9"/>
                  </a:cxn>
                </a:cxnLst>
                <a:rect l="0" t="0" r="r" b="b"/>
                <a:pathLst>
                  <a:path w="101" h="64">
                    <a:moveTo>
                      <a:pt x="34" y="62"/>
                    </a:moveTo>
                    <a:lnTo>
                      <a:pt x="0" y="60"/>
                    </a:lnTo>
                    <a:lnTo>
                      <a:pt x="53" y="0"/>
                    </a:lnTo>
                    <a:lnTo>
                      <a:pt x="101"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8" name="Freeform 36">
                <a:extLst>
                  <a:ext uri="{FF2B5EF4-FFF2-40B4-BE49-F238E27FC236}">
                    <a16:creationId xmlns:a16="http://schemas.microsoft.com/office/drawing/2014/main" id="{35101389-F4FE-4724-9F6C-D607490AB42B}"/>
                  </a:ext>
                </a:extLst>
              </xdr:cNvPr>
              <xdr:cNvSpPr>
                <a:spLocks/>
              </xdr:cNvSpPr>
            </xdr:nvSpPr>
            <xdr:spPr bwMode="auto">
              <a:xfrm>
                <a:off x="2932274" y="10172305"/>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9" name="Freeform 37">
                <a:extLst>
                  <a:ext uri="{FF2B5EF4-FFF2-40B4-BE49-F238E27FC236}">
                    <a16:creationId xmlns:a16="http://schemas.microsoft.com/office/drawing/2014/main" id="{C0241544-AC54-4061-9D17-1F3909711B61}"/>
                  </a:ext>
                </a:extLst>
              </xdr:cNvPr>
              <xdr:cNvSpPr>
                <a:spLocks/>
              </xdr:cNvSpPr>
            </xdr:nvSpPr>
            <xdr:spPr bwMode="auto">
              <a:xfrm>
                <a:off x="3355223" y="1106174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0" name="Freeform 38">
                <a:extLst>
                  <a:ext uri="{FF2B5EF4-FFF2-40B4-BE49-F238E27FC236}">
                    <a16:creationId xmlns:a16="http://schemas.microsoft.com/office/drawing/2014/main" id="{F0843D58-945A-475A-9382-8EE835F6A3C5}"/>
                  </a:ext>
                </a:extLst>
              </xdr:cNvPr>
              <xdr:cNvSpPr>
                <a:spLocks/>
              </xdr:cNvSpPr>
            </xdr:nvSpPr>
            <xdr:spPr bwMode="auto">
              <a:xfrm>
                <a:off x="3254896" y="10101621"/>
                <a:ext cx="99344" cy="62830"/>
              </a:xfrm>
              <a:custGeom>
                <a:avLst/>
                <a:gdLst>
                  <a:gd name="T0" fmla="*/ 67 w 101"/>
                  <a:gd name="T1" fmla="*/ 1 h 64"/>
                  <a:gd name="T2" fmla="*/ 101 w 101"/>
                  <a:gd name="T3" fmla="*/ 0 h 64"/>
                  <a:gd name="T4" fmla="*/ 54 w 101"/>
                  <a:gd name="T5" fmla="*/ 64 h 64"/>
                  <a:gd name="T6" fmla="*/ 0 w 101"/>
                  <a:gd name="T7" fmla="*/ 5 h 64"/>
                  <a:gd name="T8" fmla="*/ 34 w 101"/>
                  <a:gd name="T9" fmla="*/ 3 h 64"/>
                </a:gdLst>
                <a:ahLst/>
                <a:cxnLst>
                  <a:cxn ang="0">
                    <a:pos x="T0" y="T1"/>
                  </a:cxn>
                  <a:cxn ang="0">
                    <a:pos x="T2" y="T3"/>
                  </a:cxn>
                  <a:cxn ang="0">
                    <a:pos x="T4" y="T5"/>
                  </a:cxn>
                  <a:cxn ang="0">
                    <a:pos x="T6" y="T7"/>
                  </a:cxn>
                  <a:cxn ang="0">
                    <a:pos x="T8" y="T9"/>
                  </a:cxn>
                </a:cxnLst>
                <a:rect l="0" t="0" r="r" b="b"/>
                <a:pathLst>
                  <a:path w="101" h="64">
                    <a:moveTo>
                      <a:pt x="67" y="1"/>
                    </a:moveTo>
                    <a:lnTo>
                      <a:pt x="101" y="0"/>
                    </a:lnTo>
                    <a:lnTo>
                      <a:pt x="54" y="64"/>
                    </a:lnTo>
                    <a:lnTo>
                      <a:pt x="0" y="5"/>
                    </a:lnTo>
                    <a:lnTo>
                      <a:pt x="34" y="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1" name="Rectangle 170">
                <a:extLst>
                  <a:ext uri="{FF2B5EF4-FFF2-40B4-BE49-F238E27FC236}">
                    <a16:creationId xmlns:a16="http://schemas.microsoft.com/office/drawing/2014/main" id="{43987485-4486-4E81-B553-2065EC14401F}"/>
                  </a:ext>
                </a:extLst>
              </xdr:cNvPr>
              <xdr:cNvSpPr>
                <a:spLocks noChangeArrowheads="1"/>
              </xdr:cNvSpPr>
            </xdr:nvSpPr>
            <xdr:spPr bwMode="auto">
              <a:xfrm>
                <a:off x="4527675" y="9721697"/>
                <a:ext cx="1091797"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72" name="Oval 171">
                    <a:extLst>
                      <a:ext uri="{FF2B5EF4-FFF2-40B4-BE49-F238E27FC236}">
                        <a16:creationId xmlns:a16="http://schemas.microsoft.com/office/drawing/2014/main" id="{D463F5CC-E4F6-49D8-86DF-029BEC2017F1}"/>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172" name="Oval 171">
                    <a:extLst>
                      <a:ext uri="{FF2B5EF4-FFF2-40B4-BE49-F238E27FC236}">
                        <a16:creationId xmlns:a16="http://schemas.microsoft.com/office/drawing/2014/main" id="{D463F5CC-E4F6-49D8-86DF-029BEC2017F1}"/>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73" name="Oval 172">
                    <a:extLst>
                      <a:ext uri="{FF2B5EF4-FFF2-40B4-BE49-F238E27FC236}">
                        <a16:creationId xmlns:a16="http://schemas.microsoft.com/office/drawing/2014/main" id="{A9714E24-D98C-44E3-BDD3-F5736BFBF4F8}"/>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73" name="Oval 172">
                    <a:extLst>
                      <a:ext uri="{FF2B5EF4-FFF2-40B4-BE49-F238E27FC236}">
                        <a16:creationId xmlns:a16="http://schemas.microsoft.com/office/drawing/2014/main" id="{A9714E24-D98C-44E3-BDD3-F5736BFBF4F8}"/>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174" name="Freeform 46">
                <a:extLst>
                  <a:ext uri="{FF2B5EF4-FFF2-40B4-BE49-F238E27FC236}">
                    <a16:creationId xmlns:a16="http://schemas.microsoft.com/office/drawing/2014/main" id="{3399C10B-1FC6-4C9C-8727-F1D71979F01C}"/>
                  </a:ext>
                </a:extLst>
              </xdr:cNvPr>
              <xdr:cNvSpPr>
                <a:spLocks/>
              </xdr:cNvSpPr>
            </xdr:nvSpPr>
            <xdr:spPr bwMode="auto">
              <a:xfrm>
                <a:off x="5287014" y="10665126"/>
                <a:ext cx="100327" cy="61848"/>
              </a:xfrm>
              <a:custGeom>
                <a:avLst/>
                <a:gdLst>
                  <a:gd name="T0" fmla="*/ 35 w 102"/>
                  <a:gd name="T1" fmla="*/ 62 h 63"/>
                  <a:gd name="T2" fmla="*/ 0 w 102"/>
                  <a:gd name="T3" fmla="*/ 61 h 63"/>
                  <a:gd name="T4" fmla="*/ 53 w 102"/>
                  <a:gd name="T5" fmla="*/ 0 h 63"/>
                  <a:gd name="T6" fmla="*/ 102 w 102"/>
                  <a:gd name="T7" fmla="*/ 63 h 63"/>
                  <a:gd name="T8" fmla="*/ 67 w 102"/>
                  <a:gd name="T9" fmla="*/ 62 h 63"/>
                </a:gdLst>
                <a:ahLst/>
                <a:cxnLst>
                  <a:cxn ang="0">
                    <a:pos x="T0" y="T1"/>
                  </a:cxn>
                  <a:cxn ang="0">
                    <a:pos x="T2" y="T3"/>
                  </a:cxn>
                  <a:cxn ang="0">
                    <a:pos x="T4" y="T5"/>
                  </a:cxn>
                  <a:cxn ang="0">
                    <a:pos x="T6" y="T7"/>
                  </a:cxn>
                  <a:cxn ang="0">
                    <a:pos x="T8" y="T9"/>
                  </a:cxn>
                </a:cxnLst>
                <a:rect l="0" t="0" r="r" b="b"/>
                <a:pathLst>
                  <a:path w="102" h="63">
                    <a:moveTo>
                      <a:pt x="35" y="62"/>
                    </a:moveTo>
                    <a:lnTo>
                      <a:pt x="0" y="61"/>
                    </a:lnTo>
                    <a:lnTo>
                      <a:pt x="53" y="0"/>
                    </a:lnTo>
                    <a:lnTo>
                      <a:pt x="102" y="63"/>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5" name="Freeform 51">
                <a:extLst>
                  <a:ext uri="{FF2B5EF4-FFF2-40B4-BE49-F238E27FC236}">
                    <a16:creationId xmlns:a16="http://schemas.microsoft.com/office/drawing/2014/main" id="{F4C2DE8A-F1B1-4231-A5DB-DD172F08BE0D}"/>
                  </a:ext>
                </a:extLst>
              </xdr:cNvPr>
              <xdr:cNvSpPr>
                <a:spLocks/>
              </xdr:cNvSpPr>
            </xdr:nvSpPr>
            <xdr:spPr bwMode="auto">
              <a:xfrm>
                <a:off x="5320457" y="9587202"/>
                <a:ext cx="450489" cy="220886"/>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6" name="Freeform 54">
                <a:extLst>
                  <a:ext uri="{FF2B5EF4-FFF2-40B4-BE49-F238E27FC236}">
                    <a16:creationId xmlns:a16="http://schemas.microsoft.com/office/drawing/2014/main" id="{B9D0C863-A6B1-495D-88A3-83F814925F7A}"/>
                  </a:ext>
                </a:extLst>
              </xdr:cNvPr>
              <xdr:cNvSpPr>
                <a:spLocks/>
              </xdr:cNvSpPr>
            </xdr:nvSpPr>
            <xdr:spPr bwMode="auto">
              <a:xfrm>
                <a:off x="4758821" y="9903314"/>
                <a:ext cx="436719" cy="403486"/>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7" name="Freeform 55">
                <a:extLst>
                  <a:ext uri="{FF2B5EF4-FFF2-40B4-BE49-F238E27FC236}">
                    <a16:creationId xmlns:a16="http://schemas.microsoft.com/office/drawing/2014/main" id="{64DA77DA-7229-4453-95B2-DFF6B20C33E7}"/>
                  </a:ext>
                </a:extLst>
              </xdr:cNvPr>
              <xdr:cNvSpPr>
                <a:spLocks/>
              </xdr:cNvSpPr>
            </xdr:nvSpPr>
            <xdr:spPr bwMode="auto">
              <a:xfrm>
                <a:off x="5287014" y="11358219"/>
                <a:ext cx="100327" cy="212050"/>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78" name="Oval 177">
                    <a:extLst>
                      <a:ext uri="{FF2B5EF4-FFF2-40B4-BE49-F238E27FC236}">
                        <a16:creationId xmlns:a16="http://schemas.microsoft.com/office/drawing/2014/main" id="{44A53B65-6458-45ED-8708-EB12BC3CDC48}"/>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178" name="Oval 177">
                    <a:extLst>
                      <a:ext uri="{FF2B5EF4-FFF2-40B4-BE49-F238E27FC236}">
                        <a16:creationId xmlns:a16="http://schemas.microsoft.com/office/drawing/2014/main" id="{44A53B65-6458-45ED-8708-EB12BC3CDC48}"/>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179" name="Freeform 60">
                <a:extLst>
                  <a:ext uri="{FF2B5EF4-FFF2-40B4-BE49-F238E27FC236}">
                    <a16:creationId xmlns:a16="http://schemas.microsoft.com/office/drawing/2014/main" id="{3CBCFF53-1A9F-44AC-963A-920E33EF87DF}"/>
                  </a:ext>
                </a:extLst>
              </xdr:cNvPr>
              <xdr:cNvSpPr>
                <a:spLocks/>
              </xdr:cNvSpPr>
            </xdr:nvSpPr>
            <xdr:spPr bwMode="auto">
              <a:xfrm>
                <a:off x="4725379" y="10668072"/>
                <a:ext cx="99344" cy="144312"/>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0" name="Freeform 65">
                <a:extLst>
                  <a:ext uri="{FF2B5EF4-FFF2-40B4-BE49-F238E27FC236}">
                    <a16:creationId xmlns:a16="http://schemas.microsoft.com/office/drawing/2014/main" id="{FF0A8227-BFC4-40C6-8368-9C1462E705C5}"/>
                  </a:ext>
                </a:extLst>
              </xdr:cNvPr>
              <xdr:cNvSpPr>
                <a:spLocks/>
              </xdr:cNvSpPr>
            </xdr:nvSpPr>
            <xdr:spPr bwMode="auto">
              <a:xfrm>
                <a:off x="4730296" y="11340547"/>
                <a:ext cx="100327" cy="227758"/>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1" name="Freeform 66">
                <a:extLst>
                  <a:ext uri="{FF2B5EF4-FFF2-40B4-BE49-F238E27FC236}">
                    <a16:creationId xmlns:a16="http://schemas.microsoft.com/office/drawing/2014/main" id="{A3476188-8CB2-479A-A4BE-83DAA3B95CB6}"/>
                  </a:ext>
                </a:extLst>
              </xdr:cNvPr>
              <xdr:cNvSpPr>
                <a:spLocks/>
              </xdr:cNvSpPr>
            </xdr:nvSpPr>
            <xdr:spPr bwMode="auto">
              <a:xfrm>
                <a:off x="5477834" y="11852022"/>
                <a:ext cx="424916" cy="100135"/>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2" name="Freeform 67">
                <a:extLst>
                  <a:ext uri="{FF2B5EF4-FFF2-40B4-BE49-F238E27FC236}">
                    <a16:creationId xmlns:a16="http://schemas.microsoft.com/office/drawing/2014/main" id="{D945B74F-C1F5-459E-8586-CCBC252AEEDC}"/>
                  </a:ext>
                </a:extLst>
              </xdr:cNvPr>
              <xdr:cNvSpPr>
                <a:spLocks/>
              </xdr:cNvSpPr>
            </xdr:nvSpPr>
            <xdr:spPr bwMode="auto">
              <a:xfrm>
                <a:off x="5287014" y="10665126"/>
                <a:ext cx="100327" cy="147257"/>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3" name="Freeform 68">
                <a:extLst>
                  <a:ext uri="{FF2B5EF4-FFF2-40B4-BE49-F238E27FC236}">
                    <a16:creationId xmlns:a16="http://schemas.microsoft.com/office/drawing/2014/main" id="{BF2AF15E-B6A4-487C-AD31-E1F43A2D3E37}"/>
                  </a:ext>
                </a:extLst>
              </xdr:cNvPr>
              <xdr:cNvSpPr>
                <a:spLocks/>
              </xdr:cNvSpPr>
            </xdr:nvSpPr>
            <xdr:spPr bwMode="auto">
              <a:xfrm>
                <a:off x="5287999" y="11027380"/>
                <a:ext cx="99344" cy="107989"/>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4" name="Freeform 69">
                <a:extLst>
                  <a:ext uri="{FF2B5EF4-FFF2-40B4-BE49-F238E27FC236}">
                    <a16:creationId xmlns:a16="http://schemas.microsoft.com/office/drawing/2014/main" id="{4C137C49-BDC2-4D2A-86E8-D9B07D5F5C3D}"/>
                  </a:ext>
                </a:extLst>
              </xdr:cNvPr>
              <xdr:cNvSpPr>
                <a:spLocks/>
              </xdr:cNvSpPr>
            </xdr:nvSpPr>
            <xdr:spPr bwMode="auto">
              <a:xfrm>
                <a:off x="5296851" y="10098676"/>
                <a:ext cx="99344" cy="195361"/>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5" name="Freeform 70">
                <a:extLst>
                  <a:ext uri="{FF2B5EF4-FFF2-40B4-BE49-F238E27FC236}">
                    <a16:creationId xmlns:a16="http://schemas.microsoft.com/office/drawing/2014/main" id="{BB59DCC1-A1AF-489F-A5BB-BB684082BDAC}"/>
                  </a:ext>
                </a:extLst>
              </xdr:cNvPr>
              <xdr:cNvSpPr>
                <a:spLocks/>
              </xdr:cNvSpPr>
            </xdr:nvSpPr>
            <xdr:spPr bwMode="auto">
              <a:xfrm>
                <a:off x="5146359"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6" name="Freeform 71">
                <a:extLst>
                  <a:ext uri="{FF2B5EF4-FFF2-40B4-BE49-F238E27FC236}">
                    <a16:creationId xmlns:a16="http://schemas.microsoft.com/office/drawing/2014/main" id="{DE0A10CB-E4FC-480D-BFCE-28583914A065}"/>
                  </a:ext>
                </a:extLst>
              </xdr:cNvPr>
              <xdr:cNvSpPr>
                <a:spLocks/>
              </xdr:cNvSpPr>
            </xdr:nvSpPr>
            <xdr:spPr bwMode="auto">
              <a:xfrm>
                <a:off x="4729313" y="10996947"/>
                <a:ext cx="99344" cy="138422"/>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7" name="Freeform 72">
                <a:extLst>
                  <a:ext uri="{FF2B5EF4-FFF2-40B4-BE49-F238E27FC236}">
                    <a16:creationId xmlns:a16="http://schemas.microsoft.com/office/drawing/2014/main" id="{8AE8C43C-93F8-4AC7-9962-0BCFA3E1ED2E}"/>
                  </a:ext>
                </a:extLst>
              </xdr:cNvPr>
              <xdr:cNvSpPr>
                <a:spLocks/>
              </xdr:cNvSpPr>
            </xdr:nvSpPr>
            <xdr:spPr bwMode="auto">
              <a:xfrm>
                <a:off x="4921116" y="11852022"/>
                <a:ext cx="286228" cy="100135"/>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8" name="Freeform 74">
                <a:extLst>
                  <a:ext uri="{FF2B5EF4-FFF2-40B4-BE49-F238E27FC236}">
                    <a16:creationId xmlns:a16="http://schemas.microsoft.com/office/drawing/2014/main" id="{BD22F17E-6E2C-4970-985A-7273A3E49793}"/>
                  </a:ext>
                </a:extLst>
              </xdr:cNvPr>
              <xdr:cNvSpPr>
                <a:spLocks/>
              </xdr:cNvSpPr>
            </xdr:nvSpPr>
            <xdr:spPr bwMode="auto">
              <a:xfrm>
                <a:off x="6518483" y="10006395"/>
                <a:ext cx="99344" cy="61848"/>
              </a:xfrm>
              <a:custGeom>
                <a:avLst/>
                <a:gdLst>
                  <a:gd name="T0" fmla="*/ 67 w 101"/>
                  <a:gd name="T1" fmla="*/ 1 h 63"/>
                  <a:gd name="T2" fmla="*/ 101 w 101"/>
                  <a:gd name="T3" fmla="*/ 1 h 63"/>
                  <a:gd name="T4" fmla="*/ 49 w 101"/>
                  <a:gd name="T5" fmla="*/ 63 h 63"/>
                  <a:gd name="T6" fmla="*/ 0 w 101"/>
                  <a:gd name="T7" fmla="*/ 0 h 63"/>
                  <a:gd name="T8" fmla="*/ 34 w 101"/>
                  <a:gd name="T9" fmla="*/ 0 h 63"/>
                </a:gdLst>
                <a:ahLst/>
                <a:cxnLst>
                  <a:cxn ang="0">
                    <a:pos x="T0" y="T1"/>
                  </a:cxn>
                  <a:cxn ang="0">
                    <a:pos x="T2" y="T3"/>
                  </a:cxn>
                  <a:cxn ang="0">
                    <a:pos x="T4" y="T5"/>
                  </a:cxn>
                  <a:cxn ang="0">
                    <a:pos x="T6" y="T7"/>
                  </a:cxn>
                  <a:cxn ang="0">
                    <a:pos x="T8" y="T9"/>
                  </a:cxn>
                </a:cxnLst>
                <a:rect l="0" t="0" r="r" b="b"/>
                <a:pathLst>
                  <a:path w="101" h="63">
                    <a:moveTo>
                      <a:pt x="67" y="1"/>
                    </a:moveTo>
                    <a:lnTo>
                      <a:pt x="101" y="1"/>
                    </a:lnTo>
                    <a:lnTo>
                      <a:pt x="49" y="63"/>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9" name="Freeform 77">
                <a:extLst>
                  <a:ext uri="{FF2B5EF4-FFF2-40B4-BE49-F238E27FC236}">
                    <a16:creationId xmlns:a16="http://schemas.microsoft.com/office/drawing/2014/main" id="{DF01E8C9-236B-46DC-A731-F4F56A132C66}"/>
                  </a:ext>
                </a:extLst>
              </xdr:cNvPr>
              <xdr:cNvSpPr>
                <a:spLocks/>
              </xdr:cNvSpPr>
            </xdr:nvSpPr>
            <xdr:spPr bwMode="auto">
              <a:xfrm>
                <a:off x="6518483" y="9545970"/>
                <a:ext cx="797700" cy="16394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0" name="Freeform 78">
                <a:extLst>
                  <a:ext uri="{FF2B5EF4-FFF2-40B4-BE49-F238E27FC236}">
                    <a16:creationId xmlns:a16="http://schemas.microsoft.com/office/drawing/2014/main" id="{45233A09-7CA0-43E5-ACAC-F6B47DED79C7}"/>
                  </a:ext>
                </a:extLst>
              </xdr:cNvPr>
              <xdr:cNvSpPr>
                <a:spLocks/>
              </xdr:cNvSpPr>
            </xdr:nvSpPr>
            <xdr:spPr bwMode="auto">
              <a:xfrm>
                <a:off x="5994224" y="11348402"/>
                <a:ext cx="81638" cy="226777"/>
              </a:xfrm>
              <a:custGeom>
                <a:avLst/>
                <a:gdLst>
                  <a:gd name="T0" fmla="*/ 69 w 101"/>
                  <a:gd name="T1" fmla="*/ 183 h 184"/>
                  <a:gd name="T2" fmla="*/ 36 w 101"/>
                  <a:gd name="T3" fmla="*/ 184 h 184"/>
                  <a:gd name="T4" fmla="*/ 34 w 101"/>
                  <a:gd name="T5" fmla="*/ 93 h 184"/>
                  <a:gd name="T6" fmla="*/ 34 w 101"/>
                  <a:gd name="T7" fmla="*/ 62 h 184"/>
                  <a:gd name="T8" fmla="*/ 0 w 101"/>
                  <a:gd name="T9" fmla="*/ 62 h 184"/>
                  <a:gd name="T10" fmla="*/ 50 w 101"/>
                  <a:gd name="T11" fmla="*/ 0 h 184"/>
                  <a:gd name="T12" fmla="*/ 101 w 101"/>
                  <a:gd name="T13" fmla="*/ 62 h 184"/>
                  <a:gd name="T14" fmla="*/ 67 w 101"/>
                  <a:gd name="T15" fmla="*/ 62 h 184"/>
                  <a:gd name="T16" fmla="*/ 67 w 101"/>
                  <a:gd name="T17" fmla="*/ 92 h 184"/>
                  <a:gd name="T18" fmla="*/ 69 w 101"/>
                  <a:gd name="T19" fmla="*/ 183 h 18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4">
                    <a:moveTo>
                      <a:pt x="69" y="183"/>
                    </a:moveTo>
                    <a:lnTo>
                      <a:pt x="36" y="184"/>
                    </a:lnTo>
                    <a:lnTo>
                      <a:pt x="34" y="93"/>
                    </a:lnTo>
                    <a:lnTo>
                      <a:pt x="34" y="62"/>
                    </a:lnTo>
                    <a:lnTo>
                      <a:pt x="0" y="62"/>
                    </a:lnTo>
                    <a:lnTo>
                      <a:pt x="50" y="0"/>
                    </a:lnTo>
                    <a:lnTo>
                      <a:pt x="101" y="62"/>
                    </a:lnTo>
                    <a:lnTo>
                      <a:pt x="67" y="62"/>
                    </a:lnTo>
                    <a:lnTo>
                      <a:pt x="67" y="92"/>
                    </a:lnTo>
                    <a:lnTo>
                      <a:pt x="69" y="18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1" name="Freeform 81">
                <a:extLst>
                  <a:ext uri="{FF2B5EF4-FFF2-40B4-BE49-F238E27FC236}">
                    <a16:creationId xmlns:a16="http://schemas.microsoft.com/office/drawing/2014/main" id="{01AA8133-A68B-4DCE-9958-1126EE4AEE63}"/>
                  </a:ext>
                </a:extLst>
              </xdr:cNvPr>
              <xdr:cNvSpPr>
                <a:spLocks/>
              </xdr:cNvSpPr>
            </xdr:nvSpPr>
            <xdr:spPr bwMode="auto">
              <a:xfrm>
                <a:off x="5994224" y="10640584"/>
                <a:ext cx="100327" cy="161983"/>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2" name="Freeform 84">
                <a:extLst>
                  <a:ext uri="{FF2B5EF4-FFF2-40B4-BE49-F238E27FC236}">
                    <a16:creationId xmlns:a16="http://schemas.microsoft.com/office/drawing/2014/main" id="{9690BCC7-06DA-4BA9-B208-203C2BD59A11}"/>
                  </a:ext>
                </a:extLst>
              </xdr:cNvPr>
              <xdr:cNvSpPr>
                <a:spLocks/>
              </xdr:cNvSpPr>
            </xdr:nvSpPr>
            <xdr:spPr bwMode="auto">
              <a:xfrm>
                <a:off x="5994224" y="11000874"/>
                <a:ext cx="99344" cy="139404"/>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3" name="Freeform 85">
                <a:extLst>
                  <a:ext uri="{FF2B5EF4-FFF2-40B4-BE49-F238E27FC236}">
                    <a16:creationId xmlns:a16="http://schemas.microsoft.com/office/drawing/2014/main" id="{778FE480-0C00-459C-8787-3EE1090A0D55}"/>
                  </a:ext>
                </a:extLst>
              </xdr:cNvPr>
              <xdr:cNvSpPr>
                <a:spLocks/>
              </xdr:cNvSpPr>
            </xdr:nvSpPr>
            <xdr:spPr bwMode="auto">
              <a:xfrm>
                <a:off x="6360123" y="10164452"/>
                <a:ext cx="60983" cy="99153"/>
              </a:xfrm>
              <a:custGeom>
                <a:avLst/>
                <a:gdLst>
                  <a:gd name="T0" fmla="*/ 0 w 62"/>
                  <a:gd name="T1" fmla="*/ 34 h 101"/>
                  <a:gd name="T2" fmla="*/ 0 w 62"/>
                  <a:gd name="T3" fmla="*/ 0 h 101"/>
                  <a:gd name="T4" fmla="*/ 62 w 62"/>
                  <a:gd name="T5" fmla="*/ 51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4" name="Freeform 90">
                <a:extLst>
                  <a:ext uri="{FF2B5EF4-FFF2-40B4-BE49-F238E27FC236}">
                    <a16:creationId xmlns:a16="http://schemas.microsoft.com/office/drawing/2014/main" id="{1AE21572-A75C-4217-9CE1-1205CBF011CA}"/>
                  </a:ext>
                </a:extLst>
              </xdr:cNvPr>
              <xdr:cNvSpPr>
                <a:spLocks/>
              </xdr:cNvSpPr>
            </xdr:nvSpPr>
            <xdr:spPr bwMode="auto">
              <a:xfrm>
                <a:off x="6550942" y="10359813"/>
                <a:ext cx="638357" cy="1574673"/>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5" name="Oval 194">
                <a:extLst>
                  <a:ext uri="{FF2B5EF4-FFF2-40B4-BE49-F238E27FC236}">
                    <a16:creationId xmlns:a16="http://schemas.microsoft.com/office/drawing/2014/main" id="{677E7156-F6A3-498F-8C7D-4EBC3418A543}"/>
                  </a:ext>
                </a:extLst>
              </xdr:cNvPr>
              <xdr:cNvSpPr>
                <a:spLocks noChangeArrowheads="1"/>
              </xdr:cNvSpPr>
            </xdr:nvSpPr>
            <xdr:spPr bwMode="auto">
              <a:xfrm>
                <a:off x="6423074" y="1007020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96" name="Freeform 97">
                <a:extLst>
                  <a:ext uri="{FF2B5EF4-FFF2-40B4-BE49-F238E27FC236}">
                    <a16:creationId xmlns:a16="http://schemas.microsoft.com/office/drawing/2014/main" id="{E060F677-B2DE-42CA-8ED3-9686DA93CC68}"/>
                  </a:ext>
                </a:extLst>
              </xdr:cNvPr>
              <xdr:cNvSpPr>
                <a:spLocks/>
              </xdr:cNvSpPr>
            </xdr:nvSpPr>
            <xdr:spPr bwMode="auto">
              <a:xfrm>
                <a:off x="6518483" y="9931784"/>
                <a:ext cx="99344" cy="136458"/>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97" name="Freeform 98">
                <a:extLst>
                  <a:ext uri="{FF2B5EF4-FFF2-40B4-BE49-F238E27FC236}">
                    <a16:creationId xmlns:a16="http://schemas.microsoft.com/office/drawing/2014/main" id="{722A81EB-3837-4F50-8241-DDD11DEF4993}"/>
                  </a:ext>
                </a:extLst>
              </xdr:cNvPr>
              <xdr:cNvSpPr>
                <a:spLocks/>
              </xdr:cNvSpPr>
            </xdr:nvSpPr>
            <xdr:spPr bwMode="auto">
              <a:xfrm>
                <a:off x="6026683" y="10164452"/>
                <a:ext cx="394424" cy="115843"/>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98" name="Oval 197">
                    <a:extLst>
                      <a:ext uri="{FF2B5EF4-FFF2-40B4-BE49-F238E27FC236}">
                        <a16:creationId xmlns:a16="http://schemas.microsoft.com/office/drawing/2014/main" id="{6A45C828-CCDC-4B2A-8E75-7EFE04A109C4}"/>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98" name="Oval 197">
                    <a:extLst>
                      <a:ext uri="{FF2B5EF4-FFF2-40B4-BE49-F238E27FC236}">
                        <a16:creationId xmlns:a16="http://schemas.microsoft.com/office/drawing/2014/main" id="{6A45C828-CCDC-4B2A-8E75-7EFE04A109C4}"/>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99" name="Freeform 102">
                <a:extLst>
                  <a:ext uri="{FF2B5EF4-FFF2-40B4-BE49-F238E27FC236}">
                    <a16:creationId xmlns:a16="http://schemas.microsoft.com/office/drawing/2014/main" id="{93562812-B69C-4D3F-AC95-107A498E5BDD}"/>
                  </a:ext>
                </a:extLst>
              </xdr:cNvPr>
              <xdr:cNvSpPr>
                <a:spLocks/>
              </xdr:cNvSpPr>
            </xdr:nvSpPr>
            <xdr:spPr bwMode="auto">
              <a:xfrm>
                <a:off x="6551926" y="9033514"/>
                <a:ext cx="376720" cy="2393424"/>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0" name="Freeform 126">
                <a:extLst>
                  <a:ext uri="{FF2B5EF4-FFF2-40B4-BE49-F238E27FC236}">
                    <a16:creationId xmlns:a16="http://schemas.microsoft.com/office/drawing/2014/main" id="{C64D3E06-B528-4483-82F3-DC6FCFEBDE9A}"/>
                  </a:ext>
                </a:extLst>
              </xdr:cNvPr>
              <xdr:cNvSpPr>
                <a:spLocks/>
              </xdr:cNvSpPr>
            </xdr:nvSpPr>
            <xdr:spPr bwMode="auto">
              <a:xfrm>
                <a:off x="5899799" y="9349627"/>
                <a:ext cx="1302288" cy="99153"/>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01" name="Oval 200">
                    <a:extLst>
                      <a:ext uri="{FF2B5EF4-FFF2-40B4-BE49-F238E27FC236}">
                        <a16:creationId xmlns:a16="http://schemas.microsoft.com/office/drawing/2014/main" id="{6E981D27-5E90-4E49-AF3E-73A1979C07E6}"/>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201" name="Oval 200">
                    <a:extLst>
                      <a:ext uri="{FF2B5EF4-FFF2-40B4-BE49-F238E27FC236}">
                        <a16:creationId xmlns:a16="http://schemas.microsoft.com/office/drawing/2014/main" id="{6E981D27-5E90-4E49-AF3E-73A1979C07E6}"/>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mc:AlternateContent xmlns:mc="http://schemas.openxmlformats.org/markup-compatibility/2006" xmlns:a14="http://schemas.microsoft.com/office/drawing/2010/main">
            <mc:Choice Requires="a14">
              <xdr:sp macro="" textlink="">
                <xdr:nvSpPr>
                  <xdr:cNvPr id="202" name="Oval 201">
                    <a:extLst>
                      <a:ext uri="{FF2B5EF4-FFF2-40B4-BE49-F238E27FC236}">
                        <a16:creationId xmlns:a16="http://schemas.microsoft.com/office/drawing/2014/main" id="{AF43BC81-5F46-426A-928A-A911F39BE8E0}"/>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02" name="Oval 201">
                    <a:extLst>
                      <a:ext uri="{FF2B5EF4-FFF2-40B4-BE49-F238E27FC236}">
                        <a16:creationId xmlns:a16="http://schemas.microsoft.com/office/drawing/2014/main" id="{AF43BC81-5F46-426A-928A-A911F39BE8E0}"/>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03" name="Oval 202">
                    <a:extLst>
                      <a:ext uri="{FF2B5EF4-FFF2-40B4-BE49-F238E27FC236}">
                        <a16:creationId xmlns:a16="http://schemas.microsoft.com/office/drawing/2014/main" id="{ACD073AA-D5D6-4C70-B5F9-7322C56E21DF}"/>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03" name="Oval 202">
                    <a:extLst>
                      <a:ext uri="{FF2B5EF4-FFF2-40B4-BE49-F238E27FC236}">
                        <a16:creationId xmlns:a16="http://schemas.microsoft.com/office/drawing/2014/main" id="{ACD073AA-D5D6-4C70-B5F9-7322C56E21DF}"/>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204" name="Rectangle 203">
                <a:extLst>
                  <a:ext uri="{FF2B5EF4-FFF2-40B4-BE49-F238E27FC236}">
                    <a16:creationId xmlns:a16="http://schemas.microsoft.com/office/drawing/2014/main" id="{67D6D286-D213-4C4C-A434-C1EB71ADB8B2}"/>
                  </a:ext>
                </a:extLst>
              </xdr:cNvPr>
              <xdr:cNvSpPr>
                <a:spLocks noChangeArrowheads="1"/>
              </xdr:cNvSpPr>
            </xdr:nvSpPr>
            <xdr:spPr bwMode="auto">
              <a:xfrm>
                <a:off x="3757515" y="9721697"/>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5" name="Freeform 144">
                <a:extLst>
                  <a:ext uri="{FF2B5EF4-FFF2-40B4-BE49-F238E27FC236}">
                    <a16:creationId xmlns:a16="http://schemas.microsoft.com/office/drawing/2014/main" id="{D7E52986-6D98-49E9-BFF0-F17D0E295B76}"/>
                  </a:ext>
                </a:extLst>
              </xdr:cNvPr>
              <xdr:cNvSpPr>
                <a:spLocks/>
              </xdr:cNvSpPr>
            </xdr:nvSpPr>
            <xdr:spPr bwMode="auto">
              <a:xfrm>
                <a:off x="4025055" y="9543025"/>
                <a:ext cx="419014" cy="680330"/>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6" name="Freeform 151">
                <a:extLst>
                  <a:ext uri="{FF2B5EF4-FFF2-40B4-BE49-F238E27FC236}">
                    <a16:creationId xmlns:a16="http://schemas.microsoft.com/office/drawing/2014/main" id="{51324314-0D10-442F-93F3-7B7353EF1530}"/>
                  </a:ext>
                </a:extLst>
              </xdr:cNvPr>
              <xdr:cNvSpPr>
                <a:spLocks/>
              </xdr:cNvSpPr>
            </xdr:nvSpPr>
            <xdr:spPr bwMode="auto">
              <a:xfrm>
                <a:off x="3990629" y="10604260"/>
                <a:ext cx="99344" cy="62830"/>
              </a:xfrm>
              <a:custGeom>
                <a:avLst/>
                <a:gdLst>
                  <a:gd name="T0" fmla="*/ 34 w 101"/>
                  <a:gd name="T1" fmla="*/ 62 h 64"/>
                  <a:gd name="T2" fmla="*/ 0 w 101"/>
                  <a:gd name="T3" fmla="*/ 64 h 64"/>
                  <a:gd name="T4" fmla="*/ 47 w 101"/>
                  <a:gd name="T5" fmla="*/ 0 h 64"/>
                  <a:gd name="T6" fmla="*/ 101 w 101"/>
                  <a:gd name="T7" fmla="*/ 59 h 64"/>
                  <a:gd name="T8" fmla="*/ 67 w 101"/>
                  <a:gd name="T9" fmla="*/ 61 h 64"/>
                </a:gdLst>
                <a:ahLst/>
                <a:cxnLst>
                  <a:cxn ang="0">
                    <a:pos x="T0" y="T1"/>
                  </a:cxn>
                  <a:cxn ang="0">
                    <a:pos x="T2" y="T3"/>
                  </a:cxn>
                  <a:cxn ang="0">
                    <a:pos x="T4" y="T5"/>
                  </a:cxn>
                  <a:cxn ang="0">
                    <a:pos x="T6" y="T7"/>
                  </a:cxn>
                  <a:cxn ang="0">
                    <a:pos x="T8" y="T9"/>
                  </a:cxn>
                </a:cxnLst>
                <a:rect l="0" t="0" r="r" b="b"/>
                <a:pathLst>
                  <a:path w="101" h="64">
                    <a:moveTo>
                      <a:pt x="34" y="62"/>
                    </a:moveTo>
                    <a:lnTo>
                      <a:pt x="0" y="64"/>
                    </a:lnTo>
                    <a:lnTo>
                      <a:pt x="47" y="0"/>
                    </a:lnTo>
                    <a:lnTo>
                      <a:pt x="101" y="59"/>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7" name="Freeform 153">
                <a:extLst>
                  <a:ext uri="{FF2B5EF4-FFF2-40B4-BE49-F238E27FC236}">
                    <a16:creationId xmlns:a16="http://schemas.microsoft.com/office/drawing/2014/main" id="{DBB47B23-4E50-4AC0-A9C4-5129039D9A01}"/>
                  </a:ext>
                </a:extLst>
              </xdr:cNvPr>
              <xdr:cNvSpPr>
                <a:spLocks/>
              </xdr:cNvSpPr>
            </xdr:nvSpPr>
            <xdr:spPr bwMode="auto">
              <a:xfrm>
                <a:off x="3990629" y="10604260"/>
                <a:ext cx="99344" cy="161001"/>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8" name="Freeform 154">
                <a:extLst>
                  <a:ext uri="{FF2B5EF4-FFF2-40B4-BE49-F238E27FC236}">
                    <a16:creationId xmlns:a16="http://schemas.microsoft.com/office/drawing/2014/main" id="{0E13FB27-5728-412B-828D-E755B807386C}"/>
                  </a:ext>
                </a:extLst>
              </xdr:cNvPr>
              <xdr:cNvSpPr>
                <a:spLocks/>
              </xdr:cNvSpPr>
            </xdr:nvSpPr>
            <xdr:spPr bwMode="auto">
              <a:xfrm>
                <a:off x="3991612" y="10960623"/>
                <a:ext cx="99344" cy="158056"/>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9" name="Freeform 157">
                <a:extLst>
                  <a:ext uri="{FF2B5EF4-FFF2-40B4-BE49-F238E27FC236}">
                    <a16:creationId xmlns:a16="http://schemas.microsoft.com/office/drawing/2014/main" id="{39490AC3-52CD-4D84-975C-CAFC974E0356}"/>
                  </a:ext>
                </a:extLst>
              </xdr:cNvPr>
              <xdr:cNvSpPr>
                <a:spLocks/>
              </xdr:cNvSpPr>
            </xdr:nvSpPr>
            <xdr:spPr bwMode="auto">
              <a:xfrm>
                <a:off x="3991612" y="11341530"/>
                <a:ext cx="99344" cy="182599"/>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10" name="Oval 209">
                    <a:extLst>
                      <a:ext uri="{FF2B5EF4-FFF2-40B4-BE49-F238E27FC236}">
                        <a16:creationId xmlns:a16="http://schemas.microsoft.com/office/drawing/2014/main" id="{2732E8AA-7D01-43FF-A73C-1E11AEE9D5B6}"/>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210" name="Oval 209">
                    <a:extLst>
                      <a:ext uri="{FF2B5EF4-FFF2-40B4-BE49-F238E27FC236}">
                        <a16:creationId xmlns:a16="http://schemas.microsoft.com/office/drawing/2014/main" id="{2732E8AA-7D01-43FF-A73C-1E11AEE9D5B6}"/>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11" name="Oval 210">
                    <a:extLst>
                      <a:ext uri="{FF2B5EF4-FFF2-40B4-BE49-F238E27FC236}">
                        <a16:creationId xmlns:a16="http://schemas.microsoft.com/office/drawing/2014/main" id="{2E2C9C54-4CEF-4EB6-9850-5F3B296DC927}"/>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211" name="Oval 210">
                    <a:extLst>
                      <a:ext uri="{FF2B5EF4-FFF2-40B4-BE49-F238E27FC236}">
                        <a16:creationId xmlns:a16="http://schemas.microsoft.com/office/drawing/2014/main" id="{2E2C9C54-4CEF-4EB6-9850-5F3B296DC927}"/>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212" name="Oval 211">
                    <a:extLst>
                      <a:ext uri="{FF2B5EF4-FFF2-40B4-BE49-F238E27FC236}">
                        <a16:creationId xmlns:a16="http://schemas.microsoft.com/office/drawing/2014/main" id="{1DB36DBA-5E17-4464-AF9A-A9317B74C209}"/>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212" name="Oval 211">
                    <a:extLst>
                      <a:ext uri="{FF2B5EF4-FFF2-40B4-BE49-F238E27FC236}">
                        <a16:creationId xmlns:a16="http://schemas.microsoft.com/office/drawing/2014/main" id="{1DB36DBA-5E17-4464-AF9A-A9317B74C209}"/>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213" name="Group 212">
                <a:extLst>
                  <a:ext uri="{FF2B5EF4-FFF2-40B4-BE49-F238E27FC236}">
                    <a16:creationId xmlns:a16="http://schemas.microsoft.com/office/drawing/2014/main" id="{FFC7DF96-6ED1-4FF1-ADEA-C5BF30CE9963}"/>
                  </a:ext>
                </a:extLst>
              </xdr:cNvPr>
              <xdr:cNvGrpSpPr/>
            </xdr:nvGrpSpPr>
            <xdr:grpSpPr>
              <a:xfrm>
                <a:off x="5853569" y="11577141"/>
                <a:ext cx="385572" cy="384833"/>
                <a:chOff x="5721461" y="4434792"/>
                <a:chExt cx="489857" cy="489857"/>
              </a:xfrm>
            </xdr:grpSpPr>
            <mc:AlternateContent xmlns:mc="http://schemas.openxmlformats.org/markup-compatibility/2006" xmlns:a14="http://schemas.microsoft.com/office/drawing/2010/main">
              <mc:Choice Requires="a14">
                <xdr:sp macro="" textlink="">
                  <xdr:nvSpPr>
                    <xdr:cNvPr id="254" name="Oval 253">
                      <a:extLst>
                        <a:ext uri="{FF2B5EF4-FFF2-40B4-BE49-F238E27FC236}">
                          <a16:creationId xmlns:a16="http://schemas.microsoft.com/office/drawing/2014/main" id="{12F29176-21B2-437C-BFDB-A4C51FE9C4C3}"/>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254" name="Oval 253">
                      <a:extLst>
                        <a:ext uri="{FF2B5EF4-FFF2-40B4-BE49-F238E27FC236}">
                          <a16:creationId xmlns:a16="http://schemas.microsoft.com/office/drawing/2014/main" id="{12F29176-21B2-437C-BFDB-A4C51FE9C4C3}"/>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255" name="Rectangle 254">
                  <a:extLst>
                    <a:ext uri="{FF2B5EF4-FFF2-40B4-BE49-F238E27FC236}">
                      <a16:creationId xmlns:a16="http://schemas.microsoft.com/office/drawing/2014/main" id="{90322A78-05C1-4CB7-96BD-20A1F6F76645}"/>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214" name="Oval 213">
                <a:extLst>
                  <a:ext uri="{FF2B5EF4-FFF2-40B4-BE49-F238E27FC236}">
                    <a16:creationId xmlns:a16="http://schemas.microsoft.com/office/drawing/2014/main" id="{4B232BC4-EB9D-418C-8617-F478AF9DCF7A}"/>
                  </a:ext>
                </a:extLst>
              </xdr:cNvPr>
              <xdr:cNvSpPr>
                <a:spLocks noChangeArrowheads="1"/>
              </xdr:cNvSpPr>
            </xdr:nvSpPr>
            <xdr:spPr bwMode="auto">
              <a:xfrm>
                <a:off x="5189639" y="9814676"/>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215" name="Oval 214">
                <a:extLst>
                  <a:ext uri="{FF2B5EF4-FFF2-40B4-BE49-F238E27FC236}">
                    <a16:creationId xmlns:a16="http://schemas.microsoft.com/office/drawing/2014/main" id="{30ADAEF5-5422-498A-89A5-C7ECDD67913E}"/>
                  </a:ext>
                </a:extLst>
              </xdr:cNvPr>
              <xdr:cNvSpPr>
                <a:spLocks noChangeArrowheads="1"/>
              </xdr:cNvSpPr>
            </xdr:nvSpPr>
            <xdr:spPr bwMode="auto">
              <a:xfrm>
                <a:off x="4241115" y="9255382"/>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mc:AlternateContent xmlns:mc="http://schemas.openxmlformats.org/markup-compatibility/2006" xmlns:a14="http://schemas.microsoft.com/office/drawing/2010/main">
            <mc:Choice Requires="a14">
              <xdr:sp macro="" textlink="">
                <xdr:nvSpPr>
                  <xdr:cNvPr id="216" name="Freeform 47">
                    <a:extLst>
                      <a:ext uri="{FF2B5EF4-FFF2-40B4-BE49-F238E27FC236}">
                        <a16:creationId xmlns:a16="http://schemas.microsoft.com/office/drawing/2014/main" id="{2AE9A62E-A661-4F0C-8C11-617BDFE1E4F7}"/>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216" name="Freeform 47">
                    <a:extLst>
                      <a:ext uri="{FF2B5EF4-FFF2-40B4-BE49-F238E27FC236}">
                        <a16:creationId xmlns:a16="http://schemas.microsoft.com/office/drawing/2014/main" id="{2AE9A62E-A661-4F0C-8C11-617BDFE1E4F7}"/>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217" name="Freeform 73">
                <a:extLst>
                  <a:ext uri="{FF2B5EF4-FFF2-40B4-BE49-F238E27FC236}">
                    <a16:creationId xmlns:a16="http://schemas.microsoft.com/office/drawing/2014/main" id="{F9C85637-0863-446D-989E-96B3B3EB207A}"/>
                  </a:ext>
                </a:extLst>
              </xdr:cNvPr>
              <xdr:cNvSpPr>
                <a:spLocks/>
              </xdr:cNvSpPr>
            </xdr:nvSpPr>
            <xdr:spPr bwMode="auto">
              <a:xfrm>
                <a:off x="4127349" y="11854966"/>
                <a:ext cx="512456" cy="98172"/>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18" name="Freeform 73">
                <a:extLst>
                  <a:ext uri="{FF2B5EF4-FFF2-40B4-BE49-F238E27FC236}">
                    <a16:creationId xmlns:a16="http://schemas.microsoft.com/office/drawing/2014/main" id="{1A35D979-5A65-4979-BD9E-22D9EB8D0571}"/>
                  </a:ext>
                </a:extLst>
              </xdr:cNvPr>
              <xdr:cNvSpPr>
                <a:spLocks/>
              </xdr:cNvSpPr>
            </xdr:nvSpPr>
            <xdr:spPr bwMode="auto">
              <a:xfrm>
                <a:off x="1035731" y="9338391"/>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19" name="Freeform 73">
                <a:extLst>
                  <a:ext uri="{FF2B5EF4-FFF2-40B4-BE49-F238E27FC236}">
                    <a16:creationId xmlns:a16="http://schemas.microsoft.com/office/drawing/2014/main" id="{4ED28384-27DD-44AE-99BE-9CCAD16DF33C}"/>
                  </a:ext>
                </a:extLst>
              </xdr:cNvPr>
              <xdr:cNvSpPr>
                <a:spLocks/>
              </xdr:cNvSpPr>
            </xdr:nvSpPr>
            <xdr:spPr bwMode="auto">
              <a:xfrm>
                <a:off x="1019175" y="11855027"/>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20" name="Freeform 73">
                <a:extLst>
                  <a:ext uri="{FF2B5EF4-FFF2-40B4-BE49-F238E27FC236}">
                    <a16:creationId xmlns:a16="http://schemas.microsoft.com/office/drawing/2014/main" id="{692DBE86-C800-479C-A5C2-7F52CA4D68A4}"/>
                  </a:ext>
                </a:extLst>
              </xdr:cNvPr>
              <xdr:cNvSpPr>
                <a:spLocks/>
              </xdr:cNvSpPr>
            </xdr:nvSpPr>
            <xdr:spPr bwMode="auto">
              <a:xfrm>
                <a:off x="7630079" y="9330726"/>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21" name="Freeform 73">
                <a:extLst>
                  <a:ext uri="{FF2B5EF4-FFF2-40B4-BE49-F238E27FC236}">
                    <a16:creationId xmlns:a16="http://schemas.microsoft.com/office/drawing/2014/main" id="{266BD59F-2F81-4BBE-804E-EF6B40E1FC2E}"/>
                  </a:ext>
                </a:extLst>
              </xdr:cNvPr>
              <xdr:cNvSpPr>
                <a:spLocks/>
              </xdr:cNvSpPr>
            </xdr:nvSpPr>
            <xdr:spPr bwMode="auto">
              <a:xfrm>
                <a:off x="7613524" y="11847362"/>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22" name="Oval 221">
                    <a:extLst>
                      <a:ext uri="{FF2B5EF4-FFF2-40B4-BE49-F238E27FC236}">
                        <a16:creationId xmlns:a16="http://schemas.microsoft.com/office/drawing/2014/main" id="{6E2EC82E-B4E0-4071-9E68-8CEDE1E35ECF}"/>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22" name="Oval 221">
                    <a:extLst>
                      <a:ext uri="{FF2B5EF4-FFF2-40B4-BE49-F238E27FC236}">
                        <a16:creationId xmlns:a16="http://schemas.microsoft.com/office/drawing/2014/main" id="{6E2EC82E-B4E0-4071-9E68-8CEDE1E35ECF}"/>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23" name="Oval 222">
                    <a:extLst>
                      <a:ext uri="{FF2B5EF4-FFF2-40B4-BE49-F238E27FC236}">
                        <a16:creationId xmlns:a16="http://schemas.microsoft.com/office/drawing/2014/main" id="{406A3BB0-EFCE-4D3A-A40E-8C5F2BF091ED}"/>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23" name="Oval 222">
                    <a:extLst>
                      <a:ext uri="{FF2B5EF4-FFF2-40B4-BE49-F238E27FC236}">
                        <a16:creationId xmlns:a16="http://schemas.microsoft.com/office/drawing/2014/main" id="{406A3BB0-EFCE-4D3A-A40E-8C5F2BF091ED}"/>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24" name="Oval 223">
                    <a:extLst>
                      <a:ext uri="{FF2B5EF4-FFF2-40B4-BE49-F238E27FC236}">
                        <a16:creationId xmlns:a16="http://schemas.microsoft.com/office/drawing/2014/main" id="{AA61E07F-38D7-45CF-8343-A051DC0D4116}"/>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24" name="Oval 223">
                    <a:extLst>
                      <a:ext uri="{FF2B5EF4-FFF2-40B4-BE49-F238E27FC236}">
                        <a16:creationId xmlns:a16="http://schemas.microsoft.com/office/drawing/2014/main" id="{AA61E07F-38D7-45CF-8343-A051DC0D4116}"/>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25" name="Freeform 47">
                    <a:extLst>
                      <a:ext uri="{FF2B5EF4-FFF2-40B4-BE49-F238E27FC236}">
                        <a16:creationId xmlns:a16="http://schemas.microsoft.com/office/drawing/2014/main" id="{5082A943-F9EF-4599-B392-20B80B84DC5A}"/>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225" name="Freeform 47">
                    <a:extLst>
                      <a:ext uri="{FF2B5EF4-FFF2-40B4-BE49-F238E27FC236}">
                        <a16:creationId xmlns:a16="http://schemas.microsoft.com/office/drawing/2014/main" id="{5082A943-F9EF-4599-B392-20B80B84DC5A}"/>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226" name="Freeform 155">
                <a:extLst>
                  <a:ext uri="{FF2B5EF4-FFF2-40B4-BE49-F238E27FC236}">
                    <a16:creationId xmlns:a16="http://schemas.microsoft.com/office/drawing/2014/main" id="{118C6027-29A7-46B8-A187-C1F5EF2769FF}"/>
                  </a:ext>
                </a:extLst>
              </xdr:cNvPr>
              <xdr:cNvSpPr>
                <a:spLocks/>
              </xdr:cNvSpPr>
            </xdr:nvSpPr>
            <xdr:spPr bwMode="auto">
              <a:xfrm>
                <a:off x="3877514" y="11119662"/>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mc:AlternateContent xmlns:mc="http://schemas.openxmlformats.org/markup-compatibility/2006" xmlns:a14="http://schemas.microsoft.com/office/drawing/2010/main">
            <mc:Choice Requires="a14">
              <xdr:sp macro="" textlink="">
                <xdr:nvSpPr>
                  <xdr:cNvPr id="227" name="Freeform 147">
                    <a:extLst>
                      <a:ext uri="{FF2B5EF4-FFF2-40B4-BE49-F238E27FC236}">
                        <a16:creationId xmlns:a16="http://schemas.microsoft.com/office/drawing/2014/main" id="{34E6237D-53C4-43D1-AD2A-EDB437AB97B8}"/>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227" name="Freeform 147">
                    <a:extLst>
                      <a:ext uri="{FF2B5EF4-FFF2-40B4-BE49-F238E27FC236}">
                        <a16:creationId xmlns:a16="http://schemas.microsoft.com/office/drawing/2014/main" id="{34E6237D-53C4-43D1-AD2A-EDB437AB97B8}"/>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228" name="Freeform 82">
                    <a:extLst>
                      <a:ext uri="{FF2B5EF4-FFF2-40B4-BE49-F238E27FC236}">
                        <a16:creationId xmlns:a16="http://schemas.microsoft.com/office/drawing/2014/main" id="{FA278D5B-6B6F-4FB2-81B3-653DEB33D7CE}"/>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228" name="Freeform 82">
                    <a:extLst>
                      <a:ext uri="{FF2B5EF4-FFF2-40B4-BE49-F238E27FC236}">
                        <a16:creationId xmlns:a16="http://schemas.microsoft.com/office/drawing/2014/main" id="{FA278D5B-6B6F-4FB2-81B3-653DEB33D7CE}"/>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229" name="Freeform 61">
                    <a:extLst>
                      <a:ext uri="{FF2B5EF4-FFF2-40B4-BE49-F238E27FC236}">
                        <a16:creationId xmlns:a16="http://schemas.microsoft.com/office/drawing/2014/main" id="{074E236B-522F-4435-827C-5BF5C34D4054}"/>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229" name="Freeform 61">
                    <a:extLst>
                      <a:ext uri="{FF2B5EF4-FFF2-40B4-BE49-F238E27FC236}">
                        <a16:creationId xmlns:a16="http://schemas.microsoft.com/office/drawing/2014/main" id="{074E236B-522F-4435-827C-5BF5C34D4054}"/>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230" name="Freeform 155">
                <a:extLst>
                  <a:ext uri="{FF2B5EF4-FFF2-40B4-BE49-F238E27FC236}">
                    <a16:creationId xmlns:a16="http://schemas.microsoft.com/office/drawing/2014/main" id="{0E384E14-2B30-41A2-B9B0-A19E38985176}"/>
                  </a:ext>
                </a:extLst>
              </xdr:cNvPr>
              <xdr:cNvSpPr>
                <a:spLocks/>
              </xdr:cNvSpPr>
            </xdr:nvSpPr>
            <xdr:spPr bwMode="auto">
              <a:xfrm>
                <a:off x="5174160" y="11134473"/>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231" name="Freeform 155">
                <a:extLst>
                  <a:ext uri="{FF2B5EF4-FFF2-40B4-BE49-F238E27FC236}">
                    <a16:creationId xmlns:a16="http://schemas.microsoft.com/office/drawing/2014/main" id="{60F825CE-27F3-45B0-94F6-84272E905E8E}"/>
                  </a:ext>
                </a:extLst>
              </xdr:cNvPr>
              <xdr:cNvSpPr>
                <a:spLocks/>
              </xdr:cNvSpPr>
            </xdr:nvSpPr>
            <xdr:spPr bwMode="auto">
              <a:xfrm>
                <a:off x="4616691" y="11135159"/>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232" name="Freeform 155">
                <a:extLst>
                  <a:ext uri="{FF2B5EF4-FFF2-40B4-BE49-F238E27FC236}">
                    <a16:creationId xmlns:a16="http://schemas.microsoft.com/office/drawing/2014/main" id="{69DF08F9-2048-431C-8006-C097DEC41705}"/>
                  </a:ext>
                </a:extLst>
              </xdr:cNvPr>
              <xdr:cNvSpPr>
                <a:spLocks/>
              </xdr:cNvSpPr>
            </xdr:nvSpPr>
            <xdr:spPr bwMode="auto">
              <a:xfrm>
                <a:off x="5884236" y="11132424"/>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233" name="Oval 232">
                <a:extLst>
                  <a:ext uri="{FF2B5EF4-FFF2-40B4-BE49-F238E27FC236}">
                    <a16:creationId xmlns:a16="http://schemas.microsoft.com/office/drawing/2014/main" id="{1EEAB2CC-C0C3-4C6A-ADD8-B4A50FFA683D}"/>
                  </a:ext>
                </a:extLst>
              </xdr:cNvPr>
              <xdr:cNvSpPr>
                <a:spLocks noChangeArrowheads="1"/>
              </xdr:cNvSpPr>
            </xdr:nvSpPr>
            <xdr:spPr bwMode="auto">
              <a:xfrm>
                <a:off x="5534880" y="9217095"/>
                <a:ext cx="368851" cy="368144"/>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234" name="Oval 233">
                    <a:extLst>
                      <a:ext uri="{FF2B5EF4-FFF2-40B4-BE49-F238E27FC236}">
                        <a16:creationId xmlns:a16="http://schemas.microsoft.com/office/drawing/2014/main" id="{2DBFDF83-31F9-477C-942E-34ED7ED47F07}"/>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34" name="Oval 233">
                    <a:extLst>
                      <a:ext uri="{FF2B5EF4-FFF2-40B4-BE49-F238E27FC236}">
                        <a16:creationId xmlns:a16="http://schemas.microsoft.com/office/drawing/2014/main" id="{2DBFDF83-31F9-477C-942E-34ED7ED47F07}"/>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35" name="Oval 234">
                    <a:extLst>
                      <a:ext uri="{FF2B5EF4-FFF2-40B4-BE49-F238E27FC236}">
                        <a16:creationId xmlns:a16="http://schemas.microsoft.com/office/drawing/2014/main" id="{CF95A955-5F1A-4FC9-9ABD-C17926F16EED}"/>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235" name="Oval 234">
                    <a:extLst>
                      <a:ext uri="{FF2B5EF4-FFF2-40B4-BE49-F238E27FC236}">
                        <a16:creationId xmlns:a16="http://schemas.microsoft.com/office/drawing/2014/main" id="{CF95A955-5F1A-4FC9-9ABD-C17926F16EED}"/>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236" name="Oval 235">
                <a:extLst>
                  <a:ext uri="{FF2B5EF4-FFF2-40B4-BE49-F238E27FC236}">
                    <a16:creationId xmlns:a16="http://schemas.microsoft.com/office/drawing/2014/main" id="{0010196A-B749-4F1C-8C33-90EE19A25479}"/>
                  </a:ext>
                </a:extLst>
              </xdr:cNvPr>
              <xdr:cNvSpPr>
                <a:spLocks noChangeArrowheads="1"/>
              </xdr:cNvSpPr>
            </xdr:nvSpPr>
            <xdr:spPr bwMode="auto">
              <a:xfrm>
                <a:off x="6423068" y="10059550"/>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237" name="Rectangle 236">
                <a:extLst>
                  <a:ext uri="{FF2B5EF4-FFF2-40B4-BE49-F238E27FC236}">
                    <a16:creationId xmlns:a16="http://schemas.microsoft.com/office/drawing/2014/main" id="{2A01C5F0-6FD9-4589-9E40-159E762D0BFA}"/>
                  </a:ext>
                </a:extLst>
              </xdr:cNvPr>
              <xdr:cNvSpPr/>
            </xdr:nvSpPr>
            <xdr:spPr>
              <a:xfrm>
                <a:off x="1750329" y="8434857"/>
                <a:ext cx="5964848" cy="3707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sp macro="" textlink="">
            <xdr:nvSpPr>
              <xdr:cNvPr id="238" name="Freeform 109">
                <a:extLst>
                  <a:ext uri="{FF2B5EF4-FFF2-40B4-BE49-F238E27FC236}">
                    <a16:creationId xmlns:a16="http://schemas.microsoft.com/office/drawing/2014/main" id="{B0D63628-00E5-4491-9AAE-D1F09B851851}"/>
                  </a:ext>
                </a:extLst>
              </xdr:cNvPr>
              <xdr:cNvSpPr>
                <a:spLocks/>
              </xdr:cNvSpPr>
            </xdr:nvSpPr>
            <xdr:spPr bwMode="auto">
              <a:xfrm>
                <a:off x="3176208" y="11257102"/>
                <a:ext cx="402292" cy="276844"/>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39" name="Freeform 112">
                <a:extLst>
                  <a:ext uri="{FF2B5EF4-FFF2-40B4-BE49-F238E27FC236}">
                    <a16:creationId xmlns:a16="http://schemas.microsoft.com/office/drawing/2014/main" id="{A6E5FDFE-BC37-42CC-AEF6-B2FB0A215A28}"/>
                  </a:ext>
                </a:extLst>
              </xdr:cNvPr>
              <xdr:cNvSpPr>
                <a:spLocks/>
              </xdr:cNvSpPr>
            </xdr:nvSpPr>
            <xdr:spPr bwMode="auto">
              <a:xfrm>
                <a:off x="2537850" y="9866010"/>
                <a:ext cx="1071142" cy="2291326"/>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40" name="Freeform 113">
                <a:extLst>
                  <a:ext uri="{FF2B5EF4-FFF2-40B4-BE49-F238E27FC236}">
                    <a16:creationId xmlns:a16="http://schemas.microsoft.com/office/drawing/2014/main" id="{5292D61E-ADC5-4B95-8A31-B9BB7355C3BF}"/>
                  </a:ext>
                </a:extLst>
              </xdr:cNvPr>
              <xdr:cNvSpPr>
                <a:spLocks/>
              </xdr:cNvSpPr>
            </xdr:nvSpPr>
            <xdr:spPr bwMode="auto">
              <a:xfrm>
                <a:off x="2932274" y="10925773"/>
                <a:ext cx="75997" cy="1487791"/>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41" name="Freeform 114">
                <a:extLst>
                  <a:ext uri="{FF2B5EF4-FFF2-40B4-BE49-F238E27FC236}">
                    <a16:creationId xmlns:a16="http://schemas.microsoft.com/office/drawing/2014/main" id="{F0441B09-C965-46B1-8649-C4C1F2619313}"/>
                  </a:ext>
                </a:extLst>
              </xdr:cNvPr>
              <xdr:cNvSpPr>
                <a:spLocks/>
              </xdr:cNvSpPr>
            </xdr:nvSpPr>
            <xdr:spPr bwMode="auto">
              <a:xfrm>
                <a:off x="2199491" y="10925773"/>
                <a:ext cx="828193" cy="982207"/>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42" name="Oval 241">
                <a:extLst>
                  <a:ext uri="{FF2B5EF4-FFF2-40B4-BE49-F238E27FC236}">
                    <a16:creationId xmlns:a16="http://schemas.microsoft.com/office/drawing/2014/main" id="{020848BB-D71F-457D-A62C-D71436A1D004}"/>
                  </a:ext>
                </a:extLst>
              </xdr:cNvPr>
              <xdr:cNvSpPr>
                <a:spLocks noChangeArrowheads="1"/>
              </xdr:cNvSpPr>
            </xdr:nvSpPr>
            <xdr:spPr bwMode="auto">
              <a:xfrm>
                <a:off x="2889980" y="9973998"/>
                <a:ext cx="192786" cy="192417"/>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243" name="Freeform 120">
                <a:extLst>
                  <a:ext uri="{FF2B5EF4-FFF2-40B4-BE49-F238E27FC236}">
                    <a16:creationId xmlns:a16="http://schemas.microsoft.com/office/drawing/2014/main" id="{149214E5-1E0C-415E-982C-B74C83D15D6E}"/>
                  </a:ext>
                </a:extLst>
              </xdr:cNvPr>
              <xdr:cNvSpPr>
                <a:spLocks/>
              </xdr:cNvSpPr>
            </xdr:nvSpPr>
            <xdr:spPr bwMode="auto">
              <a:xfrm>
                <a:off x="3292912" y="10485887"/>
                <a:ext cx="123293" cy="675006"/>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44" name="Freeform 121">
                <a:extLst>
                  <a:ext uri="{FF2B5EF4-FFF2-40B4-BE49-F238E27FC236}">
                    <a16:creationId xmlns:a16="http://schemas.microsoft.com/office/drawing/2014/main" id="{36EE0722-0B7F-4225-BFD5-31B6DA19428D}"/>
                  </a:ext>
                </a:extLst>
              </xdr:cNvPr>
              <xdr:cNvSpPr>
                <a:spLocks/>
              </xdr:cNvSpPr>
            </xdr:nvSpPr>
            <xdr:spPr bwMode="auto">
              <a:xfrm>
                <a:off x="3083749" y="10054499"/>
                <a:ext cx="270490" cy="109952"/>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45" name="Oval 244">
                    <a:extLst>
                      <a:ext uri="{FF2B5EF4-FFF2-40B4-BE49-F238E27FC236}">
                        <a16:creationId xmlns:a16="http://schemas.microsoft.com/office/drawing/2014/main" id="{9D1E35A0-1EF6-4DAB-A1E0-CC622FA546CA}"/>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45" name="Oval 244">
                    <a:extLst>
                      <a:ext uri="{FF2B5EF4-FFF2-40B4-BE49-F238E27FC236}">
                        <a16:creationId xmlns:a16="http://schemas.microsoft.com/office/drawing/2014/main" id="{9D1E35A0-1EF6-4DAB-A1E0-CC622FA546CA}"/>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246" name="Freeform 125">
                <a:extLst>
                  <a:ext uri="{FF2B5EF4-FFF2-40B4-BE49-F238E27FC236}">
                    <a16:creationId xmlns:a16="http://schemas.microsoft.com/office/drawing/2014/main" id="{24FB26C1-1186-40FD-8888-901F57AE2DB9}"/>
                  </a:ext>
                </a:extLst>
              </xdr:cNvPr>
              <xdr:cNvSpPr>
                <a:spLocks/>
              </xdr:cNvSpPr>
            </xdr:nvSpPr>
            <xdr:spPr bwMode="auto">
              <a:xfrm>
                <a:off x="2932274" y="10172305"/>
                <a:ext cx="99344" cy="436373"/>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47" name="Oval 246">
                    <a:extLst>
                      <a:ext uri="{FF2B5EF4-FFF2-40B4-BE49-F238E27FC236}">
                        <a16:creationId xmlns:a16="http://schemas.microsoft.com/office/drawing/2014/main" id="{32CB35BA-BC82-4F79-9DC3-19DFCA76C10A}"/>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247" name="Oval 246">
                    <a:extLst>
                      <a:ext uri="{FF2B5EF4-FFF2-40B4-BE49-F238E27FC236}">
                        <a16:creationId xmlns:a16="http://schemas.microsoft.com/office/drawing/2014/main" id="{32CB35BA-BC82-4F79-9DC3-19DFCA76C10A}"/>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248" name="Oval 247">
                <a:extLst>
                  <a:ext uri="{FF2B5EF4-FFF2-40B4-BE49-F238E27FC236}">
                    <a16:creationId xmlns:a16="http://schemas.microsoft.com/office/drawing/2014/main" id="{39595C39-DD1C-49B3-84BF-170F4F2FF838}"/>
                  </a:ext>
                </a:extLst>
              </xdr:cNvPr>
              <xdr:cNvSpPr>
                <a:spLocks noChangeArrowheads="1"/>
              </xdr:cNvSpPr>
            </xdr:nvSpPr>
            <xdr:spPr bwMode="auto">
              <a:xfrm>
                <a:off x="3407011" y="1095178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249" name="Oval 248">
                <a:extLst>
                  <a:ext uri="{FF2B5EF4-FFF2-40B4-BE49-F238E27FC236}">
                    <a16:creationId xmlns:a16="http://schemas.microsoft.com/office/drawing/2014/main" id="{D79BAB46-1F57-49AE-984B-852FE1DE6D85}"/>
                  </a:ext>
                </a:extLst>
              </xdr:cNvPr>
              <xdr:cNvSpPr>
                <a:spLocks noChangeArrowheads="1"/>
              </xdr:cNvSpPr>
            </xdr:nvSpPr>
            <xdr:spPr bwMode="auto">
              <a:xfrm>
                <a:off x="2436784" y="12148942"/>
                <a:ext cx="222294" cy="221868"/>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250" name="Oval 249">
                    <a:extLst>
                      <a:ext uri="{FF2B5EF4-FFF2-40B4-BE49-F238E27FC236}">
                        <a16:creationId xmlns:a16="http://schemas.microsoft.com/office/drawing/2014/main" id="{C7941218-8AC5-4A1A-A2E1-0CCEC5E22BEC}"/>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50" name="Oval 249">
                    <a:extLst>
                      <a:ext uri="{FF2B5EF4-FFF2-40B4-BE49-F238E27FC236}">
                        <a16:creationId xmlns:a16="http://schemas.microsoft.com/office/drawing/2014/main" id="{C7941218-8AC5-4A1A-A2E1-0CCEC5E22BEC}"/>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51" name="Oval 250">
                    <a:extLst>
                      <a:ext uri="{FF2B5EF4-FFF2-40B4-BE49-F238E27FC236}">
                        <a16:creationId xmlns:a16="http://schemas.microsoft.com/office/drawing/2014/main" id="{2AB317FF-2A50-47F9-AED7-1F810ED5E61F}"/>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251" name="Oval 250">
                    <a:extLst>
                      <a:ext uri="{FF2B5EF4-FFF2-40B4-BE49-F238E27FC236}">
                        <a16:creationId xmlns:a16="http://schemas.microsoft.com/office/drawing/2014/main" id="{2AB317FF-2A50-47F9-AED7-1F810ED5E61F}"/>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252" name="Oval 251">
                    <a:extLst>
                      <a:ext uri="{FF2B5EF4-FFF2-40B4-BE49-F238E27FC236}">
                        <a16:creationId xmlns:a16="http://schemas.microsoft.com/office/drawing/2014/main" id="{2AEB114B-2A72-4C52-BE26-28CDDE39F512}"/>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52" name="Oval 251">
                    <a:extLst>
                      <a:ext uri="{FF2B5EF4-FFF2-40B4-BE49-F238E27FC236}">
                        <a16:creationId xmlns:a16="http://schemas.microsoft.com/office/drawing/2014/main" id="{2AEB114B-2A72-4C52-BE26-28CDDE39F512}"/>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253" name="Freeform 152">
                <a:extLst>
                  <a:ext uri="{FF2B5EF4-FFF2-40B4-BE49-F238E27FC236}">
                    <a16:creationId xmlns:a16="http://schemas.microsoft.com/office/drawing/2014/main" id="{36927A6E-CA35-43C4-AB5A-960D34EEDB4F}"/>
                  </a:ext>
                </a:extLst>
              </xdr:cNvPr>
              <xdr:cNvSpPr>
                <a:spLocks/>
              </xdr:cNvSpPr>
            </xdr:nvSpPr>
            <xdr:spPr bwMode="auto">
              <a:xfrm>
                <a:off x="3340469" y="11820606"/>
                <a:ext cx="549833" cy="99153"/>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140" name="TextBox 139">
              <a:extLst>
                <a:ext uri="{FF2B5EF4-FFF2-40B4-BE49-F238E27FC236}">
                  <a16:creationId xmlns:a16="http://schemas.microsoft.com/office/drawing/2014/main" id="{1A8BAC01-7102-41AE-ABBF-E01ACE894D67}"/>
                </a:ext>
              </a:extLst>
            </xdr:cNvPr>
            <xdr:cNvSpPr txBox="1"/>
          </xdr:nvSpPr>
          <xdr:spPr>
            <a:xfrm>
              <a:off x="2774749" y="8716884"/>
              <a:ext cx="3376418" cy="400825"/>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2</a:t>
              </a:r>
              <a:endParaRPr lang="id-ID" sz="1400"/>
            </a:p>
          </xdr:txBody>
        </xdr:sp>
      </xdr:grpSp>
      <xdr:grpSp>
        <xdr:nvGrpSpPr>
          <xdr:cNvPr id="256" name="Group 255">
            <a:extLst>
              <a:ext uri="{FF2B5EF4-FFF2-40B4-BE49-F238E27FC236}">
                <a16:creationId xmlns:a16="http://schemas.microsoft.com/office/drawing/2014/main" id="{DB91FECE-0D84-4BCA-81DA-A976EB3DAD9C}"/>
              </a:ext>
            </a:extLst>
          </xdr:cNvPr>
          <xdr:cNvGrpSpPr/>
        </xdr:nvGrpSpPr>
        <xdr:grpSpPr>
          <a:xfrm>
            <a:off x="11516133" y="8492465"/>
            <a:ext cx="5769043" cy="3448524"/>
            <a:chOff x="1024778" y="8462001"/>
            <a:chExt cx="7413955" cy="4281676"/>
          </a:xfrm>
        </xdr:grpSpPr>
        <xdr:grpSp>
          <xdr:nvGrpSpPr>
            <xdr:cNvPr id="257" name="Group 256">
              <a:extLst>
                <a:ext uri="{FF2B5EF4-FFF2-40B4-BE49-F238E27FC236}">
                  <a16:creationId xmlns:a16="http://schemas.microsoft.com/office/drawing/2014/main" id="{921D5FDB-BF4E-4A20-AD72-BA011190EFE4}"/>
                </a:ext>
              </a:extLst>
            </xdr:cNvPr>
            <xdr:cNvGrpSpPr/>
          </xdr:nvGrpSpPr>
          <xdr:grpSpPr>
            <a:xfrm>
              <a:off x="1024778" y="8462001"/>
              <a:ext cx="7413955" cy="4281676"/>
              <a:chOff x="1019175" y="8434857"/>
              <a:chExt cx="7436798" cy="4279512"/>
            </a:xfrm>
          </xdr:grpSpPr>
          <xdr:sp macro="" textlink="">
            <xdr:nvSpPr>
              <xdr:cNvPr id="259" name="Rectangle 258">
                <a:extLst>
                  <a:ext uri="{FF2B5EF4-FFF2-40B4-BE49-F238E27FC236}">
                    <a16:creationId xmlns:a16="http://schemas.microsoft.com/office/drawing/2014/main" id="{850C5D99-22B0-419D-BE64-D47BA7FDFDC2}"/>
                  </a:ext>
                </a:extLst>
              </xdr:cNvPr>
              <xdr:cNvSpPr>
                <a:spLocks noChangeArrowheads="1"/>
              </xdr:cNvSpPr>
            </xdr:nvSpPr>
            <xdr:spPr bwMode="auto">
              <a:xfrm>
                <a:off x="2376540" y="9229857"/>
                <a:ext cx="4623908" cy="2820471"/>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0" name="Rectangle 259">
                <a:extLst>
                  <a:ext uri="{FF2B5EF4-FFF2-40B4-BE49-F238E27FC236}">
                    <a16:creationId xmlns:a16="http://schemas.microsoft.com/office/drawing/2014/main" id="{599AA036-CD37-4719-A5DE-4753464B5F94}"/>
                  </a:ext>
                </a:extLst>
              </xdr:cNvPr>
              <xdr:cNvSpPr>
                <a:spLocks noChangeArrowheads="1"/>
              </xdr:cNvSpPr>
            </xdr:nvSpPr>
            <xdr:spPr bwMode="auto">
              <a:xfrm>
                <a:off x="5780783" y="9714825"/>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1" name="Freeform 7">
                <a:extLst>
                  <a:ext uri="{FF2B5EF4-FFF2-40B4-BE49-F238E27FC236}">
                    <a16:creationId xmlns:a16="http://schemas.microsoft.com/office/drawing/2014/main" id="{BDE7BB96-F328-4755-82E3-8588A1ABDAE0}"/>
                  </a:ext>
                </a:extLst>
              </xdr:cNvPr>
              <xdr:cNvSpPr>
                <a:spLocks/>
              </xdr:cNvSpPr>
            </xdr:nvSpPr>
            <xdr:spPr bwMode="auto">
              <a:xfrm>
                <a:off x="7127333" y="11834351"/>
                <a:ext cx="61967" cy="100135"/>
              </a:xfrm>
              <a:custGeom>
                <a:avLst/>
                <a:gdLst>
                  <a:gd name="T0" fmla="*/ 1 w 63"/>
                  <a:gd name="T1" fmla="*/ 35 h 102"/>
                  <a:gd name="T2" fmla="*/ 1 w 63"/>
                  <a:gd name="T3" fmla="*/ 0 h 102"/>
                  <a:gd name="T4" fmla="*/ 63 w 63"/>
                  <a:gd name="T5" fmla="*/ 52 h 102"/>
                  <a:gd name="T6" fmla="*/ 0 w 63"/>
                  <a:gd name="T7" fmla="*/ 102 h 102"/>
                  <a:gd name="T8" fmla="*/ 0 w 63"/>
                  <a:gd name="T9" fmla="*/ 67 h 102"/>
                </a:gdLst>
                <a:ahLst/>
                <a:cxnLst>
                  <a:cxn ang="0">
                    <a:pos x="T0" y="T1"/>
                  </a:cxn>
                  <a:cxn ang="0">
                    <a:pos x="T2" y="T3"/>
                  </a:cxn>
                  <a:cxn ang="0">
                    <a:pos x="T4" y="T5"/>
                  </a:cxn>
                  <a:cxn ang="0">
                    <a:pos x="T6" y="T7"/>
                  </a:cxn>
                  <a:cxn ang="0">
                    <a:pos x="T8" y="T9"/>
                  </a:cxn>
                </a:cxnLst>
                <a:rect l="0" t="0" r="r" b="b"/>
                <a:pathLst>
                  <a:path w="63" h="102">
                    <a:moveTo>
                      <a:pt x="1" y="35"/>
                    </a:moveTo>
                    <a:lnTo>
                      <a:pt x="1" y="0"/>
                    </a:lnTo>
                    <a:lnTo>
                      <a:pt x="63" y="52"/>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2" name="Freeform 10">
                <a:extLst>
                  <a:ext uri="{FF2B5EF4-FFF2-40B4-BE49-F238E27FC236}">
                    <a16:creationId xmlns:a16="http://schemas.microsoft.com/office/drawing/2014/main" id="{DD9B44AD-1A59-4D5D-B7B9-BDE447C2EA5A}"/>
                  </a:ext>
                </a:extLst>
              </xdr:cNvPr>
              <xdr:cNvSpPr>
                <a:spLocks/>
              </xdr:cNvSpPr>
            </xdr:nvSpPr>
            <xdr:spPr bwMode="auto">
              <a:xfrm>
                <a:off x="4344726" y="9543025"/>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3" name="Freeform 11">
                <a:extLst>
                  <a:ext uri="{FF2B5EF4-FFF2-40B4-BE49-F238E27FC236}">
                    <a16:creationId xmlns:a16="http://schemas.microsoft.com/office/drawing/2014/main" id="{F42564D8-2A45-4EBD-94FE-BDC1D5AFA02C}"/>
                  </a:ext>
                </a:extLst>
              </xdr:cNvPr>
              <xdr:cNvSpPr>
                <a:spLocks/>
              </xdr:cNvSpPr>
            </xdr:nvSpPr>
            <xdr:spPr bwMode="auto">
              <a:xfrm>
                <a:off x="3829318" y="11820606"/>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4" name="Freeform 12">
                <a:extLst>
                  <a:ext uri="{FF2B5EF4-FFF2-40B4-BE49-F238E27FC236}">
                    <a16:creationId xmlns:a16="http://schemas.microsoft.com/office/drawing/2014/main" id="{5D8DC7AE-435F-4261-90AB-296709FFBC37}"/>
                  </a:ext>
                </a:extLst>
              </xdr:cNvPr>
              <xdr:cNvSpPr>
                <a:spLocks/>
              </xdr:cNvSpPr>
            </xdr:nvSpPr>
            <xdr:spPr bwMode="auto">
              <a:xfrm>
                <a:off x="3176208" y="11472097"/>
                <a:ext cx="100327" cy="61848"/>
              </a:xfrm>
              <a:custGeom>
                <a:avLst/>
                <a:gdLst>
                  <a:gd name="T0" fmla="*/ 67 w 102"/>
                  <a:gd name="T1" fmla="*/ 2 h 63"/>
                  <a:gd name="T2" fmla="*/ 102 w 102"/>
                  <a:gd name="T3" fmla="*/ 3 h 63"/>
                  <a:gd name="T4" fmla="*/ 49 w 102"/>
                  <a:gd name="T5" fmla="*/ 63 h 63"/>
                  <a:gd name="T6" fmla="*/ 0 w 102"/>
                  <a:gd name="T7" fmla="*/ 0 h 63"/>
                  <a:gd name="T8" fmla="*/ 35 w 102"/>
                  <a:gd name="T9" fmla="*/ 1 h 63"/>
                </a:gdLst>
                <a:ahLst/>
                <a:cxnLst>
                  <a:cxn ang="0">
                    <a:pos x="T0" y="T1"/>
                  </a:cxn>
                  <a:cxn ang="0">
                    <a:pos x="T2" y="T3"/>
                  </a:cxn>
                  <a:cxn ang="0">
                    <a:pos x="T4" y="T5"/>
                  </a:cxn>
                  <a:cxn ang="0">
                    <a:pos x="T6" y="T7"/>
                  </a:cxn>
                  <a:cxn ang="0">
                    <a:pos x="T8" y="T9"/>
                  </a:cxn>
                </a:cxnLst>
                <a:rect l="0" t="0" r="r" b="b"/>
                <a:pathLst>
                  <a:path w="102" h="63">
                    <a:moveTo>
                      <a:pt x="67" y="2"/>
                    </a:moveTo>
                    <a:lnTo>
                      <a:pt x="102" y="3"/>
                    </a:lnTo>
                    <a:lnTo>
                      <a:pt x="49" y="63"/>
                    </a:lnTo>
                    <a:lnTo>
                      <a:pt x="0" y="0"/>
                    </a:lnTo>
                    <a:lnTo>
                      <a:pt x="35" y="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5" name="Freeform 13">
                <a:extLst>
                  <a:ext uri="{FF2B5EF4-FFF2-40B4-BE49-F238E27FC236}">
                    <a16:creationId xmlns:a16="http://schemas.microsoft.com/office/drawing/2014/main" id="{8B0AC539-3790-4C8D-A976-4C973576BD79}"/>
                  </a:ext>
                </a:extLst>
              </xdr:cNvPr>
              <xdr:cNvSpPr>
                <a:spLocks/>
              </xdr:cNvSpPr>
            </xdr:nvSpPr>
            <xdr:spPr bwMode="auto">
              <a:xfrm>
                <a:off x="3509649" y="10899756"/>
                <a:ext cx="99344" cy="60866"/>
              </a:xfrm>
              <a:custGeom>
                <a:avLst/>
                <a:gdLst>
                  <a:gd name="T0" fmla="*/ 67 w 101"/>
                  <a:gd name="T1" fmla="*/ 0 h 62"/>
                  <a:gd name="T2" fmla="*/ 101 w 101"/>
                  <a:gd name="T3" fmla="*/ 0 h 62"/>
                  <a:gd name="T4" fmla="*/ 51 w 101"/>
                  <a:gd name="T5" fmla="*/ 62 h 62"/>
                  <a:gd name="T6" fmla="*/ 0 w 101"/>
                  <a:gd name="T7" fmla="*/ 0 h 62"/>
                  <a:gd name="T8" fmla="*/ 35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1" y="62"/>
                    </a:lnTo>
                    <a:lnTo>
                      <a:pt x="0" y="0"/>
                    </a:lnTo>
                    <a:lnTo>
                      <a:pt x="35"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6" name="Freeform 16">
                <a:extLst>
                  <a:ext uri="{FF2B5EF4-FFF2-40B4-BE49-F238E27FC236}">
                    <a16:creationId xmlns:a16="http://schemas.microsoft.com/office/drawing/2014/main" id="{DFF4BC1D-4977-4CE8-BDBA-B26DB2F123F8}"/>
                  </a:ext>
                </a:extLst>
              </xdr:cNvPr>
              <xdr:cNvSpPr>
                <a:spLocks/>
              </xdr:cNvSpPr>
            </xdr:nvSpPr>
            <xdr:spPr bwMode="auto">
              <a:xfrm>
                <a:off x="4537510" y="9351590"/>
                <a:ext cx="995404" cy="99153"/>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7" name="Freeform 17">
                <a:extLst>
                  <a:ext uri="{FF2B5EF4-FFF2-40B4-BE49-F238E27FC236}">
                    <a16:creationId xmlns:a16="http://schemas.microsoft.com/office/drawing/2014/main" id="{F8168542-EDB6-484E-A0DD-9F301B234317}"/>
                  </a:ext>
                </a:extLst>
              </xdr:cNvPr>
              <xdr:cNvSpPr>
                <a:spLocks/>
              </xdr:cNvSpPr>
            </xdr:nvSpPr>
            <xdr:spPr bwMode="auto">
              <a:xfrm>
                <a:off x="5471932" y="935159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8" name="Freeform 18">
                <a:extLst>
                  <a:ext uri="{FF2B5EF4-FFF2-40B4-BE49-F238E27FC236}">
                    <a16:creationId xmlns:a16="http://schemas.microsoft.com/office/drawing/2014/main" id="{B58FCB9D-E0B5-4615-B0FF-B2714AC63362}"/>
                  </a:ext>
                </a:extLst>
              </xdr:cNvPr>
              <xdr:cNvSpPr>
                <a:spLocks/>
              </xdr:cNvSpPr>
            </xdr:nvSpPr>
            <xdr:spPr bwMode="auto">
              <a:xfrm>
                <a:off x="2206377" y="9351590"/>
                <a:ext cx="2037038" cy="100135"/>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9" name="Freeform 19">
                <a:extLst>
                  <a:ext uri="{FF2B5EF4-FFF2-40B4-BE49-F238E27FC236}">
                    <a16:creationId xmlns:a16="http://schemas.microsoft.com/office/drawing/2014/main" id="{E6D2094A-1F81-4F9C-BAA5-1B1931F10552}"/>
                  </a:ext>
                </a:extLst>
              </xdr:cNvPr>
              <xdr:cNvSpPr>
                <a:spLocks/>
              </xdr:cNvSpPr>
            </xdr:nvSpPr>
            <xdr:spPr bwMode="auto">
              <a:xfrm>
                <a:off x="4182431" y="9351590"/>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0" name="Freeform 20">
                <a:extLst>
                  <a:ext uri="{FF2B5EF4-FFF2-40B4-BE49-F238E27FC236}">
                    <a16:creationId xmlns:a16="http://schemas.microsoft.com/office/drawing/2014/main" id="{B1A5DF6C-51A8-4B66-B2DD-7C42DFCF6FE9}"/>
                  </a:ext>
                </a:extLst>
              </xdr:cNvPr>
              <xdr:cNvSpPr>
                <a:spLocks/>
              </xdr:cNvSpPr>
            </xdr:nvSpPr>
            <xdr:spPr bwMode="auto">
              <a:xfrm>
                <a:off x="6518483" y="9649051"/>
                <a:ext cx="99344" cy="60866"/>
              </a:xfrm>
              <a:custGeom>
                <a:avLst/>
                <a:gdLst>
                  <a:gd name="T0" fmla="*/ 67 w 101"/>
                  <a:gd name="T1" fmla="*/ 0 h 62"/>
                  <a:gd name="T2" fmla="*/ 101 w 101"/>
                  <a:gd name="T3" fmla="*/ 0 h 62"/>
                  <a:gd name="T4" fmla="*/ 50 w 101"/>
                  <a:gd name="T5" fmla="*/ 62 h 62"/>
                  <a:gd name="T6" fmla="*/ 0 w 101"/>
                  <a:gd name="T7" fmla="*/ 0 h 62"/>
                  <a:gd name="T8" fmla="*/ 34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0" y="62"/>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1" name="Freeform 21">
                <a:extLst>
                  <a:ext uri="{FF2B5EF4-FFF2-40B4-BE49-F238E27FC236}">
                    <a16:creationId xmlns:a16="http://schemas.microsoft.com/office/drawing/2014/main" id="{4B83B2EE-BF35-4D23-AF4D-E96054B3CCCC}"/>
                  </a:ext>
                </a:extLst>
              </xdr:cNvPr>
              <xdr:cNvSpPr>
                <a:spLocks/>
              </xdr:cNvSpPr>
            </xdr:nvSpPr>
            <xdr:spPr bwMode="auto">
              <a:xfrm>
                <a:off x="5671603" y="9587202"/>
                <a:ext cx="99344" cy="60866"/>
              </a:xfrm>
              <a:custGeom>
                <a:avLst/>
                <a:gdLst>
                  <a:gd name="T0" fmla="*/ 34 w 101"/>
                  <a:gd name="T1" fmla="*/ 62 h 62"/>
                  <a:gd name="T2" fmla="*/ 0 w 101"/>
                  <a:gd name="T3" fmla="*/ 62 h 62"/>
                  <a:gd name="T4" fmla="*/ 49 w 101"/>
                  <a:gd name="T5" fmla="*/ 0 h 62"/>
                  <a:gd name="T6" fmla="*/ 101 w 101"/>
                  <a:gd name="T7" fmla="*/ 60 h 62"/>
                  <a:gd name="T8" fmla="*/ 66 w 101"/>
                  <a:gd name="T9" fmla="*/ 61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49" y="0"/>
                    </a:lnTo>
                    <a:lnTo>
                      <a:pt x="101" y="60"/>
                    </a:lnTo>
                    <a:lnTo>
                      <a:pt x="66"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2" name="Freeform 22">
                <a:extLst>
                  <a:ext uri="{FF2B5EF4-FFF2-40B4-BE49-F238E27FC236}">
                    <a16:creationId xmlns:a16="http://schemas.microsoft.com/office/drawing/2014/main" id="{04226ADF-FC11-428E-882C-22FA180AA3FE}"/>
                  </a:ext>
                </a:extLst>
              </xdr:cNvPr>
              <xdr:cNvSpPr>
                <a:spLocks/>
              </xdr:cNvSpPr>
            </xdr:nvSpPr>
            <xdr:spPr bwMode="auto">
              <a:xfrm>
                <a:off x="5296851" y="10098676"/>
                <a:ext cx="99344" cy="64793"/>
              </a:xfrm>
              <a:custGeom>
                <a:avLst/>
                <a:gdLst>
                  <a:gd name="T0" fmla="*/ 34 w 101"/>
                  <a:gd name="T1" fmla="*/ 63 h 66"/>
                  <a:gd name="T2" fmla="*/ 0 w 101"/>
                  <a:gd name="T3" fmla="*/ 66 h 66"/>
                  <a:gd name="T4" fmla="*/ 47 w 101"/>
                  <a:gd name="T5" fmla="*/ 0 h 66"/>
                  <a:gd name="T6" fmla="*/ 101 w 101"/>
                  <a:gd name="T7" fmla="*/ 58 h 66"/>
                  <a:gd name="T8" fmla="*/ 67 w 101"/>
                  <a:gd name="T9" fmla="*/ 61 h 66"/>
                </a:gdLst>
                <a:ahLst/>
                <a:cxnLst>
                  <a:cxn ang="0">
                    <a:pos x="T0" y="T1"/>
                  </a:cxn>
                  <a:cxn ang="0">
                    <a:pos x="T2" y="T3"/>
                  </a:cxn>
                  <a:cxn ang="0">
                    <a:pos x="T4" y="T5"/>
                  </a:cxn>
                  <a:cxn ang="0">
                    <a:pos x="T6" y="T7"/>
                  </a:cxn>
                  <a:cxn ang="0">
                    <a:pos x="T8" y="T9"/>
                  </a:cxn>
                </a:cxnLst>
                <a:rect l="0" t="0" r="r" b="b"/>
                <a:pathLst>
                  <a:path w="101" h="66">
                    <a:moveTo>
                      <a:pt x="34" y="63"/>
                    </a:moveTo>
                    <a:lnTo>
                      <a:pt x="0" y="66"/>
                    </a:lnTo>
                    <a:lnTo>
                      <a:pt x="47" y="0"/>
                    </a:lnTo>
                    <a:lnTo>
                      <a:pt x="101" y="58"/>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3" name="Freeform 23">
                <a:extLst>
                  <a:ext uri="{FF2B5EF4-FFF2-40B4-BE49-F238E27FC236}">
                    <a16:creationId xmlns:a16="http://schemas.microsoft.com/office/drawing/2014/main" id="{BBF853F3-0177-4BA8-BF80-68051E7F5380}"/>
                  </a:ext>
                </a:extLst>
              </xdr:cNvPr>
              <xdr:cNvSpPr>
                <a:spLocks/>
              </xdr:cNvSpPr>
            </xdr:nvSpPr>
            <xdr:spPr bwMode="auto">
              <a:xfrm>
                <a:off x="5134557" y="9903314"/>
                <a:ext cx="60983" cy="99153"/>
              </a:xfrm>
              <a:custGeom>
                <a:avLst/>
                <a:gdLst>
                  <a:gd name="T0" fmla="*/ 0 w 62"/>
                  <a:gd name="T1" fmla="*/ 34 h 101"/>
                  <a:gd name="T2" fmla="*/ 0 w 62"/>
                  <a:gd name="T3" fmla="*/ 0 h 101"/>
                  <a:gd name="T4" fmla="*/ 62 w 62"/>
                  <a:gd name="T5" fmla="*/ 51 h 101"/>
                  <a:gd name="T6" fmla="*/ 1 w 62"/>
                  <a:gd name="T7" fmla="*/ 101 h 101"/>
                  <a:gd name="T8" fmla="*/ 1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1" y="101"/>
                    </a:lnTo>
                    <a:lnTo>
                      <a:pt x="1"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4" name="Freeform 24">
                <a:extLst>
                  <a:ext uri="{FF2B5EF4-FFF2-40B4-BE49-F238E27FC236}">
                    <a16:creationId xmlns:a16="http://schemas.microsoft.com/office/drawing/2014/main" id="{A47549E1-EC64-459F-932D-D6026AA19B1B}"/>
                  </a:ext>
                </a:extLst>
              </xdr:cNvPr>
              <xdr:cNvSpPr>
                <a:spLocks/>
              </xdr:cNvSpPr>
            </xdr:nvSpPr>
            <xdr:spPr bwMode="auto">
              <a:xfrm>
                <a:off x="2932274" y="10974368"/>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5" name="Freeform 25">
                <a:extLst>
                  <a:ext uri="{FF2B5EF4-FFF2-40B4-BE49-F238E27FC236}">
                    <a16:creationId xmlns:a16="http://schemas.microsoft.com/office/drawing/2014/main" id="{B9DF63B0-A0FA-434C-B6E9-D90E6DCEB53E}"/>
                  </a:ext>
                </a:extLst>
              </xdr:cNvPr>
              <xdr:cNvSpPr>
                <a:spLocks/>
              </xdr:cNvSpPr>
            </xdr:nvSpPr>
            <xdr:spPr bwMode="auto">
              <a:xfrm>
                <a:off x="2936209" y="10965532"/>
                <a:ext cx="99344" cy="61848"/>
              </a:xfrm>
              <a:custGeom>
                <a:avLst/>
                <a:gdLst>
                  <a:gd name="T0" fmla="*/ 34 w 101"/>
                  <a:gd name="T1" fmla="*/ 63 h 63"/>
                  <a:gd name="T2" fmla="*/ 0 w 101"/>
                  <a:gd name="T3" fmla="*/ 63 h 63"/>
                  <a:gd name="T4" fmla="*/ 51 w 101"/>
                  <a:gd name="T5" fmla="*/ 0 h 63"/>
                  <a:gd name="T6" fmla="*/ 101 w 101"/>
                  <a:gd name="T7" fmla="*/ 63 h 63"/>
                  <a:gd name="T8" fmla="*/ 67 w 101"/>
                  <a:gd name="T9" fmla="*/ 63 h 63"/>
                </a:gdLst>
                <a:ahLst/>
                <a:cxnLst>
                  <a:cxn ang="0">
                    <a:pos x="T0" y="T1"/>
                  </a:cxn>
                  <a:cxn ang="0">
                    <a:pos x="T2" y="T3"/>
                  </a:cxn>
                  <a:cxn ang="0">
                    <a:pos x="T4" y="T5"/>
                  </a:cxn>
                  <a:cxn ang="0">
                    <a:pos x="T6" y="T7"/>
                  </a:cxn>
                  <a:cxn ang="0">
                    <a:pos x="T8" y="T9"/>
                  </a:cxn>
                </a:cxnLst>
                <a:rect l="0" t="0" r="r" b="b"/>
                <a:pathLst>
                  <a:path w="101" h="63">
                    <a:moveTo>
                      <a:pt x="34" y="63"/>
                    </a:moveTo>
                    <a:lnTo>
                      <a:pt x="0" y="63"/>
                    </a:lnTo>
                    <a:lnTo>
                      <a:pt x="51" y="0"/>
                    </a:lnTo>
                    <a:lnTo>
                      <a:pt x="101" y="63"/>
                    </a:lnTo>
                    <a:lnTo>
                      <a:pt x="67" y="6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6" name="Freeform 26">
                <a:extLst>
                  <a:ext uri="{FF2B5EF4-FFF2-40B4-BE49-F238E27FC236}">
                    <a16:creationId xmlns:a16="http://schemas.microsoft.com/office/drawing/2014/main" id="{3C76F44F-64B9-44D8-A2EA-DFFC1363A3F3}"/>
                  </a:ext>
                </a:extLst>
              </xdr:cNvPr>
              <xdr:cNvSpPr>
                <a:spLocks/>
              </xdr:cNvSpPr>
            </xdr:nvSpPr>
            <xdr:spPr bwMode="auto">
              <a:xfrm>
                <a:off x="5287014" y="11358219"/>
                <a:ext cx="100327" cy="60866"/>
              </a:xfrm>
              <a:custGeom>
                <a:avLst/>
                <a:gdLst>
                  <a:gd name="T0" fmla="*/ 35 w 102"/>
                  <a:gd name="T1" fmla="*/ 62 h 62"/>
                  <a:gd name="T2" fmla="*/ 0 w 102"/>
                  <a:gd name="T3" fmla="*/ 62 h 62"/>
                  <a:gd name="T4" fmla="*/ 51 w 102"/>
                  <a:gd name="T5" fmla="*/ 0 h 62"/>
                  <a:gd name="T6" fmla="*/ 102 w 102"/>
                  <a:gd name="T7" fmla="*/ 62 h 62"/>
                  <a:gd name="T8" fmla="*/ 67 w 102"/>
                  <a:gd name="T9" fmla="*/ 62 h 62"/>
                </a:gdLst>
                <a:ahLst/>
                <a:cxnLst>
                  <a:cxn ang="0">
                    <a:pos x="T0" y="T1"/>
                  </a:cxn>
                  <a:cxn ang="0">
                    <a:pos x="T2" y="T3"/>
                  </a:cxn>
                  <a:cxn ang="0">
                    <a:pos x="T4" y="T5"/>
                  </a:cxn>
                  <a:cxn ang="0">
                    <a:pos x="T6" y="T7"/>
                  </a:cxn>
                  <a:cxn ang="0">
                    <a:pos x="T8" y="T9"/>
                  </a:cxn>
                </a:cxnLst>
                <a:rect l="0" t="0" r="r" b="b"/>
                <a:pathLst>
                  <a:path w="102" h="62">
                    <a:moveTo>
                      <a:pt x="35" y="62"/>
                    </a:moveTo>
                    <a:lnTo>
                      <a:pt x="0" y="62"/>
                    </a:lnTo>
                    <a:lnTo>
                      <a:pt x="51" y="0"/>
                    </a:lnTo>
                    <a:lnTo>
                      <a:pt x="102"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7" name="Freeform 27">
                <a:extLst>
                  <a:ext uri="{FF2B5EF4-FFF2-40B4-BE49-F238E27FC236}">
                    <a16:creationId xmlns:a16="http://schemas.microsoft.com/office/drawing/2014/main" id="{BD674F65-D4A9-4CB1-BF11-5254879693E6}"/>
                  </a:ext>
                </a:extLst>
              </xdr:cNvPr>
              <xdr:cNvSpPr>
                <a:spLocks/>
              </xdr:cNvSpPr>
            </xdr:nvSpPr>
            <xdr:spPr bwMode="auto">
              <a:xfrm>
                <a:off x="4576855" y="11854966"/>
                <a:ext cx="62951" cy="98172"/>
              </a:xfrm>
              <a:custGeom>
                <a:avLst/>
                <a:gdLst>
                  <a:gd name="T0" fmla="*/ 1 w 64"/>
                  <a:gd name="T1" fmla="*/ 34 h 100"/>
                  <a:gd name="T2" fmla="*/ 0 w 64"/>
                  <a:gd name="T3" fmla="*/ 0 h 100"/>
                  <a:gd name="T4" fmla="*/ 64 w 64"/>
                  <a:gd name="T5" fmla="*/ 48 h 100"/>
                  <a:gd name="T6" fmla="*/ 3 w 64"/>
                  <a:gd name="T7" fmla="*/ 100 h 100"/>
                  <a:gd name="T8" fmla="*/ 2 w 64"/>
                  <a:gd name="T9" fmla="*/ 66 h 100"/>
                </a:gdLst>
                <a:ahLst/>
                <a:cxnLst>
                  <a:cxn ang="0">
                    <a:pos x="T0" y="T1"/>
                  </a:cxn>
                  <a:cxn ang="0">
                    <a:pos x="T2" y="T3"/>
                  </a:cxn>
                  <a:cxn ang="0">
                    <a:pos x="T4" y="T5"/>
                  </a:cxn>
                  <a:cxn ang="0">
                    <a:pos x="T6" y="T7"/>
                  </a:cxn>
                  <a:cxn ang="0">
                    <a:pos x="T8" y="T9"/>
                  </a:cxn>
                </a:cxnLst>
                <a:rect l="0" t="0" r="r" b="b"/>
                <a:pathLst>
                  <a:path w="64" h="100">
                    <a:moveTo>
                      <a:pt x="1" y="34"/>
                    </a:moveTo>
                    <a:lnTo>
                      <a:pt x="0" y="0"/>
                    </a:lnTo>
                    <a:lnTo>
                      <a:pt x="64" y="48"/>
                    </a:lnTo>
                    <a:lnTo>
                      <a:pt x="3" y="100"/>
                    </a:lnTo>
                    <a:lnTo>
                      <a:pt x="2" y="66"/>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8" name="Freeform 28">
                <a:extLst>
                  <a:ext uri="{FF2B5EF4-FFF2-40B4-BE49-F238E27FC236}">
                    <a16:creationId xmlns:a16="http://schemas.microsoft.com/office/drawing/2014/main" id="{E0DCD215-D45E-45E3-851D-88F156A74A1C}"/>
                  </a:ext>
                </a:extLst>
              </xdr:cNvPr>
              <xdr:cNvSpPr>
                <a:spLocks/>
              </xdr:cNvSpPr>
            </xdr:nvSpPr>
            <xdr:spPr bwMode="auto">
              <a:xfrm>
                <a:off x="5994224" y="11394542"/>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79" name="Freeform 29">
                <a:extLst>
                  <a:ext uri="{FF2B5EF4-FFF2-40B4-BE49-F238E27FC236}">
                    <a16:creationId xmlns:a16="http://schemas.microsoft.com/office/drawing/2014/main" id="{02415993-26A7-4EF7-95DE-46332A2564D8}"/>
                  </a:ext>
                </a:extLst>
              </xdr:cNvPr>
              <xdr:cNvSpPr>
                <a:spLocks/>
              </xdr:cNvSpPr>
            </xdr:nvSpPr>
            <xdr:spPr bwMode="auto">
              <a:xfrm>
                <a:off x="5841766"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0" name="Freeform 30">
                <a:extLst>
                  <a:ext uri="{FF2B5EF4-FFF2-40B4-BE49-F238E27FC236}">
                    <a16:creationId xmlns:a16="http://schemas.microsoft.com/office/drawing/2014/main" id="{738C8B7E-5994-4115-B30D-8015AAC0025B}"/>
                  </a:ext>
                </a:extLst>
              </xdr:cNvPr>
              <xdr:cNvSpPr>
                <a:spLocks/>
              </xdr:cNvSpPr>
            </xdr:nvSpPr>
            <xdr:spPr bwMode="auto">
              <a:xfrm>
                <a:off x="3991612" y="10960623"/>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1" name="Freeform 31">
                <a:extLst>
                  <a:ext uri="{FF2B5EF4-FFF2-40B4-BE49-F238E27FC236}">
                    <a16:creationId xmlns:a16="http://schemas.microsoft.com/office/drawing/2014/main" id="{1536643E-2127-4EDD-ACF6-A05164F27B23}"/>
                  </a:ext>
                </a:extLst>
              </xdr:cNvPr>
              <xdr:cNvSpPr>
                <a:spLocks/>
              </xdr:cNvSpPr>
            </xdr:nvSpPr>
            <xdr:spPr bwMode="auto">
              <a:xfrm>
                <a:off x="3991612" y="11341530"/>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2" name="Freeform 32">
                <a:extLst>
                  <a:ext uri="{FF2B5EF4-FFF2-40B4-BE49-F238E27FC236}">
                    <a16:creationId xmlns:a16="http://schemas.microsoft.com/office/drawing/2014/main" id="{C628665E-8D89-48EA-BADC-6F38016103E0}"/>
                  </a:ext>
                </a:extLst>
              </xdr:cNvPr>
              <xdr:cNvSpPr>
                <a:spLocks/>
              </xdr:cNvSpPr>
            </xdr:nvSpPr>
            <xdr:spPr bwMode="auto">
              <a:xfrm>
                <a:off x="4729313" y="10996947"/>
                <a:ext cx="99344" cy="63811"/>
              </a:xfrm>
              <a:custGeom>
                <a:avLst/>
                <a:gdLst>
                  <a:gd name="T0" fmla="*/ 34 w 101"/>
                  <a:gd name="T1" fmla="*/ 62 h 65"/>
                  <a:gd name="T2" fmla="*/ 0 w 101"/>
                  <a:gd name="T3" fmla="*/ 65 h 65"/>
                  <a:gd name="T4" fmla="*/ 47 w 101"/>
                  <a:gd name="T5" fmla="*/ 0 h 65"/>
                  <a:gd name="T6" fmla="*/ 101 w 101"/>
                  <a:gd name="T7" fmla="*/ 57 h 65"/>
                  <a:gd name="T8" fmla="*/ 67 w 101"/>
                  <a:gd name="T9" fmla="*/ 60 h 65"/>
                </a:gdLst>
                <a:ahLst/>
                <a:cxnLst>
                  <a:cxn ang="0">
                    <a:pos x="T0" y="T1"/>
                  </a:cxn>
                  <a:cxn ang="0">
                    <a:pos x="T2" y="T3"/>
                  </a:cxn>
                  <a:cxn ang="0">
                    <a:pos x="T4" y="T5"/>
                  </a:cxn>
                  <a:cxn ang="0">
                    <a:pos x="T6" y="T7"/>
                  </a:cxn>
                  <a:cxn ang="0">
                    <a:pos x="T8" y="T9"/>
                  </a:cxn>
                </a:cxnLst>
                <a:rect l="0" t="0" r="r" b="b"/>
                <a:pathLst>
                  <a:path w="101" h="65">
                    <a:moveTo>
                      <a:pt x="34" y="62"/>
                    </a:moveTo>
                    <a:lnTo>
                      <a:pt x="0" y="65"/>
                    </a:lnTo>
                    <a:lnTo>
                      <a:pt x="47" y="0"/>
                    </a:lnTo>
                    <a:lnTo>
                      <a:pt x="101" y="57"/>
                    </a:lnTo>
                    <a:lnTo>
                      <a:pt x="67" y="6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3" name="Freeform 33">
                <a:extLst>
                  <a:ext uri="{FF2B5EF4-FFF2-40B4-BE49-F238E27FC236}">
                    <a16:creationId xmlns:a16="http://schemas.microsoft.com/office/drawing/2014/main" id="{B6FD97FD-FCC5-44E2-8254-572F4A0CCAC6}"/>
                  </a:ext>
                </a:extLst>
              </xdr:cNvPr>
              <xdr:cNvSpPr>
                <a:spLocks/>
              </xdr:cNvSpPr>
            </xdr:nvSpPr>
            <xdr:spPr bwMode="auto">
              <a:xfrm>
                <a:off x="4730296" y="11389633"/>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4" name="Freeform 34">
                <a:extLst>
                  <a:ext uri="{FF2B5EF4-FFF2-40B4-BE49-F238E27FC236}">
                    <a16:creationId xmlns:a16="http://schemas.microsoft.com/office/drawing/2014/main" id="{364918E2-F8CB-44BB-BA6A-D5CD955AC1C4}"/>
                  </a:ext>
                </a:extLst>
              </xdr:cNvPr>
              <xdr:cNvSpPr>
                <a:spLocks/>
              </xdr:cNvSpPr>
            </xdr:nvSpPr>
            <xdr:spPr bwMode="auto">
              <a:xfrm>
                <a:off x="5994224" y="10640584"/>
                <a:ext cx="100327" cy="62830"/>
              </a:xfrm>
              <a:custGeom>
                <a:avLst/>
                <a:gdLst>
                  <a:gd name="T0" fmla="*/ 35 w 102"/>
                  <a:gd name="T1" fmla="*/ 61 h 64"/>
                  <a:gd name="T2" fmla="*/ 0 w 102"/>
                  <a:gd name="T3" fmla="*/ 60 h 64"/>
                  <a:gd name="T4" fmla="*/ 53 w 102"/>
                  <a:gd name="T5" fmla="*/ 0 h 64"/>
                  <a:gd name="T6" fmla="*/ 102 w 102"/>
                  <a:gd name="T7" fmla="*/ 64 h 64"/>
                  <a:gd name="T8" fmla="*/ 67 w 102"/>
                  <a:gd name="T9" fmla="*/ 62 h 64"/>
                </a:gdLst>
                <a:ahLst/>
                <a:cxnLst>
                  <a:cxn ang="0">
                    <a:pos x="T0" y="T1"/>
                  </a:cxn>
                  <a:cxn ang="0">
                    <a:pos x="T2" y="T3"/>
                  </a:cxn>
                  <a:cxn ang="0">
                    <a:pos x="T4" y="T5"/>
                  </a:cxn>
                  <a:cxn ang="0">
                    <a:pos x="T6" y="T7"/>
                  </a:cxn>
                  <a:cxn ang="0">
                    <a:pos x="T8" y="T9"/>
                  </a:cxn>
                </a:cxnLst>
                <a:rect l="0" t="0" r="r" b="b"/>
                <a:pathLst>
                  <a:path w="102" h="64">
                    <a:moveTo>
                      <a:pt x="35" y="61"/>
                    </a:moveTo>
                    <a:lnTo>
                      <a:pt x="0" y="60"/>
                    </a:lnTo>
                    <a:lnTo>
                      <a:pt x="53" y="0"/>
                    </a:lnTo>
                    <a:lnTo>
                      <a:pt x="102"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5" name="Freeform 35">
                <a:extLst>
                  <a:ext uri="{FF2B5EF4-FFF2-40B4-BE49-F238E27FC236}">
                    <a16:creationId xmlns:a16="http://schemas.microsoft.com/office/drawing/2014/main" id="{78717C57-220A-41C7-8F2A-D3B39C9D6270}"/>
                  </a:ext>
                </a:extLst>
              </xdr:cNvPr>
              <xdr:cNvSpPr>
                <a:spLocks/>
              </xdr:cNvSpPr>
            </xdr:nvSpPr>
            <xdr:spPr bwMode="auto">
              <a:xfrm>
                <a:off x="5994224" y="11000874"/>
                <a:ext cx="99344" cy="62830"/>
              </a:xfrm>
              <a:custGeom>
                <a:avLst/>
                <a:gdLst>
                  <a:gd name="T0" fmla="*/ 34 w 101"/>
                  <a:gd name="T1" fmla="*/ 62 h 64"/>
                  <a:gd name="T2" fmla="*/ 0 w 101"/>
                  <a:gd name="T3" fmla="*/ 60 h 64"/>
                  <a:gd name="T4" fmla="*/ 53 w 101"/>
                  <a:gd name="T5" fmla="*/ 0 h 64"/>
                  <a:gd name="T6" fmla="*/ 101 w 101"/>
                  <a:gd name="T7" fmla="*/ 64 h 64"/>
                  <a:gd name="T8" fmla="*/ 67 w 101"/>
                  <a:gd name="T9" fmla="*/ 62 h 64"/>
                </a:gdLst>
                <a:ahLst/>
                <a:cxnLst>
                  <a:cxn ang="0">
                    <a:pos x="T0" y="T1"/>
                  </a:cxn>
                  <a:cxn ang="0">
                    <a:pos x="T2" y="T3"/>
                  </a:cxn>
                  <a:cxn ang="0">
                    <a:pos x="T4" y="T5"/>
                  </a:cxn>
                  <a:cxn ang="0">
                    <a:pos x="T6" y="T7"/>
                  </a:cxn>
                  <a:cxn ang="0">
                    <a:pos x="T8" y="T9"/>
                  </a:cxn>
                </a:cxnLst>
                <a:rect l="0" t="0" r="r" b="b"/>
                <a:pathLst>
                  <a:path w="101" h="64">
                    <a:moveTo>
                      <a:pt x="34" y="62"/>
                    </a:moveTo>
                    <a:lnTo>
                      <a:pt x="0" y="60"/>
                    </a:lnTo>
                    <a:lnTo>
                      <a:pt x="53" y="0"/>
                    </a:lnTo>
                    <a:lnTo>
                      <a:pt x="101"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6" name="Freeform 36">
                <a:extLst>
                  <a:ext uri="{FF2B5EF4-FFF2-40B4-BE49-F238E27FC236}">
                    <a16:creationId xmlns:a16="http://schemas.microsoft.com/office/drawing/2014/main" id="{0945D1FA-97E2-4FFE-8F02-E113E10FC9C3}"/>
                  </a:ext>
                </a:extLst>
              </xdr:cNvPr>
              <xdr:cNvSpPr>
                <a:spLocks/>
              </xdr:cNvSpPr>
            </xdr:nvSpPr>
            <xdr:spPr bwMode="auto">
              <a:xfrm>
                <a:off x="2932274" y="10172305"/>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7" name="Freeform 37">
                <a:extLst>
                  <a:ext uri="{FF2B5EF4-FFF2-40B4-BE49-F238E27FC236}">
                    <a16:creationId xmlns:a16="http://schemas.microsoft.com/office/drawing/2014/main" id="{63F9EC9A-5DF3-4A1E-8CFC-1B9E43B56D26}"/>
                  </a:ext>
                </a:extLst>
              </xdr:cNvPr>
              <xdr:cNvSpPr>
                <a:spLocks/>
              </xdr:cNvSpPr>
            </xdr:nvSpPr>
            <xdr:spPr bwMode="auto">
              <a:xfrm>
                <a:off x="3355223" y="1106174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8" name="Freeform 38">
                <a:extLst>
                  <a:ext uri="{FF2B5EF4-FFF2-40B4-BE49-F238E27FC236}">
                    <a16:creationId xmlns:a16="http://schemas.microsoft.com/office/drawing/2014/main" id="{22C40DB1-8B86-47D0-993D-6F36CAD2DF25}"/>
                  </a:ext>
                </a:extLst>
              </xdr:cNvPr>
              <xdr:cNvSpPr>
                <a:spLocks/>
              </xdr:cNvSpPr>
            </xdr:nvSpPr>
            <xdr:spPr bwMode="auto">
              <a:xfrm>
                <a:off x="3254896" y="10101621"/>
                <a:ext cx="99344" cy="62830"/>
              </a:xfrm>
              <a:custGeom>
                <a:avLst/>
                <a:gdLst>
                  <a:gd name="T0" fmla="*/ 67 w 101"/>
                  <a:gd name="T1" fmla="*/ 1 h 64"/>
                  <a:gd name="T2" fmla="*/ 101 w 101"/>
                  <a:gd name="T3" fmla="*/ 0 h 64"/>
                  <a:gd name="T4" fmla="*/ 54 w 101"/>
                  <a:gd name="T5" fmla="*/ 64 h 64"/>
                  <a:gd name="T6" fmla="*/ 0 w 101"/>
                  <a:gd name="T7" fmla="*/ 5 h 64"/>
                  <a:gd name="T8" fmla="*/ 34 w 101"/>
                  <a:gd name="T9" fmla="*/ 3 h 64"/>
                </a:gdLst>
                <a:ahLst/>
                <a:cxnLst>
                  <a:cxn ang="0">
                    <a:pos x="T0" y="T1"/>
                  </a:cxn>
                  <a:cxn ang="0">
                    <a:pos x="T2" y="T3"/>
                  </a:cxn>
                  <a:cxn ang="0">
                    <a:pos x="T4" y="T5"/>
                  </a:cxn>
                  <a:cxn ang="0">
                    <a:pos x="T6" y="T7"/>
                  </a:cxn>
                  <a:cxn ang="0">
                    <a:pos x="T8" y="T9"/>
                  </a:cxn>
                </a:cxnLst>
                <a:rect l="0" t="0" r="r" b="b"/>
                <a:pathLst>
                  <a:path w="101" h="64">
                    <a:moveTo>
                      <a:pt x="67" y="1"/>
                    </a:moveTo>
                    <a:lnTo>
                      <a:pt x="101" y="0"/>
                    </a:lnTo>
                    <a:lnTo>
                      <a:pt x="54" y="64"/>
                    </a:lnTo>
                    <a:lnTo>
                      <a:pt x="0" y="5"/>
                    </a:lnTo>
                    <a:lnTo>
                      <a:pt x="34" y="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89" name="Rectangle 288">
                <a:extLst>
                  <a:ext uri="{FF2B5EF4-FFF2-40B4-BE49-F238E27FC236}">
                    <a16:creationId xmlns:a16="http://schemas.microsoft.com/office/drawing/2014/main" id="{955D5426-3D8C-442C-95AC-2D102BD47BB7}"/>
                  </a:ext>
                </a:extLst>
              </xdr:cNvPr>
              <xdr:cNvSpPr>
                <a:spLocks noChangeArrowheads="1"/>
              </xdr:cNvSpPr>
            </xdr:nvSpPr>
            <xdr:spPr bwMode="auto">
              <a:xfrm>
                <a:off x="4527675" y="9721697"/>
                <a:ext cx="1091797"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90" name="Oval 289">
                    <a:extLst>
                      <a:ext uri="{FF2B5EF4-FFF2-40B4-BE49-F238E27FC236}">
                        <a16:creationId xmlns:a16="http://schemas.microsoft.com/office/drawing/2014/main" id="{D6EFDE1D-09E4-4FA7-B14B-2B5E77600932}"/>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290" name="Oval 289">
                    <a:extLst>
                      <a:ext uri="{FF2B5EF4-FFF2-40B4-BE49-F238E27FC236}">
                        <a16:creationId xmlns:a16="http://schemas.microsoft.com/office/drawing/2014/main" id="{D6EFDE1D-09E4-4FA7-B14B-2B5E77600932}"/>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91" name="Oval 290">
                    <a:extLst>
                      <a:ext uri="{FF2B5EF4-FFF2-40B4-BE49-F238E27FC236}">
                        <a16:creationId xmlns:a16="http://schemas.microsoft.com/office/drawing/2014/main" id="{A42C9F42-60B5-4602-B0C7-C40848432B1C}"/>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291" name="Oval 290">
                    <a:extLst>
                      <a:ext uri="{FF2B5EF4-FFF2-40B4-BE49-F238E27FC236}">
                        <a16:creationId xmlns:a16="http://schemas.microsoft.com/office/drawing/2014/main" id="{A42C9F42-60B5-4602-B0C7-C40848432B1C}"/>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292" name="Freeform 46">
                <a:extLst>
                  <a:ext uri="{FF2B5EF4-FFF2-40B4-BE49-F238E27FC236}">
                    <a16:creationId xmlns:a16="http://schemas.microsoft.com/office/drawing/2014/main" id="{DDCBCB3E-0182-4E96-9408-15AC6F5C9A33}"/>
                  </a:ext>
                </a:extLst>
              </xdr:cNvPr>
              <xdr:cNvSpPr>
                <a:spLocks/>
              </xdr:cNvSpPr>
            </xdr:nvSpPr>
            <xdr:spPr bwMode="auto">
              <a:xfrm>
                <a:off x="5287014" y="10665126"/>
                <a:ext cx="100327" cy="61848"/>
              </a:xfrm>
              <a:custGeom>
                <a:avLst/>
                <a:gdLst>
                  <a:gd name="T0" fmla="*/ 35 w 102"/>
                  <a:gd name="T1" fmla="*/ 62 h 63"/>
                  <a:gd name="T2" fmla="*/ 0 w 102"/>
                  <a:gd name="T3" fmla="*/ 61 h 63"/>
                  <a:gd name="T4" fmla="*/ 53 w 102"/>
                  <a:gd name="T5" fmla="*/ 0 h 63"/>
                  <a:gd name="T6" fmla="*/ 102 w 102"/>
                  <a:gd name="T7" fmla="*/ 63 h 63"/>
                  <a:gd name="T8" fmla="*/ 67 w 102"/>
                  <a:gd name="T9" fmla="*/ 62 h 63"/>
                </a:gdLst>
                <a:ahLst/>
                <a:cxnLst>
                  <a:cxn ang="0">
                    <a:pos x="T0" y="T1"/>
                  </a:cxn>
                  <a:cxn ang="0">
                    <a:pos x="T2" y="T3"/>
                  </a:cxn>
                  <a:cxn ang="0">
                    <a:pos x="T4" y="T5"/>
                  </a:cxn>
                  <a:cxn ang="0">
                    <a:pos x="T6" y="T7"/>
                  </a:cxn>
                  <a:cxn ang="0">
                    <a:pos x="T8" y="T9"/>
                  </a:cxn>
                </a:cxnLst>
                <a:rect l="0" t="0" r="r" b="b"/>
                <a:pathLst>
                  <a:path w="102" h="63">
                    <a:moveTo>
                      <a:pt x="35" y="62"/>
                    </a:moveTo>
                    <a:lnTo>
                      <a:pt x="0" y="61"/>
                    </a:lnTo>
                    <a:lnTo>
                      <a:pt x="53" y="0"/>
                    </a:lnTo>
                    <a:lnTo>
                      <a:pt x="102" y="63"/>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93" name="Freeform 51">
                <a:extLst>
                  <a:ext uri="{FF2B5EF4-FFF2-40B4-BE49-F238E27FC236}">
                    <a16:creationId xmlns:a16="http://schemas.microsoft.com/office/drawing/2014/main" id="{8A3DF1F6-E58A-469E-99D2-B251CB4335FA}"/>
                  </a:ext>
                </a:extLst>
              </xdr:cNvPr>
              <xdr:cNvSpPr>
                <a:spLocks/>
              </xdr:cNvSpPr>
            </xdr:nvSpPr>
            <xdr:spPr bwMode="auto">
              <a:xfrm>
                <a:off x="5320457" y="9587202"/>
                <a:ext cx="450489" cy="220886"/>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94" name="Freeform 54">
                <a:extLst>
                  <a:ext uri="{FF2B5EF4-FFF2-40B4-BE49-F238E27FC236}">
                    <a16:creationId xmlns:a16="http://schemas.microsoft.com/office/drawing/2014/main" id="{A5C4CEF4-D8FA-4DE9-A438-BFFD85A97395}"/>
                  </a:ext>
                </a:extLst>
              </xdr:cNvPr>
              <xdr:cNvSpPr>
                <a:spLocks/>
              </xdr:cNvSpPr>
            </xdr:nvSpPr>
            <xdr:spPr bwMode="auto">
              <a:xfrm>
                <a:off x="4758821" y="9903314"/>
                <a:ext cx="436719" cy="403486"/>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95" name="Freeform 55">
                <a:extLst>
                  <a:ext uri="{FF2B5EF4-FFF2-40B4-BE49-F238E27FC236}">
                    <a16:creationId xmlns:a16="http://schemas.microsoft.com/office/drawing/2014/main" id="{17620BFD-140D-4E0A-B10B-3B8E544C4D8F}"/>
                  </a:ext>
                </a:extLst>
              </xdr:cNvPr>
              <xdr:cNvSpPr>
                <a:spLocks/>
              </xdr:cNvSpPr>
            </xdr:nvSpPr>
            <xdr:spPr bwMode="auto">
              <a:xfrm>
                <a:off x="5287014" y="11358219"/>
                <a:ext cx="100327" cy="212050"/>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96" name="Oval 295">
                    <a:extLst>
                      <a:ext uri="{FF2B5EF4-FFF2-40B4-BE49-F238E27FC236}">
                        <a16:creationId xmlns:a16="http://schemas.microsoft.com/office/drawing/2014/main" id="{C8A479D2-3F63-43E8-AE2E-DCAF18AEA28A}"/>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296" name="Oval 295">
                    <a:extLst>
                      <a:ext uri="{FF2B5EF4-FFF2-40B4-BE49-F238E27FC236}">
                        <a16:creationId xmlns:a16="http://schemas.microsoft.com/office/drawing/2014/main" id="{C8A479D2-3F63-43E8-AE2E-DCAF18AEA28A}"/>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297" name="Freeform 60">
                <a:extLst>
                  <a:ext uri="{FF2B5EF4-FFF2-40B4-BE49-F238E27FC236}">
                    <a16:creationId xmlns:a16="http://schemas.microsoft.com/office/drawing/2014/main" id="{E664D42B-8E1D-4C22-978B-16C2DE0C4428}"/>
                  </a:ext>
                </a:extLst>
              </xdr:cNvPr>
              <xdr:cNvSpPr>
                <a:spLocks/>
              </xdr:cNvSpPr>
            </xdr:nvSpPr>
            <xdr:spPr bwMode="auto">
              <a:xfrm>
                <a:off x="4725379" y="10668072"/>
                <a:ext cx="99344" cy="144312"/>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98" name="Freeform 65">
                <a:extLst>
                  <a:ext uri="{FF2B5EF4-FFF2-40B4-BE49-F238E27FC236}">
                    <a16:creationId xmlns:a16="http://schemas.microsoft.com/office/drawing/2014/main" id="{0210DB16-EA97-4E0B-90AD-DAF0EC6A476F}"/>
                  </a:ext>
                </a:extLst>
              </xdr:cNvPr>
              <xdr:cNvSpPr>
                <a:spLocks/>
              </xdr:cNvSpPr>
            </xdr:nvSpPr>
            <xdr:spPr bwMode="auto">
              <a:xfrm>
                <a:off x="4730296" y="11340547"/>
                <a:ext cx="100327" cy="227758"/>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99" name="Freeform 66">
                <a:extLst>
                  <a:ext uri="{FF2B5EF4-FFF2-40B4-BE49-F238E27FC236}">
                    <a16:creationId xmlns:a16="http://schemas.microsoft.com/office/drawing/2014/main" id="{E3006468-A9BB-4916-B24C-630DB5943195}"/>
                  </a:ext>
                </a:extLst>
              </xdr:cNvPr>
              <xdr:cNvSpPr>
                <a:spLocks/>
              </xdr:cNvSpPr>
            </xdr:nvSpPr>
            <xdr:spPr bwMode="auto">
              <a:xfrm>
                <a:off x="5477834" y="11852022"/>
                <a:ext cx="424916" cy="100135"/>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0" name="Freeform 67">
                <a:extLst>
                  <a:ext uri="{FF2B5EF4-FFF2-40B4-BE49-F238E27FC236}">
                    <a16:creationId xmlns:a16="http://schemas.microsoft.com/office/drawing/2014/main" id="{E7E82E74-3CF0-4D2F-8902-BB035689C03C}"/>
                  </a:ext>
                </a:extLst>
              </xdr:cNvPr>
              <xdr:cNvSpPr>
                <a:spLocks/>
              </xdr:cNvSpPr>
            </xdr:nvSpPr>
            <xdr:spPr bwMode="auto">
              <a:xfrm>
                <a:off x="5287014" y="10665126"/>
                <a:ext cx="100327" cy="147257"/>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1" name="Freeform 68">
                <a:extLst>
                  <a:ext uri="{FF2B5EF4-FFF2-40B4-BE49-F238E27FC236}">
                    <a16:creationId xmlns:a16="http://schemas.microsoft.com/office/drawing/2014/main" id="{537CFF15-5E51-487E-9100-F81A21ABBD6A}"/>
                  </a:ext>
                </a:extLst>
              </xdr:cNvPr>
              <xdr:cNvSpPr>
                <a:spLocks/>
              </xdr:cNvSpPr>
            </xdr:nvSpPr>
            <xdr:spPr bwMode="auto">
              <a:xfrm>
                <a:off x="5287999" y="11027380"/>
                <a:ext cx="99344" cy="107989"/>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2" name="Freeform 69">
                <a:extLst>
                  <a:ext uri="{FF2B5EF4-FFF2-40B4-BE49-F238E27FC236}">
                    <a16:creationId xmlns:a16="http://schemas.microsoft.com/office/drawing/2014/main" id="{627AF3D7-F097-4A2E-A3C9-BB41BBDB48CB}"/>
                  </a:ext>
                </a:extLst>
              </xdr:cNvPr>
              <xdr:cNvSpPr>
                <a:spLocks/>
              </xdr:cNvSpPr>
            </xdr:nvSpPr>
            <xdr:spPr bwMode="auto">
              <a:xfrm>
                <a:off x="5296851" y="10098676"/>
                <a:ext cx="99344" cy="195361"/>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3" name="Freeform 70">
                <a:extLst>
                  <a:ext uri="{FF2B5EF4-FFF2-40B4-BE49-F238E27FC236}">
                    <a16:creationId xmlns:a16="http://schemas.microsoft.com/office/drawing/2014/main" id="{C0AAC279-5A0D-4802-BC93-59362F99DC9A}"/>
                  </a:ext>
                </a:extLst>
              </xdr:cNvPr>
              <xdr:cNvSpPr>
                <a:spLocks/>
              </xdr:cNvSpPr>
            </xdr:nvSpPr>
            <xdr:spPr bwMode="auto">
              <a:xfrm>
                <a:off x="5146359"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4" name="Freeform 71">
                <a:extLst>
                  <a:ext uri="{FF2B5EF4-FFF2-40B4-BE49-F238E27FC236}">
                    <a16:creationId xmlns:a16="http://schemas.microsoft.com/office/drawing/2014/main" id="{581CF5CE-E108-4102-972A-9A17BE9EFD07}"/>
                  </a:ext>
                </a:extLst>
              </xdr:cNvPr>
              <xdr:cNvSpPr>
                <a:spLocks/>
              </xdr:cNvSpPr>
            </xdr:nvSpPr>
            <xdr:spPr bwMode="auto">
              <a:xfrm>
                <a:off x="4729313" y="10996947"/>
                <a:ext cx="99344" cy="138422"/>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5" name="Freeform 72">
                <a:extLst>
                  <a:ext uri="{FF2B5EF4-FFF2-40B4-BE49-F238E27FC236}">
                    <a16:creationId xmlns:a16="http://schemas.microsoft.com/office/drawing/2014/main" id="{B6833717-BC1F-4316-94A7-B87161BC2E6B}"/>
                  </a:ext>
                </a:extLst>
              </xdr:cNvPr>
              <xdr:cNvSpPr>
                <a:spLocks/>
              </xdr:cNvSpPr>
            </xdr:nvSpPr>
            <xdr:spPr bwMode="auto">
              <a:xfrm>
                <a:off x="4921116" y="11852022"/>
                <a:ext cx="286228" cy="100135"/>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6" name="Freeform 74">
                <a:extLst>
                  <a:ext uri="{FF2B5EF4-FFF2-40B4-BE49-F238E27FC236}">
                    <a16:creationId xmlns:a16="http://schemas.microsoft.com/office/drawing/2014/main" id="{44578A04-0A9D-43E8-980A-057C7BB81B61}"/>
                  </a:ext>
                </a:extLst>
              </xdr:cNvPr>
              <xdr:cNvSpPr>
                <a:spLocks/>
              </xdr:cNvSpPr>
            </xdr:nvSpPr>
            <xdr:spPr bwMode="auto">
              <a:xfrm>
                <a:off x="6518483" y="10006395"/>
                <a:ext cx="99344" cy="61848"/>
              </a:xfrm>
              <a:custGeom>
                <a:avLst/>
                <a:gdLst>
                  <a:gd name="T0" fmla="*/ 67 w 101"/>
                  <a:gd name="T1" fmla="*/ 1 h 63"/>
                  <a:gd name="T2" fmla="*/ 101 w 101"/>
                  <a:gd name="T3" fmla="*/ 1 h 63"/>
                  <a:gd name="T4" fmla="*/ 49 w 101"/>
                  <a:gd name="T5" fmla="*/ 63 h 63"/>
                  <a:gd name="T6" fmla="*/ 0 w 101"/>
                  <a:gd name="T7" fmla="*/ 0 h 63"/>
                  <a:gd name="T8" fmla="*/ 34 w 101"/>
                  <a:gd name="T9" fmla="*/ 0 h 63"/>
                </a:gdLst>
                <a:ahLst/>
                <a:cxnLst>
                  <a:cxn ang="0">
                    <a:pos x="T0" y="T1"/>
                  </a:cxn>
                  <a:cxn ang="0">
                    <a:pos x="T2" y="T3"/>
                  </a:cxn>
                  <a:cxn ang="0">
                    <a:pos x="T4" y="T5"/>
                  </a:cxn>
                  <a:cxn ang="0">
                    <a:pos x="T6" y="T7"/>
                  </a:cxn>
                  <a:cxn ang="0">
                    <a:pos x="T8" y="T9"/>
                  </a:cxn>
                </a:cxnLst>
                <a:rect l="0" t="0" r="r" b="b"/>
                <a:pathLst>
                  <a:path w="101" h="63">
                    <a:moveTo>
                      <a:pt x="67" y="1"/>
                    </a:moveTo>
                    <a:lnTo>
                      <a:pt x="101" y="1"/>
                    </a:lnTo>
                    <a:lnTo>
                      <a:pt x="49" y="63"/>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7" name="Freeform 77">
                <a:extLst>
                  <a:ext uri="{FF2B5EF4-FFF2-40B4-BE49-F238E27FC236}">
                    <a16:creationId xmlns:a16="http://schemas.microsoft.com/office/drawing/2014/main" id="{83338544-F3CC-4DE7-807E-C01D9E823A58}"/>
                  </a:ext>
                </a:extLst>
              </xdr:cNvPr>
              <xdr:cNvSpPr>
                <a:spLocks/>
              </xdr:cNvSpPr>
            </xdr:nvSpPr>
            <xdr:spPr bwMode="auto">
              <a:xfrm>
                <a:off x="6518483" y="9545970"/>
                <a:ext cx="797700" cy="16394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8" name="Freeform 78">
                <a:extLst>
                  <a:ext uri="{FF2B5EF4-FFF2-40B4-BE49-F238E27FC236}">
                    <a16:creationId xmlns:a16="http://schemas.microsoft.com/office/drawing/2014/main" id="{4E8A683A-E934-42BC-80E8-FDD8A020A623}"/>
                  </a:ext>
                </a:extLst>
              </xdr:cNvPr>
              <xdr:cNvSpPr>
                <a:spLocks/>
              </xdr:cNvSpPr>
            </xdr:nvSpPr>
            <xdr:spPr bwMode="auto">
              <a:xfrm>
                <a:off x="5994224" y="11348402"/>
                <a:ext cx="81638" cy="226777"/>
              </a:xfrm>
              <a:custGeom>
                <a:avLst/>
                <a:gdLst>
                  <a:gd name="T0" fmla="*/ 69 w 101"/>
                  <a:gd name="T1" fmla="*/ 183 h 184"/>
                  <a:gd name="T2" fmla="*/ 36 w 101"/>
                  <a:gd name="T3" fmla="*/ 184 h 184"/>
                  <a:gd name="T4" fmla="*/ 34 w 101"/>
                  <a:gd name="T5" fmla="*/ 93 h 184"/>
                  <a:gd name="T6" fmla="*/ 34 w 101"/>
                  <a:gd name="T7" fmla="*/ 62 h 184"/>
                  <a:gd name="T8" fmla="*/ 0 w 101"/>
                  <a:gd name="T9" fmla="*/ 62 h 184"/>
                  <a:gd name="T10" fmla="*/ 50 w 101"/>
                  <a:gd name="T11" fmla="*/ 0 h 184"/>
                  <a:gd name="T12" fmla="*/ 101 w 101"/>
                  <a:gd name="T13" fmla="*/ 62 h 184"/>
                  <a:gd name="T14" fmla="*/ 67 w 101"/>
                  <a:gd name="T15" fmla="*/ 62 h 184"/>
                  <a:gd name="T16" fmla="*/ 67 w 101"/>
                  <a:gd name="T17" fmla="*/ 92 h 184"/>
                  <a:gd name="T18" fmla="*/ 69 w 101"/>
                  <a:gd name="T19" fmla="*/ 183 h 18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4">
                    <a:moveTo>
                      <a:pt x="69" y="183"/>
                    </a:moveTo>
                    <a:lnTo>
                      <a:pt x="36" y="184"/>
                    </a:lnTo>
                    <a:lnTo>
                      <a:pt x="34" y="93"/>
                    </a:lnTo>
                    <a:lnTo>
                      <a:pt x="34" y="62"/>
                    </a:lnTo>
                    <a:lnTo>
                      <a:pt x="0" y="62"/>
                    </a:lnTo>
                    <a:lnTo>
                      <a:pt x="50" y="0"/>
                    </a:lnTo>
                    <a:lnTo>
                      <a:pt x="101" y="62"/>
                    </a:lnTo>
                    <a:lnTo>
                      <a:pt x="67" y="62"/>
                    </a:lnTo>
                    <a:lnTo>
                      <a:pt x="67" y="92"/>
                    </a:lnTo>
                    <a:lnTo>
                      <a:pt x="69" y="18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09" name="Freeform 81">
                <a:extLst>
                  <a:ext uri="{FF2B5EF4-FFF2-40B4-BE49-F238E27FC236}">
                    <a16:creationId xmlns:a16="http://schemas.microsoft.com/office/drawing/2014/main" id="{57C8F074-B538-4C37-B36D-485354A4DE67}"/>
                  </a:ext>
                </a:extLst>
              </xdr:cNvPr>
              <xdr:cNvSpPr>
                <a:spLocks/>
              </xdr:cNvSpPr>
            </xdr:nvSpPr>
            <xdr:spPr bwMode="auto">
              <a:xfrm>
                <a:off x="5994224" y="10640584"/>
                <a:ext cx="100327" cy="161983"/>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10" name="Freeform 84">
                <a:extLst>
                  <a:ext uri="{FF2B5EF4-FFF2-40B4-BE49-F238E27FC236}">
                    <a16:creationId xmlns:a16="http://schemas.microsoft.com/office/drawing/2014/main" id="{E05A8FCA-6ACE-42AF-9137-707C6B5BFFA2}"/>
                  </a:ext>
                </a:extLst>
              </xdr:cNvPr>
              <xdr:cNvSpPr>
                <a:spLocks/>
              </xdr:cNvSpPr>
            </xdr:nvSpPr>
            <xdr:spPr bwMode="auto">
              <a:xfrm>
                <a:off x="5994224" y="11000874"/>
                <a:ext cx="99344" cy="139404"/>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11" name="Freeform 85">
                <a:extLst>
                  <a:ext uri="{FF2B5EF4-FFF2-40B4-BE49-F238E27FC236}">
                    <a16:creationId xmlns:a16="http://schemas.microsoft.com/office/drawing/2014/main" id="{3275128A-D658-49BC-830B-4C2D48DC15CC}"/>
                  </a:ext>
                </a:extLst>
              </xdr:cNvPr>
              <xdr:cNvSpPr>
                <a:spLocks/>
              </xdr:cNvSpPr>
            </xdr:nvSpPr>
            <xdr:spPr bwMode="auto">
              <a:xfrm>
                <a:off x="6360123" y="10164452"/>
                <a:ext cx="60983" cy="99153"/>
              </a:xfrm>
              <a:custGeom>
                <a:avLst/>
                <a:gdLst>
                  <a:gd name="T0" fmla="*/ 0 w 62"/>
                  <a:gd name="T1" fmla="*/ 34 h 101"/>
                  <a:gd name="T2" fmla="*/ 0 w 62"/>
                  <a:gd name="T3" fmla="*/ 0 h 101"/>
                  <a:gd name="T4" fmla="*/ 62 w 62"/>
                  <a:gd name="T5" fmla="*/ 51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12" name="Freeform 90">
                <a:extLst>
                  <a:ext uri="{FF2B5EF4-FFF2-40B4-BE49-F238E27FC236}">
                    <a16:creationId xmlns:a16="http://schemas.microsoft.com/office/drawing/2014/main" id="{619CC1FC-E042-46ED-8C2D-C7D5F9E860F3}"/>
                  </a:ext>
                </a:extLst>
              </xdr:cNvPr>
              <xdr:cNvSpPr>
                <a:spLocks/>
              </xdr:cNvSpPr>
            </xdr:nvSpPr>
            <xdr:spPr bwMode="auto">
              <a:xfrm>
                <a:off x="6550942" y="10359813"/>
                <a:ext cx="638357" cy="1574673"/>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13" name="Oval 312">
                <a:extLst>
                  <a:ext uri="{FF2B5EF4-FFF2-40B4-BE49-F238E27FC236}">
                    <a16:creationId xmlns:a16="http://schemas.microsoft.com/office/drawing/2014/main" id="{AB04632B-7A12-4445-81E7-379BE6F2B80C}"/>
                  </a:ext>
                </a:extLst>
              </xdr:cNvPr>
              <xdr:cNvSpPr>
                <a:spLocks noChangeArrowheads="1"/>
              </xdr:cNvSpPr>
            </xdr:nvSpPr>
            <xdr:spPr bwMode="auto">
              <a:xfrm>
                <a:off x="6423074" y="1007020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314" name="Freeform 97">
                <a:extLst>
                  <a:ext uri="{FF2B5EF4-FFF2-40B4-BE49-F238E27FC236}">
                    <a16:creationId xmlns:a16="http://schemas.microsoft.com/office/drawing/2014/main" id="{ABFDCF1A-8688-4266-9BE5-FFFB65522CFF}"/>
                  </a:ext>
                </a:extLst>
              </xdr:cNvPr>
              <xdr:cNvSpPr>
                <a:spLocks/>
              </xdr:cNvSpPr>
            </xdr:nvSpPr>
            <xdr:spPr bwMode="auto">
              <a:xfrm>
                <a:off x="6518483" y="9931784"/>
                <a:ext cx="99344" cy="136458"/>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15" name="Freeform 98">
                <a:extLst>
                  <a:ext uri="{FF2B5EF4-FFF2-40B4-BE49-F238E27FC236}">
                    <a16:creationId xmlns:a16="http://schemas.microsoft.com/office/drawing/2014/main" id="{026A77BB-638D-4BD1-ACD6-2AEBC321291A}"/>
                  </a:ext>
                </a:extLst>
              </xdr:cNvPr>
              <xdr:cNvSpPr>
                <a:spLocks/>
              </xdr:cNvSpPr>
            </xdr:nvSpPr>
            <xdr:spPr bwMode="auto">
              <a:xfrm>
                <a:off x="6026683" y="10164452"/>
                <a:ext cx="394424" cy="115843"/>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316" name="Oval 315">
                    <a:extLst>
                      <a:ext uri="{FF2B5EF4-FFF2-40B4-BE49-F238E27FC236}">
                        <a16:creationId xmlns:a16="http://schemas.microsoft.com/office/drawing/2014/main" id="{A82C43FB-E8A2-4EB6-BD61-12C765C02A77}"/>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16" name="Oval 315">
                    <a:extLst>
                      <a:ext uri="{FF2B5EF4-FFF2-40B4-BE49-F238E27FC236}">
                        <a16:creationId xmlns:a16="http://schemas.microsoft.com/office/drawing/2014/main" id="{A82C43FB-E8A2-4EB6-BD61-12C765C02A77}"/>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317" name="Freeform 102">
                <a:extLst>
                  <a:ext uri="{FF2B5EF4-FFF2-40B4-BE49-F238E27FC236}">
                    <a16:creationId xmlns:a16="http://schemas.microsoft.com/office/drawing/2014/main" id="{09C046D1-11C9-432C-94B0-9B95ECC91391}"/>
                  </a:ext>
                </a:extLst>
              </xdr:cNvPr>
              <xdr:cNvSpPr>
                <a:spLocks/>
              </xdr:cNvSpPr>
            </xdr:nvSpPr>
            <xdr:spPr bwMode="auto">
              <a:xfrm>
                <a:off x="6551926" y="9033514"/>
                <a:ext cx="376720" cy="2393424"/>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18" name="Freeform 126">
                <a:extLst>
                  <a:ext uri="{FF2B5EF4-FFF2-40B4-BE49-F238E27FC236}">
                    <a16:creationId xmlns:a16="http://schemas.microsoft.com/office/drawing/2014/main" id="{FEBF86D4-B240-4613-9A3C-165B9599B815}"/>
                  </a:ext>
                </a:extLst>
              </xdr:cNvPr>
              <xdr:cNvSpPr>
                <a:spLocks/>
              </xdr:cNvSpPr>
            </xdr:nvSpPr>
            <xdr:spPr bwMode="auto">
              <a:xfrm>
                <a:off x="5899799" y="9349627"/>
                <a:ext cx="1302288" cy="99153"/>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319" name="Oval 318">
                    <a:extLst>
                      <a:ext uri="{FF2B5EF4-FFF2-40B4-BE49-F238E27FC236}">
                        <a16:creationId xmlns:a16="http://schemas.microsoft.com/office/drawing/2014/main" id="{AFE50788-2E97-4A59-A76D-3EDAEA7FA581}"/>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319" name="Oval 318">
                    <a:extLst>
                      <a:ext uri="{FF2B5EF4-FFF2-40B4-BE49-F238E27FC236}">
                        <a16:creationId xmlns:a16="http://schemas.microsoft.com/office/drawing/2014/main" id="{AFE50788-2E97-4A59-A76D-3EDAEA7FA581}"/>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mc:AlternateContent xmlns:mc="http://schemas.openxmlformats.org/markup-compatibility/2006" xmlns:a14="http://schemas.microsoft.com/office/drawing/2010/main">
            <mc:Choice Requires="a14">
              <xdr:sp macro="" textlink="">
                <xdr:nvSpPr>
                  <xdr:cNvPr id="320" name="Oval 319">
                    <a:extLst>
                      <a:ext uri="{FF2B5EF4-FFF2-40B4-BE49-F238E27FC236}">
                        <a16:creationId xmlns:a16="http://schemas.microsoft.com/office/drawing/2014/main" id="{16B0D983-1571-4D20-B26A-716B505ECF34}"/>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20" name="Oval 319">
                    <a:extLst>
                      <a:ext uri="{FF2B5EF4-FFF2-40B4-BE49-F238E27FC236}">
                        <a16:creationId xmlns:a16="http://schemas.microsoft.com/office/drawing/2014/main" id="{16B0D983-1571-4D20-B26A-716B505ECF34}"/>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21" name="Oval 320">
                    <a:extLst>
                      <a:ext uri="{FF2B5EF4-FFF2-40B4-BE49-F238E27FC236}">
                        <a16:creationId xmlns:a16="http://schemas.microsoft.com/office/drawing/2014/main" id="{7415AFEB-321A-46BC-9B17-9E03602089FD}"/>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21" name="Oval 320">
                    <a:extLst>
                      <a:ext uri="{FF2B5EF4-FFF2-40B4-BE49-F238E27FC236}">
                        <a16:creationId xmlns:a16="http://schemas.microsoft.com/office/drawing/2014/main" id="{7415AFEB-321A-46BC-9B17-9E03602089FD}"/>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322" name="Rectangle 321">
                <a:extLst>
                  <a:ext uri="{FF2B5EF4-FFF2-40B4-BE49-F238E27FC236}">
                    <a16:creationId xmlns:a16="http://schemas.microsoft.com/office/drawing/2014/main" id="{2EF3647D-6C81-40C8-A908-CB25D292AEA8}"/>
                  </a:ext>
                </a:extLst>
              </xdr:cNvPr>
              <xdr:cNvSpPr>
                <a:spLocks noChangeArrowheads="1"/>
              </xdr:cNvSpPr>
            </xdr:nvSpPr>
            <xdr:spPr bwMode="auto">
              <a:xfrm>
                <a:off x="3757515" y="9721697"/>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23" name="Freeform 144">
                <a:extLst>
                  <a:ext uri="{FF2B5EF4-FFF2-40B4-BE49-F238E27FC236}">
                    <a16:creationId xmlns:a16="http://schemas.microsoft.com/office/drawing/2014/main" id="{C200A859-C255-461D-9257-CB8DF3BDBB98}"/>
                  </a:ext>
                </a:extLst>
              </xdr:cNvPr>
              <xdr:cNvSpPr>
                <a:spLocks/>
              </xdr:cNvSpPr>
            </xdr:nvSpPr>
            <xdr:spPr bwMode="auto">
              <a:xfrm>
                <a:off x="4025055" y="9543025"/>
                <a:ext cx="419014" cy="680330"/>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24" name="Freeform 151">
                <a:extLst>
                  <a:ext uri="{FF2B5EF4-FFF2-40B4-BE49-F238E27FC236}">
                    <a16:creationId xmlns:a16="http://schemas.microsoft.com/office/drawing/2014/main" id="{8E4EDA1F-956C-4763-8788-96C2145C871D}"/>
                  </a:ext>
                </a:extLst>
              </xdr:cNvPr>
              <xdr:cNvSpPr>
                <a:spLocks/>
              </xdr:cNvSpPr>
            </xdr:nvSpPr>
            <xdr:spPr bwMode="auto">
              <a:xfrm>
                <a:off x="3990629" y="10604260"/>
                <a:ext cx="99344" cy="62830"/>
              </a:xfrm>
              <a:custGeom>
                <a:avLst/>
                <a:gdLst>
                  <a:gd name="T0" fmla="*/ 34 w 101"/>
                  <a:gd name="T1" fmla="*/ 62 h 64"/>
                  <a:gd name="T2" fmla="*/ 0 w 101"/>
                  <a:gd name="T3" fmla="*/ 64 h 64"/>
                  <a:gd name="T4" fmla="*/ 47 w 101"/>
                  <a:gd name="T5" fmla="*/ 0 h 64"/>
                  <a:gd name="T6" fmla="*/ 101 w 101"/>
                  <a:gd name="T7" fmla="*/ 59 h 64"/>
                  <a:gd name="T8" fmla="*/ 67 w 101"/>
                  <a:gd name="T9" fmla="*/ 61 h 64"/>
                </a:gdLst>
                <a:ahLst/>
                <a:cxnLst>
                  <a:cxn ang="0">
                    <a:pos x="T0" y="T1"/>
                  </a:cxn>
                  <a:cxn ang="0">
                    <a:pos x="T2" y="T3"/>
                  </a:cxn>
                  <a:cxn ang="0">
                    <a:pos x="T4" y="T5"/>
                  </a:cxn>
                  <a:cxn ang="0">
                    <a:pos x="T6" y="T7"/>
                  </a:cxn>
                  <a:cxn ang="0">
                    <a:pos x="T8" y="T9"/>
                  </a:cxn>
                </a:cxnLst>
                <a:rect l="0" t="0" r="r" b="b"/>
                <a:pathLst>
                  <a:path w="101" h="64">
                    <a:moveTo>
                      <a:pt x="34" y="62"/>
                    </a:moveTo>
                    <a:lnTo>
                      <a:pt x="0" y="64"/>
                    </a:lnTo>
                    <a:lnTo>
                      <a:pt x="47" y="0"/>
                    </a:lnTo>
                    <a:lnTo>
                      <a:pt x="101" y="59"/>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25" name="Freeform 153">
                <a:extLst>
                  <a:ext uri="{FF2B5EF4-FFF2-40B4-BE49-F238E27FC236}">
                    <a16:creationId xmlns:a16="http://schemas.microsoft.com/office/drawing/2014/main" id="{9CA5B26B-0E41-4BC9-966B-A2FD40E52D95}"/>
                  </a:ext>
                </a:extLst>
              </xdr:cNvPr>
              <xdr:cNvSpPr>
                <a:spLocks/>
              </xdr:cNvSpPr>
            </xdr:nvSpPr>
            <xdr:spPr bwMode="auto">
              <a:xfrm>
                <a:off x="3990629" y="10604260"/>
                <a:ext cx="99344" cy="161001"/>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26" name="Freeform 154">
                <a:extLst>
                  <a:ext uri="{FF2B5EF4-FFF2-40B4-BE49-F238E27FC236}">
                    <a16:creationId xmlns:a16="http://schemas.microsoft.com/office/drawing/2014/main" id="{365F06B9-1B6E-4250-BCB0-1841D03A2B28}"/>
                  </a:ext>
                </a:extLst>
              </xdr:cNvPr>
              <xdr:cNvSpPr>
                <a:spLocks/>
              </xdr:cNvSpPr>
            </xdr:nvSpPr>
            <xdr:spPr bwMode="auto">
              <a:xfrm>
                <a:off x="3991612" y="10960623"/>
                <a:ext cx="99344" cy="158056"/>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27" name="Freeform 157">
                <a:extLst>
                  <a:ext uri="{FF2B5EF4-FFF2-40B4-BE49-F238E27FC236}">
                    <a16:creationId xmlns:a16="http://schemas.microsoft.com/office/drawing/2014/main" id="{001B3591-E0F1-4510-A361-E6C8E48E8A38}"/>
                  </a:ext>
                </a:extLst>
              </xdr:cNvPr>
              <xdr:cNvSpPr>
                <a:spLocks/>
              </xdr:cNvSpPr>
            </xdr:nvSpPr>
            <xdr:spPr bwMode="auto">
              <a:xfrm>
                <a:off x="3991612" y="11341530"/>
                <a:ext cx="99344" cy="182599"/>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328" name="Oval 327">
                    <a:extLst>
                      <a:ext uri="{FF2B5EF4-FFF2-40B4-BE49-F238E27FC236}">
                        <a16:creationId xmlns:a16="http://schemas.microsoft.com/office/drawing/2014/main" id="{FB9F2926-B181-473C-A440-FFC5BB739609}"/>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328" name="Oval 327">
                    <a:extLst>
                      <a:ext uri="{FF2B5EF4-FFF2-40B4-BE49-F238E27FC236}">
                        <a16:creationId xmlns:a16="http://schemas.microsoft.com/office/drawing/2014/main" id="{FB9F2926-B181-473C-A440-FFC5BB739609}"/>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29" name="Oval 328">
                    <a:extLst>
                      <a:ext uri="{FF2B5EF4-FFF2-40B4-BE49-F238E27FC236}">
                        <a16:creationId xmlns:a16="http://schemas.microsoft.com/office/drawing/2014/main" id="{7EDB4BF8-CA43-4835-9704-D77D3EC2A105}"/>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329" name="Oval 328">
                    <a:extLst>
                      <a:ext uri="{FF2B5EF4-FFF2-40B4-BE49-F238E27FC236}">
                        <a16:creationId xmlns:a16="http://schemas.microsoft.com/office/drawing/2014/main" id="{7EDB4BF8-CA43-4835-9704-D77D3EC2A105}"/>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330" name="Oval 329">
                    <a:extLst>
                      <a:ext uri="{FF2B5EF4-FFF2-40B4-BE49-F238E27FC236}">
                        <a16:creationId xmlns:a16="http://schemas.microsoft.com/office/drawing/2014/main" id="{CC40710C-1A6D-4C19-B580-CABA996AC493}"/>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330" name="Oval 329">
                    <a:extLst>
                      <a:ext uri="{FF2B5EF4-FFF2-40B4-BE49-F238E27FC236}">
                        <a16:creationId xmlns:a16="http://schemas.microsoft.com/office/drawing/2014/main" id="{CC40710C-1A6D-4C19-B580-CABA996AC493}"/>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331" name="Group 330">
                <a:extLst>
                  <a:ext uri="{FF2B5EF4-FFF2-40B4-BE49-F238E27FC236}">
                    <a16:creationId xmlns:a16="http://schemas.microsoft.com/office/drawing/2014/main" id="{33174B16-FEDA-488F-A12D-43A2C800338D}"/>
                  </a:ext>
                </a:extLst>
              </xdr:cNvPr>
              <xdr:cNvGrpSpPr/>
            </xdr:nvGrpSpPr>
            <xdr:grpSpPr>
              <a:xfrm>
                <a:off x="5853569" y="11577141"/>
                <a:ext cx="385572" cy="384833"/>
                <a:chOff x="5721461" y="4434792"/>
                <a:chExt cx="489857" cy="489857"/>
              </a:xfrm>
            </xdr:grpSpPr>
            <mc:AlternateContent xmlns:mc="http://schemas.openxmlformats.org/markup-compatibility/2006" xmlns:a14="http://schemas.microsoft.com/office/drawing/2010/main">
              <mc:Choice Requires="a14">
                <xdr:sp macro="" textlink="">
                  <xdr:nvSpPr>
                    <xdr:cNvPr id="372" name="Oval 371">
                      <a:extLst>
                        <a:ext uri="{FF2B5EF4-FFF2-40B4-BE49-F238E27FC236}">
                          <a16:creationId xmlns:a16="http://schemas.microsoft.com/office/drawing/2014/main" id="{0A58BC59-3CA1-4D3F-8F33-51D8663BD7C7}"/>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372" name="Oval 371">
                      <a:extLst>
                        <a:ext uri="{FF2B5EF4-FFF2-40B4-BE49-F238E27FC236}">
                          <a16:creationId xmlns:a16="http://schemas.microsoft.com/office/drawing/2014/main" id="{0A58BC59-3CA1-4D3F-8F33-51D8663BD7C7}"/>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373" name="Rectangle 372">
                  <a:extLst>
                    <a:ext uri="{FF2B5EF4-FFF2-40B4-BE49-F238E27FC236}">
                      <a16:creationId xmlns:a16="http://schemas.microsoft.com/office/drawing/2014/main" id="{01C6ED86-AE63-4A43-BA32-3637A665A801}"/>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332" name="Oval 331">
                <a:extLst>
                  <a:ext uri="{FF2B5EF4-FFF2-40B4-BE49-F238E27FC236}">
                    <a16:creationId xmlns:a16="http://schemas.microsoft.com/office/drawing/2014/main" id="{C6BC7C29-25C9-4B9D-BE43-2662158DC8F0}"/>
                  </a:ext>
                </a:extLst>
              </xdr:cNvPr>
              <xdr:cNvSpPr>
                <a:spLocks noChangeArrowheads="1"/>
              </xdr:cNvSpPr>
            </xdr:nvSpPr>
            <xdr:spPr bwMode="auto">
              <a:xfrm>
                <a:off x="5189639" y="9814676"/>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333" name="Oval 332">
                <a:extLst>
                  <a:ext uri="{FF2B5EF4-FFF2-40B4-BE49-F238E27FC236}">
                    <a16:creationId xmlns:a16="http://schemas.microsoft.com/office/drawing/2014/main" id="{730CE0E6-A8C6-4537-9434-39FC8B3B3B72}"/>
                  </a:ext>
                </a:extLst>
              </xdr:cNvPr>
              <xdr:cNvSpPr>
                <a:spLocks noChangeArrowheads="1"/>
              </xdr:cNvSpPr>
            </xdr:nvSpPr>
            <xdr:spPr bwMode="auto">
              <a:xfrm>
                <a:off x="4241115" y="9255382"/>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mc:AlternateContent xmlns:mc="http://schemas.openxmlformats.org/markup-compatibility/2006" xmlns:a14="http://schemas.microsoft.com/office/drawing/2010/main">
            <mc:Choice Requires="a14">
              <xdr:sp macro="" textlink="">
                <xdr:nvSpPr>
                  <xdr:cNvPr id="334" name="Freeform 47">
                    <a:extLst>
                      <a:ext uri="{FF2B5EF4-FFF2-40B4-BE49-F238E27FC236}">
                        <a16:creationId xmlns:a16="http://schemas.microsoft.com/office/drawing/2014/main" id="{94FA190E-42FB-41CB-A20D-3870A864D13D}"/>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334" name="Freeform 47">
                    <a:extLst>
                      <a:ext uri="{FF2B5EF4-FFF2-40B4-BE49-F238E27FC236}">
                        <a16:creationId xmlns:a16="http://schemas.microsoft.com/office/drawing/2014/main" id="{94FA190E-42FB-41CB-A20D-3870A864D13D}"/>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335" name="Freeform 73">
                <a:extLst>
                  <a:ext uri="{FF2B5EF4-FFF2-40B4-BE49-F238E27FC236}">
                    <a16:creationId xmlns:a16="http://schemas.microsoft.com/office/drawing/2014/main" id="{871E4510-130F-4EF1-9577-212E9F8299A3}"/>
                  </a:ext>
                </a:extLst>
              </xdr:cNvPr>
              <xdr:cNvSpPr>
                <a:spLocks/>
              </xdr:cNvSpPr>
            </xdr:nvSpPr>
            <xdr:spPr bwMode="auto">
              <a:xfrm>
                <a:off x="4127349" y="11854966"/>
                <a:ext cx="512456" cy="98172"/>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36" name="Freeform 73">
                <a:extLst>
                  <a:ext uri="{FF2B5EF4-FFF2-40B4-BE49-F238E27FC236}">
                    <a16:creationId xmlns:a16="http://schemas.microsoft.com/office/drawing/2014/main" id="{24D440DE-3716-4B93-AC7B-4695DD158300}"/>
                  </a:ext>
                </a:extLst>
              </xdr:cNvPr>
              <xdr:cNvSpPr>
                <a:spLocks/>
              </xdr:cNvSpPr>
            </xdr:nvSpPr>
            <xdr:spPr bwMode="auto">
              <a:xfrm>
                <a:off x="1035731" y="9338391"/>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37" name="Freeform 73">
                <a:extLst>
                  <a:ext uri="{FF2B5EF4-FFF2-40B4-BE49-F238E27FC236}">
                    <a16:creationId xmlns:a16="http://schemas.microsoft.com/office/drawing/2014/main" id="{175C702F-A8C4-44C3-9373-0E3B57C2D8E6}"/>
                  </a:ext>
                </a:extLst>
              </xdr:cNvPr>
              <xdr:cNvSpPr>
                <a:spLocks/>
              </xdr:cNvSpPr>
            </xdr:nvSpPr>
            <xdr:spPr bwMode="auto">
              <a:xfrm>
                <a:off x="1019175" y="11855027"/>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38" name="Freeform 73">
                <a:extLst>
                  <a:ext uri="{FF2B5EF4-FFF2-40B4-BE49-F238E27FC236}">
                    <a16:creationId xmlns:a16="http://schemas.microsoft.com/office/drawing/2014/main" id="{B587F13B-10D7-460E-B479-06017A5CE59B}"/>
                  </a:ext>
                </a:extLst>
              </xdr:cNvPr>
              <xdr:cNvSpPr>
                <a:spLocks/>
              </xdr:cNvSpPr>
            </xdr:nvSpPr>
            <xdr:spPr bwMode="auto">
              <a:xfrm>
                <a:off x="7630079" y="9330726"/>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39" name="Freeform 73">
                <a:extLst>
                  <a:ext uri="{FF2B5EF4-FFF2-40B4-BE49-F238E27FC236}">
                    <a16:creationId xmlns:a16="http://schemas.microsoft.com/office/drawing/2014/main" id="{596423E1-03D5-492E-8629-B65A5E045FF1}"/>
                  </a:ext>
                </a:extLst>
              </xdr:cNvPr>
              <xdr:cNvSpPr>
                <a:spLocks/>
              </xdr:cNvSpPr>
            </xdr:nvSpPr>
            <xdr:spPr bwMode="auto">
              <a:xfrm>
                <a:off x="7613524" y="11847362"/>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340" name="Oval 339">
                    <a:extLst>
                      <a:ext uri="{FF2B5EF4-FFF2-40B4-BE49-F238E27FC236}">
                        <a16:creationId xmlns:a16="http://schemas.microsoft.com/office/drawing/2014/main" id="{ED372945-1285-4B90-A00E-CE883046CBBF}"/>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40" name="Oval 339">
                    <a:extLst>
                      <a:ext uri="{FF2B5EF4-FFF2-40B4-BE49-F238E27FC236}">
                        <a16:creationId xmlns:a16="http://schemas.microsoft.com/office/drawing/2014/main" id="{ED372945-1285-4B90-A00E-CE883046CBBF}"/>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41" name="Oval 340">
                    <a:extLst>
                      <a:ext uri="{FF2B5EF4-FFF2-40B4-BE49-F238E27FC236}">
                        <a16:creationId xmlns:a16="http://schemas.microsoft.com/office/drawing/2014/main" id="{8D9220CB-098F-4F30-9E9B-93F53195B138}"/>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41" name="Oval 340">
                    <a:extLst>
                      <a:ext uri="{FF2B5EF4-FFF2-40B4-BE49-F238E27FC236}">
                        <a16:creationId xmlns:a16="http://schemas.microsoft.com/office/drawing/2014/main" id="{8D9220CB-098F-4F30-9E9B-93F53195B138}"/>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42" name="Oval 341">
                    <a:extLst>
                      <a:ext uri="{FF2B5EF4-FFF2-40B4-BE49-F238E27FC236}">
                        <a16:creationId xmlns:a16="http://schemas.microsoft.com/office/drawing/2014/main" id="{AA6BF3DC-27C6-4357-A616-F629937A805C}"/>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42" name="Oval 341">
                    <a:extLst>
                      <a:ext uri="{FF2B5EF4-FFF2-40B4-BE49-F238E27FC236}">
                        <a16:creationId xmlns:a16="http://schemas.microsoft.com/office/drawing/2014/main" id="{AA6BF3DC-27C6-4357-A616-F629937A805C}"/>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43" name="Freeform 47">
                    <a:extLst>
                      <a:ext uri="{FF2B5EF4-FFF2-40B4-BE49-F238E27FC236}">
                        <a16:creationId xmlns:a16="http://schemas.microsoft.com/office/drawing/2014/main" id="{36649FED-3479-41D7-91C1-12DDC8567772}"/>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343" name="Freeform 47">
                    <a:extLst>
                      <a:ext uri="{FF2B5EF4-FFF2-40B4-BE49-F238E27FC236}">
                        <a16:creationId xmlns:a16="http://schemas.microsoft.com/office/drawing/2014/main" id="{36649FED-3479-41D7-91C1-12DDC8567772}"/>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344" name="Freeform 155">
                <a:extLst>
                  <a:ext uri="{FF2B5EF4-FFF2-40B4-BE49-F238E27FC236}">
                    <a16:creationId xmlns:a16="http://schemas.microsoft.com/office/drawing/2014/main" id="{FA9DF160-F97A-4A23-B99A-C1BB49D2AE0C}"/>
                  </a:ext>
                </a:extLst>
              </xdr:cNvPr>
              <xdr:cNvSpPr>
                <a:spLocks/>
              </xdr:cNvSpPr>
            </xdr:nvSpPr>
            <xdr:spPr bwMode="auto">
              <a:xfrm>
                <a:off x="3877514" y="11119662"/>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mc:AlternateContent xmlns:mc="http://schemas.openxmlformats.org/markup-compatibility/2006" xmlns:a14="http://schemas.microsoft.com/office/drawing/2010/main">
            <mc:Choice Requires="a14">
              <xdr:sp macro="" textlink="">
                <xdr:nvSpPr>
                  <xdr:cNvPr id="345" name="Freeform 147">
                    <a:extLst>
                      <a:ext uri="{FF2B5EF4-FFF2-40B4-BE49-F238E27FC236}">
                        <a16:creationId xmlns:a16="http://schemas.microsoft.com/office/drawing/2014/main" id="{27749EFC-6F63-4F19-A498-D7A237971FD8}"/>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345" name="Freeform 147">
                    <a:extLst>
                      <a:ext uri="{FF2B5EF4-FFF2-40B4-BE49-F238E27FC236}">
                        <a16:creationId xmlns:a16="http://schemas.microsoft.com/office/drawing/2014/main" id="{27749EFC-6F63-4F19-A498-D7A237971FD8}"/>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346" name="Freeform 82">
                    <a:extLst>
                      <a:ext uri="{FF2B5EF4-FFF2-40B4-BE49-F238E27FC236}">
                        <a16:creationId xmlns:a16="http://schemas.microsoft.com/office/drawing/2014/main" id="{A2A3C86E-E1A3-4855-AF14-24CFBF114699}"/>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346" name="Freeform 82">
                    <a:extLst>
                      <a:ext uri="{FF2B5EF4-FFF2-40B4-BE49-F238E27FC236}">
                        <a16:creationId xmlns:a16="http://schemas.microsoft.com/office/drawing/2014/main" id="{A2A3C86E-E1A3-4855-AF14-24CFBF114699}"/>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347" name="Freeform 61">
                    <a:extLst>
                      <a:ext uri="{FF2B5EF4-FFF2-40B4-BE49-F238E27FC236}">
                        <a16:creationId xmlns:a16="http://schemas.microsoft.com/office/drawing/2014/main" id="{8EFCD7F6-E740-4A21-BA28-C0FCF130A7A8}"/>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347" name="Freeform 61">
                    <a:extLst>
                      <a:ext uri="{FF2B5EF4-FFF2-40B4-BE49-F238E27FC236}">
                        <a16:creationId xmlns:a16="http://schemas.microsoft.com/office/drawing/2014/main" id="{8EFCD7F6-E740-4A21-BA28-C0FCF130A7A8}"/>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348" name="Freeform 155">
                <a:extLst>
                  <a:ext uri="{FF2B5EF4-FFF2-40B4-BE49-F238E27FC236}">
                    <a16:creationId xmlns:a16="http://schemas.microsoft.com/office/drawing/2014/main" id="{861B22F3-64B5-401E-AE21-4C3291B940A6}"/>
                  </a:ext>
                </a:extLst>
              </xdr:cNvPr>
              <xdr:cNvSpPr>
                <a:spLocks/>
              </xdr:cNvSpPr>
            </xdr:nvSpPr>
            <xdr:spPr bwMode="auto">
              <a:xfrm>
                <a:off x="5174160" y="11134473"/>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349" name="Freeform 155">
                <a:extLst>
                  <a:ext uri="{FF2B5EF4-FFF2-40B4-BE49-F238E27FC236}">
                    <a16:creationId xmlns:a16="http://schemas.microsoft.com/office/drawing/2014/main" id="{15695616-AC4D-4A35-A2D7-E170AFBE03E0}"/>
                  </a:ext>
                </a:extLst>
              </xdr:cNvPr>
              <xdr:cNvSpPr>
                <a:spLocks/>
              </xdr:cNvSpPr>
            </xdr:nvSpPr>
            <xdr:spPr bwMode="auto">
              <a:xfrm>
                <a:off x="4616691" y="11135159"/>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350" name="Freeform 155">
                <a:extLst>
                  <a:ext uri="{FF2B5EF4-FFF2-40B4-BE49-F238E27FC236}">
                    <a16:creationId xmlns:a16="http://schemas.microsoft.com/office/drawing/2014/main" id="{C02DE023-885E-45BC-BE13-C99E69775665}"/>
                  </a:ext>
                </a:extLst>
              </xdr:cNvPr>
              <xdr:cNvSpPr>
                <a:spLocks/>
              </xdr:cNvSpPr>
            </xdr:nvSpPr>
            <xdr:spPr bwMode="auto">
              <a:xfrm>
                <a:off x="5884236" y="11132424"/>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351" name="Oval 350">
                <a:extLst>
                  <a:ext uri="{FF2B5EF4-FFF2-40B4-BE49-F238E27FC236}">
                    <a16:creationId xmlns:a16="http://schemas.microsoft.com/office/drawing/2014/main" id="{24CC294F-64D4-4138-BF89-AC6EEDA70ADE}"/>
                  </a:ext>
                </a:extLst>
              </xdr:cNvPr>
              <xdr:cNvSpPr>
                <a:spLocks noChangeArrowheads="1"/>
              </xdr:cNvSpPr>
            </xdr:nvSpPr>
            <xdr:spPr bwMode="auto">
              <a:xfrm>
                <a:off x="5534880" y="9217095"/>
                <a:ext cx="368851" cy="368144"/>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352" name="Oval 351">
                    <a:extLst>
                      <a:ext uri="{FF2B5EF4-FFF2-40B4-BE49-F238E27FC236}">
                        <a16:creationId xmlns:a16="http://schemas.microsoft.com/office/drawing/2014/main" id="{79895812-2CDD-4DA7-904C-8FC973236108}"/>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52" name="Oval 351">
                    <a:extLst>
                      <a:ext uri="{FF2B5EF4-FFF2-40B4-BE49-F238E27FC236}">
                        <a16:creationId xmlns:a16="http://schemas.microsoft.com/office/drawing/2014/main" id="{79895812-2CDD-4DA7-904C-8FC973236108}"/>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53" name="Oval 352">
                    <a:extLst>
                      <a:ext uri="{FF2B5EF4-FFF2-40B4-BE49-F238E27FC236}">
                        <a16:creationId xmlns:a16="http://schemas.microsoft.com/office/drawing/2014/main" id="{B89F6286-8A86-4857-876A-CD027CE8DBF8}"/>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353" name="Oval 352">
                    <a:extLst>
                      <a:ext uri="{FF2B5EF4-FFF2-40B4-BE49-F238E27FC236}">
                        <a16:creationId xmlns:a16="http://schemas.microsoft.com/office/drawing/2014/main" id="{B89F6286-8A86-4857-876A-CD027CE8DBF8}"/>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354" name="Oval 353">
                <a:extLst>
                  <a:ext uri="{FF2B5EF4-FFF2-40B4-BE49-F238E27FC236}">
                    <a16:creationId xmlns:a16="http://schemas.microsoft.com/office/drawing/2014/main" id="{A3CC4FF2-3DEC-4092-A4CE-40DEAEB1C6E0}"/>
                  </a:ext>
                </a:extLst>
              </xdr:cNvPr>
              <xdr:cNvSpPr>
                <a:spLocks noChangeArrowheads="1"/>
              </xdr:cNvSpPr>
            </xdr:nvSpPr>
            <xdr:spPr bwMode="auto">
              <a:xfrm>
                <a:off x="6423068" y="10059550"/>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355" name="Rectangle 354">
                <a:extLst>
                  <a:ext uri="{FF2B5EF4-FFF2-40B4-BE49-F238E27FC236}">
                    <a16:creationId xmlns:a16="http://schemas.microsoft.com/office/drawing/2014/main" id="{8914B647-830C-4CDA-82C5-494EB6F8E405}"/>
                  </a:ext>
                </a:extLst>
              </xdr:cNvPr>
              <xdr:cNvSpPr/>
            </xdr:nvSpPr>
            <xdr:spPr>
              <a:xfrm>
                <a:off x="1750329" y="8434857"/>
                <a:ext cx="5964848" cy="3707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sp macro="" textlink="">
            <xdr:nvSpPr>
              <xdr:cNvPr id="356" name="Freeform 109">
                <a:extLst>
                  <a:ext uri="{FF2B5EF4-FFF2-40B4-BE49-F238E27FC236}">
                    <a16:creationId xmlns:a16="http://schemas.microsoft.com/office/drawing/2014/main" id="{15157EA5-8F8E-46D4-B6E7-0501C3D8D6CF}"/>
                  </a:ext>
                </a:extLst>
              </xdr:cNvPr>
              <xdr:cNvSpPr>
                <a:spLocks/>
              </xdr:cNvSpPr>
            </xdr:nvSpPr>
            <xdr:spPr bwMode="auto">
              <a:xfrm>
                <a:off x="3176208" y="11257102"/>
                <a:ext cx="402292" cy="276844"/>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57" name="Freeform 112">
                <a:extLst>
                  <a:ext uri="{FF2B5EF4-FFF2-40B4-BE49-F238E27FC236}">
                    <a16:creationId xmlns:a16="http://schemas.microsoft.com/office/drawing/2014/main" id="{FA29955E-FFED-4ADC-8972-CAECF83A82A2}"/>
                  </a:ext>
                </a:extLst>
              </xdr:cNvPr>
              <xdr:cNvSpPr>
                <a:spLocks/>
              </xdr:cNvSpPr>
            </xdr:nvSpPr>
            <xdr:spPr bwMode="auto">
              <a:xfrm>
                <a:off x="2537850" y="9866010"/>
                <a:ext cx="1071142" cy="2291326"/>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58" name="Freeform 113">
                <a:extLst>
                  <a:ext uri="{FF2B5EF4-FFF2-40B4-BE49-F238E27FC236}">
                    <a16:creationId xmlns:a16="http://schemas.microsoft.com/office/drawing/2014/main" id="{DC5BFDDC-921F-47CC-9585-4E9718A56128}"/>
                  </a:ext>
                </a:extLst>
              </xdr:cNvPr>
              <xdr:cNvSpPr>
                <a:spLocks/>
              </xdr:cNvSpPr>
            </xdr:nvSpPr>
            <xdr:spPr bwMode="auto">
              <a:xfrm>
                <a:off x="2932274" y="10925773"/>
                <a:ext cx="75997" cy="1487791"/>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59" name="Freeform 114">
                <a:extLst>
                  <a:ext uri="{FF2B5EF4-FFF2-40B4-BE49-F238E27FC236}">
                    <a16:creationId xmlns:a16="http://schemas.microsoft.com/office/drawing/2014/main" id="{736DFA15-72D1-4B98-A0F4-D7438D4BDA6A}"/>
                  </a:ext>
                </a:extLst>
              </xdr:cNvPr>
              <xdr:cNvSpPr>
                <a:spLocks/>
              </xdr:cNvSpPr>
            </xdr:nvSpPr>
            <xdr:spPr bwMode="auto">
              <a:xfrm>
                <a:off x="2199491" y="10925773"/>
                <a:ext cx="828193" cy="982207"/>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60" name="Oval 359">
                <a:extLst>
                  <a:ext uri="{FF2B5EF4-FFF2-40B4-BE49-F238E27FC236}">
                    <a16:creationId xmlns:a16="http://schemas.microsoft.com/office/drawing/2014/main" id="{7560A66F-18B6-4E9A-AAC3-BE55A4B13BAB}"/>
                  </a:ext>
                </a:extLst>
              </xdr:cNvPr>
              <xdr:cNvSpPr>
                <a:spLocks noChangeArrowheads="1"/>
              </xdr:cNvSpPr>
            </xdr:nvSpPr>
            <xdr:spPr bwMode="auto">
              <a:xfrm>
                <a:off x="2889980" y="9973998"/>
                <a:ext cx="192786" cy="192417"/>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361" name="Freeform 120">
                <a:extLst>
                  <a:ext uri="{FF2B5EF4-FFF2-40B4-BE49-F238E27FC236}">
                    <a16:creationId xmlns:a16="http://schemas.microsoft.com/office/drawing/2014/main" id="{EA132251-6932-46D9-9698-66542A46329F}"/>
                  </a:ext>
                </a:extLst>
              </xdr:cNvPr>
              <xdr:cNvSpPr>
                <a:spLocks/>
              </xdr:cNvSpPr>
            </xdr:nvSpPr>
            <xdr:spPr bwMode="auto">
              <a:xfrm>
                <a:off x="3292912" y="10485887"/>
                <a:ext cx="123293" cy="675006"/>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62" name="Freeform 121">
                <a:extLst>
                  <a:ext uri="{FF2B5EF4-FFF2-40B4-BE49-F238E27FC236}">
                    <a16:creationId xmlns:a16="http://schemas.microsoft.com/office/drawing/2014/main" id="{84EE985A-BEE3-406F-A07B-0511008F200F}"/>
                  </a:ext>
                </a:extLst>
              </xdr:cNvPr>
              <xdr:cNvSpPr>
                <a:spLocks/>
              </xdr:cNvSpPr>
            </xdr:nvSpPr>
            <xdr:spPr bwMode="auto">
              <a:xfrm>
                <a:off x="3083749" y="10054499"/>
                <a:ext cx="270490" cy="109952"/>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363" name="Oval 362">
                    <a:extLst>
                      <a:ext uri="{FF2B5EF4-FFF2-40B4-BE49-F238E27FC236}">
                        <a16:creationId xmlns:a16="http://schemas.microsoft.com/office/drawing/2014/main" id="{F347BB56-C672-4237-BA8D-A357433EBF2A}"/>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63" name="Oval 362">
                    <a:extLst>
                      <a:ext uri="{FF2B5EF4-FFF2-40B4-BE49-F238E27FC236}">
                        <a16:creationId xmlns:a16="http://schemas.microsoft.com/office/drawing/2014/main" id="{F347BB56-C672-4237-BA8D-A357433EBF2A}"/>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364" name="Freeform 125">
                <a:extLst>
                  <a:ext uri="{FF2B5EF4-FFF2-40B4-BE49-F238E27FC236}">
                    <a16:creationId xmlns:a16="http://schemas.microsoft.com/office/drawing/2014/main" id="{4113A018-7015-4AC5-9C64-AD8602581420}"/>
                  </a:ext>
                </a:extLst>
              </xdr:cNvPr>
              <xdr:cNvSpPr>
                <a:spLocks/>
              </xdr:cNvSpPr>
            </xdr:nvSpPr>
            <xdr:spPr bwMode="auto">
              <a:xfrm>
                <a:off x="2932274" y="10172305"/>
                <a:ext cx="99344" cy="436373"/>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365" name="Oval 364">
                    <a:extLst>
                      <a:ext uri="{FF2B5EF4-FFF2-40B4-BE49-F238E27FC236}">
                        <a16:creationId xmlns:a16="http://schemas.microsoft.com/office/drawing/2014/main" id="{4CA45089-6E0B-4818-B5AB-40C12149B4E1}"/>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365" name="Oval 364">
                    <a:extLst>
                      <a:ext uri="{FF2B5EF4-FFF2-40B4-BE49-F238E27FC236}">
                        <a16:creationId xmlns:a16="http://schemas.microsoft.com/office/drawing/2014/main" id="{4CA45089-6E0B-4818-B5AB-40C12149B4E1}"/>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366" name="Oval 365">
                <a:extLst>
                  <a:ext uri="{FF2B5EF4-FFF2-40B4-BE49-F238E27FC236}">
                    <a16:creationId xmlns:a16="http://schemas.microsoft.com/office/drawing/2014/main" id="{A66D71D3-C6E9-492F-A28E-21AC90B564E0}"/>
                  </a:ext>
                </a:extLst>
              </xdr:cNvPr>
              <xdr:cNvSpPr>
                <a:spLocks noChangeArrowheads="1"/>
              </xdr:cNvSpPr>
            </xdr:nvSpPr>
            <xdr:spPr bwMode="auto">
              <a:xfrm>
                <a:off x="3407011" y="1095178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367" name="Oval 366">
                <a:extLst>
                  <a:ext uri="{FF2B5EF4-FFF2-40B4-BE49-F238E27FC236}">
                    <a16:creationId xmlns:a16="http://schemas.microsoft.com/office/drawing/2014/main" id="{BE479071-CB2D-481D-B24F-03C926023787}"/>
                  </a:ext>
                </a:extLst>
              </xdr:cNvPr>
              <xdr:cNvSpPr>
                <a:spLocks noChangeArrowheads="1"/>
              </xdr:cNvSpPr>
            </xdr:nvSpPr>
            <xdr:spPr bwMode="auto">
              <a:xfrm>
                <a:off x="2436784" y="12148942"/>
                <a:ext cx="222294" cy="221868"/>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368" name="Oval 367">
                    <a:extLst>
                      <a:ext uri="{FF2B5EF4-FFF2-40B4-BE49-F238E27FC236}">
                        <a16:creationId xmlns:a16="http://schemas.microsoft.com/office/drawing/2014/main" id="{14FBBB9C-85C2-47FD-B4AC-D03F6E055E73}"/>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68" name="Oval 367">
                    <a:extLst>
                      <a:ext uri="{FF2B5EF4-FFF2-40B4-BE49-F238E27FC236}">
                        <a16:creationId xmlns:a16="http://schemas.microsoft.com/office/drawing/2014/main" id="{14FBBB9C-85C2-47FD-B4AC-D03F6E055E73}"/>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69" name="Oval 368">
                    <a:extLst>
                      <a:ext uri="{FF2B5EF4-FFF2-40B4-BE49-F238E27FC236}">
                        <a16:creationId xmlns:a16="http://schemas.microsoft.com/office/drawing/2014/main" id="{D0DE690F-C2A6-4523-8A83-C4EB41E96FCC}"/>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369" name="Oval 368">
                    <a:extLst>
                      <a:ext uri="{FF2B5EF4-FFF2-40B4-BE49-F238E27FC236}">
                        <a16:creationId xmlns:a16="http://schemas.microsoft.com/office/drawing/2014/main" id="{D0DE690F-C2A6-4523-8A83-C4EB41E96FCC}"/>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370" name="Oval 369">
                    <a:extLst>
                      <a:ext uri="{FF2B5EF4-FFF2-40B4-BE49-F238E27FC236}">
                        <a16:creationId xmlns:a16="http://schemas.microsoft.com/office/drawing/2014/main" id="{1D13AE97-710F-4410-8A67-312AF6194E79}"/>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70" name="Oval 369">
                    <a:extLst>
                      <a:ext uri="{FF2B5EF4-FFF2-40B4-BE49-F238E27FC236}">
                        <a16:creationId xmlns:a16="http://schemas.microsoft.com/office/drawing/2014/main" id="{1D13AE97-710F-4410-8A67-312AF6194E79}"/>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371" name="Freeform 152">
                <a:extLst>
                  <a:ext uri="{FF2B5EF4-FFF2-40B4-BE49-F238E27FC236}">
                    <a16:creationId xmlns:a16="http://schemas.microsoft.com/office/drawing/2014/main" id="{56650C80-E9A0-47C8-8886-AE7DD981597A}"/>
                  </a:ext>
                </a:extLst>
              </xdr:cNvPr>
              <xdr:cNvSpPr>
                <a:spLocks/>
              </xdr:cNvSpPr>
            </xdr:nvSpPr>
            <xdr:spPr bwMode="auto">
              <a:xfrm>
                <a:off x="3340469" y="11820606"/>
                <a:ext cx="549833" cy="99153"/>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258" name="TextBox 257">
              <a:extLst>
                <a:ext uri="{FF2B5EF4-FFF2-40B4-BE49-F238E27FC236}">
                  <a16:creationId xmlns:a16="http://schemas.microsoft.com/office/drawing/2014/main" id="{30CF3618-B804-48B1-B488-D3BC553EF092}"/>
                </a:ext>
              </a:extLst>
            </xdr:cNvPr>
            <xdr:cNvSpPr txBox="1"/>
          </xdr:nvSpPr>
          <xdr:spPr>
            <a:xfrm>
              <a:off x="2774749" y="8716884"/>
              <a:ext cx="3376418" cy="400825"/>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3</a:t>
              </a:r>
              <a:endParaRPr lang="id-ID" sz="1400"/>
            </a:p>
          </xdr:txBody>
        </xdr:sp>
      </xdr:grpSp>
      <xdr:grpSp>
        <xdr:nvGrpSpPr>
          <xdr:cNvPr id="374" name="Group 373">
            <a:extLst>
              <a:ext uri="{FF2B5EF4-FFF2-40B4-BE49-F238E27FC236}">
                <a16:creationId xmlns:a16="http://schemas.microsoft.com/office/drawing/2014/main" id="{51046E73-F7DB-43D4-9423-5274FC447C47}"/>
              </a:ext>
            </a:extLst>
          </xdr:cNvPr>
          <xdr:cNvGrpSpPr/>
        </xdr:nvGrpSpPr>
        <xdr:grpSpPr>
          <a:xfrm>
            <a:off x="16696918" y="8487983"/>
            <a:ext cx="5769044" cy="3448524"/>
            <a:chOff x="1024778" y="8462001"/>
            <a:chExt cx="7413955" cy="4281676"/>
          </a:xfrm>
        </xdr:grpSpPr>
        <xdr:grpSp>
          <xdr:nvGrpSpPr>
            <xdr:cNvPr id="375" name="Group 374">
              <a:extLst>
                <a:ext uri="{FF2B5EF4-FFF2-40B4-BE49-F238E27FC236}">
                  <a16:creationId xmlns:a16="http://schemas.microsoft.com/office/drawing/2014/main" id="{A6B89CF0-01FB-4318-9523-F7A374E280FC}"/>
                </a:ext>
              </a:extLst>
            </xdr:cNvPr>
            <xdr:cNvGrpSpPr/>
          </xdr:nvGrpSpPr>
          <xdr:grpSpPr>
            <a:xfrm>
              <a:off x="1024778" y="8462001"/>
              <a:ext cx="7413955" cy="4281676"/>
              <a:chOff x="1019175" y="8434857"/>
              <a:chExt cx="7436798" cy="4279512"/>
            </a:xfrm>
          </xdr:grpSpPr>
          <xdr:sp macro="" textlink="">
            <xdr:nvSpPr>
              <xdr:cNvPr id="377" name="Rectangle 376">
                <a:extLst>
                  <a:ext uri="{FF2B5EF4-FFF2-40B4-BE49-F238E27FC236}">
                    <a16:creationId xmlns:a16="http://schemas.microsoft.com/office/drawing/2014/main" id="{4FB1CF74-25AB-48B8-A515-F8CE19245503}"/>
                  </a:ext>
                </a:extLst>
              </xdr:cNvPr>
              <xdr:cNvSpPr>
                <a:spLocks noChangeArrowheads="1"/>
              </xdr:cNvSpPr>
            </xdr:nvSpPr>
            <xdr:spPr bwMode="auto">
              <a:xfrm>
                <a:off x="2376540" y="9229857"/>
                <a:ext cx="4623908" cy="2820471"/>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78" name="Rectangle 377">
                <a:extLst>
                  <a:ext uri="{FF2B5EF4-FFF2-40B4-BE49-F238E27FC236}">
                    <a16:creationId xmlns:a16="http://schemas.microsoft.com/office/drawing/2014/main" id="{36AAFFB8-3CF2-4CE9-A123-ED749DFDA32C}"/>
                  </a:ext>
                </a:extLst>
              </xdr:cNvPr>
              <xdr:cNvSpPr>
                <a:spLocks noChangeArrowheads="1"/>
              </xdr:cNvSpPr>
            </xdr:nvSpPr>
            <xdr:spPr bwMode="auto">
              <a:xfrm>
                <a:off x="5780783" y="9714825"/>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79" name="Freeform 7">
                <a:extLst>
                  <a:ext uri="{FF2B5EF4-FFF2-40B4-BE49-F238E27FC236}">
                    <a16:creationId xmlns:a16="http://schemas.microsoft.com/office/drawing/2014/main" id="{A8AB71F7-77A5-448C-95BD-07239821020F}"/>
                  </a:ext>
                </a:extLst>
              </xdr:cNvPr>
              <xdr:cNvSpPr>
                <a:spLocks/>
              </xdr:cNvSpPr>
            </xdr:nvSpPr>
            <xdr:spPr bwMode="auto">
              <a:xfrm>
                <a:off x="7127333" y="11834351"/>
                <a:ext cx="61967" cy="100135"/>
              </a:xfrm>
              <a:custGeom>
                <a:avLst/>
                <a:gdLst>
                  <a:gd name="T0" fmla="*/ 1 w 63"/>
                  <a:gd name="T1" fmla="*/ 35 h 102"/>
                  <a:gd name="T2" fmla="*/ 1 w 63"/>
                  <a:gd name="T3" fmla="*/ 0 h 102"/>
                  <a:gd name="T4" fmla="*/ 63 w 63"/>
                  <a:gd name="T5" fmla="*/ 52 h 102"/>
                  <a:gd name="T6" fmla="*/ 0 w 63"/>
                  <a:gd name="T7" fmla="*/ 102 h 102"/>
                  <a:gd name="T8" fmla="*/ 0 w 63"/>
                  <a:gd name="T9" fmla="*/ 67 h 102"/>
                </a:gdLst>
                <a:ahLst/>
                <a:cxnLst>
                  <a:cxn ang="0">
                    <a:pos x="T0" y="T1"/>
                  </a:cxn>
                  <a:cxn ang="0">
                    <a:pos x="T2" y="T3"/>
                  </a:cxn>
                  <a:cxn ang="0">
                    <a:pos x="T4" y="T5"/>
                  </a:cxn>
                  <a:cxn ang="0">
                    <a:pos x="T6" y="T7"/>
                  </a:cxn>
                  <a:cxn ang="0">
                    <a:pos x="T8" y="T9"/>
                  </a:cxn>
                </a:cxnLst>
                <a:rect l="0" t="0" r="r" b="b"/>
                <a:pathLst>
                  <a:path w="63" h="102">
                    <a:moveTo>
                      <a:pt x="1" y="35"/>
                    </a:moveTo>
                    <a:lnTo>
                      <a:pt x="1" y="0"/>
                    </a:lnTo>
                    <a:lnTo>
                      <a:pt x="63" y="52"/>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0" name="Freeform 10">
                <a:extLst>
                  <a:ext uri="{FF2B5EF4-FFF2-40B4-BE49-F238E27FC236}">
                    <a16:creationId xmlns:a16="http://schemas.microsoft.com/office/drawing/2014/main" id="{3592E387-F9DC-4C6D-B3CD-02FF1BEABB5F}"/>
                  </a:ext>
                </a:extLst>
              </xdr:cNvPr>
              <xdr:cNvSpPr>
                <a:spLocks/>
              </xdr:cNvSpPr>
            </xdr:nvSpPr>
            <xdr:spPr bwMode="auto">
              <a:xfrm>
                <a:off x="4344726" y="9543025"/>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1" name="Freeform 11">
                <a:extLst>
                  <a:ext uri="{FF2B5EF4-FFF2-40B4-BE49-F238E27FC236}">
                    <a16:creationId xmlns:a16="http://schemas.microsoft.com/office/drawing/2014/main" id="{97A81D4A-0997-42D5-8233-23A4E1FB091D}"/>
                  </a:ext>
                </a:extLst>
              </xdr:cNvPr>
              <xdr:cNvSpPr>
                <a:spLocks/>
              </xdr:cNvSpPr>
            </xdr:nvSpPr>
            <xdr:spPr bwMode="auto">
              <a:xfrm>
                <a:off x="3829318" y="11820606"/>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2" name="Freeform 12">
                <a:extLst>
                  <a:ext uri="{FF2B5EF4-FFF2-40B4-BE49-F238E27FC236}">
                    <a16:creationId xmlns:a16="http://schemas.microsoft.com/office/drawing/2014/main" id="{6B0F2A90-B03A-4343-9295-6E8C4007BF4D}"/>
                  </a:ext>
                </a:extLst>
              </xdr:cNvPr>
              <xdr:cNvSpPr>
                <a:spLocks/>
              </xdr:cNvSpPr>
            </xdr:nvSpPr>
            <xdr:spPr bwMode="auto">
              <a:xfrm>
                <a:off x="3176208" y="11472097"/>
                <a:ext cx="100327" cy="61848"/>
              </a:xfrm>
              <a:custGeom>
                <a:avLst/>
                <a:gdLst>
                  <a:gd name="T0" fmla="*/ 67 w 102"/>
                  <a:gd name="T1" fmla="*/ 2 h 63"/>
                  <a:gd name="T2" fmla="*/ 102 w 102"/>
                  <a:gd name="T3" fmla="*/ 3 h 63"/>
                  <a:gd name="T4" fmla="*/ 49 w 102"/>
                  <a:gd name="T5" fmla="*/ 63 h 63"/>
                  <a:gd name="T6" fmla="*/ 0 w 102"/>
                  <a:gd name="T7" fmla="*/ 0 h 63"/>
                  <a:gd name="T8" fmla="*/ 35 w 102"/>
                  <a:gd name="T9" fmla="*/ 1 h 63"/>
                </a:gdLst>
                <a:ahLst/>
                <a:cxnLst>
                  <a:cxn ang="0">
                    <a:pos x="T0" y="T1"/>
                  </a:cxn>
                  <a:cxn ang="0">
                    <a:pos x="T2" y="T3"/>
                  </a:cxn>
                  <a:cxn ang="0">
                    <a:pos x="T4" y="T5"/>
                  </a:cxn>
                  <a:cxn ang="0">
                    <a:pos x="T6" y="T7"/>
                  </a:cxn>
                  <a:cxn ang="0">
                    <a:pos x="T8" y="T9"/>
                  </a:cxn>
                </a:cxnLst>
                <a:rect l="0" t="0" r="r" b="b"/>
                <a:pathLst>
                  <a:path w="102" h="63">
                    <a:moveTo>
                      <a:pt x="67" y="2"/>
                    </a:moveTo>
                    <a:lnTo>
                      <a:pt x="102" y="3"/>
                    </a:lnTo>
                    <a:lnTo>
                      <a:pt x="49" y="63"/>
                    </a:lnTo>
                    <a:lnTo>
                      <a:pt x="0" y="0"/>
                    </a:lnTo>
                    <a:lnTo>
                      <a:pt x="35" y="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3" name="Freeform 13">
                <a:extLst>
                  <a:ext uri="{FF2B5EF4-FFF2-40B4-BE49-F238E27FC236}">
                    <a16:creationId xmlns:a16="http://schemas.microsoft.com/office/drawing/2014/main" id="{C1C84A90-CB3B-481E-ACFD-617C9DE8B865}"/>
                  </a:ext>
                </a:extLst>
              </xdr:cNvPr>
              <xdr:cNvSpPr>
                <a:spLocks/>
              </xdr:cNvSpPr>
            </xdr:nvSpPr>
            <xdr:spPr bwMode="auto">
              <a:xfrm>
                <a:off x="3509649" y="10899756"/>
                <a:ext cx="99344" cy="60866"/>
              </a:xfrm>
              <a:custGeom>
                <a:avLst/>
                <a:gdLst>
                  <a:gd name="T0" fmla="*/ 67 w 101"/>
                  <a:gd name="T1" fmla="*/ 0 h 62"/>
                  <a:gd name="T2" fmla="*/ 101 w 101"/>
                  <a:gd name="T3" fmla="*/ 0 h 62"/>
                  <a:gd name="T4" fmla="*/ 51 w 101"/>
                  <a:gd name="T5" fmla="*/ 62 h 62"/>
                  <a:gd name="T6" fmla="*/ 0 w 101"/>
                  <a:gd name="T7" fmla="*/ 0 h 62"/>
                  <a:gd name="T8" fmla="*/ 35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1" y="62"/>
                    </a:lnTo>
                    <a:lnTo>
                      <a:pt x="0" y="0"/>
                    </a:lnTo>
                    <a:lnTo>
                      <a:pt x="35"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4" name="Freeform 16">
                <a:extLst>
                  <a:ext uri="{FF2B5EF4-FFF2-40B4-BE49-F238E27FC236}">
                    <a16:creationId xmlns:a16="http://schemas.microsoft.com/office/drawing/2014/main" id="{3693CF23-A479-462E-B290-033965899E3B}"/>
                  </a:ext>
                </a:extLst>
              </xdr:cNvPr>
              <xdr:cNvSpPr>
                <a:spLocks/>
              </xdr:cNvSpPr>
            </xdr:nvSpPr>
            <xdr:spPr bwMode="auto">
              <a:xfrm>
                <a:off x="4537510" y="9351590"/>
                <a:ext cx="995404" cy="99153"/>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5" name="Freeform 17">
                <a:extLst>
                  <a:ext uri="{FF2B5EF4-FFF2-40B4-BE49-F238E27FC236}">
                    <a16:creationId xmlns:a16="http://schemas.microsoft.com/office/drawing/2014/main" id="{A2DAE5AE-CD3C-41B0-9E39-E0AE96219175}"/>
                  </a:ext>
                </a:extLst>
              </xdr:cNvPr>
              <xdr:cNvSpPr>
                <a:spLocks/>
              </xdr:cNvSpPr>
            </xdr:nvSpPr>
            <xdr:spPr bwMode="auto">
              <a:xfrm>
                <a:off x="5471932" y="935159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6" name="Freeform 18">
                <a:extLst>
                  <a:ext uri="{FF2B5EF4-FFF2-40B4-BE49-F238E27FC236}">
                    <a16:creationId xmlns:a16="http://schemas.microsoft.com/office/drawing/2014/main" id="{7E725F87-DA99-4816-AC4A-61B3C51F9A89}"/>
                  </a:ext>
                </a:extLst>
              </xdr:cNvPr>
              <xdr:cNvSpPr>
                <a:spLocks/>
              </xdr:cNvSpPr>
            </xdr:nvSpPr>
            <xdr:spPr bwMode="auto">
              <a:xfrm>
                <a:off x="2206377" y="9351590"/>
                <a:ext cx="2037038" cy="100135"/>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7" name="Freeform 19">
                <a:extLst>
                  <a:ext uri="{FF2B5EF4-FFF2-40B4-BE49-F238E27FC236}">
                    <a16:creationId xmlns:a16="http://schemas.microsoft.com/office/drawing/2014/main" id="{5EAB1781-6E65-4B9C-97C0-E183C11220AD}"/>
                  </a:ext>
                </a:extLst>
              </xdr:cNvPr>
              <xdr:cNvSpPr>
                <a:spLocks/>
              </xdr:cNvSpPr>
            </xdr:nvSpPr>
            <xdr:spPr bwMode="auto">
              <a:xfrm>
                <a:off x="4182431" y="9351590"/>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8" name="Freeform 20">
                <a:extLst>
                  <a:ext uri="{FF2B5EF4-FFF2-40B4-BE49-F238E27FC236}">
                    <a16:creationId xmlns:a16="http://schemas.microsoft.com/office/drawing/2014/main" id="{4B10C602-73E1-4CEC-8BE9-2D559C7B2AA7}"/>
                  </a:ext>
                </a:extLst>
              </xdr:cNvPr>
              <xdr:cNvSpPr>
                <a:spLocks/>
              </xdr:cNvSpPr>
            </xdr:nvSpPr>
            <xdr:spPr bwMode="auto">
              <a:xfrm>
                <a:off x="6518483" y="9649051"/>
                <a:ext cx="99344" cy="60866"/>
              </a:xfrm>
              <a:custGeom>
                <a:avLst/>
                <a:gdLst>
                  <a:gd name="T0" fmla="*/ 67 w 101"/>
                  <a:gd name="T1" fmla="*/ 0 h 62"/>
                  <a:gd name="T2" fmla="*/ 101 w 101"/>
                  <a:gd name="T3" fmla="*/ 0 h 62"/>
                  <a:gd name="T4" fmla="*/ 50 w 101"/>
                  <a:gd name="T5" fmla="*/ 62 h 62"/>
                  <a:gd name="T6" fmla="*/ 0 w 101"/>
                  <a:gd name="T7" fmla="*/ 0 h 62"/>
                  <a:gd name="T8" fmla="*/ 34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0" y="62"/>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89" name="Freeform 21">
                <a:extLst>
                  <a:ext uri="{FF2B5EF4-FFF2-40B4-BE49-F238E27FC236}">
                    <a16:creationId xmlns:a16="http://schemas.microsoft.com/office/drawing/2014/main" id="{719F1D92-AE15-46B8-825E-A841AC564B6B}"/>
                  </a:ext>
                </a:extLst>
              </xdr:cNvPr>
              <xdr:cNvSpPr>
                <a:spLocks/>
              </xdr:cNvSpPr>
            </xdr:nvSpPr>
            <xdr:spPr bwMode="auto">
              <a:xfrm>
                <a:off x="5671603" y="9587202"/>
                <a:ext cx="99344" cy="60866"/>
              </a:xfrm>
              <a:custGeom>
                <a:avLst/>
                <a:gdLst>
                  <a:gd name="T0" fmla="*/ 34 w 101"/>
                  <a:gd name="T1" fmla="*/ 62 h 62"/>
                  <a:gd name="T2" fmla="*/ 0 w 101"/>
                  <a:gd name="T3" fmla="*/ 62 h 62"/>
                  <a:gd name="T4" fmla="*/ 49 w 101"/>
                  <a:gd name="T5" fmla="*/ 0 h 62"/>
                  <a:gd name="T6" fmla="*/ 101 w 101"/>
                  <a:gd name="T7" fmla="*/ 60 h 62"/>
                  <a:gd name="T8" fmla="*/ 66 w 101"/>
                  <a:gd name="T9" fmla="*/ 61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49" y="0"/>
                    </a:lnTo>
                    <a:lnTo>
                      <a:pt x="101" y="60"/>
                    </a:lnTo>
                    <a:lnTo>
                      <a:pt x="66"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0" name="Freeform 22">
                <a:extLst>
                  <a:ext uri="{FF2B5EF4-FFF2-40B4-BE49-F238E27FC236}">
                    <a16:creationId xmlns:a16="http://schemas.microsoft.com/office/drawing/2014/main" id="{0535FA38-7B3D-4D4C-AE74-AE1CDCE0D418}"/>
                  </a:ext>
                </a:extLst>
              </xdr:cNvPr>
              <xdr:cNvSpPr>
                <a:spLocks/>
              </xdr:cNvSpPr>
            </xdr:nvSpPr>
            <xdr:spPr bwMode="auto">
              <a:xfrm>
                <a:off x="5296851" y="10098676"/>
                <a:ext cx="99344" cy="64793"/>
              </a:xfrm>
              <a:custGeom>
                <a:avLst/>
                <a:gdLst>
                  <a:gd name="T0" fmla="*/ 34 w 101"/>
                  <a:gd name="T1" fmla="*/ 63 h 66"/>
                  <a:gd name="T2" fmla="*/ 0 w 101"/>
                  <a:gd name="T3" fmla="*/ 66 h 66"/>
                  <a:gd name="T4" fmla="*/ 47 w 101"/>
                  <a:gd name="T5" fmla="*/ 0 h 66"/>
                  <a:gd name="T6" fmla="*/ 101 w 101"/>
                  <a:gd name="T7" fmla="*/ 58 h 66"/>
                  <a:gd name="T8" fmla="*/ 67 w 101"/>
                  <a:gd name="T9" fmla="*/ 61 h 66"/>
                </a:gdLst>
                <a:ahLst/>
                <a:cxnLst>
                  <a:cxn ang="0">
                    <a:pos x="T0" y="T1"/>
                  </a:cxn>
                  <a:cxn ang="0">
                    <a:pos x="T2" y="T3"/>
                  </a:cxn>
                  <a:cxn ang="0">
                    <a:pos x="T4" y="T5"/>
                  </a:cxn>
                  <a:cxn ang="0">
                    <a:pos x="T6" y="T7"/>
                  </a:cxn>
                  <a:cxn ang="0">
                    <a:pos x="T8" y="T9"/>
                  </a:cxn>
                </a:cxnLst>
                <a:rect l="0" t="0" r="r" b="b"/>
                <a:pathLst>
                  <a:path w="101" h="66">
                    <a:moveTo>
                      <a:pt x="34" y="63"/>
                    </a:moveTo>
                    <a:lnTo>
                      <a:pt x="0" y="66"/>
                    </a:lnTo>
                    <a:lnTo>
                      <a:pt x="47" y="0"/>
                    </a:lnTo>
                    <a:lnTo>
                      <a:pt x="101" y="58"/>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1" name="Freeform 23">
                <a:extLst>
                  <a:ext uri="{FF2B5EF4-FFF2-40B4-BE49-F238E27FC236}">
                    <a16:creationId xmlns:a16="http://schemas.microsoft.com/office/drawing/2014/main" id="{4600A0A5-9247-440C-9C07-5A130C7DBDF4}"/>
                  </a:ext>
                </a:extLst>
              </xdr:cNvPr>
              <xdr:cNvSpPr>
                <a:spLocks/>
              </xdr:cNvSpPr>
            </xdr:nvSpPr>
            <xdr:spPr bwMode="auto">
              <a:xfrm>
                <a:off x="5134557" y="9903314"/>
                <a:ext cx="60983" cy="99153"/>
              </a:xfrm>
              <a:custGeom>
                <a:avLst/>
                <a:gdLst>
                  <a:gd name="T0" fmla="*/ 0 w 62"/>
                  <a:gd name="T1" fmla="*/ 34 h 101"/>
                  <a:gd name="T2" fmla="*/ 0 w 62"/>
                  <a:gd name="T3" fmla="*/ 0 h 101"/>
                  <a:gd name="T4" fmla="*/ 62 w 62"/>
                  <a:gd name="T5" fmla="*/ 51 h 101"/>
                  <a:gd name="T6" fmla="*/ 1 w 62"/>
                  <a:gd name="T7" fmla="*/ 101 h 101"/>
                  <a:gd name="T8" fmla="*/ 1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1" y="101"/>
                    </a:lnTo>
                    <a:lnTo>
                      <a:pt x="1"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2" name="Freeform 24">
                <a:extLst>
                  <a:ext uri="{FF2B5EF4-FFF2-40B4-BE49-F238E27FC236}">
                    <a16:creationId xmlns:a16="http://schemas.microsoft.com/office/drawing/2014/main" id="{8F42313A-653E-4D21-A472-71CA84F9DE52}"/>
                  </a:ext>
                </a:extLst>
              </xdr:cNvPr>
              <xdr:cNvSpPr>
                <a:spLocks/>
              </xdr:cNvSpPr>
            </xdr:nvSpPr>
            <xdr:spPr bwMode="auto">
              <a:xfrm>
                <a:off x="2932274" y="10974368"/>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3" name="Freeform 25">
                <a:extLst>
                  <a:ext uri="{FF2B5EF4-FFF2-40B4-BE49-F238E27FC236}">
                    <a16:creationId xmlns:a16="http://schemas.microsoft.com/office/drawing/2014/main" id="{D8450C81-0DDC-4ED5-ABAF-0745676D85E6}"/>
                  </a:ext>
                </a:extLst>
              </xdr:cNvPr>
              <xdr:cNvSpPr>
                <a:spLocks/>
              </xdr:cNvSpPr>
            </xdr:nvSpPr>
            <xdr:spPr bwMode="auto">
              <a:xfrm>
                <a:off x="2936209" y="10965532"/>
                <a:ext cx="99344" cy="61848"/>
              </a:xfrm>
              <a:custGeom>
                <a:avLst/>
                <a:gdLst>
                  <a:gd name="T0" fmla="*/ 34 w 101"/>
                  <a:gd name="T1" fmla="*/ 63 h 63"/>
                  <a:gd name="T2" fmla="*/ 0 w 101"/>
                  <a:gd name="T3" fmla="*/ 63 h 63"/>
                  <a:gd name="T4" fmla="*/ 51 w 101"/>
                  <a:gd name="T5" fmla="*/ 0 h 63"/>
                  <a:gd name="T6" fmla="*/ 101 w 101"/>
                  <a:gd name="T7" fmla="*/ 63 h 63"/>
                  <a:gd name="T8" fmla="*/ 67 w 101"/>
                  <a:gd name="T9" fmla="*/ 63 h 63"/>
                </a:gdLst>
                <a:ahLst/>
                <a:cxnLst>
                  <a:cxn ang="0">
                    <a:pos x="T0" y="T1"/>
                  </a:cxn>
                  <a:cxn ang="0">
                    <a:pos x="T2" y="T3"/>
                  </a:cxn>
                  <a:cxn ang="0">
                    <a:pos x="T4" y="T5"/>
                  </a:cxn>
                  <a:cxn ang="0">
                    <a:pos x="T6" y="T7"/>
                  </a:cxn>
                  <a:cxn ang="0">
                    <a:pos x="T8" y="T9"/>
                  </a:cxn>
                </a:cxnLst>
                <a:rect l="0" t="0" r="r" b="b"/>
                <a:pathLst>
                  <a:path w="101" h="63">
                    <a:moveTo>
                      <a:pt x="34" y="63"/>
                    </a:moveTo>
                    <a:lnTo>
                      <a:pt x="0" y="63"/>
                    </a:lnTo>
                    <a:lnTo>
                      <a:pt x="51" y="0"/>
                    </a:lnTo>
                    <a:lnTo>
                      <a:pt x="101" y="63"/>
                    </a:lnTo>
                    <a:lnTo>
                      <a:pt x="67" y="6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4" name="Freeform 26">
                <a:extLst>
                  <a:ext uri="{FF2B5EF4-FFF2-40B4-BE49-F238E27FC236}">
                    <a16:creationId xmlns:a16="http://schemas.microsoft.com/office/drawing/2014/main" id="{9F65A1AE-796B-4AA7-92C5-013B34B2B7BF}"/>
                  </a:ext>
                </a:extLst>
              </xdr:cNvPr>
              <xdr:cNvSpPr>
                <a:spLocks/>
              </xdr:cNvSpPr>
            </xdr:nvSpPr>
            <xdr:spPr bwMode="auto">
              <a:xfrm>
                <a:off x="5287014" y="11358219"/>
                <a:ext cx="100327" cy="60866"/>
              </a:xfrm>
              <a:custGeom>
                <a:avLst/>
                <a:gdLst>
                  <a:gd name="T0" fmla="*/ 35 w 102"/>
                  <a:gd name="T1" fmla="*/ 62 h 62"/>
                  <a:gd name="T2" fmla="*/ 0 w 102"/>
                  <a:gd name="T3" fmla="*/ 62 h 62"/>
                  <a:gd name="T4" fmla="*/ 51 w 102"/>
                  <a:gd name="T5" fmla="*/ 0 h 62"/>
                  <a:gd name="T6" fmla="*/ 102 w 102"/>
                  <a:gd name="T7" fmla="*/ 62 h 62"/>
                  <a:gd name="T8" fmla="*/ 67 w 102"/>
                  <a:gd name="T9" fmla="*/ 62 h 62"/>
                </a:gdLst>
                <a:ahLst/>
                <a:cxnLst>
                  <a:cxn ang="0">
                    <a:pos x="T0" y="T1"/>
                  </a:cxn>
                  <a:cxn ang="0">
                    <a:pos x="T2" y="T3"/>
                  </a:cxn>
                  <a:cxn ang="0">
                    <a:pos x="T4" y="T5"/>
                  </a:cxn>
                  <a:cxn ang="0">
                    <a:pos x="T6" y="T7"/>
                  </a:cxn>
                  <a:cxn ang="0">
                    <a:pos x="T8" y="T9"/>
                  </a:cxn>
                </a:cxnLst>
                <a:rect l="0" t="0" r="r" b="b"/>
                <a:pathLst>
                  <a:path w="102" h="62">
                    <a:moveTo>
                      <a:pt x="35" y="62"/>
                    </a:moveTo>
                    <a:lnTo>
                      <a:pt x="0" y="62"/>
                    </a:lnTo>
                    <a:lnTo>
                      <a:pt x="51" y="0"/>
                    </a:lnTo>
                    <a:lnTo>
                      <a:pt x="102"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5" name="Freeform 27">
                <a:extLst>
                  <a:ext uri="{FF2B5EF4-FFF2-40B4-BE49-F238E27FC236}">
                    <a16:creationId xmlns:a16="http://schemas.microsoft.com/office/drawing/2014/main" id="{9165BD37-6E9C-48B9-A1B5-1B838EC049FC}"/>
                  </a:ext>
                </a:extLst>
              </xdr:cNvPr>
              <xdr:cNvSpPr>
                <a:spLocks/>
              </xdr:cNvSpPr>
            </xdr:nvSpPr>
            <xdr:spPr bwMode="auto">
              <a:xfrm>
                <a:off x="4576855" y="11854966"/>
                <a:ext cx="62951" cy="98172"/>
              </a:xfrm>
              <a:custGeom>
                <a:avLst/>
                <a:gdLst>
                  <a:gd name="T0" fmla="*/ 1 w 64"/>
                  <a:gd name="T1" fmla="*/ 34 h 100"/>
                  <a:gd name="T2" fmla="*/ 0 w 64"/>
                  <a:gd name="T3" fmla="*/ 0 h 100"/>
                  <a:gd name="T4" fmla="*/ 64 w 64"/>
                  <a:gd name="T5" fmla="*/ 48 h 100"/>
                  <a:gd name="T6" fmla="*/ 3 w 64"/>
                  <a:gd name="T7" fmla="*/ 100 h 100"/>
                  <a:gd name="T8" fmla="*/ 2 w 64"/>
                  <a:gd name="T9" fmla="*/ 66 h 100"/>
                </a:gdLst>
                <a:ahLst/>
                <a:cxnLst>
                  <a:cxn ang="0">
                    <a:pos x="T0" y="T1"/>
                  </a:cxn>
                  <a:cxn ang="0">
                    <a:pos x="T2" y="T3"/>
                  </a:cxn>
                  <a:cxn ang="0">
                    <a:pos x="T4" y="T5"/>
                  </a:cxn>
                  <a:cxn ang="0">
                    <a:pos x="T6" y="T7"/>
                  </a:cxn>
                  <a:cxn ang="0">
                    <a:pos x="T8" y="T9"/>
                  </a:cxn>
                </a:cxnLst>
                <a:rect l="0" t="0" r="r" b="b"/>
                <a:pathLst>
                  <a:path w="64" h="100">
                    <a:moveTo>
                      <a:pt x="1" y="34"/>
                    </a:moveTo>
                    <a:lnTo>
                      <a:pt x="0" y="0"/>
                    </a:lnTo>
                    <a:lnTo>
                      <a:pt x="64" y="48"/>
                    </a:lnTo>
                    <a:lnTo>
                      <a:pt x="3" y="100"/>
                    </a:lnTo>
                    <a:lnTo>
                      <a:pt x="2" y="66"/>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6" name="Freeform 28">
                <a:extLst>
                  <a:ext uri="{FF2B5EF4-FFF2-40B4-BE49-F238E27FC236}">
                    <a16:creationId xmlns:a16="http://schemas.microsoft.com/office/drawing/2014/main" id="{ABC2C649-18AD-4342-92B1-C3C75E56FCEE}"/>
                  </a:ext>
                </a:extLst>
              </xdr:cNvPr>
              <xdr:cNvSpPr>
                <a:spLocks/>
              </xdr:cNvSpPr>
            </xdr:nvSpPr>
            <xdr:spPr bwMode="auto">
              <a:xfrm>
                <a:off x="5994224" y="11394542"/>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7" name="Freeform 29">
                <a:extLst>
                  <a:ext uri="{FF2B5EF4-FFF2-40B4-BE49-F238E27FC236}">
                    <a16:creationId xmlns:a16="http://schemas.microsoft.com/office/drawing/2014/main" id="{59746523-F949-42D4-A25B-E0986851D55A}"/>
                  </a:ext>
                </a:extLst>
              </xdr:cNvPr>
              <xdr:cNvSpPr>
                <a:spLocks/>
              </xdr:cNvSpPr>
            </xdr:nvSpPr>
            <xdr:spPr bwMode="auto">
              <a:xfrm>
                <a:off x="5841766"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8" name="Freeform 30">
                <a:extLst>
                  <a:ext uri="{FF2B5EF4-FFF2-40B4-BE49-F238E27FC236}">
                    <a16:creationId xmlns:a16="http://schemas.microsoft.com/office/drawing/2014/main" id="{6F622CAA-B1DC-450F-965E-D7DD3792EB1D}"/>
                  </a:ext>
                </a:extLst>
              </xdr:cNvPr>
              <xdr:cNvSpPr>
                <a:spLocks/>
              </xdr:cNvSpPr>
            </xdr:nvSpPr>
            <xdr:spPr bwMode="auto">
              <a:xfrm>
                <a:off x="3991612" y="10960623"/>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399" name="Freeform 31">
                <a:extLst>
                  <a:ext uri="{FF2B5EF4-FFF2-40B4-BE49-F238E27FC236}">
                    <a16:creationId xmlns:a16="http://schemas.microsoft.com/office/drawing/2014/main" id="{70771490-BB70-4600-AD08-4FB27ED880EF}"/>
                  </a:ext>
                </a:extLst>
              </xdr:cNvPr>
              <xdr:cNvSpPr>
                <a:spLocks/>
              </xdr:cNvSpPr>
            </xdr:nvSpPr>
            <xdr:spPr bwMode="auto">
              <a:xfrm>
                <a:off x="3991612" y="11341530"/>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0" name="Freeform 32">
                <a:extLst>
                  <a:ext uri="{FF2B5EF4-FFF2-40B4-BE49-F238E27FC236}">
                    <a16:creationId xmlns:a16="http://schemas.microsoft.com/office/drawing/2014/main" id="{00E008B2-B685-412E-9C02-DE4CED55D327}"/>
                  </a:ext>
                </a:extLst>
              </xdr:cNvPr>
              <xdr:cNvSpPr>
                <a:spLocks/>
              </xdr:cNvSpPr>
            </xdr:nvSpPr>
            <xdr:spPr bwMode="auto">
              <a:xfrm>
                <a:off x="4729313" y="10996947"/>
                <a:ext cx="99344" cy="63811"/>
              </a:xfrm>
              <a:custGeom>
                <a:avLst/>
                <a:gdLst>
                  <a:gd name="T0" fmla="*/ 34 w 101"/>
                  <a:gd name="T1" fmla="*/ 62 h 65"/>
                  <a:gd name="T2" fmla="*/ 0 w 101"/>
                  <a:gd name="T3" fmla="*/ 65 h 65"/>
                  <a:gd name="T4" fmla="*/ 47 w 101"/>
                  <a:gd name="T5" fmla="*/ 0 h 65"/>
                  <a:gd name="T6" fmla="*/ 101 w 101"/>
                  <a:gd name="T7" fmla="*/ 57 h 65"/>
                  <a:gd name="T8" fmla="*/ 67 w 101"/>
                  <a:gd name="T9" fmla="*/ 60 h 65"/>
                </a:gdLst>
                <a:ahLst/>
                <a:cxnLst>
                  <a:cxn ang="0">
                    <a:pos x="T0" y="T1"/>
                  </a:cxn>
                  <a:cxn ang="0">
                    <a:pos x="T2" y="T3"/>
                  </a:cxn>
                  <a:cxn ang="0">
                    <a:pos x="T4" y="T5"/>
                  </a:cxn>
                  <a:cxn ang="0">
                    <a:pos x="T6" y="T7"/>
                  </a:cxn>
                  <a:cxn ang="0">
                    <a:pos x="T8" y="T9"/>
                  </a:cxn>
                </a:cxnLst>
                <a:rect l="0" t="0" r="r" b="b"/>
                <a:pathLst>
                  <a:path w="101" h="65">
                    <a:moveTo>
                      <a:pt x="34" y="62"/>
                    </a:moveTo>
                    <a:lnTo>
                      <a:pt x="0" y="65"/>
                    </a:lnTo>
                    <a:lnTo>
                      <a:pt x="47" y="0"/>
                    </a:lnTo>
                    <a:lnTo>
                      <a:pt x="101" y="57"/>
                    </a:lnTo>
                    <a:lnTo>
                      <a:pt x="67" y="6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1" name="Freeform 33">
                <a:extLst>
                  <a:ext uri="{FF2B5EF4-FFF2-40B4-BE49-F238E27FC236}">
                    <a16:creationId xmlns:a16="http://schemas.microsoft.com/office/drawing/2014/main" id="{1D94DF3F-CC01-4163-9B90-9BEB224CE45B}"/>
                  </a:ext>
                </a:extLst>
              </xdr:cNvPr>
              <xdr:cNvSpPr>
                <a:spLocks/>
              </xdr:cNvSpPr>
            </xdr:nvSpPr>
            <xdr:spPr bwMode="auto">
              <a:xfrm>
                <a:off x="4730296" y="11389633"/>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2" name="Freeform 34">
                <a:extLst>
                  <a:ext uri="{FF2B5EF4-FFF2-40B4-BE49-F238E27FC236}">
                    <a16:creationId xmlns:a16="http://schemas.microsoft.com/office/drawing/2014/main" id="{9F1E6CB9-9B99-4BFB-AB69-ABF41397763B}"/>
                  </a:ext>
                </a:extLst>
              </xdr:cNvPr>
              <xdr:cNvSpPr>
                <a:spLocks/>
              </xdr:cNvSpPr>
            </xdr:nvSpPr>
            <xdr:spPr bwMode="auto">
              <a:xfrm>
                <a:off x="5994224" y="10640584"/>
                <a:ext cx="100327" cy="62830"/>
              </a:xfrm>
              <a:custGeom>
                <a:avLst/>
                <a:gdLst>
                  <a:gd name="T0" fmla="*/ 35 w 102"/>
                  <a:gd name="T1" fmla="*/ 61 h 64"/>
                  <a:gd name="T2" fmla="*/ 0 w 102"/>
                  <a:gd name="T3" fmla="*/ 60 h 64"/>
                  <a:gd name="T4" fmla="*/ 53 w 102"/>
                  <a:gd name="T5" fmla="*/ 0 h 64"/>
                  <a:gd name="T6" fmla="*/ 102 w 102"/>
                  <a:gd name="T7" fmla="*/ 64 h 64"/>
                  <a:gd name="T8" fmla="*/ 67 w 102"/>
                  <a:gd name="T9" fmla="*/ 62 h 64"/>
                </a:gdLst>
                <a:ahLst/>
                <a:cxnLst>
                  <a:cxn ang="0">
                    <a:pos x="T0" y="T1"/>
                  </a:cxn>
                  <a:cxn ang="0">
                    <a:pos x="T2" y="T3"/>
                  </a:cxn>
                  <a:cxn ang="0">
                    <a:pos x="T4" y="T5"/>
                  </a:cxn>
                  <a:cxn ang="0">
                    <a:pos x="T6" y="T7"/>
                  </a:cxn>
                  <a:cxn ang="0">
                    <a:pos x="T8" y="T9"/>
                  </a:cxn>
                </a:cxnLst>
                <a:rect l="0" t="0" r="r" b="b"/>
                <a:pathLst>
                  <a:path w="102" h="64">
                    <a:moveTo>
                      <a:pt x="35" y="61"/>
                    </a:moveTo>
                    <a:lnTo>
                      <a:pt x="0" y="60"/>
                    </a:lnTo>
                    <a:lnTo>
                      <a:pt x="53" y="0"/>
                    </a:lnTo>
                    <a:lnTo>
                      <a:pt x="102"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3" name="Freeform 35">
                <a:extLst>
                  <a:ext uri="{FF2B5EF4-FFF2-40B4-BE49-F238E27FC236}">
                    <a16:creationId xmlns:a16="http://schemas.microsoft.com/office/drawing/2014/main" id="{99A54244-69E7-483B-A778-99B2215395FB}"/>
                  </a:ext>
                </a:extLst>
              </xdr:cNvPr>
              <xdr:cNvSpPr>
                <a:spLocks/>
              </xdr:cNvSpPr>
            </xdr:nvSpPr>
            <xdr:spPr bwMode="auto">
              <a:xfrm>
                <a:off x="5994224" y="11000874"/>
                <a:ext cx="99344" cy="62830"/>
              </a:xfrm>
              <a:custGeom>
                <a:avLst/>
                <a:gdLst>
                  <a:gd name="T0" fmla="*/ 34 w 101"/>
                  <a:gd name="T1" fmla="*/ 62 h 64"/>
                  <a:gd name="T2" fmla="*/ 0 w 101"/>
                  <a:gd name="T3" fmla="*/ 60 h 64"/>
                  <a:gd name="T4" fmla="*/ 53 w 101"/>
                  <a:gd name="T5" fmla="*/ 0 h 64"/>
                  <a:gd name="T6" fmla="*/ 101 w 101"/>
                  <a:gd name="T7" fmla="*/ 64 h 64"/>
                  <a:gd name="T8" fmla="*/ 67 w 101"/>
                  <a:gd name="T9" fmla="*/ 62 h 64"/>
                </a:gdLst>
                <a:ahLst/>
                <a:cxnLst>
                  <a:cxn ang="0">
                    <a:pos x="T0" y="T1"/>
                  </a:cxn>
                  <a:cxn ang="0">
                    <a:pos x="T2" y="T3"/>
                  </a:cxn>
                  <a:cxn ang="0">
                    <a:pos x="T4" y="T5"/>
                  </a:cxn>
                  <a:cxn ang="0">
                    <a:pos x="T6" y="T7"/>
                  </a:cxn>
                  <a:cxn ang="0">
                    <a:pos x="T8" y="T9"/>
                  </a:cxn>
                </a:cxnLst>
                <a:rect l="0" t="0" r="r" b="b"/>
                <a:pathLst>
                  <a:path w="101" h="64">
                    <a:moveTo>
                      <a:pt x="34" y="62"/>
                    </a:moveTo>
                    <a:lnTo>
                      <a:pt x="0" y="60"/>
                    </a:lnTo>
                    <a:lnTo>
                      <a:pt x="53" y="0"/>
                    </a:lnTo>
                    <a:lnTo>
                      <a:pt x="101"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4" name="Freeform 36">
                <a:extLst>
                  <a:ext uri="{FF2B5EF4-FFF2-40B4-BE49-F238E27FC236}">
                    <a16:creationId xmlns:a16="http://schemas.microsoft.com/office/drawing/2014/main" id="{4A138548-63E8-4952-8C2A-9DD9F0BEAEA0}"/>
                  </a:ext>
                </a:extLst>
              </xdr:cNvPr>
              <xdr:cNvSpPr>
                <a:spLocks/>
              </xdr:cNvSpPr>
            </xdr:nvSpPr>
            <xdr:spPr bwMode="auto">
              <a:xfrm>
                <a:off x="2932274" y="10172305"/>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5" name="Freeform 37">
                <a:extLst>
                  <a:ext uri="{FF2B5EF4-FFF2-40B4-BE49-F238E27FC236}">
                    <a16:creationId xmlns:a16="http://schemas.microsoft.com/office/drawing/2014/main" id="{BB165FBB-15FC-4FEC-A3CF-881ACE5D1332}"/>
                  </a:ext>
                </a:extLst>
              </xdr:cNvPr>
              <xdr:cNvSpPr>
                <a:spLocks/>
              </xdr:cNvSpPr>
            </xdr:nvSpPr>
            <xdr:spPr bwMode="auto">
              <a:xfrm>
                <a:off x="3355223" y="1106174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6" name="Freeform 38">
                <a:extLst>
                  <a:ext uri="{FF2B5EF4-FFF2-40B4-BE49-F238E27FC236}">
                    <a16:creationId xmlns:a16="http://schemas.microsoft.com/office/drawing/2014/main" id="{0FAFD9C2-34D8-48BB-8EC4-6955552EBBEF}"/>
                  </a:ext>
                </a:extLst>
              </xdr:cNvPr>
              <xdr:cNvSpPr>
                <a:spLocks/>
              </xdr:cNvSpPr>
            </xdr:nvSpPr>
            <xdr:spPr bwMode="auto">
              <a:xfrm>
                <a:off x="3254896" y="10101621"/>
                <a:ext cx="99344" cy="62830"/>
              </a:xfrm>
              <a:custGeom>
                <a:avLst/>
                <a:gdLst>
                  <a:gd name="T0" fmla="*/ 67 w 101"/>
                  <a:gd name="T1" fmla="*/ 1 h 64"/>
                  <a:gd name="T2" fmla="*/ 101 w 101"/>
                  <a:gd name="T3" fmla="*/ 0 h 64"/>
                  <a:gd name="T4" fmla="*/ 54 w 101"/>
                  <a:gd name="T5" fmla="*/ 64 h 64"/>
                  <a:gd name="T6" fmla="*/ 0 w 101"/>
                  <a:gd name="T7" fmla="*/ 5 h 64"/>
                  <a:gd name="T8" fmla="*/ 34 w 101"/>
                  <a:gd name="T9" fmla="*/ 3 h 64"/>
                </a:gdLst>
                <a:ahLst/>
                <a:cxnLst>
                  <a:cxn ang="0">
                    <a:pos x="T0" y="T1"/>
                  </a:cxn>
                  <a:cxn ang="0">
                    <a:pos x="T2" y="T3"/>
                  </a:cxn>
                  <a:cxn ang="0">
                    <a:pos x="T4" y="T5"/>
                  </a:cxn>
                  <a:cxn ang="0">
                    <a:pos x="T6" y="T7"/>
                  </a:cxn>
                  <a:cxn ang="0">
                    <a:pos x="T8" y="T9"/>
                  </a:cxn>
                </a:cxnLst>
                <a:rect l="0" t="0" r="r" b="b"/>
                <a:pathLst>
                  <a:path w="101" h="64">
                    <a:moveTo>
                      <a:pt x="67" y="1"/>
                    </a:moveTo>
                    <a:lnTo>
                      <a:pt x="101" y="0"/>
                    </a:lnTo>
                    <a:lnTo>
                      <a:pt x="54" y="64"/>
                    </a:lnTo>
                    <a:lnTo>
                      <a:pt x="0" y="5"/>
                    </a:lnTo>
                    <a:lnTo>
                      <a:pt x="34" y="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07" name="Rectangle 406">
                <a:extLst>
                  <a:ext uri="{FF2B5EF4-FFF2-40B4-BE49-F238E27FC236}">
                    <a16:creationId xmlns:a16="http://schemas.microsoft.com/office/drawing/2014/main" id="{88743A9F-6B5F-4FB2-8229-90BD7C26A587}"/>
                  </a:ext>
                </a:extLst>
              </xdr:cNvPr>
              <xdr:cNvSpPr>
                <a:spLocks noChangeArrowheads="1"/>
              </xdr:cNvSpPr>
            </xdr:nvSpPr>
            <xdr:spPr bwMode="auto">
              <a:xfrm>
                <a:off x="4527675" y="9721697"/>
                <a:ext cx="1091797"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08" name="Oval 407">
                    <a:extLst>
                      <a:ext uri="{FF2B5EF4-FFF2-40B4-BE49-F238E27FC236}">
                        <a16:creationId xmlns:a16="http://schemas.microsoft.com/office/drawing/2014/main" id="{14E87B9E-E04E-4920-B1F0-DCDDAD5E2AB4}"/>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408" name="Oval 407">
                    <a:extLst>
                      <a:ext uri="{FF2B5EF4-FFF2-40B4-BE49-F238E27FC236}">
                        <a16:creationId xmlns:a16="http://schemas.microsoft.com/office/drawing/2014/main" id="{14E87B9E-E04E-4920-B1F0-DCDDAD5E2AB4}"/>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09" name="Oval 408">
                    <a:extLst>
                      <a:ext uri="{FF2B5EF4-FFF2-40B4-BE49-F238E27FC236}">
                        <a16:creationId xmlns:a16="http://schemas.microsoft.com/office/drawing/2014/main" id="{D7180D38-2768-4BC0-AC80-96ABF346E1A2}"/>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409" name="Oval 408">
                    <a:extLst>
                      <a:ext uri="{FF2B5EF4-FFF2-40B4-BE49-F238E27FC236}">
                        <a16:creationId xmlns:a16="http://schemas.microsoft.com/office/drawing/2014/main" id="{D7180D38-2768-4BC0-AC80-96ABF346E1A2}"/>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410" name="Freeform 46">
                <a:extLst>
                  <a:ext uri="{FF2B5EF4-FFF2-40B4-BE49-F238E27FC236}">
                    <a16:creationId xmlns:a16="http://schemas.microsoft.com/office/drawing/2014/main" id="{9CC7F4AB-AF11-42E9-99D6-98F4990205F3}"/>
                  </a:ext>
                </a:extLst>
              </xdr:cNvPr>
              <xdr:cNvSpPr>
                <a:spLocks/>
              </xdr:cNvSpPr>
            </xdr:nvSpPr>
            <xdr:spPr bwMode="auto">
              <a:xfrm>
                <a:off x="5287014" y="10665126"/>
                <a:ext cx="100327" cy="61848"/>
              </a:xfrm>
              <a:custGeom>
                <a:avLst/>
                <a:gdLst>
                  <a:gd name="T0" fmla="*/ 35 w 102"/>
                  <a:gd name="T1" fmla="*/ 62 h 63"/>
                  <a:gd name="T2" fmla="*/ 0 w 102"/>
                  <a:gd name="T3" fmla="*/ 61 h 63"/>
                  <a:gd name="T4" fmla="*/ 53 w 102"/>
                  <a:gd name="T5" fmla="*/ 0 h 63"/>
                  <a:gd name="T6" fmla="*/ 102 w 102"/>
                  <a:gd name="T7" fmla="*/ 63 h 63"/>
                  <a:gd name="T8" fmla="*/ 67 w 102"/>
                  <a:gd name="T9" fmla="*/ 62 h 63"/>
                </a:gdLst>
                <a:ahLst/>
                <a:cxnLst>
                  <a:cxn ang="0">
                    <a:pos x="T0" y="T1"/>
                  </a:cxn>
                  <a:cxn ang="0">
                    <a:pos x="T2" y="T3"/>
                  </a:cxn>
                  <a:cxn ang="0">
                    <a:pos x="T4" y="T5"/>
                  </a:cxn>
                  <a:cxn ang="0">
                    <a:pos x="T6" y="T7"/>
                  </a:cxn>
                  <a:cxn ang="0">
                    <a:pos x="T8" y="T9"/>
                  </a:cxn>
                </a:cxnLst>
                <a:rect l="0" t="0" r="r" b="b"/>
                <a:pathLst>
                  <a:path w="102" h="63">
                    <a:moveTo>
                      <a:pt x="35" y="62"/>
                    </a:moveTo>
                    <a:lnTo>
                      <a:pt x="0" y="61"/>
                    </a:lnTo>
                    <a:lnTo>
                      <a:pt x="53" y="0"/>
                    </a:lnTo>
                    <a:lnTo>
                      <a:pt x="102" y="63"/>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1" name="Freeform 51">
                <a:extLst>
                  <a:ext uri="{FF2B5EF4-FFF2-40B4-BE49-F238E27FC236}">
                    <a16:creationId xmlns:a16="http://schemas.microsoft.com/office/drawing/2014/main" id="{A1A5B54E-C0A9-4973-BA6D-6BC513603AC4}"/>
                  </a:ext>
                </a:extLst>
              </xdr:cNvPr>
              <xdr:cNvSpPr>
                <a:spLocks/>
              </xdr:cNvSpPr>
            </xdr:nvSpPr>
            <xdr:spPr bwMode="auto">
              <a:xfrm>
                <a:off x="5320457" y="9587202"/>
                <a:ext cx="450489" cy="220886"/>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2" name="Freeform 54">
                <a:extLst>
                  <a:ext uri="{FF2B5EF4-FFF2-40B4-BE49-F238E27FC236}">
                    <a16:creationId xmlns:a16="http://schemas.microsoft.com/office/drawing/2014/main" id="{67E58F18-8891-4B4A-8B0A-EBB53912FDC8}"/>
                  </a:ext>
                </a:extLst>
              </xdr:cNvPr>
              <xdr:cNvSpPr>
                <a:spLocks/>
              </xdr:cNvSpPr>
            </xdr:nvSpPr>
            <xdr:spPr bwMode="auto">
              <a:xfrm>
                <a:off x="4758821" y="9903314"/>
                <a:ext cx="436719" cy="403486"/>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3" name="Freeform 55">
                <a:extLst>
                  <a:ext uri="{FF2B5EF4-FFF2-40B4-BE49-F238E27FC236}">
                    <a16:creationId xmlns:a16="http://schemas.microsoft.com/office/drawing/2014/main" id="{D87FA8A1-E5B7-49EF-932F-46396D698AEE}"/>
                  </a:ext>
                </a:extLst>
              </xdr:cNvPr>
              <xdr:cNvSpPr>
                <a:spLocks/>
              </xdr:cNvSpPr>
            </xdr:nvSpPr>
            <xdr:spPr bwMode="auto">
              <a:xfrm>
                <a:off x="5287014" y="11358219"/>
                <a:ext cx="100327" cy="212050"/>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14" name="Oval 413">
                    <a:extLst>
                      <a:ext uri="{FF2B5EF4-FFF2-40B4-BE49-F238E27FC236}">
                        <a16:creationId xmlns:a16="http://schemas.microsoft.com/office/drawing/2014/main" id="{005CB576-7A19-4A8B-8CEF-33F7039B7582}"/>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414" name="Oval 413">
                    <a:extLst>
                      <a:ext uri="{FF2B5EF4-FFF2-40B4-BE49-F238E27FC236}">
                        <a16:creationId xmlns:a16="http://schemas.microsoft.com/office/drawing/2014/main" id="{005CB576-7A19-4A8B-8CEF-33F7039B7582}"/>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415" name="Freeform 60">
                <a:extLst>
                  <a:ext uri="{FF2B5EF4-FFF2-40B4-BE49-F238E27FC236}">
                    <a16:creationId xmlns:a16="http://schemas.microsoft.com/office/drawing/2014/main" id="{EC9488F5-CFB5-417F-9CFC-7D6DE8EEF0DE}"/>
                  </a:ext>
                </a:extLst>
              </xdr:cNvPr>
              <xdr:cNvSpPr>
                <a:spLocks/>
              </xdr:cNvSpPr>
            </xdr:nvSpPr>
            <xdr:spPr bwMode="auto">
              <a:xfrm>
                <a:off x="4725379" y="10668072"/>
                <a:ext cx="99344" cy="144312"/>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6" name="Freeform 65">
                <a:extLst>
                  <a:ext uri="{FF2B5EF4-FFF2-40B4-BE49-F238E27FC236}">
                    <a16:creationId xmlns:a16="http://schemas.microsoft.com/office/drawing/2014/main" id="{3F65F400-8E2F-407E-B8C9-4962DF2F14F2}"/>
                  </a:ext>
                </a:extLst>
              </xdr:cNvPr>
              <xdr:cNvSpPr>
                <a:spLocks/>
              </xdr:cNvSpPr>
            </xdr:nvSpPr>
            <xdr:spPr bwMode="auto">
              <a:xfrm>
                <a:off x="4730296" y="11340547"/>
                <a:ext cx="100327" cy="227758"/>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7" name="Freeform 66">
                <a:extLst>
                  <a:ext uri="{FF2B5EF4-FFF2-40B4-BE49-F238E27FC236}">
                    <a16:creationId xmlns:a16="http://schemas.microsoft.com/office/drawing/2014/main" id="{FD1CE670-FD69-44E3-B5A0-A6968D750062}"/>
                  </a:ext>
                </a:extLst>
              </xdr:cNvPr>
              <xdr:cNvSpPr>
                <a:spLocks/>
              </xdr:cNvSpPr>
            </xdr:nvSpPr>
            <xdr:spPr bwMode="auto">
              <a:xfrm>
                <a:off x="5477834" y="11852022"/>
                <a:ext cx="424916" cy="100135"/>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8" name="Freeform 67">
                <a:extLst>
                  <a:ext uri="{FF2B5EF4-FFF2-40B4-BE49-F238E27FC236}">
                    <a16:creationId xmlns:a16="http://schemas.microsoft.com/office/drawing/2014/main" id="{BDDBD92C-52F9-4ABD-A122-5BC1D9B32547}"/>
                  </a:ext>
                </a:extLst>
              </xdr:cNvPr>
              <xdr:cNvSpPr>
                <a:spLocks/>
              </xdr:cNvSpPr>
            </xdr:nvSpPr>
            <xdr:spPr bwMode="auto">
              <a:xfrm>
                <a:off x="5287014" y="10665126"/>
                <a:ext cx="100327" cy="147257"/>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19" name="Freeform 68">
                <a:extLst>
                  <a:ext uri="{FF2B5EF4-FFF2-40B4-BE49-F238E27FC236}">
                    <a16:creationId xmlns:a16="http://schemas.microsoft.com/office/drawing/2014/main" id="{5A8F299F-E89E-47D3-B698-C679A0D95744}"/>
                  </a:ext>
                </a:extLst>
              </xdr:cNvPr>
              <xdr:cNvSpPr>
                <a:spLocks/>
              </xdr:cNvSpPr>
            </xdr:nvSpPr>
            <xdr:spPr bwMode="auto">
              <a:xfrm>
                <a:off x="5287999" y="11027380"/>
                <a:ext cx="99344" cy="107989"/>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0" name="Freeform 69">
                <a:extLst>
                  <a:ext uri="{FF2B5EF4-FFF2-40B4-BE49-F238E27FC236}">
                    <a16:creationId xmlns:a16="http://schemas.microsoft.com/office/drawing/2014/main" id="{1203A5B9-6C5F-4FE2-8439-C8E2A886695F}"/>
                  </a:ext>
                </a:extLst>
              </xdr:cNvPr>
              <xdr:cNvSpPr>
                <a:spLocks/>
              </xdr:cNvSpPr>
            </xdr:nvSpPr>
            <xdr:spPr bwMode="auto">
              <a:xfrm>
                <a:off x="5296851" y="10098676"/>
                <a:ext cx="99344" cy="195361"/>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1" name="Freeform 70">
                <a:extLst>
                  <a:ext uri="{FF2B5EF4-FFF2-40B4-BE49-F238E27FC236}">
                    <a16:creationId xmlns:a16="http://schemas.microsoft.com/office/drawing/2014/main" id="{446E7CE9-31C0-4749-B815-E0841290734D}"/>
                  </a:ext>
                </a:extLst>
              </xdr:cNvPr>
              <xdr:cNvSpPr>
                <a:spLocks/>
              </xdr:cNvSpPr>
            </xdr:nvSpPr>
            <xdr:spPr bwMode="auto">
              <a:xfrm>
                <a:off x="5146359"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2" name="Freeform 71">
                <a:extLst>
                  <a:ext uri="{FF2B5EF4-FFF2-40B4-BE49-F238E27FC236}">
                    <a16:creationId xmlns:a16="http://schemas.microsoft.com/office/drawing/2014/main" id="{FDC2CA36-D33F-4465-9447-B5C0C894F939}"/>
                  </a:ext>
                </a:extLst>
              </xdr:cNvPr>
              <xdr:cNvSpPr>
                <a:spLocks/>
              </xdr:cNvSpPr>
            </xdr:nvSpPr>
            <xdr:spPr bwMode="auto">
              <a:xfrm>
                <a:off x="4729313" y="10996947"/>
                <a:ext cx="99344" cy="138422"/>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3" name="Freeform 72">
                <a:extLst>
                  <a:ext uri="{FF2B5EF4-FFF2-40B4-BE49-F238E27FC236}">
                    <a16:creationId xmlns:a16="http://schemas.microsoft.com/office/drawing/2014/main" id="{C40C2123-9C41-4335-9DD4-536E3640A191}"/>
                  </a:ext>
                </a:extLst>
              </xdr:cNvPr>
              <xdr:cNvSpPr>
                <a:spLocks/>
              </xdr:cNvSpPr>
            </xdr:nvSpPr>
            <xdr:spPr bwMode="auto">
              <a:xfrm>
                <a:off x="4921116" y="11852022"/>
                <a:ext cx="286228" cy="100135"/>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4" name="Freeform 74">
                <a:extLst>
                  <a:ext uri="{FF2B5EF4-FFF2-40B4-BE49-F238E27FC236}">
                    <a16:creationId xmlns:a16="http://schemas.microsoft.com/office/drawing/2014/main" id="{887EA577-8B4E-4DD9-AEEF-37B8E8F3E6B0}"/>
                  </a:ext>
                </a:extLst>
              </xdr:cNvPr>
              <xdr:cNvSpPr>
                <a:spLocks/>
              </xdr:cNvSpPr>
            </xdr:nvSpPr>
            <xdr:spPr bwMode="auto">
              <a:xfrm>
                <a:off x="6518483" y="10006395"/>
                <a:ext cx="99344" cy="61848"/>
              </a:xfrm>
              <a:custGeom>
                <a:avLst/>
                <a:gdLst>
                  <a:gd name="T0" fmla="*/ 67 w 101"/>
                  <a:gd name="T1" fmla="*/ 1 h 63"/>
                  <a:gd name="T2" fmla="*/ 101 w 101"/>
                  <a:gd name="T3" fmla="*/ 1 h 63"/>
                  <a:gd name="T4" fmla="*/ 49 w 101"/>
                  <a:gd name="T5" fmla="*/ 63 h 63"/>
                  <a:gd name="T6" fmla="*/ 0 w 101"/>
                  <a:gd name="T7" fmla="*/ 0 h 63"/>
                  <a:gd name="T8" fmla="*/ 34 w 101"/>
                  <a:gd name="T9" fmla="*/ 0 h 63"/>
                </a:gdLst>
                <a:ahLst/>
                <a:cxnLst>
                  <a:cxn ang="0">
                    <a:pos x="T0" y="T1"/>
                  </a:cxn>
                  <a:cxn ang="0">
                    <a:pos x="T2" y="T3"/>
                  </a:cxn>
                  <a:cxn ang="0">
                    <a:pos x="T4" y="T5"/>
                  </a:cxn>
                  <a:cxn ang="0">
                    <a:pos x="T6" y="T7"/>
                  </a:cxn>
                  <a:cxn ang="0">
                    <a:pos x="T8" y="T9"/>
                  </a:cxn>
                </a:cxnLst>
                <a:rect l="0" t="0" r="r" b="b"/>
                <a:pathLst>
                  <a:path w="101" h="63">
                    <a:moveTo>
                      <a:pt x="67" y="1"/>
                    </a:moveTo>
                    <a:lnTo>
                      <a:pt x="101" y="1"/>
                    </a:lnTo>
                    <a:lnTo>
                      <a:pt x="49" y="63"/>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5" name="Freeform 77">
                <a:extLst>
                  <a:ext uri="{FF2B5EF4-FFF2-40B4-BE49-F238E27FC236}">
                    <a16:creationId xmlns:a16="http://schemas.microsoft.com/office/drawing/2014/main" id="{DCC76378-713B-46A3-9238-97377E360FFF}"/>
                  </a:ext>
                </a:extLst>
              </xdr:cNvPr>
              <xdr:cNvSpPr>
                <a:spLocks/>
              </xdr:cNvSpPr>
            </xdr:nvSpPr>
            <xdr:spPr bwMode="auto">
              <a:xfrm>
                <a:off x="6518483" y="9545970"/>
                <a:ext cx="797700" cy="16394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6" name="Freeform 78">
                <a:extLst>
                  <a:ext uri="{FF2B5EF4-FFF2-40B4-BE49-F238E27FC236}">
                    <a16:creationId xmlns:a16="http://schemas.microsoft.com/office/drawing/2014/main" id="{CF780CC5-86A2-4F9C-90F3-C13E3D2796A3}"/>
                  </a:ext>
                </a:extLst>
              </xdr:cNvPr>
              <xdr:cNvSpPr>
                <a:spLocks/>
              </xdr:cNvSpPr>
            </xdr:nvSpPr>
            <xdr:spPr bwMode="auto">
              <a:xfrm>
                <a:off x="5994224" y="11348402"/>
                <a:ext cx="81638" cy="226777"/>
              </a:xfrm>
              <a:custGeom>
                <a:avLst/>
                <a:gdLst>
                  <a:gd name="T0" fmla="*/ 69 w 101"/>
                  <a:gd name="T1" fmla="*/ 183 h 184"/>
                  <a:gd name="T2" fmla="*/ 36 w 101"/>
                  <a:gd name="T3" fmla="*/ 184 h 184"/>
                  <a:gd name="T4" fmla="*/ 34 w 101"/>
                  <a:gd name="T5" fmla="*/ 93 h 184"/>
                  <a:gd name="T6" fmla="*/ 34 w 101"/>
                  <a:gd name="T7" fmla="*/ 62 h 184"/>
                  <a:gd name="T8" fmla="*/ 0 w 101"/>
                  <a:gd name="T9" fmla="*/ 62 h 184"/>
                  <a:gd name="T10" fmla="*/ 50 w 101"/>
                  <a:gd name="T11" fmla="*/ 0 h 184"/>
                  <a:gd name="T12" fmla="*/ 101 w 101"/>
                  <a:gd name="T13" fmla="*/ 62 h 184"/>
                  <a:gd name="T14" fmla="*/ 67 w 101"/>
                  <a:gd name="T15" fmla="*/ 62 h 184"/>
                  <a:gd name="T16" fmla="*/ 67 w 101"/>
                  <a:gd name="T17" fmla="*/ 92 h 184"/>
                  <a:gd name="T18" fmla="*/ 69 w 101"/>
                  <a:gd name="T19" fmla="*/ 183 h 18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4">
                    <a:moveTo>
                      <a:pt x="69" y="183"/>
                    </a:moveTo>
                    <a:lnTo>
                      <a:pt x="36" y="184"/>
                    </a:lnTo>
                    <a:lnTo>
                      <a:pt x="34" y="93"/>
                    </a:lnTo>
                    <a:lnTo>
                      <a:pt x="34" y="62"/>
                    </a:lnTo>
                    <a:lnTo>
                      <a:pt x="0" y="62"/>
                    </a:lnTo>
                    <a:lnTo>
                      <a:pt x="50" y="0"/>
                    </a:lnTo>
                    <a:lnTo>
                      <a:pt x="101" y="62"/>
                    </a:lnTo>
                    <a:lnTo>
                      <a:pt x="67" y="62"/>
                    </a:lnTo>
                    <a:lnTo>
                      <a:pt x="67" y="92"/>
                    </a:lnTo>
                    <a:lnTo>
                      <a:pt x="69" y="18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7" name="Freeform 81">
                <a:extLst>
                  <a:ext uri="{FF2B5EF4-FFF2-40B4-BE49-F238E27FC236}">
                    <a16:creationId xmlns:a16="http://schemas.microsoft.com/office/drawing/2014/main" id="{AB1560D1-AB76-4323-99E0-92D48DD47909}"/>
                  </a:ext>
                </a:extLst>
              </xdr:cNvPr>
              <xdr:cNvSpPr>
                <a:spLocks/>
              </xdr:cNvSpPr>
            </xdr:nvSpPr>
            <xdr:spPr bwMode="auto">
              <a:xfrm>
                <a:off x="5994224" y="10640584"/>
                <a:ext cx="100327" cy="161983"/>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8" name="Freeform 84">
                <a:extLst>
                  <a:ext uri="{FF2B5EF4-FFF2-40B4-BE49-F238E27FC236}">
                    <a16:creationId xmlns:a16="http://schemas.microsoft.com/office/drawing/2014/main" id="{F44CB0AD-E7B1-4E44-A636-A971E0694D3A}"/>
                  </a:ext>
                </a:extLst>
              </xdr:cNvPr>
              <xdr:cNvSpPr>
                <a:spLocks/>
              </xdr:cNvSpPr>
            </xdr:nvSpPr>
            <xdr:spPr bwMode="auto">
              <a:xfrm>
                <a:off x="5994224" y="11000874"/>
                <a:ext cx="99344" cy="139404"/>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29" name="Freeform 85">
                <a:extLst>
                  <a:ext uri="{FF2B5EF4-FFF2-40B4-BE49-F238E27FC236}">
                    <a16:creationId xmlns:a16="http://schemas.microsoft.com/office/drawing/2014/main" id="{97DF9DCE-3BF3-4A40-8C8A-6A9D4EF7A927}"/>
                  </a:ext>
                </a:extLst>
              </xdr:cNvPr>
              <xdr:cNvSpPr>
                <a:spLocks/>
              </xdr:cNvSpPr>
            </xdr:nvSpPr>
            <xdr:spPr bwMode="auto">
              <a:xfrm>
                <a:off x="6360123" y="10164452"/>
                <a:ext cx="60983" cy="99153"/>
              </a:xfrm>
              <a:custGeom>
                <a:avLst/>
                <a:gdLst>
                  <a:gd name="T0" fmla="*/ 0 w 62"/>
                  <a:gd name="T1" fmla="*/ 34 h 101"/>
                  <a:gd name="T2" fmla="*/ 0 w 62"/>
                  <a:gd name="T3" fmla="*/ 0 h 101"/>
                  <a:gd name="T4" fmla="*/ 62 w 62"/>
                  <a:gd name="T5" fmla="*/ 51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30" name="Freeform 90">
                <a:extLst>
                  <a:ext uri="{FF2B5EF4-FFF2-40B4-BE49-F238E27FC236}">
                    <a16:creationId xmlns:a16="http://schemas.microsoft.com/office/drawing/2014/main" id="{337045FD-E04F-4E0F-9071-AD64DCB117B3}"/>
                  </a:ext>
                </a:extLst>
              </xdr:cNvPr>
              <xdr:cNvSpPr>
                <a:spLocks/>
              </xdr:cNvSpPr>
            </xdr:nvSpPr>
            <xdr:spPr bwMode="auto">
              <a:xfrm>
                <a:off x="6550942" y="10359813"/>
                <a:ext cx="638357" cy="1574673"/>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31" name="Oval 430">
                <a:extLst>
                  <a:ext uri="{FF2B5EF4-FFF2-40B4-BE49-F238E27FC236}">
                    <a16:creationId xmlns:a16="http://schemas.microsoft.com/office/drawing/2014/main" id="{7238AB42-2C8E-496D-A9C7-3E5332C9DD6F}"/>
                  </a:ext>
                </a:extLst>
              </xdr:cNvPr>
              <xdr:cNvSpPr>
                <a:spLocks noChangeArrowheads="1"/>
              </xdr:cNvSpPr>
            </xdr:nvSpPr>
            <xdr:spPr bwMode="auto">
              <a:xfrm>
                <a:off x="6423074" y="1007020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432" name="Freeform 97">
                <a:extLst>
                  <a:ext uri="{FF2B5EF4-FFF2-40B4-BE49-F238E27FC236}">
                    <a16:creationId xmlns:a16="http://schemas.microsoft.com/office/drawing/2014/main" id="{78F1E0ED-83E9-431E-AA58-A6C2EC6CDDB1}"/>
                  </a:ext>
                </a:extLst>
              </xdr:cNvPr>
              <xdr:cNvSpPr>
                <a:spLocks/>
              </xdr:cNvSpPr>
            </xdr:nvSpPr>
            <xdr:spPr bwMode="auto">
              <a:xfrm>
                <a:off x="6518483" y="9931784"/>
                <a:ext cx="99344" cy="136458"/>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33" name="Freeform 98">
                <a:extLst>
                  <a:ext uri="{FF2B5EF4-FFF2-40B4-BE49-F238E27FC236}">
                    <a16:creationId xmlns:a16="http://schemas.microsoft.com/office/drawing/2014/main" id="{CC89FD43-FC67-4053-97DD-6D393B16E898}"/>
                  </a:ext>
                </a:extLst>
              </xdr:cNvPr>
              <xdr:cNvSpPr>
                <a:spLocks/>
              </xdr:cNvSpPr>
            </xdr:nvSpPr>
            <xdr:spPr bwMode="auto">
              <a:xfrm>
                <a:off x="6026683" y="10164452"/>
                <a:ext cx="394424" cy="115843"/>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34" name="Oval 433">
                    <a:extLst>
                      <a:ext uri="{FF2B5EF4-FFF2-40B4-BE49-F238E27FC236}">
                        <a16:creationId xmlns:a16="http://schemas.microsoft.com/office/drawing/2014/main" id="{E8CB6C1B-2339-4D21-8E24-9F8D0A55F43D}"/>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34" name="Oval 433">
                    <a:extLst>
                      <a:ext uri="{FF2B5EF4-FFF2-40B4-BE49-F238E27FC236}">
                        <a16:creationId xmlns:a16="http://schemas.microsoft.com/office/drawing/2014/main" id="{E8CB6C1B-2339-4D21-8E24-9F8D0A55F43D}"/>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435" name="Freeform 102">
                <a:extLst>
                  <a:ext uri="{FF2B5EF4-FFF2-40B4-BE49-F238E27FC236}">
                    <a16:creationId xmlns:a16="http://schemas.microsoft.com/office/drawing/2014/main" id="{AA432C25-DD81-4B95-980A-974D1AA7022E}"/>
                  </a:ext>
                </a:extLst>
              </xdr:cNvPr>
              <xdr:cNvSpPr>
                <a:spLocks/>
              </xdr:cNvSpPr>
            </xdr:nvSpPr>
            <xdr:spPr bwMode="auto">
              <a:xfrm>
                <a:off x="6551926" y="9033514"/>
                <a:ext cx="376720" cy="2393424"/>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36" name="Freeform 126">
                <a:extLst>
                  <a:ext uri="{FF2B5EF4-FFF2-40B4-BE49-F238E27FC236}">
                    <a16:creationId xmlns:a16="http://schemas.microsoft.com/office/drawing/2014/main" id="{6627CB2E-001E-4884-B31F-685CFB9D0F5C}"/>
                  </a:ext>
                </a:extLst>
              </xdr:cNvPr>
              <xdr:cNvSpPr>
                <a:spLocks/>
              </xdr:cNvSpPr>
            </xdr:nvSpPr>
            <xdr:spPr bwMode="auto">
              <a:xfrm>
                <a:off x="5899799" y="9349627"/>
                <a:ext cx="1302288" cy="99153"/>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37" name="Oval 436">
                    <a:extLst>
                      <a:ext uri="{FF2B5EF4-FFF2-40B4-BE49-F238E27FC236}">
                        <a16:creationId xmlns:a16="http://schemas.microsoft.com/office/drawing/2014/main" id="{5426C382-559E-43BA-B9F1-AEC780C7E780}"/>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437" name="Oval 436">
                    <a:extLst>
                      <a:ext uri="{FF2B5EF4-FFF2-40B4-BE49-F238E27FC236}">
                        <a16:creationId xmlns:a16="http://schemas.microsoft.com/office/drawing/2014/main" id="{5426C382-559E-43BA-B9F1-AEC780C7E780}"/>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mc:AlternateContent xmlns:mc="http://schemas.openxmlformats.org/markup-compatibility/2006" xmlns:a14="http://schemas.microsoft.com/office/drawing/2010/main">
            <mc:Choice Requires="a14">
              <xdr:sp macro="" textlink="">
                <xdr:nvSpPr>
                  <xdr:cNvPr id="438" name="Oval 437">
                    <a:extLst>
                      <a:ext uri="{FF2B5EF4-FFF2-40B4-BE49-F238E27FC236}">
                        <a16:creationId xmlns:a16="http://schemas.microsoft.com/office/drawing/2014/main" id="{0F6409EC-0B11-4753-A025-3104B9FC4842}"/>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38" name="Oval 437">
                    <a:extLst>
                      <a:ext uri="{FF2B5EF4-FFF2-40B4-BE49-F238E27FC236}">
                        <a16:creationId xmlns:a16="http://schemas.microsoft.com/office/drawing/2014/main" id="{0F6409EC-0B11-4753-A025-3104B9FC4842}"/>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39" name="Oval 438">
                    <a:extLst>
                      <a:ext uri="{FF2B5EF4-FFF2-40B4-BE49-F238E27FC236}">
                        <a16:creationId xmlns:a16="http://schemas.microsoft.com/office/drawing/2014/main" id="{FD1C2991-F43A-4FD7-8317-4FD02C9F3501}"/>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39" name="Oval 438">
                    <a:extLst>
                      <a:ext uri="{FF2B5EF4-FFF2-40B4-BE49-F238E27FC236}">
                        <a16:creationId xmlns:a16="http://schemas.microsoft.com/office/drawing/2014/main" id="{FD1C2991-F43A-4FD7-8317-4FD02C9F3501}"/>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440" name="Rectangle 439">
                <a:extLst>
                  <a:ext uri="{FF2B5EF4-FFF2-40B4-BE49-F238E27FC236}">
                    <a16:creationId xmlns:a16="http://schemas.microsoft.com/office/drawing/2014/main" id="{5F410990-3DE3-4E4D-BC9C-430132F1BC55}"/>
                  </a:ext>
                </a:extLst>
              </xdr:cNvPr>
              <xdr:cNvSpPr>
                <a:spLocks noChangeArrowheads="1"/>
              </xdr:cNvSpPr>
            </xdr:nvSpPr>
            <xdr:spPr bwMode="auto">
              <a:xfrm>
                <a:off x="3757515" y="9721697"/>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41" name="Freeform 144">
                <a:extLst>
                  <a:ext uri="{FF2B5EF4-FFF2-40B4-BE49-F238E27FC236}">
                    <a16:creationId xmlns:a16="http://schemas.microsoft.com/office/drawing/2014/main" id="{0399FA8B-418F-4CC7-8039-51B5A9F11FCB}"/>
                  </a:ext>
                </a:extLst>
              </xdr:cNvPr>
              <xdr:cNvSpPr>
                <a:spLocks/>
              </xdr:cNvSpPr>
            </xdr:nvSpPr>
            <xdr:spPr bwMode="auto">
              <a:xfrm>
                <a:off x="4025055" y="9543025"/>
                <a:ext cx="419014" cy="680330"/>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42" name="Freeform 151">
                <a:extLst>
                  <a:ext uri="{FF2B5EF4-FFF2-40B4-BE49-F238E27FC236}">
                    <a16:creationId xmlns:a16="http://schemas.microsoft.com/office/drawing/2014/main" id="{DD3F8527-9283-4913-A146-5956A61B7E2C}"/>
                  </a:ext>
                </a:extLst>
              </xdr:cNvPr>
              <xdr:cNvSpPr>
                <a:spLocks/>
              </xdr:cNvSpPr>
            </xdr:nvSpPr>
            <xdr:spPr bwMode="auto">
              <a:xfrm>
                <a:off x="3990629" y="10604260"/>
                <a:ext cx="99344" cy="62830"/>
              </a:xfrm>
              <a:custGeom>
                <a:avLst/>
                <a:gdLst>
                  <a:gd name="T0" fmla="*/ 34 w 101"/>
                  <a:gd name="T1" fmla="*/ 62 h 64"/>
                  <a:gd name="T2" fmla="*/ 0 w 101"/>
                  <a:gd name="T3" fmla="*/ 64 h 64"/>
                  <a:gd name="T4" fmla="*/ 47 w 101"/>
                  <a:gd name="T5" fmla="*/ 0 h 64"/>
                  <a:gd name="T6" fmla="*/ 101 w 101"/>
                  <a:gd name="T7" fmla="*/ 59 h 64"/>
                  <a:gd name="T8" fmla="*/ 67 w 101"/>
                  <a:gd name="T9" fmla="*/ 61 h 64"/>
                </a:gdLst>
                <a:ahLst/>
                <a:cxnLst>
                  <a:cxn ang="0">
                    <a:pos x="T0" y="T1"/>
                  </a:cxn>
                  <a:cxn ang="0">
                    <a:pos x="T2" y="T3"/>
                  </a:cxn>
                  <a:cxn ang="0">
                    <a:pos x="T4" y="T5"/>
                  </a:cxn>
                  <a:cxn ang="0">
                    <a:pos x="T6" y="T7"/>
                  </a:cxn>
                  <a:cxn ang="0">
                    <a:pos x="T8" y="T9"/>
                  </a:cxn>
                </a:cxnLst>
                <a:rect l="0" t="0" r="r" b="b"/>
                <a:pathLst>
                  <a:path w="101" h="64">
                    <a:moveTo>
                      <a:pt x="34" y="62"/>
                    </a:moveTo>
                    <a:lnTo>
                      <a:pt x="0" y="64"/>
                    </a:lnTo>
                    <a:lnTo>
                      <a:pt x="47" y="0"/>
                    </a:lnTo>
                    <a:lnTo>
                      <a:pt x="101" y="59"/>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43" name="Freeform 153">
                <a:extLst>
                  <a:ext uri="{FF2B5EF4-FFF2-40B4-BE49-F238E27FC236}">
                    <a16:creationId xmlns:a16="http://schemas.microsoft.com/office/drawing/2014/main" id="{E14143C9-E3F3-42F9-84CA-B57561F2FD90}"/>
                  </a:ext>
                </a:extLst>
              </xdr:cNvPr>
              <xdr:cNvSpPr>
                <a:spLocks/>
              </xdr:cNvSpPr>
            </xdr:nvSpPr>
            <xdr:spPr bwMode="auto">
              <a:xfrm>
                <a:off x="3990629" y="10604260"/>
                <a:ext cx="99344" cy="161001"/>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44" name="Freeform 154">
                <a:extLst>
                  <a:ext uri="{FF2B5EF4-FFF2-40B4-BE49-F238E27FC236}">
                    <a16:creationId xmlns:a16="http://schemas.microsoft.com/office/drawing/2014/main" id="{A418946A-3C88-48DB-A317-199D81AEA2CB}"/>
                  </a:ext>
                </a:extLst>
              </xdr:cNvPr>
              <xdr:cNvSpPr>
                <a:spLocks/>
              </xdr:cNvSpPr>
            </xdr:nvSpPr>
            <xdr:spPr bwMode="auto">
              <a:xfrm>
                <a:off x="3991612" y="10960623"/>
                <a:ext cx="99344" cy="158056"/>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45" name="Freeform 157">
                <a:extLst>
                  <a:ext uri="{FF2B5EF4-FFF2-40B4-BE49-F238E27FC236}">
                    <a16:creationId xmlns:a16="http://schemas.microsoft.com/office/drawing/2014/main" id="{74BA7BD9-3EFD-4EE6-8434-FAF5DEB7AA5B}"/>
                  </a:ext>
                </a:extLst>
              </xdr:cNvPr>
              <xdr:cNvSpPr>
                <a:spLocks/>
              </xdr:cNvSpPr>
            </xdr:nvSpPr>
            <xdr:spPr bwMode="auto">
              <a:xfrm>
                <a:off x="3991612" y="11341530"/>
                <a:ext cx="99344" cy="182599"/>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46" name="Oval 445">
                    <a:extLst>
                      <a:ext uri="{FF2B5EF4-FFF2-40B4-BE49-F238E27FC236}">
                        <a16:creationId xmlns:a16="http://schemas.microsoft.com/office/drawing/2014/main" id="{D64700AB-EFB9-4BDC-9958-F3DD966710CE}"/>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446" name="Oval 445">
                    <a:extLst>
                      <a:ext uri="{FF2B5EF4-FFF2-40B4-BE49-F238E27FC236}">
                        <a16:creationId xmlns:a16="http://schemas.microsoft.com/office/drawing/2014/main" id="{D64700AB-EFB9-4BDC-9958-F3DD966710CE}"/>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47" name="Oval 446">
                    <a:extLst>
                      <a:ext uri="{FF2B5EF4-FFF2-40B4-BE49-F238E27FC236}">
                        <a16:creationId xmlns:a16="http://schemas.microsoft.com/office/drawing/2014/main" id="{4693DC42-8387-4C8F-A8A4-B52BF0B7BF8F}"/>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447" name="Oval 446">
                    <a:extLst>
                      <a:ext uri="{FF2B5EF4-FFF2-40B4-BE49-F238E27FC236}">
                        <a16:creationId xmlns:a16="http://schemas.microsoft.com/office/drawing/2014/main" id="{4693DC42-8387-4C8F-A8A4-B52BF0B7BF8F}"/>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448" name="Oval 447">
                    <a:extLst>
                      <a:ext uri="{FF2B5EF4-FFF2-40B4-BE49-F238E27FC236}">
                        <a16:creationId xmlns:a16="http://schemas.microsoft.com/office/drawing/2014/main" id="{5B7E2987-F742-4BBB-8E9E-0A65F33D9DEC}"/>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448" name="Oval 447">
                    <a:extLst>
                      <a:ext uri="{FF2B5EF4-FFF2-40B4-BE49-F238E27FC236}">
                        <a16:creationId xmlns:a16="http://schemas.microsoft.com/office/drawing/2014/main" id="{5B7E2987-F742-4BBB-8E9E-0A65F33D9DEC}"/>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449" name="Group 448">
                <a:extLst>
                  <a:ext uri="{FF2B5EF4-FFF2-40B4-BE49-F238E27FC236}">
                    <a16:creationId xmlns:a16="http://schemas.microsoft.com/office/drawing/2014/main" id="{A6FFC8F5-3D39-4866-B759-544B938A8500}"/>
                  </a:ext>
                </a:extLst>
              </xdr:cNvPr>
              <xdr:cNvGrpSpPr/>
            </xdr:nvGrpSpPr>
            <xdr:grpSpPr>
              <a:xfrm>
                <a:off x="5853569" y="11577141"/>
                <a:ext cx="385572" cy="384833"/>
                <a:chOff x="5721461" y="4434792"/>
                <a:chExt cx="489857" cy="489857"/>
              </a:xfrm>
            </xdr:grpSpPr>
            <mc:AlternateContent xmlns:mc="http://schemas.openxmlformats.org/markup-compatibility/2006" xmlns:a14="http://schemas.microsoft.com/office/drawing/2010/main">
              <mc:Choice Requires="a14">
                <xdr:sp macro="" textlink="">
                  <xdr:nvSpPr>
                    <xdr:cNvPr id="490" name="Oval 489">
                      <a:extLst>
                        <a:ext uri="{FF2B5EF4-FFF2-40B4-BE49-F238E27FC236}">
                          <a16:creationId xmlns:a16="http://schemas.microsoft.com/office/drawing/2014/main" id="{4DF8F62C-47D0-4FE9-80CB-2999E2466B6D}"/>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490" name="Oval 489">
                      <a:extLst>
                        <a:ext uri="{FF2B5EF4-FFF2-40B4-BE49-F238E27FC236}">
                          <a16:creationId xmlns:a16="http://schemas.microsoft.com/office/drawing/2014/main" id="{4DF8F62C-47D0-4FE9-80CB-2999E2466B6D}"/>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491" name="Rectangle 490">
                  <a:extLst>
                    <a:ext uri="{FF2B5EF4-FFF2-40B4-BE49-F238E27FC236}">
                      <a16:creationId xmlns:a16="http://schemas.microsoft.com/office/drawing/2014/main" id="{43B78D5F-72E6-41CD-80EC-FA6890AA1AFB}"/>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450" name="Oval 449">
                <a:extLst>
                  <a:ext uri="{FF2B5EF4-FFF2-40B4-BE49-F238E27FC236}">
                    <a16:creationId xmlns:a16="http://schemas.microsoft.com/office/drawing/2014/main" id="{F5B77B8D-6015-4005-A283-929FB3839EF6}"/>
                  </a:ext>
                </a:extLst>
              </xdr:cNvPr>
              <xdr:cNvSpPr>
                <a:spLocks noChangeArrowheads="1"/>
              </xdr:cNvSpPr>
            </xdr:nvSpPr>
            <xdr:spPr bwMode="auto">
              <a:xfrm>
                <a:off x="5189639" y="9814676"/>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451" name="Oval 450">
                <a:extLst>
                  <a:ext uri="{FF2B5EF4-FFF2-40B4-BE49-F238E27FC236}">
                    <a16:creationId xmlns:a16="http://schemas.microsoft.com/office/drawing/2014/main" id="{ED61387E-B115-454C-BD43-01D473013A99}"/>
                  </a:ext>
                </a:extLst>
              </xdr:cNvPr>
              <xdr:cNvSpPr>
                <a:spLocks noChangeArrowheads="1"/>
              </xdr:cNvSpPr>
            </xdr:nvSpPr>
            <xdr:spPr bwMode="auto">
              <a:xfrm>
                <a:off x="4241115" y="9255382"/>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mc:AlternateContent xmlns:mc="http://schemas.openxmlformats.org/markup-compatibility/2006" xmlns:a14="http://schemas.microsoft.com/office/drawing/2010/main">
            <mc:Choice Requires="a14">
              <xdr:sp macro="" textlink="">
                <xdr:nvSpPr>
                  <xdr:cNvPr id="452" name="Freeform 47">
                    <a:extLst>
                      <a:ext uri="{FF2B5EF4-FFF2-40B4-BE49-F238E27FC236}">
                        <a16:creationId xmlns:a16="http://schemas.microsoft.com/office/drawing/2014/main" id="{F7A293DF-8C76-4301-9FAB-EB099ED45F7C}"/>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452" name="Freeform 47">
                    <a:extLst>
                      <a:ext uri="{FF2B5EF4-FFF2-40B4-BE49-F238E27FC236}">
                        <a16:creationId xmlns:a16="http://schemas.microsoft.com/office/drawing/2014/main" id="{F7A293DF-8C76-4301-9FAB-EB099ED45F7C}"/>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453" name="Freeform 73">
                <a:extLst>
                  <a:ext uri="{FF2B5EF4-FFF2-40B4-BE49-F238E27FC236}">
                    <a16:creationId xmlns:a16="http://schemas.microsoft.com/office/drawing/2014/main" id="{CF226135-D51B-4F7F-83F0-71CC693A8B8B}"/>
                  </a:ext>
                </a:extLst>
              </xdr:cNvPr>
              <xdr:cNvSpPr>
                <a:spLocks/>
              </xdr:cNvSpPr>
            </xdr:nvSpPr>
            <xdr:spPr bwMode="auto">
              <a:xfrm>
                <a:off x="4127349" y="11854966"/>
                <a:ext cx="512456" cy="98172"/>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54" name="Freeform 73">
                <a:extLst>
                  <a:ext uri="{FF2B5EF4-FFF2-40B4-BE49-F238E27FC236}">
                    <a16:creationId xmlns:a16="http://schemas.microsoft.com/office/drawing/2014/main" id="{B19C445E-6CB3-47FC-ABB5-50C7CE5DA03B}"/>
                  </a:ext>
                </a:extLst>
              </xdr:cNvPr>
              <xdr:cNvSpPr>
                <a:spLocks/>
              </xdr:cNvSpPr>
            </xdr:nvSpPr>
            <xdr:spPr bwMode="auto">
              <a:xfrm>
                <a:off x="1035731" y="9338391"/>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55" name="Freeform 73">
                <a:extLst>
                  <a:ext uri="{FF2B5EF4-FFF2-40B4-BE49-F238E27FC236}">
                    <a16:creationId xmlns:a16="http://schemas.microsoft.com/office/drawing/2014/main" id="{04440224-AC98-44C5-862C-85209AC8901F}"/>
                  </a:ext>
                </a:extLst>
              </xdr:cNvPr>
              <xdr:cNvSpPr>
                <a:spLocks/>
              </xdr:cNvSpPr>
            </xdr:nvSpPr>
            <xdr:spPr bwMode="auto">
              <a:xfrm>
                <a:off x="1019175" y="11855027"/>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56" name="Freeform 73">
                <a:extLst>
                  <a:ext uri="{FF2B5EF4-FFF2-40B4-BE49-F238E27FC236}">
                    <a16:creationId xmlns:a16="http://schemas.microsoft.com/office/drawing/2014/main" id="{BB847352-15A9-4D8B-A9E9-E070FA7B6A9B}"/>
                  </a:ext>
                </a:extLst>
              </xdr:cNvPr>
              <xdr:cNvSpPr>
                <a:spLocks/>
              </xdr:cNvSpPr>
            </xdr:nvSpPr>
            <xdr:spPr bwMode="auto">
              <a:xfrm>
                <a:off x="7630079" y="9330726"/>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57" name="Freeform 73">
                <a:extLst>
                  <a:ext uri="{FF2B5EF4-FFF2-40B4-BE49-F238E27FC236}">
                    <a16:creationId xmlns:a16="http://schemas.microsoft.com/office/drawing/2014/main" id="{F872F329-6FB4-46B7-AB0D-DB5887021573}"/>
                  </a:ext>
                </a:extLst>
              </xdr:cNvPr>
              <xdr:cNvSpPr>
                <a:spLocks/>
              </xdr:cNvSpPr>
            </xdr:nvSpPr>
            <xdr:spPr bwMode="auto">
              <a:xfrm>
                <a:off x="7613524" y="11847362"/>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58" name="Oval 457">
                    <a:extLst>
                      <a:ext uri="{FF2B5EF4-FFF2-40B4-BE49-F238E27FC236}">
                        <a16:creationId xmlns:a16="http://schemas.microsoft.com/office/drawing/2014/main" id="{F0717E79-FA9D-487C-8289-B78E8678CD47}"/>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58" name="Oval 457">
                    <a:extLst>
                      <a:ext uri="{FF2B5EF4-FFF2-40B4-BE49-F238E27FC236}">
                        <a16:creationId xmlns:a16="http://schemas.microsoft.com/office/drawing/2014/main" id="{F0717E79-FA9D-487C-8289-B78E8678CD47}"/>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59" name="Oval 458">
                    <a:extLst>
                      <a:ext uri="{FF2B5EF4-FFF2-40B4-BE49-F238E27FC236}">
                        <a16:creationId xmlns:a16="http://schemas.microsoft.com/office/drawing/2014/main" id="{B9F3A7B9-9130-4652-8A09-7FA15311C38D}"/>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59" name="Oval 458">
                    <a:extLst>
                      <a:ext uri="{FF2B5EF4-FFF2-40B4-BE49-F238E27FC236}">
                        <a16:creationId xmlns:a16="http://schemas.microsoft.com/office/drawing/2014/main" id="{B9F3A7B9-9130-4652-8A09-7FA15311C38D}"/>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60" name="Oval 459">
                    <a:extLst>
                      <a:ext uri="{FF2B5EF4-FFF2-40B4-BE49-F238E27FC236}">
                        <a16:creationId xmlns:a16="http://schemas.microsoft.com/office/drawing/2014/main" id="{53654BFB-E9BE-4A1A-9A15-1D8F13B2D983}"/>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60" name="Oval 459">
                    <a:extLst>
                      <a:ext uri="{FF2B5EF4-FFF2-40B4-BE49-F238E27FC236}">
                        <a16:creationId xmlns:a16="http://schemas.microsoft.com/office/drawing/2014/main" id="{53654BFB-E9BE-4A1A-9A15-1D8F13B2D983}"/>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61" name="Freeform 47">
                    <a:extLst>
                      <a:ext uri="{FF2B5EF4-FFF2-40B4-BE49-F238E27FC236}">
                        <a16:creationId xmlns:a16="http://schemas.microsoft.com/office/drawing/2014/main" id="{D630CF2C-B794-4647-A0D3-555D59CAA075}"/>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461" name="Freeform 47">
                    <a:extLst>
                      <a:ext uri="{FF2B5EF4-FFF2-40B4-BE49-F238E27FC236}">
                        <a16:creationId xmlns:a16="http://schemas.microsoft.com/office/drawing/2014/main" id="{D630CF2C-B794-4647-A0D3-555D59CAA075}"/>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462" name="Freeform 155">
                <a:extLst>
                  <a:ext uri="{FF2B5EF4-FFF2-40B4-BE49-F238E27FC236}">
                    <a16:creationId xmlns:a16="http://schemas.microsoft.com/office/drawing/2014/main" id="{2A2F5911-F26A-4537-8F10-CB963EA74839}"/>
                  </a:ext>
                </a:extLst>
              </xdr:cNvPr>
              <xdr:cNvSpPr>
                <a:spLocks/>
              </xdr:cNvSpPr>
            </xdr:nvSpPr>
            <xdr:spPr bwMode="auto">
              <a:xfrm>
                <a:off x="3877514" y="11119662"/>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mc:AlternateContent xmlns:mc="http://schemas.openxmlformats.org/markup-compatibility/2006" xmlns:a14="http://schemas.microsoft.com/office/drawing/2010/main">
            <mc:Choice Requires="a14">
              <xdr:sp macro="" textlink="">
                <xdr:nvSpPr>
                  <xdr:cNvPr id="463" name="Freeform 147">
                    <a:extLst>
                      <a:ext uri="{FF2B5EF4-FFF2-40B4-BE49-F238E27FC236}">
                        <a16:creationId xmlns:a16="http://schemas.microsoft.com/office/drawing/2014/main" id="{B242375A-C3FE-49EA-9F87-73ED84A551E4}"/>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463" name="Freeform 147">
                    <a:extLst>
                      <a:ext uri="{FF2B5EF4-FFF2-40B4-BE49-F238E27FC236}">
                        <a16:creationId xmlns:a16="http://schemas.microsoft.com/office/drawing/2014/main" id="{B242375A-C3FE-49EA-9F87-73ED84A551E4}"/>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464" name="Freeform 82">
                    <a:extLst>
                      <a:ext uri="{FF2B5EF4-FFF2-40B4-BE49-F238E27FC236}">
                        <a16:creationId xmlns:a16="http://schemas.microsoft.com/office/drawing/2014/main" id="{2919A1C3-21E9-484C-B076-DD3F81FFD57A}"/>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464" name="Freeform 82">
                    <a:extLst>
                      <a:ext uri="{FF2B5EF4-FFF2-40B4-BE49-F238E27FC236}">
                        <a16:creationId xmlns:a16="http://schemas.microsoft.com/office/drawing/2014/main" id="{2919A1C3-21E9-484C-B076-DD3F81FFD57A}"/>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465" name="Freeform 61">
                    <a:extLst>
                      <a:ext uri="{FF2B5EF4-FFF2-40B4-BE49-F238E27FC236}">
                        <a16:creationId xmlns:a16="http://schemas.microsoft.com/office/drawing/2014/main" id="{0E632D9D-E14D-4AB8-BBD2-7B1D21B10C4A}"/>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465" name="Freeform 61">
                    <a:extLst>
                      <a:ext uri="{FF2B5EF4-FFF2-40B4-BE49-F238E27FC236}">
                        <a16:creationId xmlns:a16="http://schemas.microsoft.com/office/drawing/2014/main" id="{0E632D9D-E14D-4AB8-BBD2-7B1D21B10C4A}"/>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466" name="Freeform 155">
                <a:extLst>
                  <a:ext uri="{FF2B5EF4-FFF2-40B4-BE49-F238E27FC236}">
                    <a16:creationId xmlns:a16="http://schemas.microsoft.com/office/drawing/2014/main" id="{B0B95C7C-0026-417F-956C-2A6D8BCB62D1}"/>
                  </a:ext>
                </a:extLst>
              </xdr:cNvPr>
              <xdr:cNvSpPr>
                <a:spLocks/>
              </xdr:cNvSpPr>
            </xdr:nvSpPr>
            <xdr:spPr bwMode="auto">
              <a:xfrm>
                <a:off x="5174160" y="11134473"/>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467" name="Freeform 155">
                <a:extLst>
                  <a:ext uri="{FF2B5EF4-FFF2-40B4-BE49-F238E27FC236}">
                    <a16:creationId xmlns:a16="http://schemas.microsoft.com/office/drawing/2014/main" id="{0EB25686-18C6-4F42-B2A9-166884A14622}"/>
                  </a:ext>
                </a:extLst>
              </xdr:cNvPr>
              <xdr:cNvSpPr>
                <a:spLocks/>
              </xdr:cNvSpPr>
            </xdr:nvSpPr>
            <xdr:spPr bwMode="auto">
              <a:xfrm>
                <a:off x="4616691" y="11135159"/>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468" name="Freeform 155">
                <a:extLst>
                  <a:ext uri="{FF2B5EF4-FFF2-40B4-BE49-F238E27FC236}">
                    <a16:creationId xmlns:a16="http://schemas.microsoft.com/office/drawing/2014/main" id="{C47BC087-8F58-415E-A4D7-06100253BD45}"/>
                  </a:ext>
                </a:extLst>
              </xdr:cNvPr>
              <xdr:cNvSpPr>
                <a:spLocks/>
              </xdr:cNvSpPr>
            </xdr:nvSpPr>
            <xdr:spPr bwMode="auto">
              <a:xfrm>
                <a:off x="5884236" y="11132424"/>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469" name="Oval 468">
                <a:extLst>
                  <a:ext uri="{FF2B5EF4-FFF2-40B4-BE49-F238E27FC236}">
                    <a16:creationId xmlns:a16="http://schemas.microsoft.com/office/drawing/2014/main" id="{B80F7DD0-C5B9-4833-BDBC-7978F50C7CF8}"/>
                  </a:ext>
                </a:extLst>
              </xdr:cNvPr>
              <xdr:cNvSpPr>
                <a:spLocks noChangeArrowheads="1"/>
              </xdr:cNvSpPr>
            </xdr:nvSpPr>
            <xdr:spPr bwMode="auto">
              <a:xfrm>
                <a:off x="5534880" y="9217095"/>
                <a:ext cx="368851" cy="368144"/>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470" name="Oval 469">
                    <a:extLst>
                      <a:ext uri="{FF2B5EF4-FFF2-40B4-BE49-F238E27FC236}">
                        <a16:creationId xmlns:a16="http://schemas.microsoft.com/office/drawing/2014/main" id="{D6D1B1BB-AA3D-40E3-96A0-9FAA65800D99}"/>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70" name="Oval 469">
                    <a:extLst>
                      <a:ext uri="{FF2B5EF4-FFF2-40B4-BE49-F238E27FC236}">
                        <a16:creationId xmlns:a16="http://schemas.microsoft.com/office/drawing/2014/main" id="{D6D1B1BB-AA3D-40E3-96A0-9FAA65800D99}"/>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71" name="Oval 470">
                    <a:extLst>
                      <a:ext uri="{FF2B5EF4-FFF2-40B4-BE49-F238E27FC236}">
                        <a16:creationId xmlns:a16="http://schemas.microsoft.com/office/drawing/2014/main" id="{7FD3661C-A0B7-4A64-9074-163CF0E5E91E}"/>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471" name="Oval 470">
                    <a:extLst>
                      <a:ext uri="{FF2B5EF4-FFF2-40B4-BE49-F238E27FC236}">
                        <a16:creationId xmlns:a16="http://schemas.microsoft.com/office/drawing/2014/main" id="{7FD3661C-A0B7-4A64-9074-163CF0E5E91E}"/>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472" name="Oval 471">
                <a:extLst>
                  <a:ext uri="{FF2B5EF4-FFF2-40B4-BE49-F238E27FC236}">
                    <a16:creationId xmlns:a16="http://schemas.microsoft.com/office/drawing/2014/main" id="{44017200-4B87-425D-9F65-B21ADA7B7A5B}"/>
                  </a:ext>
                </a:extLst>
              </xdr:cNvPr>
              <xdr:cNvSpPr>
                <a:spLocks noChangeArrowheads="1"/>
              </xdr:cNvSpPr>
            </xdr:nvSpPr>
            <xdr:spPr bwMode="auto">
              <a:xfrm>
                <a:off x="6423068" y="10059550"/>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473" name="Rectangle 472">
                <a:extLst>
                  <a:ext uri="{FF2B5EF4-FFF2-40B4-BE49-F238E27FC236}">
                    <a16:creationId xmlns:a16="http://schemas.microsoft.com/office/drawing/2014/main" id="{B6851318-F43A-4755-BD72-5FF91C24E880}"/>
                  </a:ext>
                </a:extLst>
              </xdr:cNvPr>
              <xdr:cNvSpPr/>
            </xdr:nvSpPr>
            <xdr:spPr>
              <a:xfrm>
                <a:off x="1750329" y="8434857"/>
                <a:ext cx="5964848" cy="3707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sp macro="" textlink="">
            <xdr:nvSpPr>
              <xdr:cNvPr id="474" name="Freeform 109">
                <a:extLst>
                  <a:ext uri="{FF2B5EF4-FFF2-40B4-BE49-F238E27FC236}">
                    <a16:creationId xmlns:a16="http://schemas.microsoft.com/office/drawing/2014/main" id="{BECCA248-31D2-48BE-BBF3-CDF317705517}"/>
                  </a:ext>
                </a:extLst>
              </xdr:cNvPr>
              <xdr:cNvSpPr>
                <a:spLocks/>
              </xdr:cNvSpPr>
            </xdr:nvSpPr>
            <xdr:spPr bwMode="auto">
              <a:xfrm>
                <a:off x="3176208" y="11257102"/>
                <a:ext cx="402292" cy="276844"/>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75" name="Freeform 112">
                <a:extLst>
                  <a:ext uri="{FF2B5EF4-FFF2-40B4-BE49-F238E27FC236}">
                    <a16:creationId xmlns:a16="http://schemas.microsoft.com/office/drawing/2014/main" id="{4BA4EA25-86DE-4B45-89D2-A6DB8C19E50D}"/>
                  </a:ext>
                </a:extLst>
              </xdr:cNvPr>
              <xdr:cNvSpPr>
                <a:spLocks/>
              </xdr:cNvSpPr>
            </xdr:nvSpPr>
            <xdr:spPr bwMode="auto">
              <a:xfrm>
                <a:off x="2537850" y="9866010"/>
                <a:ext cx="1071142" cy="2291326"/>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76" name="Freeform 113">
                <a:extLst>
                  <a:ext uri="{FF2B5EF4-FFF2-40B4-BE49-F238E27FC236}">
                    <a16:creationId xmlns:a16="http://schemas.microsoft.com/office/drawing/2014/main" id="{D1AC41C7-EC1A-4019-8671-5B72729D474F}"/>
                  </a:ext>
                </a:extLst>
              </xdr:cNvPr>
              <xdr:cNvSpPr>
                <a:spLocks/>
              </xdr:cNvSpPr>
            </xdr:nvSpPr>
            <xdr:spPr bwMode="auto">
              <a:xfrm>
                <a:off x="2932274" y="10925773"/>
                <a:ext cx="75997" cy="1487791"/>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77" name="Freeform 114">
                <a:extLst>
                  <a:ext uri="{FF2B5EF4-FFF2-40B4-BE49-F238E27FC236}">
                    <a16:creationId xmlns:a16="http://schemas.microsoft.com/office/drawing/2014/main" id="{099E1D66-1088-4A72-ACDA-8160F5BEB7C6}"/>
                  </a:ext>
                </a:extLst>
              </xdr:cNvPr>
              <xdr:cNvSpPr>
                <a:spLocks/>
              </xdr:cNvSpPr>
            </xdr:nvSpPr>
            <xdr:spPr bwMode="auto">
              <a:xfrm>
                <a:off x="2199491" y="10925773"/>
                <a:ext cx="828193" cy="982207"/>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78" name="Oval 477">
                <a:extLst>
                  <a:ext uri="{FF2B5EF4-FFF2-40B4-BE49-F238E27FC236}">
                    <a16:creationId xmlns:a16="http://schemas.microsoft.com/office/drawing/2014/main" id="{30272E50-2B59-474F-8D9C-89F8E6035C98}"/>
                  </a:ext>
                </a:extLst>
              </xdr:cNvPr>
              <xdr:cNvSpPr>
                <a:spLocks noChangeArrowheads="1"/>
              </xdr:cNvSpPr>
            </xdr:nvSpPr>
            <xdr:spPr bwMode="auto">
              <a:xfrm>
                <a:off x="2889980" y="9973998"/>
                <a:ext cx="192786" cy="192417"/>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479" name="Freeform 120">
                <a:extLst>
                  <a:ext uri="{FF2B5EF4-FFF2-40B4-BE49-F238E27FC236}">
                    <a16:creationId xmlns:a16="http://schemas.microsoft.com/office/drawing/2014/main" id="{81D80644-556D-4673-AA92-61E846F4DFE4}"/>
                  </a:ext>
                </a:extLst>
              </xdr:cNvPr>
              <xdr:cNvSpPr>
                <a:spLocks/>
              </xdr:cNvSpPr>
            </xdr:nvSpPr>
            <xdr:spPr bwMode="auto">
              <a:xfrm>
                <a:off x="3292912" y="10485887"/>
                <a:ext cx="123293" cy="675006"/>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80" name="Freeform 121">
                <a:extLst>
                  <a:ext uri="{FF2B5EF4-FFF2-40B4-BE49-F238E27FC236}">
                    <a16:creationId xmlns:a16="http://schemas.microsoft.com/office/drawing/2014/main" id="{146D000A-CA5D-4E3F-9205-906869F2C1BA}"/>
                  </a:ext>
                </a:extLst>
              </xdr:cNvPr>
              <xdr:cNvSpPr>
                <a:spLocks/>
              </xdr:cNvSpPr>
            </xdr:nvSpPr>
            <xdr:spPr bwMode="auto">
              <a:xfrm>
                <a:off x="3083749" y="10054499"/>
                <a:ext cx="270490" cy="109952"/>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81" name="Oval 480">
                    <a:extLst>
                      <a:ext uri="{FF2B5EF4-FFF2-40B4-BE49-F238E27FC236}">
                        <a16:creationId xmlns:a16="http://schemas.microsoft.com/office/drawing/2014/main" id="{8CF0A53D-BFEE-433F-B49A-A6AE90664274}"/>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81" name="Oval 480">
                    <a:extLst>
                      <a:ext uri="{FF2B5EF4-FFF2-40B4-BE49-F238E27FC236}">
                        <a16:creationId xmlns:a16="http://schemas.microsoft.com/office/drawing/2014/main" id="{8CF0A53D-BFEE-433F-B49A-A6AE90664274}"/>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482" name="Freeform 125">
                <a:extLst>
                  <a:ext uri="{FF2B5EF4-FFF2-40B4-BE49-F238E27FC236}">
                    <a16:creationId xmlns:a16="http://schemas.microsoft.com/office/drawing/2014/main" id="{1D68C2C3-DAAF-4DD7-8EB6-D1D73207638C}"/>
                  </a:ext>
                </a:extLst>
              </xdr:cNvPr>
              <xdr:cNvSpPr>
                <a:spLocks/>
              </xdr:cNvSpPr>
            </xdr:nvSpPr>
            <xdr:spPr bwMode="auto">
              <a:xfrm>
                <a:off x="2932274" y="10172305"/>
                <a:ext cx="99344" cy="436373"/>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483" name="Oval 482">
                    <a:extLst>
                      <a:ext uri="{FF2B5EF4-FFF2-40B4-BE49-F238E27FC236}">
                        <a16:creationId xmlns:a16="http://schemas.microsoft.com/office/drawing/2014/main" id="{3636C838-17E6-46A9-8A62-4832BE3B2FE8}"/>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483" name="Oval 482">
                    <a:extLst>
                      <a:ext uri="{FF2B5EF4-FFF2-40B4-BE49-F238E27FC236}">
                        <a16:creationId xmlns:a16="http://schemas.microsoft.com/office/drawing/2014/main" id="{3636C838-17E6-46A9-8A62-4832BE3B2FE8}"/>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484" name="Oval 483">
                <a:extLst>
                  <a:ext uri="{FF2B5EF4-FFF2-40B4-BE49-F238E27FC236}">
                    <a16:creationId xmlns:a16="http://schemas.microsoft.com/office/drawing/2014/main" id="{0995F714-A133-490C-9D9D-E30F063BD114}"/>
                  </a:ext>
                </a:extLst>
              </xdr:cNvPr>
              <xdr:cNvSpPr>
                <a:spLocks noChangeArrowheads="1"/>
              </xdr:cNvSpPr>
            </xdr:nvSpPr>
            <xdr:spPr bwMode="auto">
              <a:xfrm>
                <a:off x="3407011" y="1095178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485" name="Oval 484">
                <a:extLst>
                  <a:ext uri="{FF2B5EF4-FFF2-40B4-BE49-F238E27FC236}">
                    <a16:creationId xmlns:a16="http://schemas.microsoft.com/office/drawing/2014/main" id="{C1A61D59-1A05-4ACF-97C4-47806D88FFF9}"/>
                  </a:ext>
                </a:extLst>
              </xdr:cNvPr>
              <xdr:cNvSpPr>
                <a:spLocks noChangeArrowheads="1"/>
              </xdr:cNvSpPr>
            </xdr:nvSpPr>
            <xdr:spPr bwMode="auto">
              <a:xfrm>
                <a:off x="2436784" y="12148942"/>
                <a:ext cx="222294" cy="221868"/>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486" name="Oval 485">
                    <a:extLst>
                      <a:ext uri="{FF2B5EF4-FFF2-40B4-BE49-F238E27FC236}">
                        <a16:creationId xmlns:a16="http://schemas.microsoft.com/office/drawing/2014/main" id="{FCEAAE2A-9104-4B8E-BFC2-29ABE5F5D967}"/>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86" name="Oval 485">
                    <a:extLst>
                      <a:ext uri="{FF2B5EF4-FFF2-40B4-BE49-F238E27FC236}">
                        <a16:creationId xmlns:a16="http://schemas.microsoft.com/office/drawing/2014/main" id="{FCEAAE2A-9104-4B8E-BFC2-29ABE5F5D967}"/>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487" name="Oval 486">
                    <a:extLst>
                      <a:ext uri="{FF2B5EF4-FFF2-40B4-BE49-F238E27FC236}">
                        <a16:creationId xmlns:a16="http://schemas.microsoft.com/office/drawing/2014/main" id="{FB533461-C25C-4192-986F-1C54006FE3D9}"/>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487" name="Oval 486">
                    <a:extLst>
                      <a:ext uri="{FF2B5EF4-FFF2-40B4-BE49-F238E27FC236}">
                        <a16:creationId xmlns:a16="http://schemas.microsoft.com/office/drawing/2014/main" id="{FB533461-C25C-4192-986F-1C54006FE3D9}"/>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488" name="Oval 487">
                    <a:extLst>
                      <a:ext uri="{FF2B5EF4-FFF2-40B4-BE49-F238E27FC236}">
                        <a16:creationId xmlns:a16="http://schemas.microsoft.com/office/drawing/2014/main" id="{B0A49844-599E-4857-82E2-9038D5BC1405}"/>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488" name="Oval 487">
                    <a:extLst>
                      <a:ext uri="{FF2B5EF4-FFF2-40B4-BE49-F238E27FC236}">
                        <a16:creationId xmlns:a16="http://schemas.microsoft.com/office/drawing/2014/main" id="{B0A49844-599E-4857-82E2-9038D5BC1405}"/>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489" name="Freeform 152">
                <a:extLst>
                  <a:ext uri="{FF2B5EF4-FFF2-40B4-BE49-F238E27FC236}">
                    <a16:creationId xmlns:a16="http://schemas.microsoft.com/office/drawing/2014/main" id="{B034674D-331A-4499-9F97-6DDC8E03D3D2}"/>
                  </a:ext>
                </a:extLst>
              </xdr:cNvPr>
              <xdr:cNvSpPr>
                <a:spLocks/>
              </xdr:cNvSpPr>
            </xdr:nvSpPr>
            <xdr:spPr bwMode="auto">
              <a:xfrm>
                <a:off x="3340469" y="11820606"/>
                <a:ext cx="549833" cy="99153"/>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376" name="TextBox 375">
              <a:extLst>
                <a:ext uri="{FF2B5EF4-FFF2-40B4-BE49-F238E27FC236}">
                  <a16:creationId xmlns:a16="http://schemas.microsoft.com/office/drawing/2014/main" id="{3FCEEFB0-EAEA-4138-8E1C-2C058203BBBB}"/>
                </a:ext>
              </a:extLst>
            </xdr:cNvPr>
            <xdr:cNvSpPr txBox="1"/>
          </xdr:nvSpPr>
          <xdr:spPr>
            <a:xfrm>
              <a:off x="2774749" y="8716884"/>
              <a:ext cx="3376418" cy="400825"/>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4</a:t>
              </a:r>
              <a:endParaRPr lang="id-ID" sz="1400"/>
            </a:p>
          </xdr:txBody>
        </xdr:sp>
      </xdr:grpSp>
      <xdr:grpSp>
        <xdr:nvGrpSpPr>
          <xdr:cNvPr id="492" name="Group 491">
            <a:extLst>
              <a:ext uri="{FF2B5EF4-FFF2-40B4-BE49-F238E27FC236}">
                <a16:creationId xmlns:a16="http://schemas.microsoft.com/office/drawing/2014/main" id="{D01111FF-8647-4393-AE21-ADE2B4B7FF77}"/>
              </a:ext>
            </a:extLst>
          </xdr:cNvPr>
          <xdr:cNvGrpSpPr/>
        </xdr:nvGrpSpPr>
        <xdr:grpSpPr>
          <a:xfrm>
            <a:off x="21882796" y="8472295"/>
            <a:ext cx="5776175" cy="3448524"/>
            <a:chOff x="1024778" y="8462001"/>
            <a:chExt cx="7413955" cy="4281676"/>
          </a:xfrm>
        </xdr:grpSpPr>
        <xdr:grpSp>
          <xdr:nvGrpSpPr>
            <xdr:cNvPr id="493" name="Group 492">
              <a:extLst>
                <a:ext uri="{FF2B5EF4-FFF2-40B4-BE49-F238E27FC236}">
                  <a16:creationId xmlns:a16="http://schemas.microsoft.com/office/drawing/2014/main" id="{F643F5BD-F3E1-444E-8C1C-83AE3A95945A}"/>
                </a:ext>
              </a:extLst>
            </xdr:cNvPr>
            <xdr:cNvGrpSpPr/>
          </xdr:nvGrpSpPr>
          <xdr:grpSpPr>
            <a:xfrm>
              <a:off x="1024778" y="8462001"/>
              <a:ext cx="7413955" cy="4281676"/>
              <a:chOff x="1019175" y="8434857"/>
              <a:chExt cx="7436798" cy="4279512"/>
            </a:xfrm>
          </xdr:grpSpPr>
          <xdr:sp macro="" textlink="">
            <xdr:nvSpPr>
              <xdr:cNvPr id="495" name="Rectangle 494">
                <a:extLst>
                  <a:ext uri="{FF2B5EF4-FFF2-40B4-BE49-F238E27FC236}">
                    <a16:creationId xmlns:a16="http://schemas.microsoft.com/office/drawing/2014/main" id="{0FDAA482-D0D9-4664-BD67-3C2727C970E6}"/>
                  </a:ext>
                </a:extLst>
              </xdr:cNvPr>
              <xdr:cNvSpPr>
                <a:spLocks noChangeArrowheads="1"/>
              </xdr:cNvSpPr>
            </xdr:nvSpPr>
            <xdr:spPr bwMode="auto">
              <a:xfrm>
                <a:off x="2376540" y="9229857"/>
                <a:ext cx="4623908" cy="2820471"/>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96" name="Rectangle 495">
                <a:extLst>
                  <a:ext uri="{FF2B5EF4-FFF2-40B4-BE49-F238E27FC236}">
                    <a16:creationId xmlns:a16="http://schemas.microsoft.com/office/drawing/2014/main" id="{45103AAF-6C73-4C6F-AFCA-51F58EDA2063}"/>
                  </a:ext>
                </a:extLst>
              </xdr:cNvPr>
              <xdr:cNvSpPr>
                <a:spLocks noChangeArrowheads="1"/>
              </xdr:cNvSpPr>
            </xdr:nvSpPr>
            <xdr:spPr bwMode="auto">
              <a:xfrm>
                <a:off x="5780783" y="9714825"/>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97" name="Freeform 7">
                <a:extLst>
                  <a:ext uri="{FF2B5EF4-FFF2-40B4-BE49-F238E27FC236}">
                    <a16:creationId xmlns:a16="http://schemas.microsoft.com/office/drawing/2014/main" id="{F2597DBE-A5CB-4F3D-99A9-D3ECA0D8E4F8}"/>
                  </a:ext>
                </a:extLst>
              </xdr:cNvPr>
              <xdr:cNvSpPr>
                <a:spLocks/>
              </xdr:cNvSpPr>
            </xdr:nvSpPr>
            <xdr:spPr bwMode="auto">
              <a:xfrm>
                <a:off x="7127333" y="11834351"/>
                <a:ext cx="61967" cy="100135"/>
              </a:xfrm>
              <a:custGeom>
                <a:avLst/>
                <a:gdLst>
                  <a:gd name="T0" fmla="*/ 1 w 63"/>
                  <a:gd name="T1" fmla="*/ 35 h 102"/>
                  <a:gd name="T2" fmla="*/ 1 w 63"/>
                  <a:gd name="T3" fmla="*/ 0 h 102"/>
                  <a:gd name="T4" fmla="*/ 63 w 63"/>
                  <a:gd name="T5" fmla="*/ 52 h 102"/>
                  <a:gd name="T6" fmla="*/ 0 w 63"/>
                  <a:gd name="T7" fmla="*/ 102 h 102"/>
                  <a:gd name="T8" fmla="*/ 0 w 63"/>
                  <a:gd name="T9" fmla="*/ 67 h 102"/>
                </a:gdLst>
                <a:ahLst/>
                <a:cxnLst>
                  <a:cxn ang="0">
                    <a:pos x="T0" y="T1"/>
                  </a:cxn>
                  <a:cxn ang="0">
                    <a:pos x="T2" y="T3"/>
                  </a:cxn>
                  <a:cxn ang="0">
                    <a:pos x="T4" y="T5"/>
                  </a:cxn>
                  <a:cxn ang="0">
                    <a:pos x="T6" y="T7"/>
                  </a:cxn>
                  <a:cxn ang="0">
                    <a:pos x="T8" y="T9"/>
                  </a:cxn>
                </a:cxnLst>
                <a:rect l="0" t="0" r="r" b="b"/>
                <a:pathLst>
                  <a:path w="63" h="102">
                    <a:moveTo>
                      <a:pt x="1" y="35"/>
                    </a:moveTo>
                    <a:lnTo>
                      <a:pt x="1" y="0"/>
                    </a:lnTo>
                    <a:lnTo>
                      <a:pt x="63" y="52"/>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98" name="Freeform 10">
                <a:extLst>
                  <a:ext uri="{FF2B5EF4-FFF2-40B4-BE49-F238E27FC236}">
                    <a16:creationId xmlns:a16="http://schemas.microsoft.com/office/drawing/2014/main" id="{4E029ECC-049C-407D-9DA4-C8A107251D67}"/>
                  </a:ext>
                </a:extLst>
              </xdr:cNvPr>
              <xdr:cNvSpPr>
                <a:spLocks/>
              </xdr:cNvSpPr>
            </xdr:nvSpPr>
            <xdr:spPr bwMode="auto">
              <a:xfrm>
                <a:off x="4344726" y="9543025"/>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499" name="Freeform 11">
                <a:extLst>
                  <a:ext uri="{FF2B5EF4-FFF2-40B4-BE49-F238E27FC236}">
                    <a16:creationId xmlns:a16="http://schemas.microsoft.com/office/drawing/2014/main" id="{5B6B713D-F237-4BE1-BAA5-3A07F177194A}"/>
                  </a:ext>
                </a:extLst>
              </xdr:cNvPr>
              <xdr:cNvSpPr>
                <a:spLocks/>
              </xdr:cNvSpPr>
            </xdr:nvSpPr>
            <xdr:spPr bwMode="auto">
              <a:xfrm>
                <a:off x="3829318" y="11820606"/>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0" name="Freeform 12">
                <a:extLst>
                  <a:ext uri="{FF2B5EF4-FFF2-40B4-BE49-F238E27FC236}">
                    <a16:creationId xmlns:a16="http://schemas.microsoft.com/office/drawing/2014/main" id="{3FDFF12F-E3BD-4D62-8D87-81900EF1B46E}"/>
                  </a:ext>
                </a:extLst>
              </xdr:cNvPr>
              <xdr:cNvSpPr>
                <a:spLocks/>
              </xdr:cNvSpPr>
            </xdr:nvSpPr>
            <xdr:spPr bwMode="auto">
              <a:xfrm>
                <a:off x="3176208" y="11472097"/>
                <a:ext cx="100327" cy="61848"/>
              </a:xfrm>
              <a:custGeom>
                <a:avLst/>
                <a:gdLst>
                  <a:gd name="T0" fmla="*/ 67 w 102"/>
                  <a:gd name="T1" fmla="*/ 2 h 63"/>
                  <a:gd name="T2" fmla="*/ 102 w 102"/>
                  <a:gd name="T3" fmla="*/ 3 h 63"/>
                  <a:gd name="T4" fmla="*/ 49 w 102"/>
                  <a:gd name="T5" fmla="*/ 63 h 63"/>
                  <a:gd name="T6" fmla="*/ 0 w 102"/>
                  <a:gd name="T7" fmla="*/ 0 h 63"/>
                  <a:gd name="T8" fmla="*/ 35 w 102"/>
                  <a:gd name="T9" fmla="*/ 1 h 63"/>
                </a:gdLst>
                <a:ahLst/>
                <a:cxnLst>
                  <a:cxn ang="0">
                    <a:pos x="T0" y="T1"/>
                  </a:cxn>
                  <a:cxn ang="0">
                    <a:pos x="T2" y="T3"/>
                  </a:cxn>
                  <a:cxn ang="0">
                    <a:pos x="T4" y="T5"/>
                  </a:cxn>
                  <a:cxn ang="0">
                    <a:pos x="T6" y="T7"/>
                  </a:cxn>
                  <a:cxn ang="0">
                    <a:pos x="T8" y="T9"/>
                  </a:cxn>
                </a:cxnLst>
                <a:rect l="0" t="0" r="r" b="b"/>
                <a:pathLst>
                  <a:path w="102" h="63">
                    <a:moveTo>
                      <a:pt x="67" y="2"/>
                    </a:moveTo>
                    <a:lnTo>
                      <a:pt x="102" y="3"/>
                    </a:lnTo>
                    <a:lnTo>
                      <a:pt x="49" y="63"/>
                    </a:lnTo>
                    <a:lnTo>
                      <a:pt x="0" y="0"/>
                    </a:lnTo>
                    <a:lnTo>
                      <a:pt x="35" y="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1" name="Freeform 13">
                <a:extLst>
                  <a:ext uri="{FF2B5EF4-FFF2-40B4-BE49-F238E27FC236}">
                    <a16:creationId xmlns:a16="http://schemas.microsoft.com/office/drawing/2014/main" id="{9E79914F-FF3B-45EC-9648-9C4862B0597C}"/>
                  </a:ext>
                </a:extLst>
              </xdr:cNvPr>
              <xdr:cNvSpPr>
                <a:spLocks/>
              </xdr:cNvSpPr>
            </xdr:nvSpPr>
            <xdr:spPr bwMode="auto">
              <a:xfrm>
                <a:off x="3509649" y="10899756"/>
                <a:ext cx="99344" cy="60866"/>
              </a:xfrm>
              <a:custGeom>
                <a:avLst/>
                <a:gdLst>
                  <a:gd name="T0" fmla="*/ 67 w 101"/>
                  <a:gd name="T1" fmla="*/ 0 h 62"/>
                  <a:gd name="T2" fmla="*/ 101 w 101"/>
                  <a:gd name="T3" fmla="*/ 0 h 62"/>
                  <a:gd name="T4" fmla="*/ 51 w 101"/>
                  <a:gd name="T5" fmla="*/ 62 h 62"/>
                  <a:gd name="T6" fmla="*/ 0 w 101"/>
                  <a:gd name="T7" fmla="*/ 0 h 62"/>
                  <a:gd name="T8" fmla="*/ 35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1" y="62"/>
                    </a:lnTo>
                    <a:lnTo>
                      <a:pt x="0" y="0"/>
                    </a:lnTo>
                    <a:lnTo>
                      <a:pt x="35"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2" name="Freeform 16">
                <a:extLst>
                  <a:ext uri="{FF2B5EF4-FFF2-40B4-BE49-F238E27FC236}">
                    <a16:creationId xmlns:a16="http://schemas.microsoft.com/office/drawing/2014/main" id="{8A19C6B9-64D8-4F41-B7D9-D397AB838EA8}"/>
                  </a:ext>
                </a:extLst>
              </xdr:cNvPr>
              <xdr:cNvSpPr>
                <a:spLocks/>
              </xdr:cNvSpPr>
            </xdr:nvSpPr>
            <xdr:spPr bwMode="auto">
              <a:xfrm>
                <a:off x="4537510" y="9351590"/>
                <a:ext cx="995404" cy="99153"/>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3" name="Freeform 17">
                <a:extLst>
                  <a:ext uri="{FF2B5EF4-FFF2-40B4-BE49-F238E27FC236}">
                    <a16:creationId xmlns:a16="http://schemas.microsoft.com/office/drawing/2014/main" id="{97A50A0E-D867-405A-9965-0C59F646672F}"/>
                  </a:ext>
                </a:extLst>
              </xdr:cNvPr>
              <xdr:cNvSpPr>
                <a:spLocks/>
              </xdr:cNvSpPr>
            </xdr:nvSpPr>
            <xdr:spPr bwMode="auto">
              <a:xfrm>
                <a:off x="5471932" y="935159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4" name="Freeform 18">
                <a:extLst>
                  <a:ext uri="{FF2B5EF4-FFF2-40B4-BE49-F238E27FC236}">
                    <a16:creationId xmlns:a16="http://schemas.microsoft.com/office/drawing/2014/main" id="{B15855BE-6EB0-4954-8AAC-F7DEC4809153}"/>
                  </a:ext>
                </a:extLst>
              </xdr:cNvPr>
              <xdr:cNvSpPr>
                <a:spLocks/>
              </xdr:cNvSpPr>
            </xdr:nvSpPr>
            <xdr:spPr bwMode="auto">
              <a:xfrm>
                <a:off x="2206377" y="9351590"/>
                <a:ext cx="2037038" cy="100135"/>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5" name="Freeform 19">
                <a:extLst>
                  <a:ext uri="{FF2B5EF4-FFF2-40B4-BE49-F238E27FC236}">
                    <a16:creationId xmlns:a16="http://schemas.microsoft.com/office/drawing/2014/main" id="{B33F223C-F74E-4927-8C2D-8050B704A793}"/>
                  </a:ext>
                </a:extLst>
              </xdr:cNvPr>
              <xdr:cNvSpPr>
                <a:spLocks/>
              </xdr:cNvSpPr>
            </xdr:nvSpPr>
            <xdr:spPr bwMode="auto">
              <a:xfrm>
                <a:off x="4182431" y="9351590"/>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6" name="Freeform 20">
                <a:extLst>
                  <a:ext uri="{FF2B5EF4-FFF2-40B4-BE49-F238E27FC236}">
                    <a16:creationId xmlns:a16="http://schemas.microsoft.com/office/drawing/2014/main" id="{3D7219A6-D0FE-4CA8-A777-50745164840A}"/>
                  </a:ext>
                </a:extLst>
              </xdr:cNvPr>
              <xdr:cNvSpPr>
                <a:spLocks/>
              </xdr:cNvSpPr>
            </xdr:nvSpPr>
            <xdr:spPr bwMode="auto">
              <a:xfrm>
                <a:off x="6518483" y="9649051"/>
                <a:ext cx="99344" cy="60866"/>
              </a:xfrm>
              <a:custGeom>
                <a:avLst/>
                <a:gdLst>
                  <a:gd name="T0" fmla="*/ 67 w 101"/>
                  <a:gd name="T1" fmla="*/ 0 h 62"/>
                  <a:gd name="T2" fmla="*/ 101 w 101"/>
                  <a:gd name="T3" fmla="*/ 0 h 62"/>
                  <a:gd name="T4" fmla="*/ 50 w 101"/>
                  <a:gd name="T5" fmla="*/ 62 h 62"/>
                  <a:gd name="T6" fmla="*/ 0 w 101"/>
                  <a:gd name="T7" fmla="*/ 0 h 62"/>
                  <a:gd name="T8" fmla="*/ 34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0" y="62"/>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7" name="Freeform 21">
                <a:extLst>
                  <a:ext uri="{FF2B5EF4-FFF2-40B4-BE49-F238E27FC236}">
                    <a16:creationId xmlns:a16="http://schemas.microsoft.com/office/drawing/2014/main" id="{53BD1011-B698-413F-A01D-F490BF2E246E}"/>
                  </a:ext>
                </a:extLst>
              </xdr:cNvPr>
              <xdr:cNvSpPr>
                <a:spLocks/>
              </xdr:cNvSpPr>
            </xdr:nvSpPr>
            <xdr:spPr bwMode="auto">
              <a:xfrm>
                <a:off x="5671603" y="9587202"/>
                <a:ext cx="99344" cy="60866"/>
              </a:xfrm>
              <a:custGeom>
                <a:avLst/>
                <a:gdLst>
                  <a:gd name="T0" fmla="*/ 34 w 101"/>
                  <a:gd name="T1" fmla="*/ 62 h 62"/>
                  <a:gd name="T2" fmla="*/ 0 w 101"/>
                  <a:gd name="T3" fmla="*/ 62 h 62"/>
                  <a:gd name="T4" fmla="*/ 49 w 101"/>
                  <a:gd name="T5" fmla="*/ 0 h 62"/>
                  <a:gd name="T6" fmla="*/ 101 w 101"/>
                  <a:gd name="T7" fmla="*/ 60 h 62"/>
                  <a:gd name="T8" fmla="*/ 66 w 101"/>
                  <a:gd name="T9" fmla="*/ 61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49" y="0"/>
                    </a:lnTo>
                    <a:lnTo>
                      <a:pt x="101" y="60"/>
                    </a:lnTo>
                    <a:lnTo>
                      <a:pt x="66"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8" name="Freeform 22">
                <a:extLst>
                  <a:ext uri="{FF2B5EF4-FFF2-40B4-BE49-F238E27FC236}">
                    <a16:creationId xmlns:a16="http://schemas.microsoft.com/office/drawing/2014/main" id="{59DE6164-6A81-47ED-B49D-A82099CB4EA7}"/>
                  </a:ext>
                </a:extLst>
              </xdr:cNvPr>
              <xdr:cNvSpPr>
                <a:spLocks/>
              </xdr:cNvSpPr>
            </xdr:nvSpPr>
            <xdr:spPr bwMode="auto">
              <a:xfrm>
                <a:off x="5296851" y="10098676"/>
                <a:ext cx="99344" cy="64793"/>
              </a:xfrm>
              <a:custGeom>
                <a:avLst/>
                <a:gdLst>
                  <a:gd name="T0" fmla="*/ 34 w 101"/>
                  <a:gd name="T1" fmla="*/ 63 h 66"/>
                  <a:gd name="T2" fmla="*/ 0 w 101"/>
                  <a:gd name="T3" fmla="*/ 66 h 66"/>
                  <a:gd name="T4" fmla="*/ 47 w 101"/>
                  <a:gd name="T5" fmla="*/ 0 h 66"/>
                  <a:gd name="T6" fmla="*/ 101 w 101"/>
                  <a:gd name="T7" fmla="*/ 58 h 66"/>
                  <a:gd name="T8" fmla="*/ 67 w 101"/>
                  <a:gd name="T9" fmla="*/ 61 h 66"/>
                </a:gdLst>
                <a:ahLst/>
                <a:cxnLst>
                  <a:cxn ang="0">
                    <a:pos x="T0" y="T1"/>
                  </a:cxn>
                  <a:cxn ang="0">
                    <a:pos x="T2" y="T3"/>
                  </a:cxn>
                  <a:cxn ang="0">
                    <a:pos x="T4" y="T5"/>
                  </a:cxn>
                  <a:cxn ang="0">
                    <a:pos x="T6" y="T7"/>
                  </a:cxn>
                  <a:cxn ang="0">
                    <a:pos x="T8" y="T9"/>
                  </a:cxn>
                </a:cxnLst>
                <a:rect l="0" t="0" r="r" b="b"/>
                <a:pathLst>
                  <a:path w="101" h="66">
                    <a:moveTo>
                      <a:pt x="34" y="63"/>
                    </a:moveTo>
                    <a:lnTo>
                      <a:pt x="0" y="66"/>
                    </a:lnTo>
                    <a:lnTo>
                      <a:pt x="47" y="0"/>
                    </a:lnTo>
                    <a:lnTo>
                      <a:pt x="101" y="58"/>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09" name="Freeform 23">
                <a:extLst>
                  <a:ext uri="{FF2B5EF4-FFF2-40B4-BE49-F238E27FC236}">
                    <a16:creationId xmlns:a16="http://schemas.microsoft.com/office/drawing/2014/main" id="{23FF18CC-E622-45BC-A5B0-48727CBA8F6D}"/>
                  </a:ext>
                </a:extLst>
              </xdr:cNvPr>
              <xdr:cNvSpPr>
                <a:spLocks/>
              </xdr:cNvSpPr>
            </xdr:nvSpPr>
            <xdr:spPr bwMode="auto">
              <a:xfrm>
                <a:off x="5134557" y="9903314"/>
                <a:ext cx="60983" cy="99153"/>
              </a:xfrm>
              <a:custGeom>
                <a:avLst/>
                <a:gdLst>
                  <a:gd name="T0" fmla="*/ 0 w 62"/>
                  <a:gd name="T1" fmla="*/ 34 h 101"/>
                  <a:gd name="T2" fmla="*/ 0 w 62"/>
                  <a:gd name="T3" fmla="*/ 0 h 101"/>
                  <a:gd name="T4" fmla="*/ 62 w 62"/>
                  <a:gd name="T5" fmla="*/ 51 h 101"/>
                  <a:gd name="T6" fmla="*/ 1 w 62"/>
                  <a:gd name="T7" fmla="*/ 101 h 101"/>
                  <a:gd name="T8" fmla="*/ 1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1" y="101"/>
                    </a:lnTo>
                    <a:lnTo>
                      <a:pt x="1"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0" name="Freeform 24">
                <a:extLst>
                  <a:ext uri="{FF2B5EF4-FFF2-40B4-BE49-F238E27FC236}">
                    <a16:creationId xmlns:a16="http://schemas.microsoft.com/office/drawing/2014/main" id="{C563CDB3-4AE8-476E-A0AF-1314EB382E97}"/>
                  </a:ext>
                </a:extLst>
              </xdr:cNvPr>
              <xdr:cNvSpPr>
                <a:spLocks/>
              </xdr:cNvSpPr>
            </xdr:nvSpPr>
            <xdr:spPr bwMode="auto">
              <a:xfrm>
                <a:off x="2932274" y="10974368"/>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1" name="Freeform 25">
                <a:extLst>
                  <a:ext uri="{FF2B5EF4-FFF2-40B4-BE49-F238E27FC236}">
                    <a16:creationId xmlns:a16="http://schemas.microsoft.com/office/drawing/2014/main" id="{02316525-4CF4-404B-A7AE-D8C8C8D6A81E}"/>
                  </a:ext>
                </a:extLst>
              </xdr:cNvPr>
              <xdr:cNvSpPr>
                <a:spLocks/>
              </xdr:cNvSpPr>
            </xdr:nvSpPr>
            <xdr:spPr bwMode="auto">
              <a:xfrm>
                <a:off x="2936209" y="10965532"/>
                <a:ext cx="99344" cy="61848"/>
              </a:xfrm>
              <a:custGeom>
                <a:avLst/>
                <a:gdLst>
                  <a:gd name="T0" fmla="*/ 34 w 101"/>
                  <a:gd name="T1" fmla="*/ 63 h 63"/>
                  <a:gd name="T2" fmla="*/ 0 w 101"/>
                  <a:gd name="T3" fmla="*/ 63 h 63"/>
                  <a:gd name="T4" fmla="*/ 51 w 101"/>
                  <a:gd name="T5" fmla="*/ 0 h 63"/>
                  <a:gd name="T6" fmla="*/ 101 w 101"/>
                  <a:gd name="T7" fmla="*/ 63 h 63"/>
                  <a:gd name="T8" fmla="*/ 67 w 101"/>
                  <a:gd name="T9" fmla="*/ 63 h 63"/>
                </a:gdLst>
                <a:ahLst/>
                <a:cxnLst>
                  <a:cxn ang="0">
                    <a:pos x="T0" y="T1"/>
                  </a:cxn>
                  <a:cxn ang="0">
                    <a:pos x="T2" y="T3"/>
                  </a:cxn>
                  <a:cxn ang="0">
                    <a:pos x="T4" y="T5"/>
                  </a:cxn>
                  <a:cxn ang="0">
                    <a:pos x="T6" y="T7"/>
                  </a:cxn>
                  <a:cxn ang="0">
                    <a:pos x="T8" y="T9"/>
                  </a:cxn>
                </a:cxnLst>
                <a:rect l="0" t="0" r="r" b="b"/>
                <a:pathLst>
                  <a:path w="101" h="63">
                    <a:moveTo>
                      <a:pt x="34" y="63"/>
                    </a:moveTo>
                    <a:lnTo>
                      <a:pt x="0" y="63"/>
                    </a:lnTo>
                    <a:lnTo>
                      <a:pt x="51" y="0"/>
                    </a:lnTo>
                    <a:lnTo>
                      <a:pt x="101" y="63"/>
                    </a:lnTo>
                    <a:lnTo>
                      <a:pt x="67" y="6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2" name="Freeform 26">
                <a:extLst>
                  <a:ext uri="{FF2B5EF4-FFF2-40B4-BE49-F238E27FC236}">
                    <a16:creationId xmlns:a16="http://schemas.microsoft.com/office/drawing/2014/main" id="{AA3EF974-3E48-42FB-89A6-396925203B86}"/>
                  </a:ext>
                </a:extLst>
              </xdr:cNvPr>
              <xdr:cNvSpPr>
                <a:spLocks/>
              </xdr:cNvSpPr>
            </xdr:nvSpPr>
            <xdr:spPr bwMode="auto">
              <a:xfrm>
                <a:off x="5287014" y="11358219"/>
                <a:ext cx="100327" cy="60866"/>
              </a:xfrm>
              <a:custGeom>
                <a:avLst/>
                <a:gdLst>
                  <a:gd name="T0" fmla="*/ 35 w 102"/>
                  <a:gd name="T1" fmla="*/ 62 h 62"/>
                  <a:gd name="T2" fmla="*/ 0 w 102"/>
                  <a:gd name="T3" fmla="*/ 62 h 62"/>
                  <a:gd name="T4" fmla="*/ 51 w 102"/>
                  <a:gd name="T5" fmla="*/ 0 h 62"/>
                  <a:gd name="T6" fmla="*/ 102 w 102"/>
                  <a:gd name="T7" fmla="*/ 62 h 62"/>
                  <a:gd name="T8" fmla="*/ 67 w 102"/>
                  <a:gd name="T9" fmla="*/ 62 h 62"/>
                </a:gdLst>
                <a:ahLst/>
                <a:cxnLst>
                  <a:cxn ang="0">
                    <a:pos x="T0" y="T1"/>
                  </a:cxn>
                  <a:cxn ang="0">
                    <a:pos x="T2" y="T3"/>
                  </a:cxn>
                  <a:cxn ang="0">
                    <a:pos x="T4" y="T5"/>
                  </a:cxn>
                  <a:cxn ang="0">
                    <a:pos x="T6" y="T7"/>
                  </a:cxn>
                  <a:cxn ang="0">
                    <a:pos x="T8" y="T9"/>
                  </a:cxn>
                </a:cxnLst>
                <a:rect l="0" t="0" r="r" b="b"/>
                <a:pathLst>
                  <a:path w="102" h="62">
                    <a:moveTo>
                      <a:pt x="35" y="62"/>
                    </a:moveTo>
                    <a:lnTo>
                      <a:pt x="0" y="62"/>
                    </a:lnTo>
                    <a:lnTo>
                      <a:pt x="51" y="0"/>
                    </a:lnTo>
                    <a:lnTo>
                      <a:pt x="102"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3" name="Freeform 27">
                <a:extLst>
                  <a:ext uri="{FF2B5EF4-FFF2-40B4-BE49-F238E27FC236}">
                    <a16:creationId xmlns:a16="http://schemas.microsoft.com/office/drawing/2014/main" id="{AC3DE2C6-8B9C-43AD-963A-44BD6FD1B15A}"/>
                  </a:ext>
                </a:extLst>
              </xdr:cNvPr>
              <xdr:cNvSpPr>
                <a:spLocks/>
              </xdr:cNvSpPr>
            </xdr:nvSpPr>
            <xdr:spPr bwMode="auto">
              <a:xfrm>
                <a:off x="4576855" y="11854966"/>
                <a:ext cx="62951" cy="98172"/>
              </a:xfrm>
              <a:custGeom>
                <a:avLst/>
                <a:gdLst>
                  <a:gd name="T0" fmla="*/ 1 w 64"/>
                  <a:gd name="T1" fmla="*/ 34 h 100"/>
                  <a:gd name="T2" fmla="*/ 0 w 64"/>
                  <a:gd name="T3" fmla="*/ 0 h 100"/>
                  <a:gd name="T4" fmla="*/ 64 w 64"/>
                  <a:gd name="T5" fmla="*/ 48 h 100"/>
                  <a:gd name="T6" fmla="*/ 3 w 64"/>
                  <a:gd name="T7" fmla="*/ 100 h 100"/>
                  <a:gd name="T8" fmla="*/ 2 w 64"/>
                  <a:gd name="T9" fmla="*/ 66 h 100"/>
                </a:gdLst>
                <a:ahLst/>
                <a:cxnLst>
                  <a:cxn ang="0">
                    <a:pos x="T0" y="T1"/>
                  </a:cxn>
                  <a:cxn ang="0">
                    <a:pos x="T2" y="T3"/>
                  </a:cxn>
                  <a:cxn ang="0">
                    <a:pos x="T4" y="T5"/>
                  </a:cxn>
                  <a:cxn ang="0">
                    <a:pos x="T6" y="T7"/>
                  </a:cxn>
                  <a:cxn ang="0">
                    <a:pos x="T8" y="T9"/>
                  </a:cxn>
                </a:cxnLst>
                <a:rect l="0" t="0" r="r" b="b"/>
                <a:pathLst>
                  <a:path w="64" h="100">
                    <a:moveTo>
                      <a:pt x="1" y="34"/>
                    </a:moveTo>
                    <a:lnTo>
                      <a:pt x="0" y="0"/>
                    </a:lnTo>
                    <a:lnTo>
                      <a:pt x="64" y="48"/>
                    </a:lnTo>
                    <a:lnTo>
                      <a:pt x="3" y="100"/>
                    </a:lnTo>
                    <a:lnTo>
                      <a:pt x="2" y="66"/>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4" name="Freeform 28">
                <a:extLst>
                  <a:ext uri="{FF2B5EF4-FFF2-40B4-BE49-F238E27FC236}">
                    <a16:creationId xmlns:a16="http://schemas.microsoft.com/office/drawing/2014/main" id="{C2F9FECF-AA54-456B-B8A4-B328E2628EFD}"/>
                  </a:ext>
                </a:extLst>
              </xdr:cNvPr>
              <xdr:cNvSpPr>
                <a:spLocks/>
              </xdr:cNvSpPr>
            </xdr:nvSpPr>
            <xdr:spPr bwMode="auto">
              <a:xfrm>
                <a:off x="5994224" y="11394542"/>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5" name="Freeform 29">
                <a:extLst>
                  <a:ext uri="{FF2B5EF4-FFF2-40B4-BE49-F238E27FC236}">
                    <a16:creationId xmlns:a16="http://schemas.microsoft.com/office/drawing/2014/main" id="{F73EBFC1-D3D9-488C-8AB5-7F66FC6E7553}"/>
                  </a:ext>
                </a:extLst>
              </xdr:cNvPr>
              <xdr:cNvSpPr>
                <a:spLocks/>
              </xdr:cNvSpPr>
            </xdr:nvSpPr>
            <xdr:spPr bwMode="auto">
              <a:xfrm>
                <a:off x="5841766"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6" name="Freeform 30">
                <a:extLst>
                  <a:ext uri="{FF2B5EF4-FFF2-40B4-BE49-F238E27FC236}">
                    <a16:creationId xmlns:a16="http://schemas.microsoft.com/office/drawing/2014/main" id="{BD662F3D-EB08-4AD8-803D-F34B8A55790D}"/>
                  </a:ext>
                </a:extLst>
              </xdr:cNvPr>
              <xdr:cNvSpPr>
                <a:spLocks/>
              </xdr:cNvSpPr>
            </xdr:nvSpPr>
            <xdr:spPr bwMode="auto">
              <a:xfrm>
                <a:off x="3991612" y="10960623"/>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7" name="Freeform 31">
                <a:extLst>
                  <a:ext uri="{FF2B5EF4-FFF2-40B4-BE49-F238E27FC236}">
                    <a16:creationId xmlns:a16="http://schemas.microsoft.com/office/drawing/2014/main" id="{685BB92D-E3CB-4DB8-A635-F875C8F6127A}"/>
                  </a:ext>
                </a:extLst>
              </xdr:cNvPr>
              <xdr:cNvSpPr>
                <a:spLocks/>
              </xdr:cNvSpPr>
            </xdr:nvSpPr>
            <xdr:spPr bwMode="auto">
              <a:xfrm>
                <a:off x="3991612" y="11341530"/>
                <a:ext cx="99344" cy="60866"/>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8" name="Freeform 32">
                <a:extLst>
                  <a:ext uri="{FF2B5EF4-FFF2-40B4-BE49-F238E27FC236}">
                    <a16:creationId xmlns:a16="http://schemas.microsoft.com/office/drawing/2014/main" id="{3BB2D18F-0B03-4A9B-B034-E6F7B99C33EB}"/>
                  </a:ext>
                </a:extLst>
              </xdr:cNvPr>
              <xdr:cNvSpPr>
                <a:spLocks/>
              </xdr:cNvSpPr>
            </xdr:nvSpPr>
            <xdr:spPr bwMode="auto">
              <a:xfrm>
                <a:off x="4729313" y="10996947"/>
                <a:ext cx="99344" cy="63811"/>
              </a:xfrm>
              <a:custGeom>
                <a:avLst/>
                <a:gdLst>
                  <a:gd name="T0" fmla="*/ 34 w 101"/>
                  <a:gd name="T1" fmla="*/ 62 h 65"/>
                  <a:gd name="T2" fmla="*/ 0 w 101"/>
                  <a:gd name="T3" fmla="*/ 65 h 65"/>
                  <a:gd name="T4" fmla="*/ 47 w 101"/>
                  <a:gd name="T5" fmla="*/ 0 h 65"/>
                  <a:gd name="T6" fmla="*/ 101 w 101"/>
                  <a:gd name="T7" fmla="*/ 57 h 65"/>
                  <a:gd name="T8" fmla="*/ 67 w 101"/>
                  <a:gd name="T9" fmla="*/ 60 h 65"/>
                </a:gdLst>
                <a:ahLst/>
                <a:cxnLst>
                  <a:cxn ang="0">
                    <a:pos x="T0" y="T1"/>
                  </a:cxn>
                  <a:cxn ang="0">
                    <a:pos x="T2" y="T3"/>
                  </a:cxn>
                  <a:cxn ang="0">
                    <a:pos x="T4" y="T5"/>
                  </a:cxn>
                  <a:cxn ang="0">
                    <a:pos x="T6" y="T7"/>
                  </a:cxn>
                  <a:cxn ang="0">
                    <a:pos x="T8" y="T9"/>
                  </a:cxn>
                </a:cxnLst>
                <a:rect l="0" t="0" r="r" b="b"/>
                <a:pathLst>
                  <a:path w="101" h="65">
                    <a:moveTo>
                      <a:pt x="34" y="62"/>
                    </a:moveTo>
                    <a:lnTo>
                      <a:pt x="0" y="65"/>
                    </a:lnTo>
                    <a:lnTo>
                      <a:pt x="47" y="0"/>
                    </a:lnTo>
                    <a:lnTo>
                      <a:pt x="101" y="57"/>
                    </a:lnTo>
                    <a:lnTo>
                      <a:pt x="67" y="6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19" name="Freeform 33">
                <a:extLst>
                  <a:ext uri="{FF2B5EF4-FFF2-40B4-BE49-F238E27FC236}">
                    <a16:creationId xmlns:a16="http://schemas.microsoft.com/office/drawing/2014/main" id="{5F8333DA-A9C7-4828-AF6A-BF671081547E}"/>
                  </a:ext>
                </a:extLst>
              </xdr:cNvPr>
              <xdr:cNvSpPr>
                <a:spLocks/>
              </xdr:cNvSpPr>
            </xdr:nvSpPr>
            <xdr:spPr bwMode="auto">
              <a:xfrm>
                <a:off x="4730296" y="11389633"/>
                <a:ext cx="99344" cy="60866"/>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0" name="Freeform 34">
                <a:extLst>
                  <a:ext uri="{FF2B5EF4-FFF2-40B4-BE49-F238E27FC236}">
                    <a16:creationId xmlns:a16="http://schemas.microsoft.com/office/drawing/2014/main" id="{05EF957E-6E43-4B22-940D-460200DFCE3A}"/>
                  </a:ext>
                </a:extLst>
              </xdr:cNvPr>
              <xdr:cNvSpPr>
                <a:spLocks/>
              </xdr:cNvSpPr>
            </xdr:nvSpPr>
            <xdr:spPr bwMode="auto">
              <a:xfrm>
                <a:off x="5994224" y="10640584"/>
                <a:ext cx="100327" cy="62830"/>
              </a:xfrm>
              <a:custGeom>
                <a:avLst/>
                <a:gdLst>
                  <a:gd name="T0" fmla="*/ 35 w 102"/>
                  <a:gd name="T1" fmla="*/ 61 h 64"/>
                  <a:gd name="T2" fmla="*/ 0 w 102"/>
                  <a:gd name="T3" fmla="*/ 60 h 64"/>
                  <a:gd name="T4" fmla="*/ 53 w 102"/>
                  <a:gd name="T5" fmla="*/ 0 h 64"/>
                  <a:gd name="T6" fmla="*/ 102 w 102"/>
                  <a:gd name="T7" fmla="*/ 64 h 64"/>
                  <a:gd name="T8" fmla="*/ 67 w 102"/>
                  <a:gd name="T9" fmla="*/ 62 h 64"/>
                </a:gdLst>
                <a:ahLst/>
                <a:cxnLst>
                  <a:cxn ang="0">
                    <a:pos x="T0" y="T1"/>
                  </a:cxn>
                  <a:cxn ang="0">
                    <a:pos x="T2" y="T3"/>
                  </a:cxn>
                  <a:cxn ang="0">
                    <a:pos x="T4" y="T5"/>
                  </a:cxn>
                  <a:cxn ang="0">
                    <a:pos x="T6" y="T7"/>
                  </a:cxn>
                  <a:cxn ang="0">
                    <a:pos x="T8" y="T9"/>
                  </a:cxn>
                </a:cxnLst>
                <a:rect l="0" t="0" r="r" b="b"/>
                <a:pathLst>
                  <a:path w="102" h="64">
                    <a:moveTo>
                      <a:pt x="35" y="61"/>
                    </a:moveTo>
                    <a:lnTo>
                      <a:pt x="0" y="60"/>
                    </a:lnTo>
                    <a:lnTo>
                      <a:pt x="53" y="0"/>
                    </a:lnTo>
                    <a:lnTo>
                      <a:pt x="102"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1" name="Freeform 35">
                <a:extLst>
                  <a:ext uri="{FF2B5EF4-FFF2-40B4-BE49-F238E27FC236}">
                    <a16:creationId xmlns:a16="http://schemas.microsoft.com/office/drawing/2014/main" id="{36A1CA4C-C368-4082-BE8A-71B4D883EBE4}"/>
                  </a:ext>
                </a:extLst>
              </xdr:cNvPr>
              <xdr:cNvSpPr>
                <a:spLocks/>
              </xdr:cNvSpPr>
            </xdr:nvSpPr>
            <xdr:spPr bwMode="auto">
              <a:xfrm>
                <a:off x="5994224" y="11000874"/>
                <a:ext cx="99344" cy="62830"/>
              </a:xfrm>
              <a:custGeom>
                <a:avLst/>
                <a:gdLst>
                  <a:gd name="T0" fmla="*/ 34 w 101"/>
                  <a:gd name="T1" fmla="*/ 62 h 64"/>
                  <a:gd name="T2" fmla="*/ 0 w 101"/>
                  <a:gd name="T3" fmla="*/ 60 h 64"/>
                  <a:gd name="T4" fmla="*/ 53 w 101"/>
                  <a:gd name="T5" fmla="*/ 0 h 64"/>
                  <a:gd name="T6" fmla="*/ 101 w 101"/>
                  <a:gd name="T7" fmla="*/ 64 h 64"/>
                  <a:gd name="T8" fmla="*/ 67 w 101"/>
                  <a:gd name="T9" fmla="*/ 62 h 64"/>
                </a:gdLst>
                <a:ahLst/>
                <a:cxnLst>
                  <a:cxn ang="0">
                    <a:pos x="T0" y="T1"/>
                  </a:cxn>
                  <a:cxn ang="0">
                    <a:pos x="T2" y="T3"/>
                  </a:cxn>
                  <a:cxn ang="0">
                    <a:pos x="T4" y="T5"/>
                  </a:cxn>
                  <a:cxn ang="0">
                    <a:pos x="T6" y="T7"/>
                  </a:cxn>
                  <a:cxn ang="0">
                    <a:pos x="T8" y="T9"/>
                  </a:cxn>
                </a:cxnLst>
                <a:rect l="0" t="0" r="r" b="b"/>
                <a:pathLst>
                  <a:path w="101" h="64">
                    <a:moveTo>
                      <a:pt x="34" y="62"/>
                    </a:moveTo>
                    <a:lnTo>
                      <a:pt x="0" y="60"/>
                    </a:lnTo>
                    <a:lnTo>
                      <a:pt x="53" y="0"/>
                    </a:lnTo>
                    <a:lnTo>
                      <a:pt x="101"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2" name="Freeform 36">
                <a:extLst>
                  <a:ext uri="{FF2B5EF4-FFF2-40B4-BE49-F238E27FC236}">
                    <a16:creationId xmlns:a16="http://schemas.microsoft.com/office/drawing/2014/main" id="{41F9CD72-095F-4C6E-A05B-CA8C6ED7E356}"/>
                  </a:ext>
                </a:extLst>
              </xdr:cNvPr>
              <xdr:cNvSpPr>
                <a:spLocks/>
              </xdr:cNvSpPr>
            </xdr:nvSpPr>
            <xdr:spPr bwMode="auto">
              <a:xfrm>
                <a:off x="2932274" y="10172305"/>
                <a:ext cx="99344" cy="60866"/>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3" name="Freeform 37">
                <a:extLst>
                  <a:ext uri="{FF2B5EF4-FFF2-40B4-BE49-F238E27FC236}">
                    <a16:creationId xmlns:a16="http://schemas.microsoft.com/office/drawing/2014/main" id="{4DF40A06-7000-46E2-A386-17410086EA19}"/>
                  </a:ext>
                </a:extLst>
              </xdr:cNvPr>
              <xdr:cNvSpPr>
                <a:spLocks/>
              </xdr:cNvSpPr>
            </xdr:nvSpPr>
            <xdr:spPr bwMode="auto">
              <a:xfrm>
                <a:off x="3355223" y="11061740"/>
                <a:ext cx="60983" cy="99153"/>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4" name="Freeform 38">
                <a:extLst>
                  <a:ext uri="{FF2B5EF4-FFF2-40B4-BE49-F238E27FC236}">
                    <a16:creationId xmlns:a16="http://schemas.microsoft.com/office/drawing/2014/main" id="{F50DCE8A-75C1-4915-878E-C729071E2080}"/>
                  </a:ext>
                </a:extLst>
              </xdr:cNvPr>
              <xdr:cNvSpPr>
                <a:spLocks/>
              </xdr:cNvSpPr>
            </xdr:nvSpPr>
            <xdr:spPr bwMode="auto">
              <a:xfrm>
                <a:off x="3254896" y="10101621"/>
                <a:ext cx="99344" cy="62830"/>
              </a:xfrm>
              <a:custGeom>
                <a:avLst/>
                <a:gdLst>
                  <a:gd name="T0" fmla="*/ 67 w 101"/>
                  <a:gd name="T1" fmla="*/ 1 h 64"/>
                  <a:gd name="T2" fmla="*/ 101 w 101"/>
                  <a:gd name="T3" fmla="*/ 0 h 64"/>
                  <a:gd name="T4" fmla="*/ 54 w 101"/>
                  <a:gd name="T5" fmla="*/ 64 h 64"/>
                  <a:gd name="T6" fmla="*/ 0 w 101"/>
                  <a:gd name="T7" fmla="*/ 5 h 64"/>
                  <a:gd name="T8" fmla="*/ 34 w 101"/>
                  <a:gd name="T9" fmla="*/ 3 h 64"/>
                </a:gdLst>
                <a:ahLst/>
                <a:cxnLst>
                  <a:cxn ang="0">
                    <a:pos x="T0" y="T1"/>
                  </a:cxn>
                  <a:cxn ang="0">
                    <a:pos x="T2" y="T3"/>
                  </a:cxn>
                  <a:cxn ang="0">
                    <a:pos x="T4" y="T5"/>
                  </a:cxn>
                  <a:cxn ang="0">
                    <a:pos x="T6" y="T7"/>
                  </a:cxn>
                  <a:cxn ang="0">
                    <a:pos x="T8" y="T9"/>
                  </a:cxn>
                </a:cxnLst>
                <a:rect l="0" t="0" r="r" b="b"/>
                <a:pathLst>
                  <a:path w="101" h="64">
                    <a:moveTo>
                      <a:pt x="67" y="1"/>
                    </a:moveTo>
                    <a:lnTo>
                      <a:pt x="101" y="0"/>
                    </a:lnTo>
                    <a:lnTo>
                      <a:pt x="54" y="64"/>
                    </a:lnTo>
                    <a:lnTo>
                      <a:pt x="0" y="5"/>
                    </a:lnTo>
                    <a:lnTo>
                      <a:pt x="34" y="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5" name="Rectangle 524">
                <a:extLst>
                  <a:ext uri="{FF2B5EF4-FFF2-40B4-BE49-F238E27FC236}">
                    <a16:creationId xmlns:a16="http://schemas.microsoft.com/office/drawing/2014/main" id="{9454AFDF-F5B2-457C-BCF2-6AA08956E602}"/>
                  </a:ext>
                </a:extLst>
              </xdr:cNvPr>
              <xdr:cNvSpPr>
                <a:spLocks noChangeArrowheads="1"/>
              </xdr:cNvSpPr>
            </xdr:nvSpPr>
            <xdr:spPr bwMode="auto">
              <a:xfrm>
                <a:off x="4527675" y="9721697"/>
                <a:ext cx="1091797"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26" name="Oval 525">
                    <a:extLst>
                      <a:ext uri="{FF2B5EF4-FFF2-40B4-BE49-F238E27FC236}">
                        <a16:creationId xmlns:a16="http://schemas.microsoft.com/office/drawing/2014/main" id="{F5C0C560-0EE8-4CEB-BB09-57E0AEADAFB5}"/>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526" name="Oval 525">
                    <a:extLst>
                      <a:ext uri="{FF2B5EF4-FFF2-40B4-BE49-F238E27FC236}">
                        <a16:creationId xmlns:a16="http://schemas.microsoft.com/office/drawing/2014/main" id="{F5C0C560-0EE8-4CEB-BB09-57E0AEADAFB5}"/>
                      </a:ext>
                    </a:extLst>
                  </xdr:cNvPr>
                  <xdr:cNvSpPr>
                    <a:spLocks noChangeArrowheads="1"/>
                  </xdr:cNvSpPr>
                </xdr:nvSpPr>
                <xdr:spPr bwMode="auto">
                  <a:xfrm>
                    <a:off x="5145176" y="10288759"/>
                    <a:ext cx="378945" cy="377349"/>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27" name="Oval 526">
                    <a:extLst>
                      <a:ext uri="{FF2B5EF4-FFF2-40B4-BE49-F238E27FC236}">
                        <a16:creationId xmlns:a16="http://schemas.microsoft.com/office/drawing/2014/main" id="{198C9001-DBDB-4A17-929D-96861570C3C3}"/>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527" name="Oval 526">
                    <a:extLst>
                      <a:ext uri="{FF2B5EF4-FFF2-40B4-BE49-F238E27FC236}">
                        <a16:creationId xmlns:a16="http://schemas.microsoft.com/office/drawing/2014/main" id="{198C9001-DBDB-4A17-929D-96861570C3C3}"/>
                      </a:ext>
                    </a:extLst>
                  </xdr:cNvPr>
                  <xdr:cNvSpPr>
                    <a:spLocks noChangeArrowheads="1"/>
                  </xdr:cNvSpPr>
                </xdr:nvSpPr>
                <xdr:spPr bwMode="auto">
                  <a:xfrm>
                    <a:off x="4595543" y="10306800"/>
                    <a:ext cx="359014" cy="35930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528" name="Freeform 46">
                <a:extLst>
                  <a:ext uri="{FF2B5EF4-FFF2-40B4-BE49-F238E27FC236}">
                    <a16:creationId xmlns:a16="http://schemas.microsoft.com/office/drawing/2014/main" id="{C15683FD-7191-40D6-9217-2E5EF029FA24}"/>
                  </a:ext>
                </a:extLst>
              </xdr:cNvPr>
              <xdr:cNvSpPr>
                <a:spLocks/>
              </xdr:cNvSpPr>
            </xdr:nvSpPr>
            <xdr:spPr bwMode="auto">
              <a:xfrm>
                <a:off x="5287014" y="10665126"/>
                <a:ext cx="100327" cy="61848"/>
              </a:xfrm>
              <a:custGeom>
                <a:avLst/>
                <a:gdLst>
                  <a:gd name="T0" fmla="*/ 35 w 102"/>
                  <a:gd name="T1" fmla="*/ 62 h 63"/>
                  <a:gd name="T2" fmla="*/ 0 w 102"/>
                  <a:gd name="T3" fmla="*/ 61 h 63"/>
                  <a:gd name="T4" fmla="*/ 53 w 102"/>
                  <a:gd name="T5" fmla="*/ 0 h 63"/>
                  <a:gd name="T6" fmla="*/ 102 w 102"/>
                  <a:gd name="T7" fmla="*/ 63 h 63"/>
                  <a:gd name="T8" fmla="*/ 67 w 102"/>
                  <a:gd name="T9" fmla="*/ 62 h 63"/>
                </a:gdLst>
                <a:ahLst/>
                <a:cxnLst>
                  <a:cxn ang="0">
                    <a:pos x="T0" y="T1"/>
                  </a:cxn>
                  <a:cxn ang="0">
                    <a:pos x="T2" y="T3"/>
                  </a:cxn>
                  <a:cxn ang="0">
                    <a:pos x="T4" y="T5"/>
                  </a:cxn>
                  <a:cxn ang="0">
                    <a:pos x="T6" y="T7"/>
                  </a:cxn>
                  <a:cxn ang="0">
                    <a:pos x="T8" y="T9"/>
                  </a:cxn>
                </a:cxnLst>
                <a:rect l="0" t="0" r="r" b="b"/>
                <a:pathLst>
                  <a:path w="102" h="63">
                    <a:moveTo>
                      <a:pt x="35" y="62"/>
                    </a:moveTo>
                    <a:lnTo>
                      <a:pt x="0" y="61"/>
                    </a:lnTo>
                    <a:lnTo>
                      <a:pt x="53" y="0"/>
                    </a:lnTo>
                    <a:lnTo>
                      <a:pt x="102" y="63"/>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29" name="Freeform 51">
                <a:extLst>
                  <a:ext uri="{FF2B5EF4-FFF2-40B4-BE49-F238E27FC236}">
                    <a16:creationId xmlns:a16="http://schemas.microsoft.com/office/drawing/2014/main" id="{F921E98A-F934-4466-8E03-96FA96CFF168}"/>
                  </a:ext>
                </a:extLst>
              </xdr:cNvPr>
              <xdr:cNvSpPr>
                <a:spLocks/>
              </xdr:cNvSpPr>
            </xdr:nvSpPr>
            <xdr:spPr bwMode="auto">
              <a:xfrm>
                <a:off x="5320457" y="9587202"/>
                <a:ext cx="450489" cy="220886"/>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0" name="Freeform 54">
                <a:extLst>
                  <a:ext uri="{FF2B5EF4-FFF2-40B4-BE49-F238E27FC236}">
                    <a16:creationId xmlns:a16="http://schemas.microsoft.com/office/drawing/2014/main" id="{BA64FCDC-FA1C-445E-8E31-98B18A97DB41}"/>
                  </a:ext>
                </a:extLst>
              </xdr:cNvPr>
              <xdr:cNvSpPr>
                <a:spLocks/>
              </xdr:cNvSpPr>
            </xdr:nvSpPr>
            <xdr:spPr bwMode="auto">
              <a:xfrm>
                <a:off x="4758821" y="9903314"/>
                <a:ext cx="436719" cy="403486"/>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1" name="Freeform 55">
                <a:extLst>
                  <a:ext uri="{FF2B5EF4-FFF2-40B4-BE49-F238E27FC236}">
                    <a16:creationId xmlns:a16="http://schemas.microsoft.com/office/drawing/2014/main" id="{4ACB8798-0767-4716-86D7-5A058202BB1B}"/>
                  </a:ext>
                </a:extLst>
              </xdr:cNvPr>
              <xdr:cNvSpPr>
                <a:spLocks/>
              </xdr:cNvSpPr>
            </xdr:nvSpPr>
            <xdr:spPr bwMode="auto">
              <a:xfrm>
                <a:off x="5287014" y="11358219"/>
                <a:ext cx="100327" cy="212050"/>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32" name="Oval 531">
                    <a:extLst>
                      <a:ext uri="{FF2B5EF4-FFF2-40B4-BE49-F238E27FC236}">
                        <a16:creationId xmlns:a16="http://schemas.microsoft.com/office/drawing/2014/main" id="{802849E0-85B8-4BE9-B6D6-E55054BD95DF}"/>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532" name="Oval 531">
                    <a:extLst>
                      <a:ext uri="{FF2B5EF4-FFF2-40B4-BE49-F238E27FC236}">
                        <a16:creationId xmlns:a16="http://schemas.microsoft.com/office/drawing/2014/main" id="{802849E0-85B8-4BE9-B6D6-E55054BD95DF}"/>
                      </a:ext>
                    </a:extLst>
                  </xdr:cNvPr>
                  <xdr:cNvSpPr>
                    <a:spLocks noChangeArrowheads="1"/>
                  </xdr:cNvSpPr>
                </xdr:nvSpPr>
                <xdr:spPr bwMode="auto">
                  <a:xfrm>
                    <a:off x="5148327" y="11572232"/>
                    <a:ext cx="386555" cy="384833"/>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533" name="Freeform 60">
                <a:extLst>
                  <a:ext uri="{FF2B5EF4-FFF2-40B4-BE49-F238E27FC236}">
                    <a16:creationId xmlns:a16="http://schemas.microsoft.com/office/drawing/2014/main" id="{A70DB490-79FB-4118-A0AE-4F4DBF5E2DAE}"/>
                  </a:ext>
                </a:extLst>
              </xdr:cNvPr>
              <xdr:cNvSpPr>
                <a:spLocks/>
              </xdr:cNvSpPr>
            </xdr:nvSpPr>
            <xdr:spPr bwMode="auto">
              <a:xfrm>
                <a:off x="4725379" y="10668072"/>
                <a:ext cx="99344" cy="144312"/>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4" name="Freeform 65">
                <a:extLst>
                  <a:ext uri="{FF2B5EF4-FFF2-40B4-BE49-F238E27FC236}">
                    <a16:creationId xmlns:a16="http://schemas.microsoft.com/office/drawing/2014/main" id="{211A4A37-E8F1-4A39-80CF-A605E3CD04F6}"/>
                  </a:ext>
                </a:extLst>
              </xdr:cNvPr>
              <xdr:cNvSpPr>
                <a:spLocks/>
              </xdr:cNvSpPr>
            </xdr:nvSpPr>
            <xdr:spPr bwMode="auto">
              <a:xfrm>
                <a:off x="4730296" y="11340547"/>
                <a:ext cx="100327" cy="227758"/>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5" name="Freeform 66">
                <a:extLst>
                  <a:ext uri="{FF2B5EF4-FFF2-40B4-BE49-F238E27FC236}">
                    <a16:creationId xmlns:a16="http://schemas.microsoft.com/office/drawing/2014/main" id="{5553E959-FC9A-4789-A8D3-155E66F8B8DF}"/>
                  </a:ext>
                </a:extLst>
              </xdr:cNvPr>
              <xdr:cNvSpPr>
                <a:spLocks/>
              </xdr:cNvSpPr>
            </xdr:nvSpPr>
            <xdr:spPr bwMode="auto">
              <a:xfrm>
                <a:off x="5477834" y="11852022"/>
                <a:ext cx="424916" cy="100135"/>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6" name="Freeform 67">
                <a:extLst>
                  <a:ext uri="{FF2B5EF4-FFF2-40B4-BE49-F238E27FC236}">
                    <a16:creationId xmlns:a16="http://schemas.microsoft.com/office/drawing/2014/main" id="{1B1EADA6-ABD8-4E0B-8B19-9A3618798784}"/>
                  </a:ext>
                </a:extLst>
              </xdr:cNvPr>
              <xdr:cNvSpPr>
                <a:spLocks/>
              </xdr:cNvSpPr>
            </xdr:nvSpPr>
            <xdr:spPr bwMode="auto">
              <a:xfrm>
                <a:off x="5287014" y="10665126"/>
                <a:ext cx="100327" cy="147257"/>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7" name="Freeform 68">
                <a:extLst>
                  <a:ext uri="{FF2B5EF4-FFF2-40B4-BE49-F238E27FC236}">
                    <a16:creationId xmlns:a16="http://schemas.microsoft.com/office/drawing/2014/main" id="{DD4A97FF-9532-41A7-A916-F9A804B4D780}"/>
                  </a:ext>
                </a:extLst>
              </xdr:cNvPr>
              <xdr:cNvSpPr>
                <a:spLocks/>
              </xdr:cNvSpPr>
            </xdr:nvSpPr>
            <xdr:spPr bwMode="auto">
              <a:xfrm>
                <a:off x="5287999" y="11027380"/>
                <a:ext cx="99344" cy="107989"/>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8" name="Freeform 69">
                <a:extLst>
                  <a:ext uri="{FF2B5EF4-FFF2-40B4-BE49-F238E27FC236}">
                    <a16:creationId xmlns:a16="http://schemas.microsoft.com/office/drawing/2014/main" id="{4F224D42-2545-454B-9E10-BC4828983B1B}"/>
                  </a:ext>
                </a:extLst>
              </xdr:cNvPr>
              <xdr:cNvSpPr>
                <a:spLocks/>
              </xdr:cNvSpPr>
            </xdr:nvSpPr>
            <xdr:spPr bwMode="auto">
              <a:xfrm>
                <a:off x="5296851" y="10098676"/>
                <a:ext cx="99344" cy="195361"/>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39" name="Freeform 70">
                <a:extLst>
                  <a:ext uri="{FF2B5EF4-FFF2-40B4-BE49-F238E27FC236}">
                    <a16:creationId xmlns:a16="http://schemas.microsoft.com/office/drawing/2014/main" id="{64BD4F24-A0CB-44C9-B0A0-BE68E435AE7F}"/>
                  </a:ext>
                </a:extLst>
              </xdr:cNvPr>
              <xdr:cNvSpPr>
                <a:spLocks/>
              </xdr:cNvSpPr>
            </xdr:nvSpPr>
            <xdr:spPr bwMode="auto">
              <a:xfrm>
                <a:off x="5146359" y="11852022"/>
                <a:ext cx="60983" cy="100135"/>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0" name="Freeform 71">
                <a:extLst>
                  <a:ext uri="{FF2B5EF4-FFF2-40B4-BE49-F238E27FC236}">
                    <a16:creationId xmlns:a16="http://schemas.microsoft.com/office/drawing/2014/main" id="{911AADFF-9A56-4848-B63D-294F831ADA48}"/>
                  </a:ext>
                </a:extLst>
              </xdr:cNvPr>
              <xdr:cNvSpPr>
                <a:spLocks/>
              </xdr:cNvSpPr>
            </xdr:nvSpPr>
            <xdr:spPr bwMode="auto">
              <a:xfrm>
                <a:off x="4729313" y="10996947"/>
                <a:ext cx="99344" cy="138422"/>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1" name="Freeform 72">
                <a:extLst>
                  <a:ext uri="{FF2B5EF4-FFF2-40B4-BE49-F238E27FC236}">
                    <a16:creationId xmlns:a16="http://schemas.microsoft.com/office/drawing/2014/main" id="{D676146D-32BE-45C2-B28A-D5FB81A7D1B7}"/>
                  </a:ext>
                </a:extLst>
              </xdr:cNvPr>
              <xdr:cNvSpPr>
                <a:spLocks/>
              </xdr:cNvSpPr>
            </xdr:nvSpPr>
            <xdr:spPr bwMode="auto">
              <a:xfrm>
                <a:off x="4921116" y="11852022"/>
                <a:ext cx="286228" cy="100135"/>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2" name="Freeform 74">
                <a:extLst>
                  <a:ext uri="{FF2B5EF4-FFF2-40B4-BE49-F238E27FC236}">
                    <a16:creationId xmlns:a16="http://schemas.microsoft.com/office/drawing/2014/main" id="{19EBD3A0-F4EE-4297-B2F9-78ECCCB74404}"/>
                  </a:ext>
                </a:extLst>
              </xdr:cNvPr>
              <xdr:cNvSpPr>
                <a:spLocks/>
              </xdr:cNvSpPr>
            </xdr:nvSpPr>
            <xdr:spPr bwMode="auto">
              <a:xfrm>
                <a:off x="6518483" y="10006395"/>
                <a:ext cx="99344" cy="61848"/>
              </a:xfrm>
              <a:custGeom>
                <a:avLst/>
                <a:gdLst>
                  <a:gd name="T0" fmla="*/ 67 w 101"/>
                  <a:gd name="T1" fmla="*/ 1 h 63"/>
                  <a:gd name="T2" fmla="*/ 101 w 101"/>
                  <a:gd name="T3" fmla="*/ 1 h 63"/>
                  <a:gd name="T4" fmla="*/ 49 w 101"/>
                  <a:gd name="T5" fmla="*/ 63 h 63"/>
                  <a:gd name="T6" fmla="*/ 0 w 101"/>
                  <a:gd name="T7" fmla="*/ 0 h 63"/>
                  <a:gd name="T8" fmla="*/ 34 w 101"/>
                  <a:gd name="T9" fmla="*/ 0 h 63"/>
                </a:gdLst>
                <a:ahLst/>
                <a:cxnLst>
                  <a:cxn ang="0">
                    <a:pos x="T0" y="T1"/>
                  </a:cxn>
                  <a:cxn ang="0">
                    <a:pos x="T2" y="T3"/>
                  </a:cxn>
                  <a:cxn ang="0">
                    <a:pos x="T4" y="T5"/>
                  </a:cxn>
                  <a:cxn ang="0">
                    <a:pos x="T6" y="T7"/>
                  </a:cxn>
                  <a:cxn ang="0">
                    <a:pos x="T8" y="T9"/>
                  </a:cxn>
                </a:cxnLst>
                <a:rect l="0" t="0" r="r" b="b"/>
                <a:pathLst>
                  <a:path w="101" h="63">
                    <a:moveTo>
                      <a:pt x="67" y="1"/>
                    </a:moveTo>
                    <a:lnTo>
                      <a:pt x="101" y="1"/>
                    </a:lnTo>
                    <a:lnTo>
                      <a:pt x="49" y="63"/>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3" name="Freeform 77">
                <a:extLst>
                  <a:ext uri="{FF2B5EF4-FFF2-40B4-BE49-F238E27FC236}">
                    <a16:creationId xmlns:a16="http://schemas.microsoft.com/office/drawing/2014/main" id="{FCC5863E-B309-4235-8862-E7D1AAE9B4F0}"/>
                  </a:ext>
                </a:extLst>
              </xdr:cNvPr>
              <xdr:cNvSpPr>
                <a:spLocks/>
              </xdr:cNvSpPr>
            </xdr:nvSpPr>
            <xdr:spPr bwMode="auto">
              <a:xfrm>
                <a:off x="6518483" y="9545970"/>
                <a:ext cx="797700" cy="16394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4" name="Freeform 78">
                <a:extLst>
                  <a:ext uri="{FF2B5EF4-FFF2-40B4-BE49-F238E27FC236}">
                    <a16:creationId xmlns:a16="http://schemas.microsoft.com/office/drawing/2014/main" id="{402C4925-4F28-4BB0-B4BC-12EC0B7721E1}"/>
                  </a:ext>
                </a:extLst>
              </xdr:cNvPr>
              <xdr:cNvSpPr>
                <a:spLocks/>
              </xdr:cNvSpPr>
            </xdr:nvSpPr>
            <xdr:spPr bwMode="auto">
              <a:xfrm>
                <a:off x="5994224" y="11348402"/>
                <a:ext cx="81638" cy="226777"/>
              </a:xfrm>
              <a:custGeom>
                <a:avLst/>
                <a:gdLst>
                  <a:gd name="T0" fmla="*/ 69 w 101"/>
                  <a:gd name="T1" fmla="*/ 183 h 184"/>
                  <a:gd name="T2" fmla="*/ 36 w 101"/>
                  <a:gd name="T3" fmla="*/ 184 h 184"/>
                  <a:gd name="T4" fmla="*/ 34 w 101"/>
                  <a:gd name="T5" fmla="*/ 93 h 184"/>
                  <a:gd name="T6" fmla="*/ 34 w 101"/>
                  <a:gd name="T7" fmla="*/ 62 h 184"/>
                  <a:gd name="T8" fmla="*/ 0 w 101"/>
                  <a:gd name="T9" fmla="*/ 62 h 184"/>
                  <a:gd name="T10" fmla="*/ 50 w 101"/>
                  <a:gd name="T11" fmla="*/ 0 h 184"/>
                  <a:gd name="T12" fmla="*/ 101 w 101"/>
                  <a:gd name="T13" fmla="*/ 62 h 184"/>
                  <a:gd name="T14" fmla="*/ 67 w 101"/>
                  <a:gd name="T15" fmla="*/ 62 h 184"/>
                  <a:gd name="T16" fmla="*/ 67 w 101"/>
                  <a:gd name="T17" fmla="*/ 92 h 184"/>
                  <a:gd name="T18" fmla="*/ 69 w 101"/>
                  <a:gd name="T19" fmla="*/ 183 h 18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4">
                    <a:moveTo>
                      <a:pt x="69" y="183"/>
                    </a:moveTo>
                    <a:lnTo>
                      <a:pt x="36" y="184"/>
                    </a:lnTo>
                    <a:lnTo>
                      <a:pt x="34" y="93"/>
                    </a:lnTo>
                    <a:lnTo>
                      <a:pt x="34" y="62"/>
                    </a:lnTo>
                    <a:lnTo>
                      <a:pt x="0" y="62"/>
                    </a:lnTo>
                    <a:lnTo>
                      <a:pt x="50" y="0"/>
                    </a:lnTo>
                    <a:lnTo>
                      <a:pt x="101" y="62"/>
                    </a:lnTo>
                    <a:lnTo>
                      <a:pt x="67" y="62"/>
                    </a:lnTo>
                    <a:lnTo>
                      <a:pt x="67" y="92"/>
                    </a:lnTo>
                    <a:lnTo>
                      <a:pt x="69" y="18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5" name="Freeform 81">
                <a:extLst>
                  <a:ext uri="{FF2B5EF4-FFF2-40B4-BE49-F238E27FC236}">
                    <a16:creationId xmlns:a16="http://schemas.microsoft.com/office/drawing/2014/main" id="{A0EDE981-15E8-411D-9650-46FEA526E735}"/>
                  </a:ext>
                </a:extLst>
              </xdr:cNvPr>
              <xdr:cNvSpPr>
                <a:spLocks/>
              </xdr:cNvSpPr>
            </xdr:nvSpPr>
            <xdr:spPr bwMode="auto">
              <a:xfrm>
                <a:off x="5994224" y="10640584"/>
                <a:ext cx="100327" cy="161983"/>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6" name="Freeform 84">
                <a:extLst>
                  <a:ext uri="{FF2B5EF4-FFF2-40B4-BE49-F238E27FC236}">
                    <a16:creationId xmlns:a16="http://schemas.microsoft.com/office/drawing/2014/main" id="{DCF6C9D4-91E3-4CEC-9B9B-7D17AE93BA1B}"/>
                  </a:ext>
                </a:extLst>
              </xdr:cNvPr>
              <xdr:cNvSpPr>
                <a:spLocks/>
              </xdr:cNvSpPr>
            </xdr:nvSpPr>
            <xdr:spPr bwMode="auto">
              <a:xfrm>
                <a:off x="5994224" y="11000874"/>
                <a:ext cx="99344" cy="139404"/>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7" name="Freeform 85">
                <a:extLst>
                  <a:ext uri="{FF2B5EF4-FFF2-40B4-BE49-F238E27FC236}">
                    <a16:creationId xmlns:a16="http://schemas.microsoft.com/office/drawing/2014/main" id="{E3B61031-6701-44D1-A7CF-91B272E5EAED}"/>
                  </a:ext>
                </a:extLst>
              </xdr:cNvPr>
              <xdr:cNvSpPr>
                <a:spLocks/>
              </xdr:cNvSpPr>
            </xdr:nvSpPr>
            <xdr:spPr bwMode="auto">
              <a:xfrm>
                <a:off x="6360123" y="10164452"/>
                <a:ext cx="60983" cy="99153"/>
              </a:xfrm>
              <a:custGeom>
                <a:avLst/>
                <a:gdLst>
                  <a:gd name="T0" fmla="*/ 0 w 62"/>
                  <a:gd name="T1" fmla="*/ 34 h 101"/>
                  <a:gd name="T2" fmla="*/ 0 w 62"/>
                  <a:gd name="T3" fmla="*/ 0 h 101"/>
                  <a:gd name="T4" fmla="*/ 62 w 62"/>
                  <a:gd name="T5" fmla="*/ 51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8" name="Freeform 90">
                <a:extLst>
                  <a:ext uri="{FF2B5EF4-FFF2-40B4-BE49-F238E27FC236}">
                    <a16:creationId xmlns:a16="http://schemas.microsoft.com/office/drawing/2014/main" id="{3C0F106C-7360-451F-A98E-ADCAD38067C1}"/>
                  </a:ext>
                </a:extLst>
              </xdr:cNvPr>
              <xdr:cNvSpPr>
                <a:spLocks/>
              </xdr:cNvSpPr>
            </xdr:nvSpPr>
            <xdr:spPr bwMode="auto">
              <a:xfrm>
                <a:off x="6550942" y="10359813"/>
                <a:ext cx="638357" cy="1574673"/>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49" name="Oval 548">
                <a:extLst>
                  <a:ext uri="{FF2B5EF4-FFF2-40B4-BE49-F238E27FC236}">
                    <a16:creationId xmlns:a16="http://schemas.microsoft.com/office/drawing/2014/main" id="{5ACEABD5-7D52-4346-8321-0208F096BD26}"/>
                  </a:ext>
                </a:extLst>
              </xdr:cNvPr>
              <xdr:cNvSpPr>
                <a:spLocks noChangeArrowheads="1"/>
              </xdr:cNvSpPr>
            </xdr:nvSpPr>
            <xdr:spPr bwMode="auto">
              <a:xfrm>
                <a:off x="6423074" y="1007020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550" name="Freeform 97">
                <a:extLst>
                  <a:ext uri="{FF2B5EF4-FFF2-40B4-BE49-F238E27FC236}">
                    <a16:creationId xmlns:a16="http://schemas.microsoft.com/office/drawing/2014/main" id="{F4B45ED8-FD37-4231-87B0-82CBFD7F5A83}"/>
                  </a:ext>
                </a:extLst>
              </xdr:cNvPr>
              <xdr:cNvSpPr>
                <a:spLocks/>
              </xdr:cNvSpPr>
            </xdr:nvSpPr>
            <xdr:spPr bwMode="auto">
              <a:xfrm>
                <a:off x="6518483" y="9931784"/>
                <a:ext cx="99344" cy="136458"/>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51" name="Freeform 98">
                <a:extLst>
                  <a:ext uri="{FF2B5EF4-FFF2-40B4-BE49-F238E27FC236}">
                    <a16:creationId xmlns:a16="http://schemas.microsoft.com/office/drawing/2014/main" id="{DF1D72A5-0880-4AD1-A553-4B60217C5FAC}"/>
                  </a:ext>
                </a:extLst>
              </xdr:cNvPr>
              <xdr:cNvSpPr>
                <a:spLocks/>
              </xdr:cNvSpPr>
            </xdr:nvSpPr>
            <xdr:spPr bwMode="auto">
              <a:xfrm>
                <a:off x="6026683" y="10164452"/>
                <a:ext cx="394424" cy="115843"/>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52" name="Oval 551">
                    <a:extLst>
                      <a:ext uri="{FF2B5EF4-FFF2-40B4-BE49-F238E27FC236}">
                        <a16:creationId xmlns:a16="http://schemas.microsoft.com/office/drawing/2014/main" id="{6BA00FEE-CA18-47D6-9202-11C43EFA953F}"/>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52" name="Oval 551">
                    <a:extLst>
                      <a:ext uri="{FF2B5EF4-FFF2-40B4-BE49-F238E27FC236}">
                        <a16:creationId xmlns:a16="http://schemas.microsoft.com/office/drawing/2014/main" id="{6BA00FEE-CA18-47D6-9202-11C43EFA953F}"/>
                      </a:ext>
                    </a:extLst>
                  </xdr:cNvPr>
                  <xdr:cNvSpPr>
                    <a:spLocks noChangeArrowheads="1"/>
                  </xdr:cNvSpPr>
                </xdr:nvSpPr>
                <xdr:spPr bwMode="auto">
                  <a:xfrm>
                    <a:off x="6583401" y="8452338"/>
                    <a:ext cx="587210" cy="585103"/>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553" name="Freeform 102">
                <a:extLst>
                  <a:ext uri="{FF2B5EF4-FFF2-40B4-BE49-F238E27FC236}">
                    <a16:creationId xmlns:a16="http://schemas.microsoft.com/office/drawing/2014/main" id="{38FDAC94-27B9-4847-AD2D-ED348238F21C}"/>
                  </a:ext>
                </a:extLst>
              </xdr:cNvPr>
              <xdr:cNvSpPr>
                <a:spLocks/>
              </xdr:cNvSpPr>
            </xdr:nvSpPr>
            <xdr:spPr bwMode="auto">
              <a:xfrm>
                <a:off x="6551926" y="9033514"/>
                <a:ext cx="376720" cy="2393424"/>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54" name="Freeform 126">
                <a:extLst>
                  <a:ext uri="{FF2B5EF4-FFF2-40B4-BE49-F238E27FC236}">
                    <a16:creationId xmlns:a16="http://schemas.microsoft.com/office/drawing/2014/main" id="{01163994-20AD-4202-9181-2F51623A5BA0}"/>
                  </a:ext>
                </a:extLst>
              </xdr:cNvPr>
              <xdr:cNvSpPr>
                <a:spLocks/>
              </xdr:cNvSpPr>
            </xdr:nvSpPr>
            <xdr:spPr bwMode="auto">
              <a:xfrm>
                <a:off x="5899799" y="9349627"/>
                <a:ext cx="1302288" cy="99153"/>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55" name="Oval 554">
                    <a:extLst>
                      <a:ext uri="{FF2B5EF4-FFF2-40B4-BE49-F238E27FC236}">
                        <a16:creationId xmlns:a16="http://schemas.microsoft.com/office/drawing/2014/main" id="{1C21A92A-1FD6-4447-81A4-4C6156D8D94C}"/>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555" name="Oval 554">
                    <a:extLst>
                      <a:ext uri="{FF2B5EF4-FFF2-40B4-BE49-F238E27FC236}">
                        <a16:creationId xmlns:a16="http://schemas.microsoft.com/office/drawing/2014/main" id="{1C21A92A-1FD6-4447-81A4-4C6156D8D94C}"/>
                      </a:ext>
                    </a:extLst>
                  </xdr:cNvPr>
                  <xdr:cNvSpPr>
                    <a:spLocks noChangeArrowheads="1"/>
                  </xdr:cNvSpPr>
                </xdr:nvSpPr>
                <xdr:spPr bwMode="auto">
                  <a:xfrm>
                    <a:off x="1856215" y="9177826"/>
                    <a:ext cx="425900" cy="42508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mc:AlternateContent xmlns:mc="http://schemas.openxmlformats.org/markup-compatibility/2006" xmlns:a14="http://schemas.microsoft.com/office/drawing/2010/main">
            <mc:Choice Requires="a14">
              <xdr:sp macro="" textlink="">
                <xdr:nvSpPr>
                  <xdr:cNvPr id="556" name="Oval 555">
                    <a:extLst>
                      <a:ext uri="{FF2B5EF4-FFF2-40B4-BE49-F238E27FC236}">
                        <a16:creationId xmlns:a16="http://schemas.microsoft.com/office/drawing/2014/main" id="{0E002B86-8F7C-41F0-BD9A-304D4A82BB8E}"/>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56" name="Oval 555">
                    <a:extLst>
                      <a:ext uri="{FF2B5EF4-FFF2-40B4-BE49-F238E27FC236}">
                        <a16:creationId xmlns:a16="http://schemas.microsoft.com/office/drawing/2014/main" id="{0E002B86-8F7C-41F0-BD9A-304D4A82BB8E}"/>
                      </a:ext>
                    </a:extLst>
                  </xdr:cNvPr>
                  <xdr:cNvSpPr>
                    <a:spLocks noChangeArrowheads="1"/>
                  </xdr:cNvSpPr>
                </xdr:nvSpPr>
                <xdr:spPr bwMode="auto">
                  <a:xfrm>
                    <a:off x="7191303" y="9203351"/>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57" name="Oval 556">
                    <a:extLst>
                      <a:ext uri="{FF2B5EF4-FFF2-40B4-BE49-F238E27FC236}">
                        <a16:creationId xmlns:a16="http://schemas.microsoft.com/office/drawing/2014/main" id="{3B6F2241-3ACC-4A11-ACE6-364559387A35}"/>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57" name="Oval 556">
                    <a:extLst>
                      <a:ext uri="{FF2B5EF4-FFF2-40B4-BE49-F238E27FC236}">
                        <a16:creationId xmlns:a16="http://schemas.microsoft.com/office/drawing/2014/main" id="{3B6F2241-3ACC-4A11-ACE6-364559387A35}"/>
                      </a:ext>
                    </a:extLst>
                  </xdr:cNvPr>
                  <xdr:cNvSpPr>
                    <a:spLocks noChangeArrowheads="1"/>
                  </xdr:cNvSpPr>
                </xdr:nvSpPr>
                <xdr:spPr bwMode="auto">
                  <a:xfrm>
                    <a:off x="7181723" y="11686603"/>
                    <a:ext cx="431800" cy="430973"/>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558" name="Rectangle 557">
                <a:extLst>
                  <a:ext uri="{FF2B5EF4-FFF2-40B4-BE49-F238E27FC236}">
                    <a16:creationId xmlns:a16="http://schemas.microsoft.com/office/drawing/2014/main" id="{A24DA770-519A-48F7-A2AF-A816DBDE60E6}"/>
                  </a:ext>
                </a:extLst>
              </xdr:cNvPr>
              <xdr:cNvSpPr>
                <a:spLocks noChangeArrowheads="1"/>
              </xdr:cNvSpPr>
            </xdr:nvSpPr>
            <xdr:spPr bwMode="auto">
              <a:xfrm>
                <a:off x="3757515" y="9721697"/>
                <a:ext cx="577373" cy="225991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59" name="Freeform 144">
                <a:extLst>
                  <a:ext uri="{FF2B5EF4-FFF2-40B4-BE49-F238E27FC236}">
                    <a16:creationId xmlns:a16="http://schemas.microsoft.com/office/drawing/2014/main" id="{108CFDAD-04E8-4E9B-A305-FEE60DED3021}"/>
                  </a:ext>
                </a:extLst>
              </xdr:cNvPr>
              <xdr:cNvSpPr>
                <a:spLocks/>
              </xdr:cNvSpPr>
            </xdr:nvSpPr>
            <xdr:spPr bwMode="auto">
              <a:xfrm>
                <a:off x="4025055" y="9543025"/>
                <a:ext cx="419014" cy="680330"/>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60" name="Freeform 151">
                <a:extLst>
                  <a:ext uri="{FF2B5EF4-FFF2-40B4-BE49-F238E27FC236}">
                    <a16:creationId xmlns:a16="http://schemas.microsoft.com/office/drawing/2014/main" id="{941E0308-D93D-4A0B-A54F-32CE96E7BA13}"/>
                  </a:ext>
                </a:extLst>
              </xdr:cNvPr>
              <xdr:cNvSpPr>
                <a:spLocks/>
              </xdr:cNvSpPr>
            </xdr:nvSpPr>
            <xdr:spPr bwMode="auto">
              <a:xfrm>
                <a:off x="3990629" y="10604260"/>
                <a:ext cx="99344" cy="62830"/>
              </a:xfrm>
              <a:custGeom>
                <a:avLst/>
                <a:gdLst>
                  <a:gd name="T0" fmla="*/ 34 w 101"/>
                  <a:gd name="T1" fmla="*/ 62 h 64"/>
                  <a:gd name="T2" fmla="*/ 0 w 101"/>
                  <a:gd name="T3" fmla="*/ 64 h 64"/>
                  <a:gd name="T4" fmla="*/ 47 w 101"/>
                  <a:gd name="T5" fmla="*/ 0 h 64"/>
                  <a:gd name="T6" fmla="*/ 101 w 101"/>
                  <a:gd name="T7" fmla="*/ 59 h 64"/>
                  <a:gd name="T8" fmla="*/ 67 w 101"/>
                  <a:gd name="T9" fmla="*/ 61 h 64"/>
                </a:gdLst>
                <a:ahLst/>
                <a:cxnLst>
                  <a:cxn ang="0">
                    <a:pos x="T0" y="T1"/>
                  </a:cxn>
                  <a:cxn ang="0">
                    <a:pos x="T2" y="T3"/>
                  </a:cxn>
                  <a:cxn ang="0">
                    <a:pos x="T4" y="T5"/>
                  </a:cxn>
                  <a:cxn ang="0">
                    <a:pos x="T6" y="T7"/>
                  </a:cxn>
                  <a:cxn ang="0">
                    <a:pos x="T8" y="T9"/>
                  </a:cxn>
                </a:cxnLst>
                <a:rect l="0" t="0" r="r" b="b"/>
                <a:pathLst>
                  <a:path w="101" h="64">
                    <a:moveTo>
                      <a:pt x="34" y="62"/>
                    </a:moveTo>
                    <a:lnTo>
                      <a:pt x="0" y="64"/>
                    </a:lnTo>
                    <a:lnTo>
                      <a:pt x="47" y="0"/>
                    </a:lnTo>
                    <a:lnTo>
                      <a:pt x="101" y="59"/>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61" name="Freeform 153">
                <a:extLst>
                  <a:ext uri="{FF2B5EF4-FFF2-40B4-BE49-F238E27FC236}">
                    <a16:creationId xmlns:a16="http://schemas.microsoft.com/office/drawing/2014/main" id="{07D49C2E-7812-4B38-ADE2-A1159D1FE7CC}"/>
                  </a:ext>
                </a:extLst>
              </xdr:cNvPr>
              <xdr:cNvSpPr>
                <a:spLocks/>
              </xdr:cNvSpPr>
            </xdr:nvSpPr>
            <xdr:spPr bwMode="auto">
              <a:xfrm>
                <a:off x="3990629" y="10604260"/>
                <a:ext cx="99344" cy="161001"/>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62" name="Freeform 154">
                <a:extLst>
                  <a:ext uri="{FF2B5EF4-FFF2-40B4-BE49-F238E27FC236}">
                    <a16:creationId xmlns:a16="http://schemas.microsoft.com/office/drawing/2014/main" id="{6F6A8452-B925-4665-93D9-5EEBD2F6B3BF}"/>
                  </a:ext>
                </a:extLst>
              </xdr:cNvPr>
              <xdr:cNvSpPr>
                <a:spLocks/>
              </xdr:cNvSpPr>
            </xdr:nvSpPr>
            <xdr:spPr bwMode="auto">
              <a:xfrm>
                <a:off x="3991612" y="10960623"/>
                <a:ext cx="99344" cy="158056"/>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63" name="Freeform 157">
                <a:extLst>
                  <a:ext uri="{FF2B5EF4-FFF2-40B4-BE49-F238E27FC236}">
                    <a16:creationId xmlns:a16="http://schemas.microsoft.com/office/drawing/2014/main" id="{161379A9-53C5-4C97-A396-0A534533FD72}"/>
                  </a:ext>
                </a:extLst>
              </xdr:cNvPr>
              <xdr:cNvSpPr>
                <a:spLocks/>
              </xdr:cNvSpPr>
            </xdr:nvSpPr>
            <xdr:spPr bwMode="auto">
              <a:xfrm>
                <a:off x="3991612" y="11341530"/>
                <a:ext cx="99344" cy="182599"/>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64" name="Oval 563">
                    <a:extLst>
                      <a:ext uri="{FF2B5EF4-FFF2-40B4-BE49-F238E27FC236}">
                        <a16:creationId xmlns:a16="http://schemas.microsoft.com/office/drawing/2014/main" id="{4DFB6AD0-FC0C-4B08-868B-FDD9A9E53B54}"/>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564" name="Oval 563">
                    <a:extLst>
                      <a:ext uri="{FF2B5EF4-FFF2-40B4-BE49-F238E27FC236}">
                        <a16:creationId xmlns:a16="http://schemas.microsoft.com/office/drawing/2014/main" id="{4DFB6AD0-FC0C-4B08-868B-FDD9A9E53B54}"/>
                      </a:ext>
                    </a:extLst>
                  </xdr:cNvPr>
                  <xdr:cNvSpPr>
                    <a:spLocks noChangeArrowheads="1"/>
                  </xdr:cNvSpPr>
                </xdr:nvSpPr>
                <xdr:spPr bwMode="auto">
                  <a:xfrm>
                    <a:off x="3849974" y="10228263"/>
                    <a:ext cx="374752" cy="374034"/>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65" name="Oval 564">
                    <a:extLst>
                      <a:ext uri="{FF2B5EF4-FFF2-40B4-BE49-F238E27FC236}">
                        <a16:creationId xmlns:a16="http://schemas.microsoft.com/office/drawing/2014/main" id="{F6DF59CE-A66B-4DAF-A5D2-3A35048232FF}"/>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565" name="Oval 564">
                    <a:extLst>
                      <a:ext uri="{FF2B5EF4-FFF2-40B4-BE49-F238E27FC236}">
                        <a16:creationId xmlns:a16="http://schemas.microsoft.com/office/drawing/2014/main" id="{F6DF59CE-A66B-4DAF-A5D2-3A35048232FF}"/>
                      </a:ext>
                    </a:extLst>
                  </xdr:cNvPr>
                  <xdr:cNvSpPr>
                    <a:spLocks noChangeArrowheads="1"/>
                  </xdr:cNvSpPr>
                </xdr:nvSpPr>
                <xdr:spPr bwMode="auto">
                  <a:xfrm>
                    <a:off x="3836204" y="11525110"/>
                    <a:ext cx="407211" cy="40643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566" name="Oval 565">
                    <a:extLst>
                      <a:ext uri="{FF2B5EF4-FFF2-40B4-BE49-F238E27FC236}">
                        <a16:creationId xmlns:a16="http://schemas.microsoft.com/office/drawing/2014/main" id="{48DA9927-3EC3-4415-962D-FAE63714E585}"/>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566" name="Oval 565">
                    <a:extLst>
                      <a:ext uri="{FF2B5EF4-FFF2-40B4-BE49-F238E27FC236}">
                        <a16:creationId xmlns:a16="http://schemas.microsoft.com/office/drawing/2014/main" id="{48DA9927-3EC3-4415-962D-FAE63714E585}"/>
                      </a:ext>
                    </a:extLst>
                  </xdr:cNvPr>
                  <xdr:cNvSpPr>
                    <a:spLocks noChangeArrowheads="1"/>
                  </xdr:cNvSpPr>
                </xdr:nvSpPr>
                <xdr:spPr bwMode="auto">
                  <a:xfrm>
                    <a:off x="4578822" y="11568306"/>
                    <a:ext cx="396391" cy="395631"/>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567" name="Group 566">
                <a:extLst>
                  <a:ext uri="{FF2B5EF4-FFF2-40B4-BE49-F238E27FC236}">
                    <a16:creationId xmlns:a16="http://schemas.microsoft.com/office/drawing/2014/main" id="{20E719D3-3649-47A7-9557-301E230A2223}"/>
                  </a:ext>
                </a:extLst>
              </xdr:cNvPr>
              <xdr:cNvGrpSpPr/>
            </xdr:nvGrpSpPr>
            <xdr:grpSpPr>
              <a:xfrm>
                <a:off x="5853569" y="11577141"/>
                <a:ext cx="385572" cy="384833"/>
                <a:chOff x="5721461" y="4434792"/>
                <a:chExt cx="489857" cy="489857"/>
              </a:xfrm>
            </xdr:grpSpPr>
            <mc:AlternateContent xmlns:mc="http://schemas.openxmlformats.org/markup-compatibility/2006" xmlns:a14="http://schemas.microsoft.com/office/drawing/2010/main">
              <mc:Choice Requires="a14">
                <xdr:sp macro="" textlink="">
                  <xdr:nvSpPr>
                    <xdr:cNvPr id="608" name="Oval 607">
                      <a:extLst>
                        <a:ext uri="{FF2B5EF4-FFF2-40B4-BE49-F238E27FC236}">
                          <a16:creationId xmlns:a16="http://schemas.microsoft.com/office/drawing/2014/main" id="{A9DE3CC9-9136-45E7-80B7-19A51CF1091F}"/>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608" name="Oval 607">
                      <a:extLst>
                        <a:ext uri="{FF2B5EF4-FFF2-40B4-BE49-F238E27FC236}">
                          <a16:creationId xmlns:a16="http://schemas.microsoft.com/office/drawing/2014/main" id="{A9DE3CC9-9136-45E7-80B7-19A51CF1091F}"/>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609" name="Rectangle 608">
                  <a:extLst>
                    <a:ext uri="{FF2B5EF4-FFF2-40B4-BE49-F238E27FC236}">
                      <a16:creationId xmlns:a16="http://schemas.microsoft.com/office/drawing/2014/main" id="{2585A488-5A05-4F44-A21C-53D3438250A5}"/>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568" name="Oval 567">
                <a:extLst>
                  <a:ext uri="{FF2B5EF4-FFF2-40B4-BE49-F238E27FC236}">
                    <a16:creationId xmlns:a16="http://schemas.microsoft.com/office/drawing/2014/main" id="{EBC0A579-F5AC-421F-A803-27310BFD1324}"/>
                  </a:ext>
                </a:extLst>
              </xdr:cNvPr>
              <xdr:cNvSpPr>
                <a:spLocks noChangeArrowheads="1"/>
              </xdr:cNvSpPr>
            </xdr:nvSpPr>
            <xdr:spPr bwMode="auto">
              <a:xfrm>
                <a:off x="5189639" y="9814676"/>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569" name="Oval 568">
                <a:extLst>
                  <a:ext uri="{FF2B5EF4-FFF2-40B4-BE49-F238E27FC236}">
                    <a16:creationId xmlns:a16="http://schemas.microsoft.com/office/drawing/2014/main" id="{5D7D9137-DC39-4C27-88A7-789E8355C48E}"/>
                  </a:ext>
                </a:extLst>
              </xdr:cNvPr>
              <xdr:cNvSpPr>
                <a:spLocks noChangeArrowheads="1"/>
              </xdr:cNvSpPr>
            </xdr:nvSpPr>
            <xdr:spPr bwMode="auto">
              <a:xfrm>
                <a:off x="4241115" y="9255382"/>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mc:AlternateContent xmlns:mc="http://schemas.openxmlformats.org/markup-compatibility/2006" xmlns:a14="http://schemas.microsoft.com/office/drawing/2010/main">
            <mc:Choice Requires="a14">
              <xdr:sp macro="" textlink="">
                <xdr:nvSpPr>
                  <xdr:cNvPr id="570" name="Freeform 47">
                    <a:extLst>
                      <a:ext uri="{FF2B5EF4-FFF2-40B4-BE49-F238E27FC236}">
                        <a16:creationId xmlns:a16="http://schemas.microsoft.com/office/drawing/2014/main" id="{048830F2-D6E7-488A-A3AC-B9ED85628776}"/>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570" name="Freeform 47">
                    <a:extLst>
                      <a:ext uri="{FF2B5EF4-FFF2-40B4-BE49-F238E27FC236}">
                        <a16:creationId xmlns:a16="http://schemas.microsoft.com/office/drawing/2014/main" id="{048830F2-D6E7-488A-A3AC-B9ED85628776}"/>
                      </a:ext>
                    </a:extLst>
                  </xdr:cNvPr>
                  <xdr:cNvSpPr>
                    <a:spLocks/>
                  </xdr:cNvSpPr>
                </xdr:nvSpPr>
                <xdr:spPr bwMode="auto">
                  <a:xfrm>
                    <a:off x="6322983" y="9703407"/>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571" name="Freeform 73">
                <a:extLst>
                  <a:ext uri="{FF2B5EF4-FFF2-40B4-BE49-F238E27FC236}">
                    <a16:creationId xmlns:a16="http://schemas.microsoft.com/office/drawing/2014/main" id="{E084F67B-674B-43D8-BA2A-AE2F747B80DE}"/>
                  </a:ext>
                </a:extLst>
              </xdr:cNvPr>
              <xdr:cNvSpPr>
                <a:spLocks/>
              </xdr:cNvSpPr>
            </xdr:nvSpPr>
            <xdr:spPr bwMode="auto">
              <a:xfrm>
                <a:off x="4127349" y="11854966"/>
                <a:ext cx="512456" cy="98172"/>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72" name="Freeform 73">
                <a:extLst>
                  <a:ext uri="{FF2B5EF4-FFF2-40B4-BE49-F238E27FC236}">
                    <a16:creationId xmlns:a16="http://schemas.microsoft.com/office/drawing/2014/main" id="{2089E507-0026-42C9-8863-882F771D9088}"/>
                  </a:ext>
                </a:extLst>
              </xdr:cNvPr>
              <xdr:cNvSpPr>
                <a:spLocks/>
              </xdr:cNvSpPr>
            </xdr:nvSpPr>
            <xdr:spPr bwMode="auto">
              <a:xfrm>
                <a:off x="1035731" y="9338391"/>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73" name="Freeform 73">
                <a:extLst>
                  <a:ext uri="{FF2B5EF4-FFF2-40B4-BE49-F238E27FC236}">
                    <a16:creationId xmlns:a16="http://schemas.microsoft.com/office/drawing/2014/main" id="{971BB09E-F506-4FFE-B223-A3F40EA03285}"/>
                  </a:ext>
                </a:extLst>
              </xdr:cNvPr>
              <xdr:cNvSpPr>
                <a:spLocks/>
              </xdr:cNvSpPr>
            </xdr:nvSpPr>
            <xdr:spPr bwMode="auto">
              <a:xfrm>
                <a:off x="1019175" y="11855027"/>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74" name="Freeform 73">
                <a:extLst>
                  <a:ext uri="{FF2B5EF4-FFF2-40B4-BE49-F238E27FC236}">
                    <a16:creationId xmlns:a16="http://schemas.microsoft.com/office/drawing/2014/main" id="{B3FDBBFF-005C-4B4B-B9F1-F071E81C7464}"/>
                  </a:ext>
                </a:extLst>
              </xdr:cNvPr>
              <xdr:cNvSpPr>
                <a:spLocks/>
              </xdr:cNvSpPr>
            </xdr:nvSpPr>
            <xdr:spPr bwMode="auto">
              <a:xfrm>
                <a:off x="7630079" y="9330726"/>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75" name="Freeform 73">
                <a:extLst>
                  <a:ext uri="{FF2B5EF4-FFF2-40B4-BE49-F238E27FC236}">
                    <a16:creationId xmlns:a16="http://schemas.microsoft.com/office/drawing/2014/main" id="{5E4406F8-4DA7-44F7-BF49-12E182A509B5}"/>
                  </a:ext>
                </a:extLst>
              </xdr:cNvPr>
              <xdr:cNvSpPr>
                <a:spLocks/>
              </xdr:cNvSpPr>
            </xdr:nvSpPr>
            <xdr:spPr bwMode="auto">
              <a:xfrm>
                <a:off x="7613524" y="11847362"/>
                <a:ext cx="825894" cy="100135"/>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76" name="Oval 575">
                    <a:extLst>
                      <a:ext uri="{FF2B5EF4-FFF2-40B4-BE49-F238E27FC236}">
                        <a16:creationId xmlns:a16="http://schemas.microsoft.com/office/drawing/2014/main" id="{4B5D55E0-EB84-450E-8F30-A029D9350CB1}"/>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76" name="Oval 575">
                    <a:extLst>
                      <a:ext uri="{FF2B5EF4-FFF2-40B4-BE49-F238E27FC236}">
                        <a16:creationId xmlns:a16="http://schemas.microsoft.com/office/drawing/2014/main" id="{4B5D55E0-EB84-450E-8F30-A029D9350CB1}"/>
                      </a:ext>
                    </a:extLst>
                  </xdr:cNvPr>
                  <xdr:cNvSpPr>
                    <a:spLocks noChangeArrowheads="1"/>
                  </xdr:cNvSpPr>
                </xdr:nvSpPr>
                <xdr:spPr bwMode="auto">
                  <a:xfrm>
                    <a:off x="3032607" y="11537042"/>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77" name="Oval 576">
                    <a:extLst>
                      <a:ext uri="{FF2B5EF4-FFF2-40B4-BE49-F238E27FC236}">
                        <a16:creationId xmlns:a16="http://schemas.microsoft.com/office/drawing/2014/main" id="{ACE97267-A29F-49BE-9B29-47B4D1D9AF00}"/>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77" name="Oval 576">
                    <a:extLst>
                      <a:ext uri="{FF2B5EF4-FFF2-40B4-BE49-F238E27FC236}">
                        <a16:creationId xmlns:a16="http://schemas.microsoft.com/office/drawing/2014/main" id="{ACE97267-A29F-49BE-9B29-47B4D1D9AF00}"/>
                      </a:ext>
                    </a:extLst>
                  </xdr:cNvPr>
                  <xdr:cNvSpPr>
                    <a:spLocks noChangeArrowheads="1"/>
                  </xdr:cNvSpPr>
                </xdr:nvSpPr>
                <xdr:spPr bwMode="auto">
                  <a:xfrm>
                    <a:off x="3032271" y="11535031"/>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78" name="Oval 577">
                    <a:extLst>
                      <a:ext uri="{FF2B5EF4-FFF2-40B4-BE49-F238E27FC236}">
                        <a16:creationId xmlns:a16="http://schemas.microsoft.com/office/drawing/2014/main" id="{A1B2F49E-7243-4B62-AEDC-C0DB5DDA8A31}"/>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78" name="Oval 577">
                    <a:extLst>
                      <a:ext uri="{FF2B5EF4-FFF2-40B4-BE49-F238E27FC236}">
                        <a16:creationId xmlns:a16="http://schemas.microsoft.com/office/drawing/2014/main" id="{A1B2F49E-7243-4B62-AEDC-C0DB5DDA8A31}"/>
                      </a:ext>
                    </a:extLst>
                  </xdr:cNvPr>
                  <xdr:cNvSpPr>
                    <a:spLocks noChangeArrowheads="1"/>
                  </xdr:cNvSpPr>
                </xdr:nvSpPr>
                <xdr:spPr bwMode="auto">
                  <a:xfrm>
                    <a:off x="3033508" y="11541405"/>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79" name="Freeform 47">
                    <a:extLst>
                      <a:ext uri="{FF2B5EF4-FFF2-40B4-BE49-F238E27FC236}">
                        <a16:creationId xmlns:a16="http://schemas.microsoft.com/office/drawing/2014/main" id="{01806B00-4D06-414C-9458-A481D4CEA8DD}"/>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579" name="Freeform 47">
                    <a:extLst>
                      <a:ext uri="{FF2B5EF4-FFF2-40B4-BE49-F238E27FC236}">
                        <a16:creationId xmlns:a16="http://schemas.microsoft.com/office/drawing/2014/main" id="{01806B00-4D06-414C-9458-A481D4CEA8DD}"/>
                      </a:ext>
                    </a:extLst>
                  </xdr:cNvPr>
                  <xdr:cNvSpPr>
                    <a:spLocks/>
                  </xdr:cNvSpPr>
                </xdr:nvSpPr>
                <xdr:spPr bwMode="auto">
                  <a:xfrm>
                    <a:off x="5091780" y="10813706"/>
                    <a:ext cx="489332" cy="214014"/>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580" name="Freeform 155">
                <a:extLst>
                  <a:ext uri="{FF2B5EF4-FFF2-40B4-BE49-F238E27FC236}">
                    <a16:creationId xmlns:a16="http://schemas.microsoft.com/office/drawing/2014/main" id="{D756CC4E-32BB-45F4-82A0-E3BC3E0D1F8C}"/>
                  </a:ext>
                </a:extLst>
              </xdr:cNvPr>
              <xdr:cNvSpPr>
                <a:spLocks/>
              </xdr:cNvSpPr>
            </xdr:nvSpPr>
            <xdr:spPr bwMode="auto">
              <a:xfrm>
                <a:off x="3877514" y="11119662"/>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mc:AlternateContent xmlns:mc="http://schemas.openxmlformats.org/markup-compatibility/2006" xmlns:a14="http://schemas.microsoft.com/office/drawing/2010/main">
            <mc:Choice Requires="a14">
              <xdr:sp macro="" textlink="">
                <xdr:nvSpPr>
                  <xdr:cNvPr id="581" name="Freeform 147">
                    <a:extLst>
                      <a:ext uri="{FF2B5EF4-FFF2-40B4-BE49-F238E27FC236}">
                        <a16:creationId xmlns:a16="http://schemas.microsoft.com/office/drawing/2014/main" id="{5DA15CF8-ACD0-4851-868C-9EB87ED9617B}"/>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581" name="Freeform 147">
                    <a:extLst>
                      <a:ext uri="{FF2B5EF4-FFF2-40B4-BE49-F238E27FC236}">
                        <a16:creationId xmlns:a16="http://schemas.microsoft.com/office/drawing/2014/main" id="{5DA15CF8-ACD0-4851-868C-9EB87ED9617B}"/>
                      </a:ext>
                    </a:extLst>
                  </xdr:cNvPr>
                  <xdr:cNvSpPr>
                    <a:spLocks/>
                  </xdr:cNvSpPr>
                </xdr:nvSpPr>
                <xdr:spPr bwMode="auto">
                  <a:xfrm>
                    <a:off x="3818498" y="10766244"/>
                    <a:ext cx="445571" cy="192417"/>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582" name="Freeform 82">
                    <a:extLst>
                      <a:ext uri="{FF2B5EF4-FFF2-40B4-BE49-F238E27FC236}">
                        <a16:creationId xmlns:a16="http://schemas.microsoft.com/office/drawing/2014/main" id="{221793C0-A526-4E18-A6BD-27F926936D11}"/>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582" name="Freeform 82">
                    <a:extLst>
                      <a:ext uri="{FF2B5EF4-FFF2-40B4-BE49-F238E27FC236}">
                        <a16:creationId xmlns:a16="http://schemas.microsoft.com/office/drawing/2014/main" id="{221793C0-A526-4E18-A6BD-27F926936D11}"/>
                      </a:ext>
                    </a:extLst>
                  </xdr:cNvPr>
                  <xdr:cNvSpPr>
                    <a:spLocks/>
                  </xdr:cNvSpPr>
                </xdr:nvSpPr>
                <xdr:spPr bwMode="auto">
                  <a:xfrm>
                    <a:off x="5820126" y="10803548"/>
                    <a:ext cx="453440" cy="196343"/>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583" name="Freeform 61">
                    <a:extLst>
                      <a:ext uri="{FF2B5EF4-FFF2-40B4-BE49-F238E27FC236}">
                        <a16:creationId xmlns:a16="http://schemas.microsoft.com/office/drawing/2014/main" id="{8E8475EB-EE44-4DF8-8449-402DAB6DCEC4}"/>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583" name="Freeform 61">
                    <a:extLst>
                      <a:ext uri="{FF2B5EF4-FFF2-40B4-BE49-F238E27FC236}">
                        <a16:creationId xmlns:a16="http://schemas.microsoft.com/office/drawing/2014/main" id="{8E8475EB-EE44-4DF8-8449-402DAB6DCEC4}"/>
                      </a:ext>
                    </a:extLst>
                  </xdr:cNvPr>
                  <xdr:cNvSpPr>
                    <a:spLocks/>
                  </xdr:cNvSpPr>
                </xdr:nvSpPr>
                <xdr:spPr bwMode="auto">
                  <a:xfrm>
                    <a:off x="4566034" y="10813366"/>
                    <a:ext cx="419014" cy="181618"/>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584" name="Freeform 155">
                <a:extLst>
                  <a:ext uri="{FF2B5EF4-FFF2-40B4-BE49-F238E27FC236}">
                    <a16:creationId xmlns:a16="http://schemas.microsoft.com/office/drawing/2014/main" id="{4C9A9B40-E0B3-482E-9CFB-982CD0B138A2}"/>
                  </a:ext>
                </a:extLst>
              </xdr:cNvPr>
              <xdr:cNvSpPr>
                <a:spLocks/>
              </xdr:cNvSpPr>
            </xdr:nvSpPr>
            <xdr:spPr bwMode="auto">
              <a:xfrm>
                <a:off x="5174160" y="11134473"/>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585" name="Freeform 155">
                <a:extLst>
                  <a:ext uri="{FF2B5EF4-FFF2-40B4-BE49-F238E27FC236}">
                    <a16:creationId xmlns:a16="http://schemas.microsoft.com/office/drawing/2014/main" id="{A25AFD8A-5793-4516-A94F-64DF9680AAA1}"/>
                  </a:ext>
                </a:extLst>
              </xdr:cNvPr>
              <xdr:cNvSpPr>
                <a:spLocks/>
              </xdr:cNvSpPr>
            </xdr:nvSpPr>
            <xdr:spPr bwMode="auto">
              <a:xfrm>
                <a:off x="4616691" y="11135159"/>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586" name="Freeform 155">
                <a:extLst>
                  <a:ext uri="{FF2B5EF4-FFF2-40B4-BE49-F238E27FC236}">
                    <a16:creationId xmlns:a16="http://schemas.microsoft.com/office/drawing/2014/main" id="{E7670E19-931F-4622-BCCD-8F2D9DA8AD4D}"/>
                  </a:ext>
                </a:extLst>
              </xdr:cNvPr>
              <xdr:cNvSpPr>
                <a:spLocks/>
              </xdr:cNvSpPr>
            </xdr:nvSpPr>
            <xdr:spPr bwMode="auto">
              <a:xfrm>
                <a:off x="5884236" y="11132424"/>
                <a:ext cx="329506" cy="220886"/>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1+</a:t>
                </a:r>
                <a:endParaRPr lang="id-ID" sz="800"/>
              </a:p>
            </xdr:txBody>
          </xdr:sp>
          <xdr:sp macro="" textlink="">
            <xdr:nvSpPr>
              <xdr:cNvPr id="587" name="Oval 586">
                <a:extLst>
                  <a:ext uri="{FF2B5EF4-FFF2-40B4-BE49-F238E27FC236}">
                    <a16:creationId xmlns:a16="http://schemas.microsoft.com/office/drawing/2014/main" id="{88398C01-347D-4D48-BE0F-53E0B260E9F6}"/>
                  </a:ext>
                </a:extLst>
              </xdr:cNvPr>
              <xdr:cNvSpPr>
                <a:spLocks noChangeArrowheads="1"/>
              </xdr:cNvSpPr>
            </xdr:nvSpPr>
            <xdr:spPr bwMode="auto">
              <a:xfrm>
                <a:off x="5534880" y="9217095"/>
                <a:ext cx="368851" cy="368144"/>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588" name="Oval 587">
                    <a:extLst>
                      <a:ext uri="{FF2B5EF4-FFF2-40B4-BE49-F238E27FC236}">
                        <a16:creationId xmlns:a16="http://schemas.microsoft.com/office/drawing/2014/main" id="{5428D01A-7C43-419B-B4EF-17C1943539E3}"/>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88" name="Oval 587">
                    <a:extLst>
                      <a:ext uri="{FF2B5EF4-FFF2-40B4-BE49-F238E27FC236}">
                        <a16:creationId xmlns:a16="http://schemas.microsoft.com/office/drawing/2014/main" id="{5428D01A-7C43-419B-B4EF-17C1943539E3}"/>
                      </a:ext>
                    </a:extLst>
                  </xdr:cNvPr>
                  <xdr:cNvSpPr>
                    <a:spLocks noChangeArrowheads="1"/>
                  </xdr:cNvSpPr>
                </xdr:nvSpPr>
                <xdr:spPr bwMode="auto">
                  <a:xfrm>
                    <a:off x="7198151" y="9215179"/>
                    <a:ext cx="425900" cy="427047"/>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589" name="Oval 588">
                    <a:extLst>
                      <a:ext uri="{FF2B5EF4-FFF2-40B4-BE49-F238E27FC236}">
                        <a16:creationId xmlns:a16="http://schemas.microsoft.com/office/drawing/2014/main" id="{C3DB33B3-D27D-41DB-9C7E-218961BEA56E}"/>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589" name="Oval 588">
                    <a:extLst>
                      <a:ext uri="{FF2B5EF4-FFF2-40B4-BE49-F238E27FC236}">
                        <a16:creationId xmlns:a16="http://schemas.microsoft.com/office/drawing/2014/main" id="{C3DB33B3-D27D-41DB-9C7E-218961BEA56E}"/>
                      </a:ext>
                    </a:extLst>
                  </xdr:cNvPr>
                  <xdr:cNvSpPr>
                    <a:spLocks noChangeArrowheads="1"/>
                  </xdr:cNvSpPr>
                </xdr:nvSpPr>
                <xdr:spPr bwMode="auto">
                  <a:xfrm>
                    <a:off x="5867342" y="10281275"/>
                    <a:ext cx="358031" cy="357345"/>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590" name="Oval 589">
                <a:extLst>
                  <a:ext uri="{FF2B5EF4-FFF2-40B4-BE49-F238E27FC236}">
                    <a16:creationId xmlns:a16="http://schemas.microsoft.com/office/drawing/2014/main" id="{C0BDFFC7-DE2E-4F02-A455-8EA68F106CFC}"/>
                  </a:ext>
                </a:extLst>
              </xdr:cNvPr>
              <xdr:cNvSpPr>
                <a:spLocks noChangeArrowheads="1"/>
              </xdr:cNvSpPr>
            </xdr:nvSpPr>
            <xdr:spPr bwMode="auto">
              <a:xfrm>
                <a:off x="6423068" y="10059550"/>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591" name="Rectangle 590">
                <a:extLst>
                  <a:ext uri="{FF2B5EF4-FFF2-40B4-BE49-F238E27FC236}">
                    <a16:creationId xmlns:a16="http://schemas.microsoft.com/office/drawing/2014/main" id="{417006B0-2040-40EE-9AE3-0B6AA846AF31}"/>
                  </a:ext>
                </a:extLst>
              </xdr:cNvPr>
              <xdr:cNvSpPr/>
            </xdr:nvSpPr>
            <xdr:spPr>
              <a:xfrm>
                <a:off x="1750329" y="8434857"/>
                <a:ext cx="5964848" cy="3707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sp macro="" textlink="">
            <xdr:nvSpPr>
              <xdr:cNvPr id="592" name="Freeform 109">
                <a:extLst>
                  <a:ext uri="{FF2B5EF4-FFF2-40B4-BE49-F238E27FC236}">
                    <a16:creationId xmlns:a16="http://schemas.microsoft.com/office/drawing/2014/main" id="{F8FC9E70-D6E5-4CE6-905C-33715AB4473F}"/>
                  </a:ext>
                </a:extLst>
              </xdr:cNvPr>
              <xdr:cNvSpPr>
                <a:spLocks/>
              </xdr:cNvSpPr>
            </xdr:nvSpPr>
            <xdr:spPr bwMode="auto">
              <a:xfrm>
                <a:off x="3176208" y="11257102"/>
                <a:ext cx="402292" cy="276844"/>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93" name="Freeform 112">
                <a:extLst>
                  <a:ext uri="{FF2B5EF4-FFF2-40B4-BE49-F238E27FC236}">
                    <a16:creationId xmlns:a16="http://schemas.microsoft.com/office/drawing/2014/main" id="{F10AF9BE-EC62-4AC9-A3A8-E78FE234C23A}"/>
                  </a:ext>
                </a:extLst>
              </xdr:cNvPr>
              <xdr:cNvSpPr>
                <a:spLocks/>
              </xdr:cNvSpPr>
            </xdr:nvSpPr>
            <xdr:spPr bwMode="auto">
              <a:xfrm>
                <a:off x="2537850" y="9866010"/>
                <a:ext cx="1071142" cy="2291326"/>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94" name="Freeform 113">
                <a:extLst>
                  <a:ext uri="{FF2B5EF4-FFF2-40B4-BE49-F238E27FC236}">
                    <a16:creationId xmlns:a16="http://schemas.microsoft.com/office/drawing/2014/main" id="{99BF464A-1069-4825-AE0A-2478FDB1444A}"/>
                  </a:ext>
                </a:extLst>
              </xdr:cNvPr>
              <xdr:cNvSpPr>
                <a:spLocks/>
              </xdr:cNvSpPr>
            </xdr:nvSpPr>
            <xdr:spPr bwMode="auto">
              <a:xfrm>
                <a:off x="2932274" y="10925773"/>
                <a:ext cx="75997" cy="1487791"/>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95" name="Freeform 114">
                <a:extLst>
                  <a:ext uri="{FF2B5EF4-FFF2-40B4-BE49-F238E27FC236}">
                    <a16:creationId xmlns:a16="http://schemas.microsoft.com/office/drawing/2014/main" id="{E60618EF-4F0C-4BC0-B7E8-A0972B10FD9C}"/>
                  </a:ext>
                </a:extLst>
              </xdr:cNvPr>
              <xdr:cNvSpPr>
                <a:spLocks/>
              </xdr:cNvSpPr>
            </xdr:nvSpPr>
            <xdr:spPr bwMode="auto">
              <a:xfrm>
                <a:off x="2199491" y="10925773"/>
                <a:ext cx="828193" cy="982207"/>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96" name="Oval 595">
                <a:extLst>
                  <a:ext uri="{FF2B5EF4-FFF2-40B4-BE49-F238E27FC236}">
                    <a16:creationId xmlns:a16="http://schemas.microsoft.com/office/drawing/2014/main" id="{A2050644-06E5-4B95-930A-B5A3F9B5DA63}"/>
                  </a:ext>
                </a:extLst>
              </xdr:cNvPr>
              <xdr:cNvSpPr>
                <a:spLocks noChangeArrowheads="1"/>
              </xdr:cNvSpPr>
            </xdr:nvSpPr>
            <xdr:spPr bwMode="auto">
              <a:xfrm>
                <a:off x="2889980" y="9973998"/>
                <a:ext cx="192786" cy="192417"/>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597" name="Freeform 120">
                <a:extLst>
                  <a:ext uri="{FF2B5EF4-FFF2-40B4-BE49-F238E27FC236}">
                    <a16:creationId xmlns:a16="http://schemas.microsoft.com/office/drawing/2014/main" id="{9DEA75B0-9686-4975-9960-974556969468}"/>
                  </a:ext>
                </a:extLst>
              </xdr:cNvPr>
              <xdr:cNvSpPr>
                <a:spLocks/>
              </xdr:cNvSpPr>
            </xdr:nvSpPr>
            <xdr:spPr bwMode="auto">
              <a:xfrm>
                <a:off x="3292912" y="10485887"/>
                <a:ext cx="123293" cy="675006"/>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598" name="Freeform 121">
                <a:extLst>
                  <a:ext uri="{FF2B5EF4-FFF2-40B4-BE49-F238E27FC236}">
                    <a16:creationId xmlns:a16="http://schemas.microsoft.com/office/drawing/2014/main" id="{2E120045-80D1-427C-BFB2-6F5C8EFCE835}"/>
                  </a:ext>
                </a:extLst>
              </xdr:cNvPr>
              <xdr:cNvSpPr>
                <a:spLocks/>
              </xdr:cNvSpPr>
            </xdr:nvSpPr>
            <xdr:spPr bwMode="auto">
              <a:xfrm>
                <a:off x="3083749" y="10054499"/>
                <a:ext cx="270490" cy="109952"/>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599" name="Oval 598">
                    <a:extLst>
                      <a:ext uri="{FF2B5EF4-FFF2-40B4-BE49-F238E27FC236}">
                        <a16:creationId xmlns:a16="http://schemas.microsoft.com/office/drawing/2014/main" id="{03B83506-4E02-4761-866F-DDC4B4452019}"/>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599" name="Oval 598">
                    <a:extLst>
                      <a:ext uri="{FF2B5EF4-FFF2-40B4-BE49-F238E27FC236}">
                        <a16:creationId xmlns:a16="http://schemas.microsoft.com/office/drawing/2014/main" id="{03B83506-4E02-4761-866F-DDC4B4452019}"/>
                      </a:ext>
                    </a:extLst>
                  </xdr:cNvPr>
                  <xdr:cNvSpPr>
                    <a:spLocks noChangeArrowheads="1"/>
                  </xdr:cNvSpPr>
                </xdr:nvSpPr>
                <xdr:spPr bwMode="auto">
                  <a:xfrm>
                    <a:off x="2764303" y="12340655"/>
                    <a:ext cx="373769" cy="373714"/>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600" name="Freeform 125">
                <a:extLst>
                  <a:ext uri="{FF2B5EF4-FFF2-40B4-BE49-F238E27FC236}">
                    <a16:creationId xmlns:a16="http://schemas.microsoft.com/office/drawing/2014/main" id="{FAA4F660-01A1-4F8B-871D-F54D442B5A01}"/>
                  </a:ext>
                </a:extLst>
              </xdr:cNvPr>
              <xdr:cNvSpPr>
                <a:spLocks/>
              </xdr:cNvSpPr>
            </xdr:nvSpPr>
            <xdr:spPr bwMode="auto">
              <a:xfrm>
                <a:off x="2932274" y="10172305"/>
                <a:ext cx="99344" cy="436373"/>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601" name="Oval 600">
                    <a:extLst>
                      <a:ext uri="{FF2B5EF4-FFF2-40B4-BE49-F238E27FC236}">
                        <a16:creationId xmlns:a16="http://schemas.microsoft.com/office/drawing/2014/main" id="{359E37E5-5E32-457A-9373-ACB0B9F7C6E1}"/>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601" name="Oval 600">
                    <a:extLst>
                      <a:ext uri="{FF2B5EF4-FFF2-40B4-BE49-F238E27FC236}">
                        <a16:creationId xmlns:a16="http://schemas.microsoft.com/office/drawing/2014/main" id="{359E37E5-5E32-457A-9373-ACB0B9F7C6E1}"/>
                      </a:ext>
                    </a:extLst>
                  </xdr:cNvPr>
                  <xdr:cNvSpPr>
                    <a:spLocks noChangeArrowheads="1"/>
                  </xdr:cNvSpPr>
                </xdr:nvSpPr>
                <xdr:spPr bwMode="auto">
                  <a:xfrm>
                    <a:off x="1839001" y="11710412"/>
                    <a:ext cx="374752" cy="374034"/>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602" name="Oval 601">
                <a:extLst>
                  <a:ext uri="{FF2B5EF4-FFF2-40B4-BE49-F238E27FC236}">
                    <a16:creationId xmlns:a16="http://schemas.microsoft.com/office/drawing/2014/main" id="{06032B32-D710-4E61-8AC9-3CB9AA7B0995}"/>
                  </a:ext>
                </a:extLst>
              </xdr:cNvPr>
              <xdr:cNvSpPr>
                <a:spLocks noChangeArrowheads="1"/>
              </xdr:cNvSpPr>
            </xdr:nvSpPr>
            <xdr:spPr bwMode="auto">
              <a:xfrm>
                <a:off x="3407011" y="10951787"/>
                <a:ext cx="288195" cy="28862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603" name="Oval 602">
                <a:extLst>
                  <a:ext uri="{FF2B5EF4-FFF2-40B4-BE49-F238E27FC236}">
                    <a16:creationId xmlns:a16="http://schemas.microsoft.com/office/drawing/2014/main" id="{DCDAFD4E-611F-400D-AC0D-D1282C3FEACE}"/>
                  </a:ext>
                </a:extLst>
              </xdr:cNvPr>
              <xdr:cNvSpPr>
                <a:spLocks noChangeArrowheads="1"/>
              </xdr:cNvSpPr>
            </xdr:nvSpPr>
            <xdr:spPr bwMode="auto">
              <a:xfrm>
                <a:off x="2436784" y="12148942"/>
                <a:ext cx="222294" cy="221868"/>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604" name="Oval 603">
                    <a:extLst>
                      <a:ext uri="{FF2B5EF4-FFF2-40B4-BE49-F238E27FC236}">
                        <a16:creationId xmlns:a16="http://schemas.microsoft.com/office/drawing/2014/main" id="{A2ACEED8-7018-4AFB-B154-AB2E9349153B}"/>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04" name="Oval 603">
                    <a:extLst>
                      <a:ext uri="{FF2B5EF4-FFF2-40B4-BE49-F238E27FC236}">
                        <a16:creationId xmlns:a16="http://schemas.microsoft.com/office/drawing/2014/main" id="{A2ACEED8-7018-4AFB-B154-AB2E9349153B}"/>
                      </a:ext>
                    </a:extLst>
                  </xdr:cNvPr>
                  <xdr:cNvSpPr>
                    <a:spLocks noChangeArrowheads="1"/>
                  </xdr:cNvSpPr>
                </xdr:nvSpPr>
                <xdr:spPr bwMode="auto">
                  <a:xfrm>
                    <a:off x="2802585" y="10584092"/>
                    <a:ext cx="357829" cy="35714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605" name="Oval 604">
                    <a:extLst>
                      <a:ext uri="{FF2B5EF4-FFF2-40B4-BE49-F238E27FC236}">
                        <a16:creationId xmlns:a16="http://schemas.microsoft.com/office/drawing/2014/main" id="{A13D38BB-EA8E-42B6-A73A-1226330F3A0B}"/>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605" name="Oval 604">
                    <a:extLst>
                      <a:ext uri="{FF2B5EF4-FFF2-40B4-BE49-F238E27FC236}">
                        <a16:creationId xmlns:a16="http://schemas.microsoft.com/office/drawing/2014/main" id="{A13D38BB-EA8E-42B6-A73A-1226330F3A0B}"/>
                      </a:ext>
                    </a:extLst>
                  </xdr:cNvPr>
                  <xdr:cNvSpPr>
                    <a:spLocks noChangeArrowheads="1"/>
                  </xdr:cNvSpPr>
                </xdr:nvSpPr>
                <xdr:spPr bwMode="auto">
                  <a:xfrm>
                    <a:off x="3133422" y="10161094"/>
                    <a:ext cx="324587" cy="324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606" name="Oval 605">
                    <a:extLst>
                      <a:ext uri="{FF2B5EF4-FFF2-40B4-BE49-F238E27FC236}">
                        <a16:creationId xmlns:a16="http://schemas.microsoft.com/office/drawing/2014/main" id="{AEB68B9C-D435-43B2-9BD7-F78D05B6525B}"/>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06" name="Oval 605">
                    <a:extLst>
                      <a:ext uri="{FF2B5EF4-FFF2-40B4-BE49-F238E27FC236}">
                        <a16:creationId xmlns:a16="http://schemas.microsoft.com/office/drawing/2014/main" id="{AEB68B9C-D435-43B2-9BD7-F78D05B6525B}"/>
                      </a:ext>
                    </a:extLst>
                  </xdr:cNvPr>
                  <xdr:cNvSpPr>
                    <a:spLocks noChangeArrowheads="1"/>
                  </xdr:cNvSpPr>
                </xdr:nvSpPr>
                <xdr:spPr bwMode="auto">
                  <a:xfrm>
                    <a:off x="3032601" y="11535909"/>
                    <a:ext cx="384588" cy="384833"/>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607" name="Freeform 152">
                <a:extLst>
                  <a:ext uri="{FF2B5EF4-FFF2-40B4-BE49-F238E27FC236}">
                    <a16:creationId xmlns:a16="http://schemas.microsoft.com/office/drawing/2014/main" id="{027150EC-F232-48EE-938A-DF54C8A758C4}"/>
                  </a:ext>
                </a:extLst>
              </xdr:cNvPr>
              <xdr:cNvSpPr>
                <a:spLocks/>
              </xdr:cNvSpPr>
            </xdr:nvSpPr>
            <xdr:spPr bwMode="auto">
              <a:xfrm>
                <a:off x="3340469" y="11820606"/>
                <a:ext cx="549833" cy="99153"/>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494" name="TextBox 493">
              <a:extLst>
                <a:ext uri="{FF2B5EF4-FFF2-40B4-BE49-F238E27FC236}">
                  <a16:creationId xmlns:a16="http://schemas.microsoft.com/office/drawing/2014/main" id="{0CB5D2ED-8820-4A74-A137-30D4BD68838D}"/>
                </a:ext>
              </a:extLst>
            </xdr:cNvPr>
            <xdr:cNvSpPr txBox="1"/>
          </xdr:nvSpPr>
          <xdr:spPr>
            <a:xfrm>
              <a:off x="2774749" y="8716884"/>
              <a:ext cx="3376418" cy="400825"/>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5</a:t>
              </a:r>
              <a:endParaRPr lang="id-ID" sz="1400"/>
            </a:p>
          </xdr:txBody>
        </xdr:sp>
      </xdr:grpSp>
    </xdr:grpSp>
    <xdr:clientData/>
  </xdr:twoCellAnchor>
  <xdr:twoCellAnchor>
    <xdr:from>
      <xdr:col>5</xdr:col>
      <xdr:colOff>676604</xdr:colOff>
      <xdr:row>16</xdr:row>
      <xdr:rowOff>124809</xdr:rowOff>
    </xdr:from>
    <xdr:to>
      <xdr:col>5</xdr:col>
      <xdr:colOff>898191</xdr:colOff>
      <xdr:row>17</xdr:row>
      <xdr:rowOff>157654</xdr:rowOff>
    </xdr:to>
    <mc:AlternateContent xmlns:mc="http://schemas.openxmlformats.org/markup-compatibility/2006" xmlns:a14="http://schemas.microsoft.com/office/drawing/2010/main">
      <mc:Choice Requires="a14">
        <xdr:sp macro="" textlink="">
          <xdr:nvSpPr>
            <xdr:cNvPr id="610" name="Oval 609">
              <a:extLst>
                <a:ext uri="{FF2B5EF4-FFF2-40B4-BE49-F238E27FC236}">
                  <a16:creationId xmlns:a16="http://schemas.microsoft.com/office/drawing/2014/main" id="{458D23AD-17DC-42BF-B750-67D17F3F6F13}"/>
                </a:ext>
              </a:extLst>
            </xdr:cNvPr>
            <xdr:cNvSpPr>
              <a:spLocks noChangeArrowheads="1"/>
            </xdr:cNvSpPr>
          </xdr:nvSpPr>
          <xdr:spPr bwMode="auto">
            <a:xfrm>
              <a:off x="4125311" y="3199085"/>
              <a:ext cx="221587" cy="22334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610" name="Oval 609">
              <a:extLst>
                <a:ext uri="{FF2B5EF4-FFF2-40B4-BE49-F238E27FC236}">
                  <a16:creationId xmlns:a16="http://schemas.microsoft.com/office/drawing/2014/main" id="{458D23AD-17DC-42BF-B750-67D17F3F6F13}"/>
                </a:ext>
              </a:extLst>
            </xdr:cNvPr>
            <xdr:cNvSpPr>
              <a:spLocks noChangeArrowheads="1"/>
            </xdr:cNvSpPr>
          </xdr:nvSpPr>
          <xdr:spPr bwMode="auto">
            <a:xfrm>
              <a:off x="4125311" y="3199085"/>
              <a:ext cx="221587" cy="22334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5</xdr:col>
      <xdr:colOff>814554</xdr:colOff>
      <xdr:row>17</xdr:row>
      <xdr:rowOff>151086</xdr:rowOff>
    </xdr:from>
    <xdr:to>
      <xdr:col>5</xdr:col>
      <xdr:colOff>1024760</xdr:colOff>
      <xdr:row>18</xdr:row>
      <xdr:rowOff>171374</xdr:rowOff>
    </xdr:to>
    <mc:AlternateContent xmlns:mc="http://schemas.openxmlformats.org/markup-compatibility/2006" xmlns:a14="http://schemas.microsoft.com/office/drawing/2010/main">
      <mc:Choice Requires="a14">
        <xdr:sp macro="" textlink="">
          <xdr:nvSpPr>
            <xdr:cNvPr id="611" name="Oval 610">
              <a:extLst>
                <a:ext uri="{FF2B5EF4-FFF2-40B4-BE49-F238E27FC236}">
                  <a16:creationId xmlns:a16="http://schemas.microsoft.com/office/drawing/2014/main" id="{77F99D0C-CC2C-4F49-BF8C-86DEB9ED48C5}"/>
                </a:ext>
              </a:extLst>
            </xdr:cNvPr>
            <xdr:cNvSpPr>
              <a:spLocks noChangeArrowheads="1"/>
            </xdr:cNvSpPr>
          </xdr:nvSpPr>
          <xdr:spPr bwMode="auto">
            <a:xfrm>
              <a:off x="4263261" y="3415862"/>
              <a:ext cx="210206" cy="210788"/>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11" name="Oval 610">
              <a:extLst>
                <a:ext uri="{FF2B5EF4-FFF2-40B4-BE49-F238E27FC236}">
                  <a16:creationId xmlns:a16="http://schemas.microsoft.com/office/drawing/2014/main" id="{77F99D0C-CC2C-4F49-BF8C-86DEB9ED48C5}"/>
                </a:ext>
              </a:extLst>
            </xdr:cNvPr>
            <xdr:cNvSpPr>
              <a:spLocks noChangeArrowheads="1"/>
            </xdr:cNvSpPr>
          </xdr:nvSpPr>
          <xdr:spPr bwMode="auto">
            <a:xfrm>
              <a:off x="4263261" y="3415862"/>
              <a:ext cx="210206" cy="210788"/>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5</xdr:col>
      <xdr:colOff>796160</xdr:colOff>
      <xdr:row>18</xdr:row>
      <xdr:rowOff>172106</xdr:rowOff>
    </xdr:from>
    <xdr:to>
      <xdr:col>5</xdr:col>
      <xdr:colOff>1006366</xdr:colOff>
      <xdr:row>20</xdr:row>
      <xdr:rowOff>1894</xdr:rowOff>
    </xdr:to>
    <mc:AlternateContent xmlns:mc="http://schemas.openxmlformats.org/markup-compatibility/2006" xmlns:a14="http://schemas.microsoft.com/office/drawing/2010/main">
      <mc:Choice Requires="a14">
        <xdr:sp macro="" textlink="">
          <xdr:nvSpPr>
            <xdr:cNvPr id="612" name="Oval 611">
              <a:extLst>
                <a:ext uri="{FF2B5EF4-FFF2-40B4-BE49-F238E27FC236}">
                  <a16:creationId xmlns:a16="http://schemas.microsoft.com/office/drawing/2014/main" id="{534DA361-185C-45D7-BAAB-6C76C09B15C3}"/>
                </a:ext>
              </a:extLst>
            </xdr:cNvPr>
            <xdr:cNvSpPr>
              <a:spLocks noChangeArrowheads="1"/>
            </xdr:cNvSpPr>
          </xdr:nvSpPr>
          <xdr:spPr bwMode="auto">
            <a:xfrm>
              <a:off x="4244867" y="3627382"/>
              <a:ext cx="210206" cy="210788"/>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612" name="Oval 611">
              <a:extLst>
                <a:ext uri="{FF2B5EF4-FFF2-40B4-BE49-F238E27FC236}">
                  <a16:creationId xmlns:a16="http://schemas.microsoft.com/office/drawing/2014/main" id="{534DA361-185C-45D7-BAAB-6C76C09B15C3}"/>
                </a:ext>
              </a:extLst>
            </xdr:cNvPr>
            <xdr:cNvSpPr>
              <a:spLocks noChangeArrowheads="1"/>
            </xdr:cNvSpPr>
          </xdr:nvSpPr>
          <xdr:spPr bwMode="auto">
            <a:xfrm>
              <a:off x="4244867" y="3627382"/>
              <a:ext cx="210206" cy="210788"/>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5</xdr:col>
      <xdr:colOff>886810</xdr:colOff>
      <xdr:row>1</xdr:row>
      <xdr:rowOff>26276</xdr:rowOff>
    </xdr:from>
    <xdr:to>
      <xdr:col>5</xdr:col>
      <xdr:colOff>1065592</xdr:colOff>
      <xdr:row>2</xdr:row>
      <xdr:rowOff>15052</xdr:rowOff>
    </xdr:to>
    <xdr:sp macro="" textlink="">
      <xdr:nvSpPr>
        <xdr:cNvPr id="613" name="Oval 612">
          <a:extLst>
            <a:ext uri="{FF2B5EF4-FFF2-40B4-BE49-F238E27FC236}">
              <a16:creationId xmlns:a16="http://schemas.microsoft.com/office/drawing/2014/main" id="{921F35F4-C4DF-4AED-94DB-963A7690C21A}"/>
            </a:ext>
          </a:extLst>
        </xdr:cNvPr>
        <xdr:cNvSpPr>
          <a:spLocks noChangeArrowheads="1"/>
        </xdr:cNvSpPr>
      </xdr:nvSpPr>
      <xdr:spPr bwMode="auto">
        <a:xfrm>
          <a:off x="4335517" y="216776"/>
          <a:ext cx="178782" cy="179276"/>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xdr:clientData/>
  </xdr:twoCellAnchor>
  <xdr:twoCellAnchor>
    <xdr:from>
      <xdr:col>4</xdr:col>
      <xdr:colOff>584638</xdr:colOff>
      <xdr:row>16</xdr:row>
      <xdr:rowOff>183931</xdr:rowOff>
    </xdr:from>
    <xdr:to>
      <xdr:col>4</xdr:col>
      <xdr:colOff>774276</xdr:colOff>
      <xdr:row>17</xdr:row>
      <xdr:rowOff>183931</xdr:rowOff>
    </xdr:to>
    <mc:AlternateContent xmlns:mc="http://schemas.openxmlformats.org/markup-compatibility/2006" xmlns:a14="http://schemas.microsoft.com/office/drawing/2010/main">
      <mc:Choice Requires="a14">
        <xdr:sp macro="" textlink="">
          <xdr:nvSpPr>
            <xdr:cNvPr id="614" name="Oval 613">
              <a:extLst>
                <a:ext uri="{FF2B5EF4-FFF2-40B4-BE49-F238E27FC236}">
                  <a16:creationId xmlns:a16="http://schemas.microsoft.com/office/drawing/2014/main" id="{51415B83-4DA9-425E-8759-05E2546B1868}"/>
                </a:ext>
              </a:extLst>
            </xdr:cNvPr>
            <xdr:cNvSpPr>
              <a:spLocks noChangeArrowheads="1"/>
            </xdr:cNvSpPr>
          </xdr:nvSpPr>
          <xdr:spPr bwMode="auto">
            <a:xfrm>
              <a:off x="3139966" y="3258207"/>
              <a:ext cx="189638" cy="190500"/>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14" name="Oval 613">
              <a:extLst>
                <a:ext uri="{FF2B5EF4-FFF2-40B4-BE49-F238E27FC236}">
                  <a16:creationId xmlns:a16="http://schemas.microsoft.com/office/drawing/2014/main" id="{51415B83-4DA9-425E-8759-05E2546B1868}"/>
                </a:ext>
              </a:extLst>
            </xdr:cNvPr>
            <xdr:cNvSpPr>
              <a:spLocks noChangeArrowheads="1"/>
            </xdr:cNvSpPr>
          </xdr:nvSpPr>
          <xdr:spPr bwMode="auto">
            <a:xfrm>
              <a:off x="3139966" y="3258207"/>
              <a:ext cx="189638" cy="190500"/>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4</xdr:col>
      <xdr:colOff>572814</xdr:colOff>
      <xdr:row>18</xdr:row>
      <xdr:rowOff>14451</xdr:rowOff>
    </xdr:from>
    <xdr:to>
      <xdr:col>4</xdr:col>
      <xdr:colOff>762452</xdr:colOff>
      <xdr:row>19</xdr:row>
      <xdr:rowOff>14451</xdr:rowOff>
    </xdr:to>
    <mc:AlternateContent xmlns:mc="http://schemas.openxmlformats.org/markup-compatibility/2006" xmlns:a14="http://schemas.microsoft.com/office/drawing/2010/main">
      <mc:Choice Requires="a14">
        <xdr:sp macro="" textlink="">
          <xdr:nvSpPr>
            <xdr:cNvPr id="615" name="Oval 614">
              <a:extLst>
                <a:ext uri="{FF2B5EF4-FFF2-40B4-BE49-F238E27FC236}">
                  <a16:creationId xmlns:a16="http://schemas.microsoft.com/office/drawing/2014/main" id="{3F3B4763-F3BE-49FD-8200-D32F90380511}"/>
                </a:ext>
              </a:extLst>
            </xdr:cNvPr>
            <xdr:cNvSpPr>
              <a:spLocks noChangeArrowheads="1"/>
            </xdr:cNvSpPr>
          </xdr:nvSpPr>
          <xdr:spPr bwMode="auto">
            <a:xfrm>
              <a:off x="3128142" y="3469727"/>
              <a:ext cx="189638" cy="190500"/>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615" name="Oval 614">
              <a:extLst>
                <a:ext uri="{FF2B5EF4-FFF2-40B4-BE49-F238E27FC236}">
                  <a16:creationId xmlns:a16="http://schemas.microsoft.com/office/drawing/2014/main" id="{3F3B4763-F3BE-49FD-8200-D32F90380511}"/>
                </a:ext>
              </a:extLst>
            </xdr:cNvPr>
            <xdr:cNvSpPr>
              <a:spLocks noChangeArrowheads="1"/>
            </xdr:cNvSpPr>
          </xdr:nvSpPr>
          <xdr:spPr bwMode="auto">
            <a:xfrm>
              <a:off x="3128142" y="3469727"/>
              <a:ext cx="189638" cy="190500"/>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1</xdr:col>
      <xdr:colOff>105102</xdr:colOff>
      <xdr:row>15</xdr:row>
      <xdr:rowOff>52760</xdr:rowOff>
    </xdr:from>
    <xdr:to>
      <xdr:col>1</xdr:col>
      <xdr:colOff>392889</xdr:colOff>
      <xdr:row>16</xdr:row>
      <xdr:rowOff>150843</xdr:rowOff>
    </xdr:to>
    <mc:AlternateContent xmlns:mc="http://schemas.openxmlformats.org/markup-compatibility/2006" xmlns:a14="http://schemas.microsoft.com/office/drawing/2010/main">
      <mc:Choice Requires="a14">
        <xdr:sp macro="" textlink="">
          <xdr:nvSpPr>
            <xdr:cNvPr id="616" name="Oval 615">
              <a:extLst>
                <a:ext uri="{FF2B5EF4-FFF2-40B4-BE49-F238E27FC236}">
                  <a16:creationId xmlns:a16="http://schemas.microsoft.com/office/drawing/2014/main" id="{560CE966-A621-468E-AB9C-0E4045A2E0F7}"/>
                </a:ext>
              </a:extLst>
            </xdr:cNvPr>
            <xdr:cNvSpPr>
              <a:spLocks noChangeArrowheads="1"/>
            </xdr:cNvSpPr>
          </xdr:nvSpPr>
          <xdr:spPr bwMode="auto">
            <a:xfrm>
              <a:off x="374430" y="2936536"/>
              <a:ext cx="287787" cy="28858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16" name="Oval 615">
              <a:extLst>
                <a:ext uri="{FF2B5EF4-FFF2-40B4-BE49-F238E27FC236}">
                  <a16:creationId xmlns:a16="http://schemas.microsoft.com/office/drawing/2014/main" id="{560CE966-A621-468E-AB9C-0E4045A2E0F7}"/>
                </a:ext>
              </a:extLst>
            </xdr:cNvPr>
            <xdr:cNvSpPr>
              <a:spLocks noChangeArrowheads="1"/>
            </xdr:cNvSpPr>
          </xdr:nvSpPr>
          <xdr:spPr bwMode="auto">
            <a:xfrm>
              <a:off x="374430" y="2936536"/>
              <a:ext cx="287787" cy="288583"/>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8</xdr:col>
      <xdr:colOff>252940</xdr:colOff>
      <xdr:row>15</xdr:row>
      <xdr:rowOff>52551</xdr:rowOff>
    </xdr:from>
    <xdr:to>
      <xdr:col>8</xdr:col>
      <xdr:colOff>513992</xdr:colOff>
      <xdr:row>16</xdr:row>
      <xdr:rowOff>124495</xdr:rowOff>
    </xdr:to>
    <mc:AlternateContent xmlns:mc="http://schemas.openxmlformats.org/markup-compatibility/2006" xmlns:a14="http://schemas.microsoft.com/office/drawing/2010/main">
      <mc:Choice Requires="a14">
        <xdr:sp macro="" textlink="">
          <xdr:nvSpPr>
            <xdr:cNvPr id="617" name="Oval 616">
              <a:extLst>
                <a:ext uri="{FF2B5EF4-FFF2-40B4-BE49-F238E27FC236}">
                  <a16:creationId xmlns:a16="http://schemas.microsoft.com/office/drawing/2014/main" id="{8D983207-36FD-4993-B27F-E78AEA5851B2}"/>
                </a:ext>
              </a:extLst>
            </xdr:cNvPr>
            <xdr:cNvSpPr>
              <a:spLocks noChangeArrowheads="1"/>
            </xdr:cNvSpPr>
          </xdr:nvSpPr>
          <xdr:spPr bwMode="auto">
            <a:xfrm>
              <a:off x="6460612" y="2936327"/>
              <a:ext cx="261052" cy="26244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617" name="Oval 616">
              <a:extLst>
                <a:ext uri="{FF2B5EF4-FFF2-40B4-BE49-F238E27FC236}">
                  <a16:creationId xmlns:a16="http://schemas.microsoft.com/office/drawing/2014/main" id="{8D983207-36FD-4993-B27F-E78AEA5851B2}"/>
                </a:ext>
              </a:extLst>
            </xdr:cNvPr>
            <xdr:cNvSpPr>
              <a:spLocks noChangeArrowheads="1"/>
            </xdr:cNvSpPr>
          </xdr:nvSpPr>
          <xdr:spPr bwMode="auto">
            <a:xfrm>
              <a:off x="6460612" y="2936327"/>
              <a:ext cx="261052" cy="26244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xdr:clientData/>
  </xdr:twoCellAnchor>
  <xdr:twoCellAnchor>
    <xdr:from>
      <xdr:col>4</xdr:col>
      <xdr:colOff>236482</xdr:colOff>
      <xdr:row>28</xdr:row>
      <xdr:rowOff>39413</xdr:rowOff>
    </xdr:from>
    <xdr:to>
      <xdr:col>4</xdr:col>
      <xdr:colOff>545790</xdr:colOff>
      <xdr:row>29</xdr:row>
      <xdr:rowOff>159870</xdr:rowOff>
    </xdr:to>
    <mc:AlternateContent xmlns:mc="http://schemas.openxmlformats.org/markup-compatibility/2006" xmlns:a14="http://schemas.microsoft.com/office/drawing/2010/main">
      <mc:Choice Requires="a14">
        <xdr:sp macro="" textlink="">
          <xdr:nvSpPr>
            <xdr:cNvPr id="618" name="Oval 617">
              <a:extLst>
                <a:ext uri="{FF2B5EF4-FFF2-40B4-BE49-F238E27FC236}">
                  <a16:creationId xmlns:a16="http://schemas.microsoft.com/office/drawing/2014/main" id="{43624D9B-D483-4154-B1E5-EF26B9CDD897}"/>
                </a:ext>
              </a:extLst>
            </xdr:cNvPr>
            <xdr:cNvSpPr>
              <a:spLocks noChangeArrowheads="1"/>
            </xdr:cNvSpPr>
          </xdr:nvSpPr>
          <xdr:spPr bwMode="auto">
            <a:xfrm>
              <a:off x="2791810" y="5419396"/>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18" name="Oval 617">
              <a:extLst>
                <a:ext uri="{FF2B5EF4-FFF2-40B4-BE49-F238E27FC236}">
                  <a16:creationId xmlns:a16="http://schemas.microsoft.com/office/drawing/2014/main" id="{43624D9B-D483-4154-B1E5-EF26B9CDD897}"/>
                </a:ext>
              </a:extLst>
            </xdr:cNvPr>
            <xdr:cNvSpPr>
              <a:spLocks noChangeArrowheads="1"/>
            </xdr:cNvSpPr>
          </xdr:nvSpPr>
          <xdr:spPr bwMode="auto">
            <a:xfrm>
              <a:off x="2791810" y="5419396"/>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48985</xdr:colOff>
      <xdr:row>7</xdr:row>
      <xdr:rowOff>180974</xdr:rowOff>
    </xdr:from>
    <xdr:to>
      <xdr:col>8</xdr:col>
      <xdr:colOff>123872</xdr:colOff>
      <xdr:row>9</xdr:row>
      <xdr:rowOff>66674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1"/>
        <a:stretch>
          <a:fillRect/>
        </a:stretch>
      </xdr:blipFill>
      <xdr:spPr>
        <a:xfrm>
          <a:off x="2824842" y="5335360"/>
          <a:ext cx="1484588" cy="266700"/>
        </a:xfrm>
        <a:prstGeom prst="rect">
          <a:avLst/>
        </a:prstGeom>
      </xdr:spPr>
    </xdr:pic>
    <xdr:clientData/>
  </xdr:twoCellAnchor>
  <xdr:twoCellAnchor editAs="oneCell">
    <xdr:from>
      <xdr:col>6</xdr:col>
      <xdr:colOff>15272</xdr:colOff>
      <xdr:row>14</xdr:row>
      <xdr:rowOff>0</xdr:rowOff>
    </xdr:from>
    <xdr:to>
      <xdr:col>9</xdr:col>
      <xdr:colOff>8135</xdr:colOff>
      <xdr:row>15</xdr:row>
      <xdr:rowOff>15359</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2"/>
        <a:stretch>
          <a:fillRect/>
        </a:stretch>
      </xdr:blipFill>
      <xdr:spPr>
        <a:xfrm>
          <a:off x="2856443" y="6286500"/>
          <a:ext cx="1790891" cy="205859"/>
        </a:xfrm>
        <a:prstGeom prst="rect">
          <a:avLst/>
        </a:prstGeom>
      </xdr:spPr>
    </xdr:pic>
    <xdr:clientData/>
  </xdr:twoCellAnchor>
  <xdr:twoCellAnchor editAs="oneCell">
    <xdr:from>
      <xdr:col>1</xdr:col>
      <xdr:colOff>10887</xdr:colOff>
      <xdr:row>13</xdr:row>
      <xdr:rowOff>48986</xdr:rowOff>
    </xdr:from>
    <xdr:to>
      <xdr:col>2</xdr:col>
      <xdr:colOff>252430</xdr:colOff>
      <xdr:row>14</xdr:row>
      <xdr:rowOff>89867</xdr:rowOff>
    </xdr:to>
    <xdr:pic>
      <xdr:nvPicPr>
        <xdr:cNvPr id="55" name="Picture 54" descr="Water 11 01387 g004 550">
          <a:extLst>
            <a:ext uri="{FF2B5EF4-FFF2-40B4-BE49-F238E27FC236}">
              <a16:creationId xmlns:a16="http://schemas.microsoft.com/office/drawing/2014/main" id="{00000000-0008-0000-0200-000037000000}"/>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10887" y="6144986"/>
          <a:ext cx="691243" cy="231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423983</xdr:colOff>
      <xdr:row>14</xdr:row>
      <xdr:rowOff>104793</xdr:rowOff>
    </xdr:from>
    <xdr:to>
      <xdr:col>2</xdr:col>
      <xdr:colOff>858110</xdr:colOff>
      <xdr:row>16</xdr:row>
      <xdr:rowOff>86466</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4"/>
        <a:stretch>
          <a:fillRect/>
        </a:stretch>
      </xdr:blipFill>
      <xdr:spPr>
        <a:xfrm>
          <a:off x="625689" y="3130381"/>
          <a:ext cx="882362" cy="362673"/>
        </a:xfrm>
        <a:prstGeom prst="rect">
          <a:avLst/>
        </a:prstGeom>
      </xdr:spPr>
    </xdr:pic>
    <xdr:clientData/>
  </xdr:twoCellAnchor>
  <xdr:twoCellAnchor editAs="oneCell">
    <xdr:from>
      <xdr:col>6</xdr:col>
      <xdr:colOff>23131</xdr:colOff>
      <xdr:row>19</xdr:row>
      <xdr:rowOff>8164</xdr:rowOff>
    </xdr:from>
    <xdr:to>
      <xdr:col>9</xdr:col>
      <xdr:colOff>329937</xdr:colOff>
      <xdr:row>20</xdr:row>
      <xdr:rowOff>0</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
        <a:stretch>
          <a:fillRect/>
        </a:stretch>
      </xdr:blipFill>
      <xdr:spPr>
        <a:xfrm>
          <a:off x="3036039" y="3988611"/>
          <a:ext cx="2111543" cy="182336"/>
        </a:xfrm>
        <a:prstGeom prst="rect">
          <a:avLst/>
        </a:prstGeom>
      </xdr:spPr>
    </xdr:pic>
    <xdr:clientData/>
  </xdr:twoCellAnchor>
  <xdr:twoCellAnchor editAs="oneCell">
    <xdr:from>
      <xdr:col>6</xdr:col>
      <xdr:colOff>23133</xdr:colOff>
      <xdr:row>24</xdr:row>
      <xdr:rowOff>4083</xdr:rowOff>
    </xdr:from>
    <xdr:to>
      <xdr:col>9</xdr:col>
      <xdr:colOff>172178</xdr:colOff>
      <xdr:row>25</xdr:row>
      <xdr:rowOff>27215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6"/>
        <a:stretch>
          <a:fillRect/>
        </a:stretch>
      </xdr:blipFill>
      <xdr:spPr>
        <a:xfrm>
          <a:off x="2792710" y="8415391"/>
          <a:ext cx="1944142" cy="208398"/>
        </a:xfrm>
        <a:prstGeom prst="rect">
          <a:avLst/>
        </a:prstGeom>
      </xdr:spPr>
    </xdr:pic>
    <xdr:clientData/>
  </xdr:twoCellAnchor>
  <xdr:twoCellAnchor editAs="oneCell">
    <xdr:from>
      <xdr:col>6</xdr:col>
      <xdr:colOff>54429</xdr:colOff>
      <xdr:row>29</xdr:row>
      <xdr:rowOff>2721</xdr:rowOff>
    </xdr:from>
    <xdr:to>
      <xdr:col>9</xdr:col>
      <xdr:colOff>197169</xdr:colOff>
      <xdr:row>30</xdr:row>
      <xdr:rowOff>16362</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7"/>
        <a:stretch>
          <a:fillRect/>
        </a:stretch>
      </xdr:blipFill>
      <xdr:spPr>
        <a:xfrm>
          <a:off x="2830286" y="9201150"/>
          <a:ext cx="1942233" cy="197861"/>
        </a:xfrm>
        <a:prstGeom prst="rect">
          <a:avLst/>
        </a:prstGeom>
      </xdr:spPr>
    </xdr:pic>
    <xdr:clientData/>
  </xdr:twoCellAnchor>
  <xdr:twoCellAnchor editAs="oneCell">
    <xdr:from>
      <xdr:col>1</xdr:col>
      <xdr:colOff>483964</xdr:colOff>
      <xdr:row>16</xdr:row>
      <xdr:rowOff>154728</xdr:rowOff>
    </xdr:from>
    <xdr:to>
      <xdr:col>2</xdr:col>
      <xdr:colOff>745080</xdr:colOff>
      <xdr:row>17</xdr:row>
      <xdr:rowOff>164228</xdr:rowOff>
    </xdr:to>
    <xdr:pic>
      <xdr:nvPicPr>
        <xdr:cNvPr id="70" name="Picture 69">
          <a:extLst>
            <a:ext uri="{FF2B5EF4-FFF2-40B4-BE49-F238E27FC236}">
              <a16:creationId xmlns:a16="http://schemas.microsoft.com/office/drawing/2014/main" id="{00000000-0008-0000-0200-000046000000}"/>
            </a:ext>
          </a:extLst>
        </xdr:cNvPr>
        <xdr:cNvPicPr>
          <a:picLocks noChangeAspect="1"/>
        </xdr:cNvPicPr>
      </xdr:nvPicPr>
      <xdr:blipFill>
        <a:blip xmlns:r="http://schemas.openxmlformats.org/officeDocument/2006/relationships" r:embed="rId8"/>
        <a:stretch>
          <a:fillRect/>
        </a:stretch>
      </xdr:blipFill>
      <xdr:spPr>
        <a:xfrm>
          <a:off x="685670" y="3561316"/>
          <a:ext cx="747451" cy="200000"/>
        </a:xfrm>
        <a:prstGeom prst="rect">
          <a:avLst/>
        </a:prstGeom>
      </xdr:spPr>
    </xdr:pic>
    <xdr:clientData/>
  </xdr:twoCellAnchor>
  <xdr:twoCellAnchor editAs="oneCell">
    <xdr:from>
      <xdr:col>4</xdr:col>
      <xdr:colOff>249113</xdr:colOff>
      <xdr:row>41</xdr:row>
      <xdr:rowOff>7327</xdr:rowOff>
    </xdr:from>
    <xdr:to>
      <xdr:col>5</xdr:col>
      <xdr:colOff>263767</xdr:colOff>
      <xdr:row>42</xdr:row>
      <xdr:rowOff>0</xdr:rowOff>
    </xdr:to>
    <xdr:pic>
      <xdr:nvPicPr>
        <xdr:cNvPr id="265" name="Picture 264">
          <a:extLst>
            <a:ext uri="{FF2B5EF4-FFF2-40B4-BE49-F238E27FC236}">
              <a16:creationId xmlns:a16="http://schemas.microsoft.com/office/drawing/2014/main" id="{00000000-0008-0000-0200-000009010000}"/>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2406893" y="11389701"/>
          <a:ext cx="190500" cy="622789"/>
        </a:xfrm>
        <a:prstGeom prst="rect">
          <a:avLst/>
        </a:prstGeom>
      </xdr:spPr>
    </xdr:pic>
    <xdr:clientData/>
  </xdr:twoCellAnchor>
  <xdr:oneCellAnchor>
    <xdr:from>
      <xdr:col>4</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29365CF-C67F-4548-B186-FAC72112C58E}"/>
                </a:ext>
              </a:extLst>
            </xdr:cNvPr>
            <xdr:cNvSpPr txBox="1"/>
          </xdr:nvSpPr>
          <xdr:spPr>
            <a:xfrm>
              <a:off x="1812471" y="630010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4" name="TextBox 3">
              <a:extLst>
                <a:ext uri="{FF2B5EF4-FFF2-40B4-BE49-F238E27FC236}">
                  <a16:creationId xmlns:a16="http://schemas.microsoft.com/office/drawing/2014/main" id="{829365CF-C67F-4548-B186-FAC72112C58E}"/>
                </a:ext>
              </a:extLst>
            </xdr:cNvPr>
            <xdr:cNvSpPr txBox="1"/>
          </xdr:nvSpPr>
          <xdr:spPr>
            <a:xfrm>
              <a:off x="1812471" y="630010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solidFill>
                    <a:schemeClr val="tx1"/>
                  </a:solidFill>
                  <a:effectLst/>
                  <a:latin typeface="+mn-lt"/>
                  <a:ea typeface="+mn-ea"/>
                  <a:cs typeface="+mn-cs"/>
                </a:rPr>
                <a:t>𝐶</a:t>
              </a:r>
              <a:r>
                <a:rPr lang="id-ID" sz="1100" b="0" i="0">
                  <a:solidFill>
                    <a:schemeClr val="tx1"/>
                  </a:solidFill>
                  <a:effectLst/>
                  <a:latin typeface="+mn-lt"/>
                  <a:ea typeface="+mn-ea"/>
                  <a:cs typeface="+mn-cs"/>
                </a:rPr>
                <a:t> ̃</a:t>
              </a:r>
              <a:r>
                <a:rPr lang="id-ID" sz="1100" b="0" i="0">
                  <a:solidFill>
                    <a:schemeClr val="tx1"/>
                  </a:solidFill>
                  <a:effectLst/>
                  <a:latin typeface="Cambria Math" panose="02040503050406030204" pitchFamily="18" charset="0"/>
                  <a:ea typeface="+mn-ea"/>
                  <a:cs typeface="+mn-cs"/>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5540F0CB-46CA-4004-AC74-5C47DDA6B859}"/>
                </a:ext>
              </a:extLst>
            </xdr:cNvPr>
            <xdr:cNvSpPr txBox="1"/>
          </xdr:nvSpPr>
          <xdr:spPr>
            <a:xfrm>
              <a:off x="1845128" y="744310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5" name="TextBox 4">
              <a:extLst>
                <a:ext uri="{FF2B5EF4-FFF2-40B4-BE49-F238E27FC236}">
                  <a16:creationId xmlns:a16="http://schemas.microsoft.com/office/drawing/2014/main" id="{5540F0CB-46CA-4004-AC74-5C47DDA6B859}"/>
                </a:ext>
              </a:extLst>
            </xdr:cNvPr>
            <xdr:cNvSpPr txBox="1"/>
          </xdr:nvSpPr>
          <xdr:spPr>
            <a:xfrm>
              <a:off x="1845128" y="744310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135" name="TextBox 134">
              <a:extLst>
                <a:ext uri="{FF2B5EF4-FFF2-40B4-BE49-F238E27FC236}">
                  <a16:creationId xmlns:a16="http://schemas.microsoft.com/office/drawing/2014/main" id="{BD318EEA-A0A7-4534-B408-6B9E68AB99FE}"/>
                </a:ext>
              </a:extLst>
            </xdr:cNvPr>
            <xdr:cNvSpPr txBox="1"/>
          </xdr:nvSpPr>
          <xdr:spPr>
            <a:xfrm>
              <a:off x="1752600" y="8205106"/>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35" name="TextBox 134">
              <a:extLst>
                <a:ext uri="{FF2B5EF4-FFF2-40B4-BE49-F238E27FC236}">
                  <a16:creationId xmlns:a16="http://schemas.microsoft.com/office/drawing/2014/main" id="{BD318EEA-A0A7-4534-B408-6B9E68AB99FE}"/>
                </a:ext>
              </a:extLst>
            </xdr:cNvPr>
            <xdr:cNvSpPr txBox="1"/>
          </xdr:nvSpPr>
          <xdr:spPr>
            <a:xfrm>
              <a:off x="1752600" y="8205106"/>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140" name="TextBox 139">
              <a:extLst>
                <a:ext uri="{FF2B5EF4-FFF2-40B4-BE49-F238E27FC236}">
                  <a16:creationId xmlns:a16="http://schemas.microsoft.com/office/drawing/2014/main" id="{FDCEBE39-2338-4411-A61B-C8D37C060D03}"/>
                </a:ext>
              </a:extLst>
            </xdr:cNvPr>
            <xdr:cNvSpPr txBox="1"/>
          </xdr:nvSpPr>
          <xdr:spPr>
            <a:xfrm>
              <a:off x="1812471" y="9206591"/>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40" name="TextBox 139">
              <a:extLst>
                <a:ext uri="{FF2B5EF4-FFF2-40B4-BE49-F238E27FC236}">
                  <a16:creationId xmlns:a16="http://schemas.microsoft.com/office/drawing/2014/main" id="{FDCEBE39-2338-4411-A61B-C8D37C060D03}"/>
                </a:ext>
              </a:extLst>
            </xdr:cNvPr>
            <xdr:cNvSpPr txBox="1"/>
          </xdr:nvSpPr>
          <xdr:spPr>
            <a:xfrm>
              <a:off x="1812471" y="9206591"/>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158" name="TextBox 157">
              <a:extLst>
                <a:ext uri="{FF2B5EF4-FFF2-40B4-BE49-F238E27FC236}">
                  <a16:creationId xmlns:a16="http://schemas.microsoft.com/office/drawing/2014/main" id="{741F709A-E348-4F5E-9227-0D78EC70FF15}"/>
                </a:ext>
              </a:extLst>
            </xdr:cNvPr>
            <xdr:cNvSpPr txBox="1"/>
          </xdr:nvSpPr>
          <xdr:spPr>
            <a:xfrm>
              <a:off x="0" y="5912827"/>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158" name="TextBox 157">
              <a:extLst>
                <a:ext uri="{FF2B5EF4-FFF2-40B4-BE49-F238E27FC236}">
                  <a16:creationId xmlns:a16="http://schemas.microsoft.com/office/drawing/2014/main" id="{741F709A-E348-4F5E-9227-0D78EC70FF15}"/>
                </a:ext>
              </a:extLst>
            </xdr:cNvPr>
            <xdr:cNvSpPr txBox="1"/>
          </xdr:nvSpPr>
          <xdr:spPr>
            <a:xfrm>
              <a:off x="0" y="5912827"/>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4</xdr:col>
      <xdr:colOff>205154</xdr:colOff>
      <xdr:row>35</xdr:row>
      <xdr:rowOff>5861</xdr:rowOff>
    </xdr:from>
    <xdr:ext cx="674077" cy="191965"/>
    <xdr:pic>
      <xdr:nvPicPr>
        <xdr:cNvPr id="181" name="Picture 180">
          <a:extLst>
            <a:ext uri="{FF2B5EF4-FFF2-40B4-BE49-F238E27FC236}">
              <a16:creationId xmlns:a16="http://schemas.microsoft.com/office/drawing/2014/main" id="{B66F7FA9-40A8-4B59-B7C8-B1ABB90F9B6B}"/>
            </a:ext>
          </a:extLst>
        </xdr:cNvPr>
        <xdr:cNvPicPr>
          <a:picLocks noChangeAspect="1"/>
        </xdr:cNvPicPr>
      </xdr:nvPicPr>
      <xdr:blipFill rotWithShape="1">
        <a:blip xmlns:r="http://schemas.openxmlformats.org/officeDocument/2006/relationships" r:embed="rId10"/>
        <a:srcRect l="23334" t="1" r="37297" b="4029"/>
        <a:stretch/>
      </xdr:blipFill>
      <xdr:spPr>
        <a:xfrm>
          <a:off x="1824404" y="10556630"/>
          <a:ext cx="674077" cy="191965"/>
        </a:xfrm>
        <a:prstGeom prst="rect">
          <a:avLst/>
        </a:prstGeom>
      </xdr:spPr>
    </xdr:pic>
    <xdr:clientData/>
  </xdr:oneCellAnchor>
  <xdr:oneCellAnchor>
    <xdr:from>
      <xdr:col>4</xdr:col>
      <xdr:colOff>315057</xdr:colOff>
      <xdr:row>36</xdr:row>
      <xdr:rowOff>7328</xdr:rowOff>
    </xdr:from>
    <xdr:ext cx="474785" cy="211014"/>
    <xdr:pic>
      <xdr:nvPicPr>
        <xdr:cNvPr id="186" name="Picture 185">
          <a:extLst>
            <a:ext uri="{FF2B5EF4-FFF2-40B4-BE49-F238E27FC236}">
              <a16:creationId xmlns:a16="http://schemas.microsoft.com/office/drawing/2014/main" id="{6D9895F5-D2A7-40A4-8F89-ED3BE38B2AEE}"/>
            </a:ext>
          </a:extLst>
        </xdr:cNvPr>
        <xdr:cNvPicPr>
          <a:picLocks noChangeAspect="1"/>
        </xdr:cNvPicPr>
      </xdr:nvPicPr>
      <xdr:blipFill rotWithShape="1">
        <a:blip xmlns:r="http://schemas.openxmlformats.org/officeDocument/2006/relationships" r:embed="rId10"/>
        <a:srcRect l="71776" t="-9522" r="495" b="4029"/>
        <a:stretch/>
      </xdr:blipFill>
      <xdr:spPr>
        <a:xfrm>
          <a:off x="1934307" y="10770578"/>
          <a:ext cx="474785" cy="211014"/>
        </a:xfrm>
        <a:prstGeom prst="rect">
          <a:avLst/>
        </a:prstGeom>
      </xdr:spPr>
    </xdr:pic>
    <xdr:clientData/>
  </xdr:oneCellAnchor>
  <xdr:oneCellAnchor>
    <xdr:from>
      <xdr:col>7</xdr:col>
      <xdr:colOff>62068</xdr:colOff>
      <xdr:row>37</xdr:row>
      <xdr:rowOff>5862</xdr:rowOff>
    </xdr:from>
    <xdr:ext cx="1712204" cy="200025"/>
    <xdr:pic>
      <xdr:nvPicPr>
        <xdr:cNvPr id="204" name="Picture 203">
          <a:extLst>
            <a:ext uri="{FF2B5EF4-FFF2-40B4-BE49-F238E27FC236}">
              <a16:creationId xmlns:a16="http://schemas.microsoft.com/office/drawing/2014/main" id="{1A6E95EB-1759-463E-BF6C-D2DB531048AF}"/>
            </a:ext>
          </a:extLst>
        </xdr:cNvPr>
        <xdr:cNvPicPr>
          <a:picLocks noChangeAspect="1"/>
        </xdr:cNvPicPr>
      </xdr:nvPicPr>
      <xdr:blipFill>
        <a:blip xmlns:r="http://schemas.openxmlformats.org/officeDocument/2006/relationships" r:embed="rId10"/>
        <a:stretch>
          <a:fillRect/>
        </a:stretch>
      </xdr:blipFill>
      <xdr:spPr>
        <a:xfrm>
          <a:off x="3439780" y="11018227"/>
          <a:ext cx="1712204" cy="200025"/>
        </a:xfrm>
        <a:prstGeom prst="rect">
          <a:avLst/>
        </a:prstGeom>
      </xdr:spPr>
    </xdr:pic>
    <xdr:clientData/>
  </xdr:oneCellAnchor>
  <xdr:oneCellAnchor>
    <xdr:from>
      <xdr:col>4</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209" name="TextBox 208">
              <a:extLst>
                <a:ext uri="{FF2B5EF4-FFF2-40B4-BE49-F238E27FC236}">
                  <a16:creationId xmlns:a16="http://schemas.microsoft.com/office/drawing/2014/main" id="{8F0B7CE9-D353-4EFC-BE66-5656A4CFFF44}"/>
                </a:ext>
              </a:extLst>
            </xdr:cNvPr>
            <xdr:cNvSpPr txBox="1"/>
          </xdr:nvSpPr>
          <xdr:spPr>
            <a:xfrm>
              <a:off x="2090894" y="11023668"/>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09" name="TextBox 208">
              <a:extLst>
                <a:ext uri="{FF2B5EF4-FFF2-40B4-BE49-F238E27FC236}">
                  <a16:creationId xmlns:a16="http://schemas.microsoft.com/office/drawing/2014/main" id="{8F0B7CE9-D353-4EFC-BE66-5656A4CFFF44}"/>
                </a:ext>
              </a:extLst>
            </xdr:cNvPr>
            <xdr:cNvSpPr txBox="1"/>
          </xdr:nvSpPr>
          <xdr:spPr>
            <a:xfrm>
              <a:off x="2090894" y="11023668"/>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210" name="TextBox 209">
              <a:extLst>
                <a:ext uri="{FF2B5EF4-FFF2-40B4-BE49-F238E27FC236}">
                  <a16:creationId xmlns:a16="http://schemas.microsoft.com/office/drawing/2014/main" id="{48A72CB7-62AF-4981-8892-0C0E94337F33}"/>
                </a:ext>
              </a:extLst>
            </xdr:cNvPr>
            <xdr:cNvSpPr txBox="1"/>
          </xdr:nvSpPr>
          <xdr:spPr>
            <a:xfrm>
              <a:off x="2104083" y="122091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10" name="TextBox 209">
              <a:extLst>
                <a:ext uri="{FF2B5EF4-FFF2-40B4-BE49-F238E27FC236}">
                  <a16:creationId xmlns:a16="http://schemas.microsoft.com/office/drawing/2014/main" id="{48A72CB7-62AF-4981-8892-0C0E94337F33}"/>
                </a:ext>
              </a:extLst>
            </xdr:cNvPr>
            <xdr:cNvSpPr txBox="1"/>
          </xdr:nvSpPr>
          <xdr:spPr>
            <a:xfrm>
              <a:off x="2104083" y="122091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twoCellAnchor editAs="oneCell">
    <xdr:from>
      <xdr:col>7</xdr:col>
      <xdr:colOff>36632</xdr:colOff>
      <xdr:row>42</xdr:row>
      <xdr:rowOff>21984</xdr:rowOff>
    </xdr:from>
    <xdr:to>
      <xdr:col>9</xdr:col>
      <xdr:colOff>65939</xdr:colOff>
      <xdr:row>43</xdr:row>
      <xdr:rowOff>7328</xdr:rowOff>
    </xdr:to>
    <xdr:pic>
      <xdr:nvPicPr>
        <xdr:cNvPr id="211" name="Picture 210">
          <a:extLst>
            <a:ext uri="{FF2B5EF4-FFF2-40B4-BE49-F238E27FC236}">
              <a16:creationId xmlns:a16="http://schemas.microsoft.com/office/drawing/2014/main" id="{86292898-EE55-4B9A-B712-6E70A4F63763}"/>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3934557" y="11488617"/>
          <a:ext cx="175844" cy="1216269"/>
        </a:xfrm>
        <a:prstGeom prst="rect">
          <a:avLst/>
        </a:prstGeom>
      </xdr:spPr>
    </xdr:pic>
    <xdr:clientData/>
  </xdr:twoCellAnchor>
  <xdr:oneCellAnchor>
    <xdr:from>
      <xdr:col>17</xdr:col>
      <xdr:colOff>48985</xdr:colOff>
      <xdr:row>7</xdr:row>
      <xdr:rowOff>180974</xdr:rowOff>
    </xdr:from>
    <xdr:ext cx="1503638" cy="266700"/>
    <xdr:pic>
      <xdr:nvPicPr>
        <xdr:cNvPr id="212" name="Picture 211">
          <a:extLst>
            <a:ext uri="{FF2B5EF4-FFF2-40B4-BE49-F238E27FC236}">
              <a16:creationId xmlns:a16="http://schemas.microsoft.com/office/drawing/2014/main" id="{94E1A6BF-9EAC-46FB-9E68-2DB7B33B7970}"/>
            </a:ext>
          </a:extLst>
        </xdr:cNvPr>
        <xdr:cNvPicPr>
          <a:picLocks noChangeAspect="1"/>
        </xdr:cNvPicPr>
      </xdr:nvPicPr>
      <xdr:blipFill>
        <a:blip xmlns:r="http://schemas.openxmlformats.org/officeDocument/2006/relationships" r:embed="rId1"/>
        <a:stretch>
          <a:fillRect/>
        </a:stretch>
      </xdr:blipFill>
      <xdr:spPr>
        <a:xfrm>
          <a:off x="3525610" y="5324474"/>
          <a:ext cx="1503638" cy="266700"/>
        </a:xfrm>
        <a:prstGeom prst="rect">
          <a:avLst/>
        </a:prstGeom>
      </xdr:spPr>
    </xdr:pic>
    <xdr:clientData/>
  </xdr:oneCellAnchor>
  <xdr:oneCellAnchor>
    <xdr:from>
      <xdr:col>17</xdr:col>
      <xdr:colOff>15272</xdr:colOff>
      <xdr:row>14</xdr:row>
      <xdr:rowOff>0</xdr:rowOff>
    </xdr:from>
    <xdr:ext cx="1802614" cy="205859"/>
    <xdr:pic>
      <xdr:nvPicPr>
        <xdr:cNvPr id="213" name="Picture 212">
          <a:extLst>
            <a:ext uri="{FF2B5EF4-FFF2-40B4-BE49-F238E27FC236}">
              <a16:creationId xmlns:a16="http://schemas.microsoft.com/office/drawing/2014/main" id="{B15826AF-4B9A-4B23-9946-7DC67C37C578}"/>
            </a:ext>
          </a:extLst>
        </xdr:cNvPr>
        <xdr:cNvPicPr>
          <a:picLocks noChangeAspect="1"/>
        </xdr:cNvPicPr>
      </xdr:nvPicPr>
      <xdr:blipFill>
        <a:blip xmlns:r="http://schemas.openxmlformats.org/officeDocument/2006/relationships" r:embed="rId2"/>
        <a:stretch>
          <a:fillRect/>
        </a:stretch>
      </xdr:blipFill>
      <xdr:spPr>
        <a:xfrm>
          <a:off x="3491897" y="6477000"/>
          <a:ext cx="1802614" cy="205859"/>
        </a:xfrm>
        <a:prstGeom prst="rect">
          <a:avLst/>
        </a:prstGeom>
      </xdr:spPr>
    </xdr:pic>
    <xdr:clientData/>
  </xdr:oneCellAnchor>
  <xdr:oneCellAnchor>
    <xdr:from>
      <xdr:col>12</xdr:col>
      <xdr:colOff>10887</xdr:colOff>
      <xdr:row>13</xdr:row>
      <xdr:rowOff>48986</xdr:rowOff>
    </xdr:from>
    <xdr:ext cx="689778" cy="231381"/>
    <xdr:pic>
      <xdr:nvPicPr>
        <xdr:cNvPr id="214" name="Picture 213" descr="Water 11 01387 g004 550">
          <a:extLst>
            <a:ext uri="{FF2B5EF4-FFF2-40B4-BE49-F238E27FC236}">
              <a16:creationId xmlns:a16="http://schemas.microsoft.com/office/drawing/2014/main" id="{FB81509C-B5D5-41A0-9512-471C4903066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201387" y="6335486"/>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12</xdr:col>
      <xdr:colOff>401571</xdr:colOff>
      <xdr:row>14</xdr:row>
      <xdr:rowOff>127207</xdr:rowOff>
    </xdr:from>
    <xdr:ext cx="882362" cy="362673"/>
    <xdr:pic>
      <xdr:nvPicPr>
        <xdr:cNvPr id="215" name="Picture 214">
          <a:extLst>
            <a:ext uri="{FF2B5EF4-FFF2-40B4-BE49-F238E27FC236}">
              <a16:creationId xmlns:a16="http://schemas.microsoft.com/office/drawing/2014/main" id="{9E2A65A8-0CBB-4076-80C4-AC8A053B7499}"/>
            </a:ext>
          </a:extLst>
        </xdr:cNvPr>
        <xdr:cNvPicPr>
          <a:picLocks noChangeAspect="1"/>
        </xdr:cNvPicPr>
      </xdr:nvPicPr>
      <xdr:blipFill>
        <a:blip xmlns:r="http://schemas.openxmlformats.org/officeDocument/2006/relationships" r:embed="rId4"/>
        <a:stretch>
          <a:fillRect/>
        </a:stretch>
      </xdr:blipFill>
      <xdr:spPr>
        <a:xfrm>
          <a:off x="6486365" y="3152795"/>
          <a:ext cx="882362" cy="362673"/>
        </a:xfrm>
        <a:prstGeom prst="rect">
          <a:avLst/>
        </a:prstGeom>
      </xdr:spPr>
    </xdr:pic>
    <xdr:clientData/>
  </xdr:oneCellAnchor>
  <xdr:oneCellAnchor>
    <xdr:from>
      <xdr:col>17</xdr:col>
      <xdr:colOff>23131</xdr:colOff>
      <xdr:row>19</xdr:row>
      <xdr:rowOff>8164</xdr:rowOff>
    </xdr:from>
    <xdr:ext cx="2116557" cy="182336"/>
    <xdr:pic>
      <xdr:nvPicPr>
        <xdr:cNvPr id="216" name="Picture 215">
          <a:extLst>
            <a:ext uri="{FF2B5EF4-FFF2-40B4-BE49-F238E27FC236}">
              <a16:creationId xmlns:a16="http://schemas.microsoft.com/office/drawing/2014/main" id="{1D5C0D46-FA5D-4195-B58B-E26D17F73C4F}"/>
            </a:ext>
          </a:extLst>
        </xdr:cNvPr>
        <xdr:cNvPicPr>
          <a:picLocks noChangeAspect="1"/>
        </xdr:cNvPicPr>
      </xdr:nvPicPr>
      <xdr:blipFill>
        <a:blip xmlns:r="http://schemas.openxmlformats.org/officeDocument/2006/relationships" r:embed="rId5"/>
        <a:stretch>
          <a:fillRect/>
        </a:stretch>
      </xdr:blipFill>
      <xdr:spPr>
        <a:xfrm>
          <a:off x="3499756" y="7437664"/>
          <a:ext cx="2116557" cy="182336"/>
        </a:xfrm>
        <a:prstGeom prst="rect">
          <a:avLst/>
        </a:prstGeom>
      </xdr:spPr>
    </xdr:pic>
    <xdr:clientData/>
  </xdr:oneCellAnchor>
  <xdr:oneCellAnchor>
    <xdr:from>
      <xdr:col>17</xdr:col>
      <xdr:colOff>23133</xdr:colOff>
      <xdr:row>24</xdr:row>
      <xdr:rowOff>4083</xdr:rowOff>
    </xdr:from>
    <xdr:ext cx="1958796" cy="210230"/>
    <xdr:pic>
      <xdr:nvPicPr>
        <xdr:cNvPr id="217" name="Picture 216">
          <a:extLst>
            <a:ext uri="{FF2B5EF4-FFF2-40B4-BE49-F238E27FC236}">
              <a16:creationId xmlns:a16="http://schemas.microsoft.com/office/drawing/2014/main" id="{9D60058A-0B3D-461D-9810-68E022FDC278}"/>
            </a:ext>
          </a:extLst>
        </xdr:cNvPr>
        <xdr:cNvPicPr>
          <a:picLocks noChangeAspect="1"/>
        </xdr:cNvPicPr>
      </xdr:nvPicPr>
      <xdr:blipFill>
        <a:blip xmlns:r="http://schemas.openxmlformats.org/officeDocument/2006/relationships" r:embed="rId6"/>
        <a:stretch>
          <a:fillRect/>
        </a:stretch>
      </xdr:blipFill>
      <xdr:spPr>
        <a:xfrm>
          <a:off x="3499758" y="8409896"/>
          <a:ext cx="1958796" cy="210230"/>
        </a:xfrm>
        <a:prstGeom prst="rect">
          <a:avLst/>
        </a:prstGeom>
      </xdr:spPr>
    </xdr:pic>
    <xdr:clientData/>
  </xdr:oneCellAnchor>
  <xdr:oneCellAnchor>
    <xdr:from>
      <xdr:col>17</xdr:col>
      <xdr:colOff>54429</xdr:colOff>
      <xdr:row>29</xdr:row>
      <xdr:rowOff>2721</xdr:rowOff>
    </xdr:from>
    <xdr:ext cx="1952491" cy="190534"/>
    <xdr:pic>
      <xdr:nvPicPr>
        <xdr:cNvPr id="218" name="Picture 217">
          <a:extLst>
            <a:ext uri="{FF2B5EF4-FFF2-40B4-BE49-F238E27FC236}">
              <a16:creationId xmlns:a16="http://schemas.microsoft.com/office/drawing/2014/main" id="{A9308420-7B8B-4B2C-ADAC-668B9F02837B}"/>
            </a:ext>
          </a:extLst>
        </xdr:cNvPr>
        <xdr:cNvPicPr>
          <a:picLocks noChangeAspect="1"/>
        </xdr:cNvPicPr>
      </xdr:nvPicPr>
      <xdr:blipFill>
        <a:blip xmlns:r="http://schemas.openxmlformats.org/officeDocument/2006/relationships" r:embed="rId7"/>
        <a:stretch>
          <a:fillRect/>
        </a:stretch>
      </xdr:blipFill>
      <xdr:spPr>
        <a:xfrm>
          <a:off x="3531054" y="9408659"/>
          <a:ext cx="1952491" cy="190534"/>
        </a:xfrm>
        <a:prstGeom prst="rect">
          <a:avLst/>
        </a:prstGeom>
      </xdr:spPr>
    </xdr:pic>
    <xdr:clientData/>
  </xdr:oneCellAnchor>
  <xdr:oneCellAnchor>
    <xdr:from>
      <xdr:col>12</xdr:col>
      <xdr:colOff>427934</xdr:colOff>
      <xdr:row>16</xdr:row>
      <xdr:rowOff>143521</xdr:rowOff>
    </xdr:from>
    <xdr:ext cx="747451" cy="200000"/>
    <xdr:pic>
      <xdr:nvPicPr>
        <xdr:cNvPr id="219" name="Picture 218">
          <a:extLst>
            <a:ext uri="{FF2B5EF4-FFF2-40B4-BE49-F238E27FC236}">
              <a16:creationId xmlns:a16="http://schemas.microsoft.com/office/drawing/2014/main" id="{0425D36D-6363-4EB2-9F39-68E4031F1A0A}"/>
            </a:ext>
          </a:extLst>
        </xdr:cNvPr>
        <xdr:cNvPicPr>
          <a:picLocks noChangeAspect="1"/>
        </xdr:cNvPicPr>
      </xdr:nvPicPr>
      <xdr:blipFill>
        <a:blip xmlns:r="http://schemas.openxmlformats.org/officeDocument/2006/relationships" r:embed="rId8"/>
        <a:stretch>
          <a:fillRect/>
        </a:stretch>
      </xdr:blipFill>
      <xdr:spPr>
        <a:xfrm>
          <a:off x="6512728" y="3550109"/>
          <a:ext cx="747451" cy="200000"/>
        </a:xfrm>
        <a:prstGeom prst="rect">
          <a:avLst/>
        </a:prstGeom>
      </xdr:spPr>
    </xdr:pic>
    <xdr:clientData/>
  </xdr:oneCellAnchor>
  <xdr:oneCellAnchor>
    <xdr:from>
      <xdr:col>15</xdr:col>
      <xdr:colOff>249113</xdr:colOff>
      <xdr:row>41</xdr:row>
      <xdr:rowOff>7327</xdr:rowOff>
    </xdr:from>
    <xdr:ext cx="633779" cy="183173"/>
    <xdr:pic>
      <xdr:nvPicPr>
        <xdr:cNvPr id="220" name="Picture 219">
          <a:extLst>
            <a:ext uri="{FF2B5EF4-FFF2-40B4-BE49-F238E27FC236}">
              <a16:creationId xmlns:a16="http://schemas.microsoft.com/office/drawing/2014/main" id="{700CB9F2-2249-4CDE-A31B-D010DA25EAC4}"/>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2712791" y="11545399"/>
          <a:ext cx="183173" cy="633779"/>
        </a:xfrm>
        <a:prstGeom prst="rect">
          <a:avLst/>
        </a:prstGeom>
      </xdr:spPr>
    </xdr:pic>
    <xdr:clientData/>
  </xdr:oneCellAnchor>
  <xdr:oneCellAnchor>
    <xdr:from>
      <xdr:col>15</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221" name="TextBox 220">
              <a:extLst>
                <a:ext uri="{FF2B5EF4-FFF2-40B4-BE49-F238E27FC236}">
                  <a16:creationId xmlns:a16="http://schemas.microsoft.com/office/drawing/2014/main" id="{375E7854-FB78-4248-9881-01115BECAE04}"/>
                </a:ext>
              </a:extLst>
            </xdr:cNvPr>
            <xdr:cNvSpPr txBox="1"/>
          </xdr:nvSpPr>
          <xdr:spPr>
            <a:xfrm>
              <a:off x="2428875" y="649060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21" name="TextBox 220">
              <a:extLst>
                <a:ext uri="{FF2B5EF4-FFF2-40B4-BE49-F238E27FC236}">
                  <a16:creationId xmlns:a16="http://schemas.microsoft.com/office/drawing/2014/main" id="{375E7854-FB78-4248-9881-01115BECAE04}"/>
                </a:ext>
              </a:extLst>
            </xdr:cNvPr>
            <xdr:cNvSpPr txBox="1"/>
          </xdr:nvSpPr>
          <xdr:spPr>
            <a:xfrm>
              <a:off x="2428875" y="649060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solidFill>
                    <a:schemeClr val="tx1"/>
                  </a:solidFill>
                  <a:effectLst/>
                  <a:latin typeface="+mn-lt"/>
                  <a:ea typeface="+mn-ea"/>
                  <a:cs typeface="+mn-cs"/>
                </a:rPr>
                <a:t>𝐶</a:t>
              </a:r>
              <a:r>
                <a:rPr lang="id-ID" sz="1100" b="0" i="0">
                  <a:solidFill>
                    <a:schemeClr val="tx1"/>
                  </a:solidFill>
                  <a:effectLst/>
                  <a:latin typeface="+mn-lt"/>
                  <a:ea typeface="+mn-ea"/>
                  <a:cs typeface="+mn-cs"/>
                </a:rPr>
                <a:t> ̃</a:t>
              </a:r>
              <a:r>
                <a:rPr lang="id-ID" sz="1100" b="0" i="0">
                  <a:solidFill>
                    <a:schemeClr val="tx1"/>
                  </a:solidFill>
                  <a:effectLst/>
                  <a:latin typeface="Cambria Math" panose="02040503050406030204" pitchFamily="18" charset="0"/>
                  <a:ea typeface="+mn-ea"/>
                  <a:cs typeface="+mn-cs"/>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222" name="TextBox 221">
              <a:extLst>
                <a:ext uri="{FF2B5EF4-FFF2-40B4-BE49-F238E27FC236}">
                  <a16:creationId xmlns:a16="http://schemas.microsoft.com/office/drawing/2014/main" id="{730B1CB8-7600-4DD0-AB4F-3E9777FAF66E}"/>
                </a:ext>
              </a:extLst>
            </xdr:cNvPr>
            <xdr:cNvSpPr txBox="1"/>
          </xdr:nvSpPr>
          <xdr:spPr>
            <a:xfrm>
              <a:off x="2461532" y="744310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22" name="TextBox 221">
              <a:extLst>
                <a:ext uri="{FF2B5EF4-FFF2-40B4-BE49-F238E27FC236}">
                  <a16:creationId xmlns:a16="http://schemas.microsoft.com/office/drawing/2014/main" id="{730B1CB8-7600-4DD0-AB4F-3E9777FAF66E}"/>
                </a:ext>
              </a:extLst>
            </xdr:cNvPr>
            <xdr:cNvSpPr txBox="1"/>
          </xdr:nvSpPr>
          <xdr:spPr>
            <a:xfrm>
              <a:off x="2461532" y="744310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223" name="TextBox 222">
              <a:extLst>
                <a:ext uri="{FF2B5EF4-FFF2-40B4-BE49-F238E27FC236}">
                  <a16:creationId xmlns:a16="http://schemas.microsoft.com/office/drawing/2014/main" id="{85FF85E1-D027-40AE-8FDF-76B54E9A623F}"/>
                </a:ext>
              </a:extLst>
            </xdr:cNvPr>
            <xdr:cNvSpPr txBox="1"/>
          </xdr:nvSpPr>
          <xdr:spPr>
            <a:xfrm>
              <a:off x="2369004" y="8419419"/>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23" name="TextBox 222">
              <a:extLst>
                <a:ext uri="{FF2B5EF4-FFF2-40B4-BE49-F238E27FC236}">
                  <a16:creationId xmlns:a16="http://schemas.microsoft.com/office/drawing/2014/main" id="{85FF85E1-D027-40AE-8FDF-76B54E9A623F}"/>
                </a:ext>
              </a:extLst>
            </xdr:cNvPr>
            <xdr:cNvSpPr txBox="1"/>
          </xdr:nvSpPr>
          <xdr:spPr>
            <a:xfrm>
              <a:off x="2369004" y="8419419"/>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224" name="TextBox 223">
              <a:extLst>
                <a:ext uri="{FF2B5EF4-FFF2-40B4-BE49-F238E27FC236}">
                  <a16:creationId xmlns:a16="http://schemas.microsoft.com/office/drawing/2014/main" id="{A6D575EA-8815-4C53-8F72-22BB47628ECE}"/>
                </a:ext>
              </a:extLst>
            </xdr:cNvPr>
            <xdr:cNvSpPr txBox="1"/>
          </xdr:nvSpPr>
          <xdr:spPr>
            <a:xfrm>
              <a:off x="2428875" y="9414100"/>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24" name="TextBox 223">
              <a:extLst>
                <a:ext uri="{FF2B5EF4-FFF2-40B4-BE49-F238E27FC236}">
                  <a16:creationId xmlns:a16="http://schemas.microsoft.com/office/drawing/2014/main" id="{A6D575EA-8815-4C53-8F72-22BB47628ECE}"/>
                </a:ext>
              </a:extLst>
            </xdr:cNvPr>
            <xdr:cNvSpPr txBox="1"/>
          </xdr:nvSpPr>
          <xdr:spPr>
            <a:xfrm>
              <a:off x="2428875" y="9414100"/>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12</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225" name="TextBox 224">
              <a:extLst>
                <a:ext uri="{FF2B5EF4-FFF2-40B4-BE49-F238E27FC236}">
                  <a16:creationId xmlns:a16="http://schemas.microsoft.com/office/drawing/2014/main" id="{5270DC3A-F270-4982-9F97-9AE943A6A364}"/>
                </a:ext>
              </a:extLst>
            </xdr:cNvPr>
            <xdr:cNvSpPr txBox="1"/>
          </xdr:nvSpPr>
          <xdr:spPr>
            <a:xfrm>
              <a:off x="190500" y="609600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225" name="TextBox 224">
              <a:extLst>
                <a:ext uri="{FF2B5EF4-FFF2-40B4-BE49-F238E27FC236}">
                  <a16:creationId xmlns:a16="http://schemas.microsoft.com/office/drawing/2014/main" id="{5270DC3A-F270-4982-9F97-9AE943A6A364}"/>
                </a:ext>
              </a:extLst>
            </xdr:cNvPr>
            <xdr:cNvSpPr txBox="1"/>
          </xdr:nvSpPr>
          <xdr:spPr>
            <a:xfrm>
              <a:off x="190500" y="609600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15</xdr:col>
      <xdr:colOff>205154</xdr:colOff>
      <xdr:row>35</xdr:row>
      <xdr:rowOff>5861</xdr:rowOff>
    </xdr:from>
    <xdr:ext cx="674077" cy="191965"/>
    <xdr:pic>
      <xdr:nvPicPr>
        <xdr:cNvPr id="226" name="Picture 225">
          <a:extLst>
            <a:ext uri="{FF2B5EF4-FFF2-40B4-BE49-F238E27FC236}">
              <a16:creationId xmlns:a16="http://schemas.microsoft.com/office/drawing/2014/main" id="{E031F585-1771-4BF5-914B-8D9D08FA1932}"/>
            </a:ext>
          </a:extLst>
        </xdr:cNvPr>
        <xdr:cNvPicPr>
          <a:picLocks noChangeAspect="1"/>
        </xdr:cNvPicPr>
      </xdr:nvPicPr>
      <xdr:blipFill rotWithShape="1">
        <a:blip xmlns:r="http://schemas.openxmlformats.org/officeDocument/2006/relationships" r:embed="rId10"/>
        <a:srcRect l="23334" t="1" r="37297" b="4029"/>
        <a:stretch/>
      </xdr:blipFill>
      <xdr:spPr>
        <a:xfrm>
          <a:off x="2443529" y="10530986"/>
          <a:ext cx="674077" cy="191965"/>
        </a:xfrm>
        <a:prstGeom prst="rect">
          <a:avLst/>
        </a:prstGeom>
      </xdr:spPr>
    </xdr:pic>
    <xdr:clientData/>
  </xdr:oneCellAnchor>
  <xdr:oneCellAnchor>
    <xdr:from>
      <xdr:col>15</xdr:col>
      <xdr:colOff>315057</xdr:colOff>
      <xdr:row>36</xdr:row>
      <xdr:rowOff>7328</xdr:rowOff>
    </xdr:from>
    <xdr:ext cx="474785" cy="211014"/>
    <xdr:pic>
      <xdr:nvPicPr>
        <xdr:cNvPr id="227" name="Picture 226">
          <a:extLst>
            <a:ext uri="{FF2B5EF4-FFF2-40B4-BE49-F238E27FC236}">
              <a16:creationId xmlns:a16="http://schemas.microsoft.com/office/drawing/2014/main" id="{EC300C57-E053-4683-A2E9-52A1F89B2585}"/>
            </a:ext>
          </a:extLst>
        </xdr:cNvPr>
        <xdr:cNvPicPr>
          <a:picLocks noChangeAspect="1"/>
        </xdr:cNvPicPr>
      </xdr:nvPicPr>
      <xdr:blipFill rotWithShape="1">
        <a:blip xmlns:r="http://schemas.openxmlformats.org/officeDocument/2006/relationships" r:embed="rId10"/>
        <a:srcRect l="71776" t="-9522" r="495" b="4029"/>
        <a:stretch/>
      </xdr:blipFill>
      <xdr:spPr>
        <a:xfrm>
          <a:off x="2553432" y="10770578"/>
          <a:ext cx="474785" cy="211014"/>
        </a:xfrm>
        <a:prstGeom prst="rect">
          <a:avLst/>
        </a:prstGeom>
      </xdr:spPr>
    </xdr:pic>
    <xdr:clientData/>
  </xdr:oneCellAnchor>
  <xdr:oneCellAnchor>
    <xdr:from>
      <xdr:col>18</xdr:col>
      <xdr:colOff>62068</xdr:colOff>
      <xdr:row>37</xdr:row>
      <xdr:rowOff>5862</xdr:rowOff>
    </xdr:from>
    <xdr:ext cx="1712204" cy="200025"/>
    <xdr:pic>
      <xdr:nvPicPr>
        <xdr:cNvPr id="228" name="Picture 227">
          <a:extLst>
            <a:ext uri="{FF2B5EF4-FFF2-40B4-BE49-F238E27FC236}">
              <a16:creationId xmlns:a16="http://schemas.microsoft.com/office/drawing/2014/main" id="{5068F1AA-95EE-466E-BB60-4DD4B2C13F98}"/>
            </a:ext>
          </a:extLst>
        </xdr:cNvPr>
        <xdr:cNvPicPr>
          <a:picLocks noChangeAspect="1"/>
        </xdr:cNvPicPr>
      </xdr:nvPicPr>
      <xdr:blipFill>
        <a:blip xmlns:r="http://schemas.openxmlformats.org/officeDocument/2006/relationships" r:embed="rId10"/>
        <a:stretch>
          <a:fillRect/>
        </a:stretch>
      </xdr:blipFill>
      <xdr:spPr>
        <a:xfrm>
          <a:off x="4157818" y="10983425"/>
          <a:ext cx="1712204" cy="200025"/>
        </a:xfrm>
        <a:prstGeom prst="rect">
          <a:avLst/>
        </a:prstGeom>
      </xdr:spPr>
    </xdr:pic>
    <xdr:clientData/>
  </xdr:oneCellAnchor>
  <xdr:oneCellAnchor>
    <xdr:from>
      <xdr:col>15</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229" name="TextBox 228">
              <a:extLst>
                <a:ext uri="{FF2B5EF4-FFF2-40B4-BE49-F238E27FC236}">
                  <a16:creationId xmlns:a16="http://schemas.microsoft.com/office/drawing/2014/main" id="{9AD0137D-B353-4EA2-8A77-449906506CB1}"/>
                </a:ext>
              </a:extLst>
            </xdr:cNvPr>
            <xdr:cNvSpPr txBox="1"/>
          </xdr:nvSpPr>
          <xdr:spPr>
            <a:xfrm>
              <a:off x="2710019" y="10988866"/>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29" name="TextBox 228">
              <a:extLst>
                <a:ext uri="{FF2B5EF4-FFF2-40B4-BE49-F238E27FC236}">
                  <a16:creationId xmlns:a16="http://schemas.microsoft.com/office/drawing/2014/main" id="{9AD0137D-B353-4EA2-8A77-449906506CB1}"/>
                </a:ext>
              </a:extLst>
            </xdr:cNvPr>
            <xdr:cNvSpPr txBox="1"/>
          </xdr:nvSpPr>
          <xdr:spPr>
            <a:xfrm>
              <a:off x="2710019" y="10988866"/>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230" name="TextBox 229">
              <a:extLst>
                <a:ext uri="{FF2B5EF4-FFF2-40B4-BE49-F238E27FC236}">
                  <a16:creationId xmlns:a16="http://schemas.microsoft.com/office/drawing/2014/main" id="{5B1B15D5-FA83-41E6-9E1D-319904E6BB7C}"/>
                </a:ext>
              </a:extLst>
            </xdr:cNvPr>
            <xdr:cNvSpPr txBox="1"/>
          </xdr:nvSpPr>
          <xdr:spPr>
            <a:xfrm>
              <a:off x="2723208" y="11971040"/>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30" name="TextBox 229">
              <a:extLst>
                <a:ext uri="{FF2B5EF4-FFF2-40B4-BE49-F238E27FC236}">
                  <a16:creationId xmlns:a16="http://schemas.microsoft.com/office/drawing/2014/main" id="{5B1B15D5-FA83-41E6-9E1D-319904E6BB7C}"/>
                </a:ext>
              </a:extLst>
            </xdr:cNvPr>
            <xdr:cNvSpPr txBox="1"/>
          </xdr:nvSpPr>
          <xdr:spPr>
            <a:xfrm>
              <a:off x="2723208" y="11971040"/>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18</xdr:col>
      <xdr:colOff>36632</xdr:colOff>
      <xdr:row>42</xdr:row>
      <xdr:rowOff>21984</xdr:rowOff>
    </xdr:from>
    <xdr:ext cx="1219932" cy="175844"/>
    <xdr:pic>
      <xdr:nvPicPr>
        <xdr:cNvPr id="231" name="Picture 230">
          <a:extLst>
            <a:ext uri="{FF2B5EF4-FFF2-40B4-BE49-F238E27FC236}">
              <a16:creationId xmlns:a16="http://schemas.microsoft.com/office/drawing/2014/main" id="{15D35194-459C-4263-818F-658DC0879C27}"/>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4654426" y="11453815"/>
          <a:ext cx="175844" cy="1219932"/>
        </a:xfrm>
        <a:prstGeom prst="rect">
          <a:avLst/>
        </a:prstGeom>
      </xdr:spPr>
    </xdr:pic>
    <xdr:clientData/>
  </xdr:oneCellAnchor>
  <xdr:oneCellAnchor>
    <xdr:from>
      <xdr:col>28</xdr:col>
      <xdr:colOff>48985</xdr:colOff>
      <xdr:row>7</xdr:row>
      <xdr:rowOff>180974</xdr:rowOff>
    </xdr:from>
    <xdr:ext cx="1503638" cy="266700"/>
    <xdr:pic>
      <xdr:nvPicPr>
        <xdr:cNvPr id="232" name="Picture 231">
          <a:extLst>
            <a:ext uri="{FF2B5EF4-FFF2-40B4-BE49-F238E27FC236}">
              <a16:creationId xmlns:a16="http://schemas.microsoft.com/office/drawing/2014/main" id="{4EFD1827-BD82-4AAF-8D5B-502F976E645F}"/>
            </a:ext>
          </a:extLst>
        </xdr:cNvPr>
        <xdr:cNvPicPr>
          <a:picLocks noChangeAspect="1"/>
        </xdr:cNvPicPr>
      </xdr:nvPicPr>
      <xdr:blipFill>
        <a:blip xmlns:r="http://schemas.openxmlformats.org/officeDocument/2006/relationships" r:embed="rId1"/>
        <a:stretch>
          <a:fillRect/>
        </a:stretch>
      </xdr:blipFill>
      <xdr:spPr>
        <a:xfrm>
          <a:off x="10594521" y="5365295"/>
          <a:ext cx="1503638" cy="266700"/>
        </a:xfrm>
        <a:prstGeom prst="rect">
          <a:avLst/>
        </a:prstGeom>
      </xdr:spPr>
    </xdr:pic>
    <xdr:clientData/>
  </xdr:oneCellAnchor>
  <xdr:oneCellAnchor>
    <xdr:from>
      <xdr:col>28</xdr:col>
      <xdr:colOff>15272</xdr:colOff>
      <xdr:row>14</xdr:row>
      <xdr:rowOff>0</xdr:rowOff>
    </xdr:from>
    <xdr:ext cx="1802614" cy="205859"/>
    <xdr:pic>
      <xdr:nvPicPr>
        <xdr:cNvPr id="233" name="Picture 232">
          <a:extLst>
            <a:ext uri="{FF2B5EF4-FFF2-40B4-BE49-F238E27FC236}">
              <a16:creationId xmlns:a16="http://schemas.microsoft.com/office/drawing/2014/main" id="{E1C2ACB6-FF82-4414-A0A6-346DD244CE9B}"/>
            </a:ext>
          </a:extLst>
        </xdr:cNvPr>
        <xdr:cNvPicPr>
          <a:picLocks noChangeAspect="1"/>
        </xdr:cNvPicPr>
      </xdr:nvPicPr>
      <xdr:blipFill>
        <a:blip xmlns:r="http://schemas.openxmlformats.org/officeDocument/2006/relationships" r:embed="rId2"/>
        <a:stretch>
          <a:fillRect/>
        </a:stretch>
      </xdr:blipFill>
      <xdr:spPr>
        <a:xfrm>
          <a:off x="10560808" y="6517821"/>
          <a:ext cx="1802614" cy="205859"/>
        </a:xfrm>
        <a:prstGeom prst="rect">
          <a:avLst/>
        </a:prstGeom>
      </xdr:spPr>
    </xdr:pic>
    <xdr:clientData/>
  </xdr:oneCellAnchor>
  <xdr:oneCellAnchor>
    <xdr:from>
      <xdr:col>23</xdr:col>
      <xdr:colOff>10887</xdr:colOff>
      <xdr:row>13</xdr:row>
      <xdr:rowOff>48986</xdr:rowOff>
    </xdr:from>
    <xdr:ext cx="689778" cy="231381"/>
    <xdr:pic>
      <xdr:nvPicPr>
        <xdr:cNvPr id="234" name="Picture 233" descr="Water 11 01387 g004 550">
          <a:extLst>
            <a:ext uri="{FF2B5EF4-FFF2-40B4-BE49-F238E27FC236}">
              <a16:creationId xmlns:a16="http://schemas.microsoft.com/office/drawing/2014/main" id="{B75F1491-B02E-4A19-8E83-E5BDD063A378}"/>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6542316" y="6376307"/>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24</xdr:col>
      <xdr:colOff>42982</xdr:colOff>
      <xdr:row>14</xdr:row>
      <xdr:rowOff>127206</xdr:rowOff>
    </xdr:from>
    <xdr:ext cx="882362" cy="362673"/>
    <xdr:pic>
      <xdr:nvPicPr>
        <xdr:cNvPr id="235" name="Picture 234">
          <a:extLst>
            <a:ext uri="{FF2B5EF4-FFF2-40B4-BE49-F238E27FC236}">
              <a16:creationId xmlns:a16="http://schemas.microsoft.com/office/drawing/2014/main" id="{A155FDB0-DC53-444F-AB13-AAA10F1D589A}"/>
            </a:ext>
          </a:extLst>
        </xdr:cNvPr>
        <xdr:cNvPicPr>
          <a:picLocks noChangeAspect="1"/>
        </xdr:cNvPicPr>
      </xdr:nvPicPr>
      <xdr:blipFill>
        <a:blip xmlns:r="http://schemas.openxmlformats.org/officeDocument/2006/relationships" r:embed="rId4"/>
        <a:stretch>
          <a:fillRect/>
        </a:stretch>
      </xdr:blipFill>
      <xdr:spPr>
        <a:xfrm>
          <a:off x="12660806" y="3152794"/>
          <a:ext cx="882362" cy="362673"/>
        </a:xfrm>
        <a:prstGeom prst="rect">
          <a:avLst/>
        </a:prstGeom>
      </xdr:spPr>
    </xdr:pic>
    <xdr:clientData/>
  </xdr:oneCellAnchor>
  <xdr:oneCellAnchor>
    <xdr:from>
      <xdr:col>28</xdr:col>
      <xdr:colOff>23131</xdr:colOff>
      <xdr:row>19</xdr:row>
      <xdr:rowOff>8164</xdr:rowOff>
    </xdr:from>
    <xdr:ext cx="2116557" cy="182336"/>
    <xdr:pic>
      <xdr:nvPicPr>
        <xdr:cNvPr id="236" name="Picture 235">
          <a:extLst>
            <a:ext uri="{FF2B5EF4-FFF2-40B4-BE49-F238E27FC236}">
              <a16:creationId xmlns:a16="http://schemas.microsoft.com/office/drawing/2014/main" id="{272AB9E3-41AF-409C-BE30-067ED2BC4E7D}"/>
            </a:ext>
          </a:extLst>
        </xdr:cNvPr>
        <xdr:cNvPicPr>
          <a:picLocks noChangeAspect="1"/>
        </xdr:cNvPicPr>
      </xdr:nvPicPr>
      <xdr:blipFill>
        <a:blip xmlns:r="http://schemas.openxmlformats.org/officeDocument/2006/relationships" r:embed="rId5"/>
        <a:stretch>
          <a:fillRect/>
        </a:stretch>
      </xdr:blipFill>
      <xdr:spPr>
        <a:xfrm>
          <a:off x="10568667" y="7478485"/>
          <a:ext cx="2116557" cy="182336"/>
        </a:xfrm>
        <a:prstGeom prst="rect">
          <a:avLst/>
        </a:prstGeom>
      </xdr:spPr>
    </xdr:pic>
    <xdr:clientData/>
  </xdr:oneCellAnchor>
  <xdr:oneCellAnchor>
    <xdr:from>
      <xdr:col>28</xdr:col>
      <xdr:colOff>23133</xdr:colOff>
      <xdr:row>24</xdr:row>
      <xdr:rowOff>4083</xdr:rowOff>
    </xdr:from>
    <xdr:ext cx="1958796" cy="210230"/>
    <xdr:pic>
      <xdr:nvPicPr>
        <xdr:cNvPr id="237" name="Picture 236">
          <a:extLst>
            <a:ext uri="{FF2B5EF4-FFF2-40B4-BE49-F238E27FC236}">
              <a16:creationId xmlns:a16="http://schemas.microsoft.com/office/drawing/2014/main" id="{308EFF4E-009D-4B70-B605-EFD0E1FC2C98}"/>
            </a:ext>
          </a:extLst>
        </xdr:cNvPr>
        <xdr:cNvPicPr>
          <a:picLocks noChangeAspect="1"/>
        </xdr:cNvPicPr>
      </xdr:nvPicPr>
      <xdr:blipFill>
        <a:blip xmlns:r="http://schemas.openxmlformats.org/officeDocument/2006/relationships" r:embed="rId6"/>
        <a:stretch>
          <a:fillRect/>
        </a:stretch>
      </xdr:blipFill>
      <xdr:spPr>
        <a:xfrm>
          <a:off x="10568669" y="8440512"/>
          <a:ext cx="1958796" cy="210230"/>
        </a:xfrm>
        <a:prstGeom prst="rect">
          <a:avLst/>
        </a:prstGeom>
      </xdr:spPr>
    </xdr:pic>
    <xdr:clientData/>
  </xdr:oneCellAnchor>
  <xdr:oneCellAnchor>
    <xdr:from>
      <xdr:col>28</xdr:col>
      <xdr:colOff>54429</xdr:colOff>
      <xdr:row>29</xdr:row>
      <xdr:rowOff>2721</xdr:rowOff>
    </xdr:from>
    <xdr:ext cx="1952491" cy="190534"/>
    <xdr:pic>
      <xdr:nvPicPr>
        <xdr:cNvPr id="238" name="Picture 237">
          <a:extLst>
            <a:ext uri="{FF2B5EF4-FFF2-40B4-BE49-F238E27FC236}">
              <a16:creationId xmlns:a16="http://schemas.microsoft.com/office/drawing/2014/main" id="{83217C10-5F66-4F5B-B6F3-86B4171CCC5F}"/>
            </a:ext>
          </a:extLst>
        </xdr:cNvPr>
        <xdr:cNvPicPr>
          <a:picLocks noChangeAspect="1"/>
        </xdr:cNvPicPr>
      </xdr:nvPicPr>
      <xdr:blipFill>
        <a:blip xmlns:r="http://schemas.openxmlformats.org/officeDocument/2006/relationships" r:embed="rId7"/>
        <a:stretch>
          <a:fillRect/>
        </a:stretch>
      </xdr:blipFill>
      <xdr:spPr>
        <a:xfrm>
          <a:off x="10599965" y="9432471"/>
          <a:ext cx="1952491" cy="190534"/>
        </a:xfrm>
        <a:prstGeom prst="rect">
          <a:avLst/>
        </a:prstGeom>
      </xdr:spPr>
    </xdr:pic>
    <xdr:clientData/>
  </xdr:oneCellAnchor>
  <xdr:oneCellAnchor>
    <xdr:from>
      <xdr:col>24</xdr:col>
      <xdr:colOff>125374</xdr:colOff>
      <xdr:row>16</xdr:row>
      <xdr:rowOff>143522</xdr:rowOff>
    </xdr:from>
    <xdr:ext cx="747451" cy="200000"/>
    <xdr:pic>
      <xdr:nvPicPr>
        <xdr:cNvPr id="239" name="Picture 238">
          <a:extLst>
            <a:ext uri="{FF2B5EF4-FFF2-40B4-BE49-F238E27FC236}">
              <a16:creationId xmlns:a16="http://schemas.microsoft.com/office/drawing/2014/main" id="{77098EF5-8102-4CC7-806C-5C0F094BDCFC}"/>
            </a:ext>
          </a:extLst>
        </xdr:cNvPr>
        <xdr:cNvPicPr>
          <a:picLocks noChangeAspect="1"/>
        </xdr:cNvPicPr>
      </xdr:nvPicPr>
      <xdr:blipFill>
        <a:blip xmlns:r="http://schemas.openxmlformats.org/officeDocument/2006/relationships" r:embed="rId8"/>
        <a:stretch>
          <a:fillRect/>
        </a:stretch>
      </xdr:blipFill>
      <xdr:spPr>
        <a:xfrm>
          <a:off x="12743198" y="3550110"/>
          <a:ext cx="747451" cy="200000"/>
        </a:xfrm>
        <a:prstGeom prst="rect">
          <a:avLst/>
        </a:prstGeom>
      </xdr:spPr>
    </xdr:pic>
    <xdr:clientData/>
  </xdr:oneCellAnchor>
  <xdr:oneCellAnchor>
    <xdr:from>
      <xdr:col>26</xdr:col>
      <xdr:colOff>249113</xdr:colOff>
      <xdr:row>41</xdr:row>
      <xdr:rowOff>7327</xdr:rowOff>
    </xdr:from>
    <xdr:ext cx="633779" cy="183173"/>
    <xdr:pic>
      <xdr:nvPicPr>
        <xdr:cNvPr id="240" name="Picture 239">
          <a:extLst>
            <a:ext uri="{FF2B5EF4-FFF2-40B4-BE49-F238E27FC236}">
              <a16:creationId xmlns:a16="http://schemas.microsoft.com/office/drawing/2014/main" id="{D6DD2F59-D656-4DB3-80E3-56789E16405B}"/>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9414309" y="11593024"/>
          <a:ext cx="183173" cy="633779"/>
        </a:xfrm>
        <a:prstGeom prst="rect">
          <a:avLst/>
        </a:prstGeom>
      </xdr:spPr>
    </xdr:pic>
    <xdr:clientData/>
  </xdr:oneCellAnchor>
  <xdr:oneCellAnchor>
    <xdr:from>
      <xdr:col>26</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241" name="TextBox 240">
              <a:extLst>
                <a:ext uri="{FF2B5EF4-FFF2-40B4-BE49-F238E27FC236}">
                  <a16:creationId xmlns:a16="http://schemas.microsoft.com/office/drawing/2014/main" id="{CDDD1E77-38D1-4DE5-966D-6AD72938ACB3}"/>
                </a:ext>
              </a:extLst>
            </xdr:cNvPr>
            <xdr:cNvSpPr txBox="1"/>
          </xdr:nvSpPr>
          <xdr:spPr>
            <a:xfrm>
              <a:off x="9130393" y="6531428"/>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41" name="TextBox 240">
              <a:extLst>
                <a:ext uri="{FF2B5EF4-FFF2-40B4-BE49-F238E27FC236}">
                  <a16:creationId xmlns:a16="http://schemas.microsoft.com/office/drawing/2014/main" id="{CDDD1E77-38D1-4DE5-966D-6AD72938ACB3}"/>
                </a:ext>
              </a:extLst>
            </xdr:cNvPr>
            <xdr:cNvSpPr txBox="1"/>
          </xdr:nvSpPr>
          <xdr:spPr>
            <a:xfrm>
              <a:off x="9130393" y="6531428"/>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solidFill>
                    <a:schemeClr val="tx1"/>
                  </a:solidFill>
                  <a:effectLst/>
                  <a:latin typeface="+mn-lt"/>
                  <a:ea typeface="+mn-ea"/>
                  <a:cs typeface="+mn-cs"/>
                </a:rPr>
                <a:t>𝐶</a:t>
              </a:r>
              <a:r>
                <a:rPr lang="id-ID" sz="1100" b="0" i="0">
                  <a:solidFill>
                    <a:schemeClr val="tx1"/>
                  </a:solidFill>
                  <a:effectLst/>
                  <a:latin typeface="+mn-lt"/>
                  <a:ea typeface="+mn-ea"/>
                  <a:cs typeface="+mn-cs"/>
                </a:rPr>
                <a:t> ̃</a:t>
              </a:r>
              <a:r>
                <a:rPr lang="id-ID" sz="1100" b="0" i="0">
                  <a:solidFill>
                    <a:schemeClr val="tx1"/>
                  </a:solidFill>
                  <a:effectLst/>
                  <a:latin typeface="Cambria Math" panose="02040503050406030204" pitchFamily="18" charset="0"/>
                  <a:ea typeface="+mn-ea"/>
                  <a:cs typeface="+mn-cs"/>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242" name="TextBox 241">
              <a:extLst>
                <a:ext uri="{FF2B5EF4-FFF2-40B4-BE49-F238E27FC236}">
                  <a16:creationId xmlns:a16="http://schemas.microsoft.com/office/drawing/2014/main" id="{2E729288-4E2E-436B-B638-CEE019469C32}"/>
                </a:ext>
              </a:extLst>
            </xdr:cNvPr>
            <xdr:cNvSpPr txBox="1"/>
          </xdr:nvSpPr>
          <xdr:spPr>
            <a:xfrm>
              <a:off x="9163050" y="7483927"/>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42" name="TextBox 241">
              <a:extLst>
                <a:ext uri="{FF2B5EF4-FFF2-40B4-BE49-F238E27FC236}">
                  <a16:creationId xmlns:a16="http://schemas.microsoft.com/office/drawing/2014/main" id="{2E729288-4E2E-436B-B638-CEE019469C32}"/>
                </a:ext>
              </a:extLst>
            </xdr:cNvPr>
            <xdr:cNvSpPr txBox="1"/>
          </xdr:nvSpPr>
          <xdr:spPr>
            <a:xfrm>
              <a:off x="9163050" y="7483927"/>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243" name="TextBox 242">
              <a:extLst>
                <a:ext uri="{FF2B5EF4-FFF2-40B4-BE49-F238E27FC236}">
                  <a16:creationId xmlns:a16="http://schemas.microsoft.com/office/drawing/2014/main" id="{7F70E310-8DD4-47BC-9224-98D965D701DE}"/>
                </a:ext>
              </a:extLst>
            </xdr:cNvPr>
            <xdr:cNvSpPr txBox="1"/>
          </xdr:nvSpPr>
          <xdr:spPr>
            <a:xfrm>
              <a:off x="9070522" y="8450035"/>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43" name="TextBox 242">
              <a:extLst>
                <a:ext uri="{FF2B5EF4-FFF2-40B4-BE49-F238E27FC236}">
                  <a16:creationId xmlns:a16="http://schemas.microsoft.com/office/drawing/2014/main" id="{7F70E310-8DD4-47BC-9224-98D965D701DE}"/>
                </a:ext>
              </a:extLst>
            </xdr:cNvPr>
            <xdr:cNvSpPr txBox="1"/>
          </xdr:nvSpPr>
          <xdr:spPr>
            <a:xfrm>
              <a:off x="9070522" y="8450035"/>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244" name="TextBox 243">
              <a:extLst>
                <a:ext uri="{FF2B5EF4-FFF2-40B4-BE49-F238E27FC236}">
                  <a16:creationId xmlns:a16="http://schemas.microsoft.com/office/drawing/2014/main" id="{157DBD7C-11DA-4594-B432-29F3EBDA99B5}"/>
                </a:ext>
              </a:extLst>
            </xdr:cNvPr>
            <xdr:cNvSpPr txBox="1"/>
          </xdr:nvSpPr>
          <xdr:spPr>
            <a:xfrm>
              <a:off x="9130393" y="94379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44" name="TextBox 243">
              <a:extLst>
                <a:ext uri="{FF2B5EF4-FFF2-40B4-BE49-F238E27FC236}">
                  <a16:creationId xmlns:a16="http://schemas.microsoft.com/office/drawing/2014/main" id="{157DBD7C-11DA-4594-B432-29F3EBDA99B5}"/>
                </a:ext>
              </a:extLst>
            </xdr:cNvPr>
            <xdr:cNvSpPr txBox="1"/>
          </xdr:nvSpPr>
          <xdr:spPr>
            <a:xfrm>
              <a:off x="9130393" y="94379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23</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245" name="TextBox 244">
              <a:extLst>
                <a:ext uri="{FF2B5EF4-FFF2-40B4-BE49-F238E27FC236}">
                  <a16:creationId xmlns:a16="http://schemas.microsoft.com/office/drawing/2014/main" id="{B8F92983-40B7-46AB-9975-6249942D595F}"/>
                </a:ext>
              </a:extLst>
            </xdr:cNvPr>
            <xdr:cNvSpPr txBox="1"/>
          </xdr:nvSpPr>
          <xdr:spPr>
            <a:xfrm>
              <a:off x="6531429" y="6136821"/>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245" name="TextBox 244">
              <a:extLst>
                <a:ext uri="{FF2B5EF4-FFF2-40B4-BE49-F238E27FC236}">
                  <a16:creationId xmlns:a16="http://schemas.microsoft.com/office/drawing/2014/main" id="{B8F92983-40B7-46AB-9975-6249942D595F}"/>
                </a:ext>
              </a:extLst>
            </xdr:cNvPr>
            <xdr:cNvSpPr txBox="1"/>
          </xdr:nvSpPr>
          <xdr:spPr>
            <a:xfrm>
              <a:off x="6531429" y="6136821"/>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26</xdr:col>
      <xdr:colOff>205154</xdr:colOff>
      <xdr:row>35</xdr:row>
      <xdr:rowOff>5861</xdr:rowOff>
    </xdr:from>
    <xdr:ext cx="674077" cy="191965"/>
    <xdr:pic>
      <xdr:nvPicPr>
        <xdr:cNvPr id="246" name="Picture 245">
          <a:extLst>
            <a:ext uri="{FF2B5EF4-FFF2-40B4-BE49-F238E27FC236}">
              <a16:creationId xmlns:a16="http://schemas.microsoft.com/office/drawing/2014/main" id="{CEDF1906-9797-4B23-AE77-07E0B0B0A1BD}"/>
            </a:ext>
          </a:extLst>
        </xdr:cNvPr>
        <xdr:cNvPicPr>
          <a:picLocks noChangeAspect="1"/>
        </xdr:cNvPicPr>
      </xdr:nvPicPr>
      <xdr:blipFill rotWithShape="1">
        <a:blip xmlns:r="http://schemas.openxmlformats.org/officeDocument/2006/relationships" r:embed="rId10"/>
        <a:srcRect l="23334" t="1" r="37297" b="4029"/>
        <a:stretch/>
      </xdr:blipFill>
      <xdr:spPr>
        <a:xfrm>
          <a:off x="9145047" y="10578611"/>
          <a:ext cx="674077" cy="191965"/>
        </a:xfrm>
        <a:prstGeom prst="rect">
          <a:avLst/>
        </a:prstGeom>
      </xdr:spPr>
    </xdr:pic>
    <xdr:clientData/>
  </xdr:oneCellAnchor>
  <xdr:oneCellAnchor>
    <xdr:from>
      <xdr:col>26</xdr:col>
      <xdr:colOff>315057</xdr:colOff>
      <xdr:row>36</xdr:row>
      <xdr:rowOff>7328</xdr:rowOff>
    </xdr:from>
    <xdr:ext cx="474785" cy="211014"/>
    <xdr:pic>
      <xdr:nvPicPr>
        <xdr:cNvPr id="247" name="Picture 246">
          <a:extLst>
            <a:ext uri="{FF2B5EF4-FFF2-40B4-BE49-F238E27FC236}">
              <a16:creationId xmlns:a16="http://schemas.microsoft.com/office/drawing/2014/main" id="{ADD2D084-6740-460B-A46F-2CF63DEE8B86}"/>
            </a:ext>
          </a:extLst>
        </xdr:cNvPr>
        <xdr:cNvPicPr>
          <a:picLocks noChangeAspect="1"/>
        </xdr:cNvPicPr>
      </xdr:nvPicPr>
      <xdr:blipFill rotWithShape="1">
        <a:blip xmlns:r="http://schemas.openxmlformats.org/officeDocument/2006/relationships" r:embed="rId10"/>
        <a:srcRect l="71776" t="-9522" r="495" b="4029"/>
        <a:stretch/>
      </xdr:blipFill>
      <xdr:spPr>
        <a:xfrm>
          <a:off x="9254950" y="10811399"/>
          <a:ext cx="474785" cy="211014"/>
        </a:xfrm>
        <a:prstGeom prst="rect">
          <a:avLst/>
        </a:prstGeom>
      </xdr:spPr>
    </xdr:pic>
    <xdr:clientData/>
  </xdr:oneCellAnchor>
  <xdr:oneCellAnchor>
    <xdr:from>
      <xdr:col>29</xdr:col>
      <xdr:colOff>62068</xdr:colOff>
      <xdr:row>37</xdr:row>
      <xdr:rowOff>5862</xdr:rowOff>
    </xdr:from>
    <xdr:ext cx="1712204" cy="200025"/>
    <xdr:pic>
      <xdr:nvPicPr>
        <xdr:cNvPr id="248" name="Picture 247">
          <a:extLst>
            <a:ext uri="{FF2B5EF4-FFF2-40B4-BE49-F238E27FC236}">
              <a16:creationId xmlns:a16="http://schemas.microsoft.com/office/drawing/2014/main" id="{A3CE824E-A4E4-4D4B-93FA-64A367D66E60}"/>
            </a:ext>
          </a:extLst>
        </xdr:cNvPr>
        <xdr:cNvPicPr>
          <a:picLocks noChangeAspect="1"/>
        </xdr:cNvPicPr>
      </xdr:nvPicPr>
      <xdr:blipFill>
        <a:blip xmlns:r="http://schemas.openxmlformats.org/officeDocument/2006/relationships" r:embed="rId10"/>
        <a:stretch>
          <a:fillRect/>
        </a:stretch>
      </xdr:blipFill>
      <xdr:spPr>
        <a:xfrm>
          <a:off x="11219925" y="11014041"/>
          <a:ext cx="1712204" cy="200025"/>
        </a:xfrm>
        <a:prstGeom prst="rect">
          <a:avLst/>
        </a:prstGeom>
      </xdr:spPr>
    </xdr:pic>
    <xdr:clientData/>
  </xdr:oneCellAnchor>
  <xdr:oneCellAnchor>
    <xdr:from>
      <xdr:col>26</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249" name="TextBox 248">
              <a:extLst>
                <a:ext uri="{FF2B5EF4-FFF2-40B4-BE49-F238E27FC236}">
                  <a16:creationId xmlns:a16="http://schemas.microsoft.com/office/drawing/2014/main" id="{F135C6C3-6F51-4A45-9FA8-DCCB5D9C98E7}"/>
                </a:ext>
              </a:extLst>
            </xdr:cNvPr>
            <xdr:cNvSpPr txBox="1"/>
          </xdr:nvSpPr>
          <xdr:spPr>
            <a:xfrm>
              <a:off x="9411537" y="11019482"/>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49" name="TextBox 248">
              <a:extLst>
                <a:ext uri="{FF2B5EF4-FFF2-40B4-BE49-F238E27FC236}">
                  <a16:creationId xmlns:a16="http://schemas.microsoft.com/office/drawing/2014/main" id="{F135C6C3-6F51-4A45-9FA8-DCCB5D9C98E7}"/>
                </a:ext>
              </a:extLst>
            </xdr:cNvPr>
            <xdr:cNvSpPr txBox="1"/>
          </xdr:nvSpPr>
          <xdr:spPr>
            <a:xfrm>
              <a:off x="9411537" y="11019482"/>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250" name="TextBox 249">
              <a:extLst>
                <a:ext uri="{FF2B5EF4-FFF2-40B4-BE49-F238E27FC236}">
                  <a16:creationId xmlns:a16="http://schemas.microsoft.com/office/drawing/2014/main" id="{543CCEB9-0199-4BC0-9A14-6D22858C8B4D}"/>
                </a:ext>
              </a:extLst>
            </xdr:cNvPr>
            <xdr:cNvSpPr txBox="1"/>
          </xdr:nvSpPr>
          <xdr:spPr>
            <a:xfrm>
              <a:off x="9424726" y="120186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50" name="TextBox 249">
              <a:extLst>
                <a:ext uri="{FF2B5EF4-FFF2-40B4-BE49-F238E27FC236}">
                  <a16:creationId xmlns:a16="http://schemas.microsoft.com/office/drawing/2014/main" id="{543CCEB9-0199-4BC0-9A14-6D22858C8B4D}"/>
                </a:ext>
              </a:extLst>
            </xdr:cNvPr>
            <xdr:cNvSpPr txBox="1"/>
          </xdr:nvSpPr>
          <xdr:spPr>
            <a:xfrm>
              <a:off x="9424726" y="120186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29</xdr:col>
      <xdr:colOff>36632</xdr:colOff>
      <xdr:row>42</xdr:row>
      <xdr:rowOff>21984</xdr:rowOff>
    </xdr:from>
    <xdr:ext cx="1219932" cy="175844"/>
    <xdr:pic>
      <xdr:nvPicPr>
        <xdr:cNvPr id="251" name="Picture 250">
          <a:extLst>
            <a:ext uri="{FF2B5EF4-FFF2-40B4-BE49-F238E27FC236}">
              <a16:creationId xmlns:a16="http://schemas.microsoft.com/office/drawing/2014/main" id="{9C35CD63-2DF2-4CB8-BF77-E53EDF600D22}"/>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11716533" y="11501440"/>
          <a:ext cx="175844" cy="1219932"/>
        </a:xfrm>
        <a:prstGeom prst="rect">
          <a:avLst/>
        </a:prstGeom>
      </xdr:spPr>
    </xdr:pic>
    <xdr:clientData/>
  </xdr:oneCellAnchor>
  <xdr:oneCellAnchor>
    <xdr:from>
      <xdr:col>39</xdr:col>
      <xdr:colOff>48985</xdr:colOff>
      <xdr:row>7</xdr:row>
      <xdr:rowOff>180974</xdr:rowOff>
    </xdr:from>
    <xdr:ext cx="1503638" cy="266700"/>
    <xdr:pic>
      <xdr:nvPicPr>
        <xdr:cNvPr id="252" name="Picture 251">
          <a:extLst>
            <a:ext uri="{FF2B5EF4-FFF2-40B4-BE49-F238E27FC236}">
              <a16:creationId xmlns:a16="http://schemas.microsoft.com/office/drawing/2014/main" id="{93BF651D-C4C8-45E9-A897-60DEE6615DB7}"/>
            </a:ext>
          </a:extLst>
        </xdr:cNvPr>
        <xdr:cNvPicPr>
          <a:picLocks noChangeAspect="1"/>
        </xdr:cNvPicPr>
      </xdr:nvPicPr>
      <xdr:blipFill>
        <a:blip xmlns:r="http://schemas.openxmlformats.org/officeDocument/2006/relationships" r:embed="rId1"/>
        <a:stretch>
          <a:fillRect/>
        </a:stretch>
      </xdr:blipFill>
      <xdr:spPr>
        <a:xfrm>
          <a:off x="17466128" y="5365295"/>
          <a:ext cx="1503638" cy="266700"/>
        </a:xfrm>
        <a:prstGeom prst="rect">
          <a:avLst/>
        </a:prstGeom>
      </xdr:spPr>
    </xdr:pic>
    <xdr:clientData/>
  </xdr:oneCellAnchor>
  <xdr:oneCellAnchor>
    <xdr:from>
      <xdr:col>39</xdr:col>
      <xdr:colOff>15272</xdr:colOff>
      <xdr:row>14</xdr:row>
      <xdr:rowOff>0</xdr:rowOff>
    </xdr:from>
    <xdr:ext cx="1802614" cy="205859"/>
    <xdr:pic>
      <xdr:nvPicPr>
        <xdr:cNvPr id="253" name="Picture 252">
          <a:extLst>
            <a:ext uri="{FF2B5EF4-FFF2-40B4-BE49-F238E27FC236}">
              <a16:creationId xmlns:a16="http://schemas.microsoft.com/office/drawing/2014/main" id="{C4773B92-80E3-4027-9DC5-F9BA37703056}"/>
            </a:ext>
          </a:extLst>
        </xdr:cNvPr>
        <xdr:cNvPicPr>
          <a:picLocks noChangeAspect="1"/>
        </xdr:cNvPicPr>
      </xdr:nvPicPr>
      <xdr:blipFill>
        <a:blip xmlns:r="http://schemas.openxmlformats.org/officeDocument/2006/relationships" r:embed="rId2"/>
        <a:stretch>
          <a:fillRect/>
        </a:stretch>
      </xdr:blipFill>
      <xdr:spPr>
        <a:xfrm>
          <a:off x="17432415" y="6517821"/>
          <a:ext cx="1802614" cy="205859"/>
        </a:xfrm>
        <a:prstGeom prst="rect">
          <a:avLst/>
        </a:prstGeom>
      </xdr:spPr>
    </xdr:pic>
    <xdr:clientData/>
  </xdr:oneCellAnchor>
  <xdr:oneCellAnchor>
    <xdr:from>
      <xdr:col>34</xdr:col>
      <xdr:colOff>10887</xdr:colOff>
      <xdr:row>13</xdr:row>
      <xdr:rowOff>48986</xdr:rowOff>
    </xdr:from>
    <xdr:ext cx="689778" cy="231381"/>
    <xdr:pic>
      <xdr:nvPicPr>
        <xdr:cNvPr id="254" name="Picture 253" descr="Water 11 01387 g004 550">
          <a:extLst>
            <a:ext uri="{FF2B5EF4-FFF2-40B4-BE49-F238E27FC236}">
              <a16:creationId xmlns:a16="http://schemas.microsoft.com/office/drawing/2014/main" id="{7DB893F0-5A85-405D-BD00-3A198A8C8765}"/>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13754101" y="6376307"/>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34</xdr:col>
      <xdr:colOff>356747</xdr:colOff>
      <xdr:row>14</xdr:row>
      <xdr:rowOff>116000</xdr:rowOff>
    </xdr:from>
    <xdr:ext cx="882362" cy="362673"/>
    <xdr:pic>
      <xdr:nvPicPr>
        <xdr:cNvPr id="255" name="Picture 254">
          <a:extLst>
            <a:ext uri="{FF2B5EF4-FFF2-40B4-BE49-F238E27FC236}">
              <a16:creationId xmlns:a16="http://schemas.microsoft.com/office/drawing/2014/main" id="{53C83F33-E051-436A-84A2-6B44BF41229A}"/>
            </a:ext>
          </a:extLst>
        </xdr:cNvPr>
        <xdr:cNvPicPr>
          <a:picLocks noChangeAspect="1"/>
        </xdr:cNvPicPr>
      </xdr:nvPicPr>
      <xdr:blipFill>
        <a:blip xmlns:r="http://schemas.openxmlformats.org/officeDocument/2006/relationships" r:embed="rId4"/>
        <a:stretch>
          <a:fillRect/>
        </a:stretch>
      </xdr:blipFill>
      <xdr:spPr>
        <a:xfrm>
          <a:off x="18263747" y="3141588"/>
          <a:ext cx="882362" cy="362673"/>
        </a:xfrm>
        <a:prstGeom prst="rect">
          <a:avLst/>
        </a:prstGeom>
      </xdr:spPr>
    </xdr:pic>
    <xdr:clientData/>
  </xdr:oneCellAnchor>
  <xdr:oneCellAnchor>
    <xdr:from>
      <xdr:col>39</xdr:col>
      <xdr:colOff>23131</xdr:colOff>
      <xdr:row>19</xdr:row>
      <xdr:rowOff>8164</xdr:rowOff>
    </xdr:from>
    <xdr:ext cx="2116557" cy="182336"/>
    <xdr:pic>
      <xdr:nvPicPr>
        <xdr:cNvPr id="260" name="Picture 259">
          <a:extLst>
            <a:ext uri="{FF2B5EF4-FFF2-40B4-BE49-F238E27FC236}">
              <a16:creationId xmlns:a16="http://schemas.microsoft.com/office/drawing/2014/main" id="{E3FA8999-5B76-4AAB-A4CE-121DE8C950B4}"/>
            </a:ext>
          </a:extLst>
        </xdr:cNvPr>
        <xdr:cNvPicPr>
          <a:picLocks noChangeAspect="1"/>
        </xdr:cNvPicPr>
      </xdr:nvPicPr>
      <xdr:blipFill>
        <a:blip xmlns:r="http://schemas.openxmlformats.org/officeDocument/2006/relationships" r:embed="rId5"/>
        <a:stretch>
          <a:fillRect/>
        </a:stretch>
      </xdr:blipFill>
      <xdr:spPr>
        <a:xfrm>
          <a:off x="17440274" y="7478485"/>
          <a:ext cx="2116557" cy="182336"/>
        </a:xfrm>
        <a:prstGeom prst="rect">
          <a:avLst/>
        </a:prstGeom>
      </xdr:spPr>
    </xdr:pic>
    <xdr:clientData/>
  </xdr:oneCellAnchor>
  <xdr:oneCellAnchor>
    <xdr:from>
      <xdr:col>39</xdr:col>
      <xdr:colOff>23133</xdr:colOff>
      <xdr:row>24</xdr:row>
      <xdr:rowOff>4083</xdr:rowOff>
    </xdr:from>
    <xdr:ext cx="1958796" cy="210230"/>
    <xdr:pic>
      <xdr:nvPicPr>
        <xdr:cNvPr id="268" name="Picture 267">
          <a:extLst>
            <a:ext uri="{FF2B5EF4-FFF2-40B4-BE49-F238E27FC236}">
              <a16:creationId xmlns:a16="http://schemas.microsoft.com/office/drawing/2014/main" id="{E0D048D6-3D64-4A23-A220-63AC53F4A24D}"/>
            </a:ext>
          </a:extLst>
        </xdr:cNvPr>
        <xdr:cNvPicPr>
          <a:picLocks noChangeAspect="1"/>
        </xdr:cNvPicPr>
      </xdr:nvPicPr>
      <xdr:blipFill>
        <a:blip xmlns:r="http://schemas.openxmlformats.org/officeDocument/2006/relationships" r:embed="rId6"/>
        <a:stretch>
          <a:fillRect/>
        </a:stretch>
      </xdr:blipFill>
      <xdr:spPr>
        <a:xfrm>
          <a:off x="17440276" y="8440512"/>
          <a:ext cx="1958796" cy="210230"/>
        </a:xfrm>
        <a:prstGeom prst="rect">
          <a:avLst/>
        </a:prstGeom>
      </xdr:spPr>
    </xdr:pic>
    <xdr:clientData/>
  </xdr:oneCellAnchor>
  <xdr:oneCellAnchor>
    <xdr:from>
      <xdr:col>39</xdr:col>
      <xdr:colOff>54429</xdr:colOff>
      <xdr:row>29</xdr:row>
      <xdr:rowOff>2721</xdr:rowOff>
    </xdr:from>
    <xdr:ext cx="1952491" cy="190534"/>
    <xdr:pic>
      <xdr:nvPicPr>
        <xdr:cNvPr id="269" name="Picture 268">
          <a:extLst>
            <a:ext uri="{FF2B5EF4-FFF2-40B4-BE49-F238E27FC236}">
              <a16:creationId xmlns:a16="http://schemas.microsoft.com/office/drawing/2014/main" id="{57F99629-66EC-4024-A021-8E2C70A1DE46}"/>
            </a:ext>
          </a:extLst>
        </xdr:cNvPr>
        <xdr:cNvPicPr>
          <a:picLocks noChangeAspect="1"/>
        </xdr:cNvPicPr>
      </xdr:nvPicPr>
      <xdr:blipFill>
        <a:blip xmlns:r="http://schemas.openxmlformats.org/officeDocument/2006/relationships" r:embed="rId7"/>
        <a:stretch>
          <a:fillRect/>
        </a:stretch>
      </xdr:blipFill>
      <xdr:spPr>
        <a:xfrm>
          <a:off x="17471572" y="9432471"/>
          <a:ext cx="1952491" cy="190534"/>
        </a:xfrm>
        <a:prstGeom prst="rect">
          <a:avLst/>
        </a:prstGeom>
      </xdr:spPr>
    </xdr:pic>
    <xdr:clientData/>
  </xdr:oneCellAnchor>
  <xdr:oneCellAnchor>
    <xdr:from>
      <xdr:col>34</xdr:col>
      <xdr:colOff>483962</xdr:colOff>
      <xdr:row>16</xdr:row>
      <xdr:rowOff>132316</xdr:rowOff>
    </xdr:from>
    <xdr:ext cx="747451" cy="200000"/>
    <xdr:pic>
      <xdr:nvPicPr>
        <xdr:cNvPr id="270" name="Picture 269">
          <a:extLst>
            <a:ext uri="{FF2B5EF4-FFF2-40B4-BE49-F238E27FC236}">
              <a16:creationId xmlns:a16="http://schemas.microsoft.com/office/drawing/2014/main" id="{2ADB8503-C272-498C-A0DD-72659DE5C239}"/>
            </a:ext>
          </a:extLst>
        </xdr:cNvPr>
        <xdr:cNvPicPr>
          <a:picLocks noChangeAspect="1"/>
        </xdr:cNvPicPr>
      </xdr:nvPicPr>
      <xdr:blipFill>
        <a:blip xmlns:r="http://schemas.openxmlformats.org/officeDocument/2006/relationships" r:embed="rId8"/>
        <a:stretch>
          <a:fillRect/>
        </a:stretch>
      </xdr:blipFill>
      <xdr:spPr>
        <a:xfrm>
          <a:off x="18390962" y="3538904"/>
          <a:ext cx="747451" cy="200000"/>
        </a:xfrm>
        <a:prstGeom prst="rect">
          <a:avLst/>
        </a:prstGeom>
      </xdr:spPr>
    </xdr:pic>
    <xdr:clientData/>
  </xdr:oneCellAnchor>
  <xdr:oneCellAnchor>
    <xdr:from>
      <xdr:col>37</xdr:col>
      <xdr:colOff>249113</xdr:colOff>
      <xdr:row>41</xdr:row>
      <xdr:rowOff>7327</xdr:rowOff>
    </xdr:from>
    <xdr:ext cx="633779" cy="183173"/>
    <xdr:pic>
      <xdr:nvPicPr>
        <xdr:cNvPr id="271" name="Picture 270">
          <a:extLst>
            <a:ext uri="{FF2B5EF4-FFF2-40B4-BE49-F238E27FC236}">
              <a16:creationId xmlns:a16="http://schemas.microsoft.com/office/drawing/2014/main" id="{69122212-F008-49C6-8BE0-7CDF731B6738}"/>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16666916" y="11593024"/>
          <a:ext cx="183173" cy="633779"/>
        </a:xfrm>
        <a:prstGeom prst="rect">
          <a:avLst/>
        </a:prstGeom>
      </xdr:spPr>
    </xdr:pic>
    <xdr:clientData/>
  </xdr:oneCellAnchor>
  <xdr:oneCellAnchor>
    <xdr:from>
      <xdr:col>37</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272" name="TextBox 271">
              <a:extLst>
                <a:ext uri="{FF2B5EF4-FFF2-40B4-BE49-F238E27FC236}">
                  <a16:creationId xmlns:a16="http://schemas.microsoft.com/office/drawing/2014/main" id="{E3737B3E-B5F5-4040-B2A2-96E50F19269D}"/>
                </a:ext>
              </a:extLst>
            </xdr:cNvPr>
            <xdr:cNvSpPr txBox="1"/>
          </xdr:nvSpPr>
          <xdr:spPr>
            <a:xfrm>
              <a:off x="16383000" y="6531428"/>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72" name="TextBox 271">
              <a:extLst>
                <a:ext uri="{FF2B5EF4-FFF2-40B4-BE49-F238E27FC236}">
                  <a16:creationId xmlns:a16="http://schemas.microsoft.com/office/drawing/2014/main" id="{E3737B3E-B5F5-4040-B2A2-96E50F19269D}"/>
                </a:ext>
              </a:extLst>
            </xdr:cNvPr>
            <xdr:cNvSpPr txBox="1"/>
          </xdr:nvSpPr>
          <xdr:spPr>
            <a:xfrm>
              <a:off x="16383000" y="6531428"/>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solidFill>
                    <a:schemeClr val="tx1"/>
                  </a:solidFill>
                  <a:effectLst/>
                  <a:latin typeface="+mn-lt"/>
                  <a:ea typeface="+mn-ea"/>
                  <a:cs typeface="+mn-cs"/>
                </a:rPr>
                <a:t>𝐶</a:t>
              </a:r>
              <a:r>
                <a:rPr lang="id-ID" sz="1100" b="0" i="0">
                  <a:solidFill>
                    <a:schemeClr val="tx1"/>
                  </a:solidFill>
                  <a:effectLst/>
                  <a:latin typeface="+mn-lt"/>
                  <a:ea typeface="+mn-ea"/>
                  <a:cs typeface="+mn-cs"/>
                </a:rPr>
                <a:t> ̃</a:t>
              </a:r>
              <a:r>
                <a:rPr lang="id-ID" sz="1100" b="0" i="0">
                  <a:solidFill>
                    <a:schemeClr val="tx1"/>
                  </a:solidFill>
                  <a:effectLst/>
                  <a:latin typeface="Cambria Math" panose="02040503050406030204" pitchFamily="18" charset="0"/>
                  <a:ea typeface="+mn-ea"/>
                  <a:cs typeface="+mn-cs"/>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273" name="TextBox 272">
              <a:extLst>
                <a:ext uri="{FF2B5EF4-FFF2-40B4-BE49-F238E27FC236}">
                  <a16:creationId xmlns:a16="http://schemas.microsoft.com/office/drawing/2014/main" id="{8635ECB0-E321-4028-9648-AF7D5C249AFC}"/>
                </a:ext>
              </a:extLst>
            </xdr:cNvPr>
            <xdr:cNvSpPr txBox="1"/>
          </xdr:nvSpPr>
          <xdr:spPr>
            <a:xfrm>
              <a:off x="16415657" y="7483927"/>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73" name="TextBox 272">
              <a:extLst>
                <a:ext uri="{FF2B5EF4-FFF2-40B4-BE49-F238E27FC236}">
                  <a16:creationId xmlns:a16="http://schemas.microsoft.com/office/drawing/2014/main" id="{8635ECB0-E321-4028-9648-AF7D5C249AFC}"/>
                </a:ext>
              </a:extLst>
            </xdr:cNvPr>
            <xdr:cNvSpPr txBox="1"/>
          </xdr:nvSpPr>
          <xdr:spPr>
            <a:xfrm>
              <a:off x="16415657" y="7483927"/>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274" name="TextBox 273">
              <a:extLst>
                <a:ext uri="{FF2B5EF4-FFF2-40B4-BE49-F238E27FC236}">
                  <a16:creationId xmlns:a16="http://schemas.microsoft.com/office/drawing/2014/main" id="{4B0A103E-8685-4865-9CEB-914A5C40F6FD}"/>
                </a:ext>
              </a:extLst>
            </xdr:cNvPr>
            <xdr:cNvSpPr txBox="1"/>
          </xdr:nvSpPr>
          <xdr:spPr>
            <a:xfrm>
              <a:off x="16323129" y="8450035"/>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74" name="TextBox 273">
              <a:extLst>
                <a:ext uri="{FF2B5EF4-FFF2-40B4-BE49-F238E27FC236}">
                  <a16:creationId xmlns:a16="http://schemas.microsoft.com/office/drawing/2014/main" id="{4B0A103E-8685-4865-9CEB-914A5C40F6FD}"/>
                </a:ext>
              </a:extLst>
            </xdr:cNvPr>
            <xdr:cNvSpPr txBox="1"/>
          </xdr:nvSpPr>
          <xdr:spPr>
            <a:xfrm>
              <a:off x="16323129" y="8450035"/>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275" name="TextBox 274">
              <a:extLst>
                <a:ext uri="{FF2B5EF4-FFF2-40B4-BE49-F238E27FC236}">
                  <a16:creationId xmlns:a16="http://schemas.microsoft.com/office/drawing/2014/main" id="{8CC6692C-88A3-4FAD-8499-3CE4E0A0DA9D}"/>
                </a:ext>
              </a:extLst>
            </xdr:cNvPr>
            <xdr:cNvSpPr txBox="1"/>
          </xdr:nvSpPr>
          <xdr:spPr>
            <a:xfrm>
              <a:off x="16383000" y="94379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75" name="TextBox 274">
              <a:extLst>
                <a:ext uri="{FF2B5EF4-FFF2-40B4-BE49-F238E27FC236}">
                  <a16:creationId xmlns:a16="http://schemas.microsoft.com/office/drawing/2014/main" id="{8CC6692C-88A3-4FAD-8499-3CE4E0A0DA9D}"/>
                </a:ext>
              </a:extLst>
            </xdr:cNvPr>
            <xdr:cNvSpPr txBox="1"/>
          </xdr:nvSpPr>
          <xdr:spPr>
            <a:xfrm>
              <a:off x="16383000" y="94379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34</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276" name="TextBox 275">
              <a:extLst>
                <a:ext uri="{FF2B5EF4-FFF2-40B4-BE49-F238E27FC236}">
                  <a16:creationId xmlns:a16="http://schemas.microsoft.com/office/drawing/2014/main" id="{1BC04774-60EB-4963-9AA3-00FC9FF65A5B}"/>
                </a:ext>
              </a:extLst>
            </xdr:cNvPr>
            <xdr:cNvSpPr txBox="1"/>
          </xdr:nvSpPr>
          <xdr:spPr>
            <a:xfrm>
              <a:off x="13743214" y="6136821"/>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276" name="TextBox 275">
              <a:extLst>
                <a:ext uri="{FF2B5EF4-FFF2-40B4-BE49-F238E27FC236}">
                  <a16:creationId xmlns:a16="http://schemas.microsoft.com/office/drawing/2014/main" id="{1BC04774-60EB-4963-9AA3-00FC9FF65A5B}"/>
                </a:ext>
              </a:extLst>
            </xdr:cNvPr>
            <xdr:cNvSpPr txBox="1"/>
          </xdr:nvSpPr>
          <xdr:spPr>
            <a:xfrm>
              <a:off x="13743214" y="6136821"/>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37</xdr:col>
      <xdr:colOff>205154</xdr:colOff>
      <xdr:row>35</xdr:row>
      <xdr:rowOff>5861</xdr:rowOff>
    </xdr:from>
    <xdr:ext cx="674077" cy="191965"/>
    <xdr:pic>
      <xdr:nvPicPr>
        <xdr:cNvPr id="277" name="Picture 276">
          <a:extLst>
            <a:ext uri="{FF2B5EF4-FFF2-40B4-BE49-F238E27FC236}">
              <a16:creationId xmlns:a16="http://schemas.microsoft.com/office/drawing/2014/main" id="{5CF3BF70-83C4-4EFF-91A5-7F8BD4157D70}"/>
            </a:ext>
          </a:extLst>
        </xdr:cNvPr>
        <xdr:cNvPicPr>
          <a:picLocks noChangeAspect="1"/>
        </xdr:cNvPicPr>
      </xdr:nvPicPr>
      <xdr:blipFill rotWithShape="1">
        <a:blip xmlns:r="http://schemas.openxmlformats.org/officeDocument/2006/relationships" r:embed="rId10"/>
        <a:srcRect l="23334" t="1" r="37297" b="4029"/>
        <a:stretch/>
      </xdr:blipFill>
      <xdr:spPr>
        <a:xfrm>
          <a:off x="16397654" y="10578611"/>
          <a:ext cx="674077" cy="191965"/>
        </a:xfrm>
        <a:prstGeom prst="rect">
          <a:avLst/>
        </a:prstGeom>
      </xdr:spPr>
    </xdr:pic>
    <xdr:clientData/>
  </xdr:oneCellAnchor>
  <xdr:oneCellAnchor>
    <xdr:from>
      <xdr:col>37</xdr:col>
      <xdr:colOff>315057</xdr:colOff>
      <xdr:row>36</xdr:row>
      <xdr:rowOff>7328</xdr:rowOff>
    </xdr:from>
    <xdr:ext cx="474785" cy="211014"/>
    <xdr:pic>
      <xdr:nvPicPr>
        <xdr:cNvPr id="278" name="Picture 277">
          <a:extLst>
            <a:ext uri="{FF2B5EF4-FFF2-40B4-BE49-F238E27FC236}">
              <a16:creationId xmlns:a16="http://schemas.microsoft.com/office/drawing/2014/main" id="{03F4C807-CCE9-4C2D-A553-EA6E5D3EC015}"/>
            </a:ext>
          </a:extLst>
        </xdr:cNvPr>
        <xdr:cNvPicPr>
          <a:picLocks noChangeAspect="1"/>
        </xdr:cNvPicPr>
      </xdr:nvPicPr>
      <xdr:blipFill rotWithShape="1">
        <a:blip xmlns:r="http://schemas.openxmlformats.org/officeDocument/2006/relationships" r:embed="rId10"/>
        <a:srcRect l="71776" t="-9522" r="495" b="4029"/>
        <a:stretch/>
      </xdr:blipFill>
      <xdr:spPr>
        <a:xfrm>
          <a:off x="16507557" y="10811399"/>
          <a:ext cx="474785" cy="211014"/>
        </a:xfrm>
        <a:prstGeom prst="rect">
          <a:avLst/>
        </a:prstGeom>
      </xdr:spPr>
    </xdr:pic>
    <xdr:clientData/>
  </xdr:oneCellAnchor>
  <xdr:oneCellAnchor>
    <xdr:from>
      <xdr:col>40</xdr:col>
      <xdr:colOff>62068</xdr:colOff>
      <xdr:row>37</xdr:row>
      <xdr:rowOff>5862</xdr:rowOff>
    </xdr:from>
    <xdr:ext cx="1712204" cy="200025"/>
    <xdr:pic>
      <xdr:nvPicPr>
        <xdr:cNvPr id="279" name="Picture 278">
          <a:extLst>
            <a:ext uri="{FF2B5EF4-FFF2-40B4-BE49-F238E27FC236}">
              <a16:creationId xmlns:a16="http://schemas.microsoft.com/office/drawing/2014/main" id="{6626CB50-B51B-4B60-9A1C-97A7A18E0B62}"/>
            </a:ext>
          </a:extLst>
        </xdr:cNvPr>
        <xdr:cNvPicPr>
          <a:picLocks noChangeAspect="1"/>
        </xdr:cNvPicPr>
      </xdr:nvPicPr>
      <xdr:blipFill>
        <a:blip xmlns:r="http://schemas.openxmlformats.org/officeDocument/2006/relationships" r:embed="rId10"/>
        <a:stretch>
          <a:fillRect/>
        </a:stretch>
      </xdr:blipFill>
      <xdr:spPr>
        <a:xfrm>
          <a:off x="18091532" y="11014041"/>
          <a:ext cx="1712204" cy="200025"/>
        </a:xfrm>
        <a:prstGeom prst="rect">
          <a:avLst/>
        </a:prstGeom>
      </xdr:spPr>
    </xdr:pic>
    <xdr:clientData/>
  </xdr:oneCellAnchor>
  <xdr:oneCellAnchor>
    <xdr:from>
      <xdr:col>37</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280" name="TextBox 279">
              <a:extLst>
                <a:ext uri="{FF2B5EF4-FFF2-40B4-BE49-F238E27FC236}">
                  <a16:creationId xmlns:a16="http://schemas.microsoft.com/office/drawing/2014/main" id="{152FEDD5-ACBF-4907-99A8-0FD0B1F67D0D}"/>
                </a:ext>
              </a:extLst>
            </xdr:cNvPr>
            <xdr:cNvSpPr txBox="1"/>
          </xdr:nvSpPr>
          <xdr:spPr>
            <a:xfrm>
              <a:off x="16664144" y="11019482"/>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80" name="TextBox 279">
              <a:extLst>
                <a:ext uri="{FF2B5EF4-FFF2-40B4-BE49-F238E27FC236}">
                  <a16:creationId xmlns:a16="http://schemas.microsoft.com/office/drawing/2014/main" id="{152FEDD5-ACBF-4907-99A8-0FD0B1F67D0D}"/>
                </a:ext>
              </a:extLst>
            </xdr:cNvPr>
            <xdr:cNvSpPr txBox="1"/>
          </xdr:nvSpPr>
          <xdr:spPr>
            <a:xfrm>
              <a:off x="16664144" y="11019482"/>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281" name="TextBox 280">
              <a:extLst>
                <a:ext uri="{FF2B5EF4-FFF2-40B4-BE49-F238E27FC236}">
                  <a16:creationId xmlns:a16="http://schemas.microsoft.com/office/drawing/2014/main" id="{BEF89069-982F-46CE-9013-049A0F8A676C}"/>
                </a:ext>
              </a:extLst>
            </xdr:cNvPr>
            <xdr:cNvSpPr txBox="1"/>
          </xdr:nvSpPr>
          <xdr:spPr>
            <a:xfrm>
              <a:off x="16677333" y="120186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81" name="TextBox 280">
              <a:extLst>
                <a:ext uri="{FF2B5EF4-FFF2-40B4-BE49-F238E27FC236}">
                  <a16:creationId xmlns:a16="http://schemas.microsoft.com/office/drawing/2014/main" id="{BEF89069-982F-46CE-9013-049A0F8A676C}"/>
                </a:ext>
              </a:extLst>
            </xdr:cNvPr>
            <xdr:cNvSpPr txBox="1"/>
          </xdr:nvSpPr>
          <xdr:spPr>
            <a:xfrm>
              <a:off x="16677333" y="120186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40</xdr:col>
      <xdr:colOff>36632</xdr:colOff>
      <xdr:row>42</xdr:row>
      <xdr:rowOff>21984</xdr:rowOff>
    </xdr:from>
    <xdr:ext cx="1219932" cy="175844"/>
    <xdr:pic>
      <xdr:nvPicPr>
        <xdr:cNvPr id="282" name="Picture 281">
          <a:extLst>
            <a:ext uri="{FF2B5EF4-FFF2-40B4-BE49-F238E27FC236}">
              <a16:creationId xmlns:a16="http://schemas.microsoft.com/office/drawing/2014/main" id="{E3B36792-D098-49B0-BCC4-56640B09CA8F}"/>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18588140" y="11501440"/>
          <a:ext cx="175844" cy="1219932"/>
        </a:xfrm>
        <a:prstGeom prst="rect">
          <a:avLst/>
        </a:prstGeom>
      </xdr:spPr>
    </xdr:pic>
    <xdr:clientData/>
  </xdr:oneCellAnchor>
  <xdr:oneCellAnchor>
    <xdr:from>
      <xdr:col>50</xdr:col>
      <xdr:colOff>48985</xdr:colOff>
      <xdr:row>7</xdr:row>
      <xdr:rowOff>180974</xdr:rowOff>
    </xdr:from>
    <xdr:ext cx="1503638" cy="266700"/>
    <xdr:pic>
      <xdr:nvPicPr>
        <xdr:cNvPr id="283" name="Picture 282">
          <a:extLst>
            <a:ext uri="{FF2B5EF4-FFF2-40B4-BE49-F238E27FC236}">
              <a16:creationId xmlns:a16="http://schemas.microsoft.com/office/drawing/2014/main" id="{4BECB003-F825-4AC5-B03E-9C4E50D2AEF1}"/>
            </a:ext>
          </a:extLst>
        </xdr:cNvPr>
        <xdr:cNvPicPr>
          <a:picLocks noChangeAspect="1"/>
        </xdr:cNvPicPr>
      </xdr:nvPicPr>
      <xdr:blipFill>
        <a:blip xmlns:r="http://schemas.openxmlformats.org/officeDocument/2006/relationships" r:embed="rId1"/>
        <a:stretch>
          <a:fillRect/>
        </a:stretch>
      </xdr:blipFill>
      <xdr:spPr>
        <a:xfrm>
          <a:off x="23929521" y="5365295"/>
          <a:ext cx="1503638" cy="266700"/>
        </a:xfrm>
        <a:prstGeom prst="rect">
          <a:avLst/>
        </a:prstGeom>
      </xdr:spPr>
    </xdr:pic>
    <xdr:clientData/>
  </xdr:oneCellAnchor>
  <xdr:oneCellAnchor>
    <xdr:from>
      <xdr:col>50</xdr:col>
      <xdr:colOff>15272</xdr:colOff>
      <xdr:row>14</xdr:row>
      <xdr:rowOff>0</xdr:rowOff>
    </xdr:from>
    <xdr:ext cx="1802614" cy="205859"/>
    <xdr:pic>
      <xdr:nvPicPr>
        <xdr:cNvPr id="284" name="Picture 283">
          <a:extLst>
            <a:ext uri="{FF2B5EF4-FFF2-40B4-BE49-F238E27FC236}">
              <a16:creationId xmlns:a16="http://schemas.microsoft.com/office/drawing/2014/main" id="{E7B536B9-3B2B-49EB-A4F9-0C6A8E59C5C8}"/>
            </a:ext>
          </a:extLst>
        </xdr:cNvPr>
        <xdr:cNvPicPr>
          <a:picLocks noChangeAspect="1"/>
        </xdr:cNvPicPr>
      </xdr:nvPicPr>
      <xdr:blipFill>
        <a:blip xmlns:r="http://schemas.openxmlformats.org/officeDocument/2006/relationships" r:embed="rId2"/>
        <a:stretch>
          <a:fillRect/>
        </a:stretch>
      </xdr:blipFill>
      <xdr:spPr>
        <a:xfrm>
          <a:off x="23895808" y="6517821"/>
          <a:ext cx="1802614" cy="205859"/>
        </a:xfrm>
        <a:prstGeom prst="rect">
          <a:avLst/>
        </a:prstGeom>
      </xdr:spPr>
    </xdr:pic>
    <xdr:clientData/>
  </xdr:oneCellAnchor>
  <xdr:oneCellAnchor>
    <xdr:from>
      <xdr:col>45</xdr:col>
      <xdr:colOff>10887</xdr:colOff>
      <xdr:row>13</xdr:row>
      <xdr:rowOff>48986</xdr:rowOff>
    </xdr:from>
    <xdr:ext cx="689778" cy="231381"/>
    <xdr:pic>
      <xdr:nvPicPr>
        <xdr:cNvPr id="285" name="Picture 284" descr="Water 11 01387 g004 550">
          <a:extLst>
            <a:ext uri="{FF2B5EF4-FFF2-40B4-BE49-F238E27FC236}">
              <a16:creationId xmlns:a16="http://schemas.microsoft.com/office/drawing/2014/main" id="{52E36916-3387-420F-83A8-7FA082ADC177}"/>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20312744" y="6376307"/>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45</xdr:col>
      <xdr:colOff>311924</xdr:colOff>
      <xdr:row>14</xdr:row>
      <xdr:rowOff>115999</xdr:rowOff>
    </xdr:from>
    <xdr:ext cx="882362" cy="362673"/>
    <xdr:pic>
      <xdr:nvPicPr>
        <xdr:cNvPr id="286" name="Picture 285">
          <a:extLst>
            <a:ext uri="{FF2B5EF4-FFF2-40B4-BE49-F238E27FC236}">
              <a16:creationId xmlns:a16="http://schemas.microsoft.com/office/drawing/2014/main" id="{EF724C17-1FA6-424F-859D-39CDCF775D52}"/>
            </a:ext>
          </a:extLst>
        </xdr:cNvPr>
        <xdr:cNvPicPr>
          <a:picLocks noChangeAspect="1"/>
        </xdr:cNvPicPr>
      </xdr:nvPicPr>
      <xdr:blipFill>
        <a:blip xmlns:r="http://schemas.openxmlformats.org/officeDocument/2006/relationships" r:embed="rId4"/>
        <a:stretch>
          <a:fillRect/>
        </a:stretch>
      </xdr:blipFill>
      <xdr:spPr>
        <a:xfrm>
          <a:off x="24146836" y="3141587"/>
          <a:ext cx="882362" cy="362673"/>
        </a:xfrm>
        <a:prstGeom prst="rect">
          <a:avLst/>
        </a:prstGeom>
      </xdr:spPr>
    </xdr:pic>
    <xdr:clientData/>
  </xdr:oneCellAnchor>
  <xdr:oneCellAnchor>
    <xdr:from>
      <xdr:col>50</xdr:col>
      <xdr:colOff>23131</xdr:colOff>
      <xdr:row>19</xdr:row>
      <xdr:rowOff>8164</xdr:rowOff>
    </xdr:from>
    <xdr:ext cx="2116557" cy="182336"/>
    <xdr:pic>
      <xdr:nvPicPr>
        <xdr:cNvPr id="287" name="Picture 286">
          <a:extLst>
            <a:ext uri="{FF2B5EF4-FFF2-40B4-BE49-F238E27FC236}">
              <a16:creationId xmlns:a16="http://schemas.microsoft.com/office/drawing/2014/main" id="{84D8A284-8144-48B7-BE82-1C1911187D1F}"/>
            </a:ext>
          </a:extLst>
        </xdr:cNvPr>
        <xdr:cNvPicPr>
          <a:picLocks noChangeAspect="1"/>
        </xdr:cNvPicPr>
      </xdr:nvPicPr>
      <xdr:blipFill>
        <a:blip xmlns:r="http://schemas.openxmlformats.org/officeDocument/2006/relationships" r:embed="rId5"/>
        <a:stretch>
          <a:fillRect/>
        </a:stretch>
      </xdr:blipFill>
      <xdr:spPr>
        <a:xfrm>
          <a:off x="23903667" y="7478485"/>
          <a:ext cx="2116557" cy="182336"/>
        </a:xfrm>
        <a:prstGeom prst="rect">
          <a:avLst/>
        </a:prstGeom>
      </xdr:spPr>
    </xdr:pic>
    <xdr:clientData/>
  </xdr:oneCellAnchor>
  <xdr:oneCellAnchor>
    <xdr:from>
      <xdr:col>50</xdr:col>
      <xdr:colOff>23133</xdr:colOff>
      <xdr:row>24</xdr:row>
      <xdr:rowOff>4083</xdr:rowOff>
    </xdr:from>
    <xdr:ext cx="1958796" cy="210230"/>
    <xdr:pic>
      <xdr:nvPicPr>
        <xdr:cNvPr id="288" name="Picture 287">
          <a:extLst>
            <a:ext uri="{FF2B5EF4-FFF2-40B4-BE49-F238E27FC236}">
              <a16:creationId xmlns:a16="http://schemas.microsoft.com/office/drawing/2014/main" id="{F637DD67-EE8C-4A7F-9BCB-D69E1DAC169B}"/>
            </a:ext>
          </a:extLst>
        </xdr:cNvPr>
        <xdr:cNvPicPr>
          <a:picLocks noChangeAspect="1"/>
        </xdr:cNvPicPr>
      </xdr:nvPicPr>
      <xdr:blipFill>
        <a:blip xmlns:r="http://schemas.openxmlformats.org/officeDocument/2006/relationships" r:embed="rId6"/>
        <a:stretch>
          <a:fillRect/>
        </a:stretch>
      </xdr:blipFill>
      <xdr:spPr>
        <a:xfrm>
          <a:off x="23903669" y="8440512"/>
          <a:ext cx="1958796" cy="210230"/>
        </a:xfrm>
        <a:prstGeom prst="rect">
          <a:avLst/>
        </a:prstGeom>
      </xdr:spPr>
    </xdr:pic>
    <xdr:clientData/>
  </xdr:oneCellAnchor>
  <xdr:oneCellAnchor>
    <xdr:from>
      <xdr:col>50</xdr:col>
      <xdr:colOff>54429</xdr:colOff>
      <xdr:row>29</xdr:row>
      <xdr:rowOff>2721</xdr:rowOff>
    </xdr:from>
    <xdr:ext cx="1952491" cy="190534"/>
    <xdr:pic>
      <xdr:nvPicPr>
        <xdr:cNvPr id="289" name="Picture 288">
          <a:extLst>
            <a:ext uri="{FF2B5EF4-FFF2-40B4-BE49-F238E27FC236}">
              <a16:creationId xmlns:a16="http://schemas.microsoft.com/office/drawing/2014/main" id="{BFF598CA-730F-4D5C-9CCD-518E64CE2AD3}"/>
            </a:ext>
          </a:extLst>
        </xdr:cNvPr>
        <xdr:cNvPicPr>
          <a:picLocks noChangeAspect="1"/>
        </xdr:cNvPicPr>
      </xdr:nvPicPr>
      <xdr:blipFill>
        <a:blip xmlns:r="http://schemas.openxmlformats.org/officeDocument/2006/relationships" r:embed="rId7"/>
        <a:stretch>
          <a:fillRect/>
        </a:stretch>
      </xdr:blipFill>
      <xdr:spPr>
        <a:xfrm>
          <a:off x="23934965" y="9432471"/>
          <a:ext cx="1952491" cy="190534"/>
        </a:xfrm>
        <a:prstGeom prst="rect">
          <a:avLst/>
        </a:prstGeom>
      </xdr:spPr>
    </xdr:pic>
    <xdr:clientData/>
  </xdr:oneCellAnchor>
  <xdr:oneCellAnchor>
    <xdr:from>
      <xdr:col>45</xdr:col>
      <xdr:colOff>427933</xdr:colOff>
      <xdr:row>16</xdr:row>
      <xdr:rowOff>143520</xdr:rowOff>
    </xdr:from>
    <xdr:ext cx="747451" cy="200000"/>
    <xdr:pic>
      <xdr:nvPicPr>
        <xdr:cNvPr id="290" name="Picture 289">
          <a:extLst>
            <a:ext uri="{FF2B5EF4-FFF2-40B4-BE49-F238E27FC236}">
              <a16:creationId xmlns:a16="http://schemas.microsoft.com/office/drawing/2014/main" id="{B3DA6CB3-34B8-481C-8FEF-1308C56A10FE}"/>
            </a:ext>
          </a:extLst>
        </xdr:cNvPr>
        <xdr:cNvPicPr>
          <a:picLocks noChangeAspect="1"/>
        </xdr:cNvPicPr>
      </xdr:nvPicPr>
      <xdr:blipFill>
        <a:blip xmlns:r="http://schemas.openxmlformats.org/officeDocument/2006/relationships" r:embed="rId8"/>
        <a:stretch>
          <a:fillRect/>
        </a:stretch>
      </xdr:blipFill>
      <xdr:spPr>
        <a:xfrm>
          <a:off x="24262845" y="3550108"/>
          <a:ext cx="747451" cy="200000"/>
        </a:xfrm>
        <a:prstGeom prst="rect">
          <a:avLst/>
        </a:prstGeom>
      </xdr:spPr>
    </xdr:pic>
    <xdr:clientData/>
  </xdr:oneCellAnchor>
  <xdr:oneCellAnchor>
    <xdr:from>
      <xdr:col>48</xdr:col>
      <xdr:colOff>249113</xdr:colOff>
      <xdr:row>41</xdr:row>
      <xdr:rowOff>7327</xdr:rowOff>
    </xdr:from>
    <xdr:ext cx="633779" cy="183173"/>
    <xdr:pic>
      <xdr:nvPicPr>
        <xdr:cNvPr id="291" name="Picture 290">
          <a:extLst>
            <a:ext uri="{FF2B5EF4-FFF2-40B4-BE49-F238E27FC236}">
              <a16:creationId xmlns:a16="http://schemas.microsoft.com/office/drawing/2014/main" id="{BE8363A8-95A1-4A30-85DC-0D5BF16319C9}"/>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23130309" y="11593024"/>
          <a:ext cx="183173" cy="633779"/>
        </a:xfrm>
        <a:prstGeom prst="rect">
          <a:avLst/>
        </a:prstGeom>
      </xdr:spPr>
    </xdr:pic>
    <xdr:clientData/>
  </xdr:oneCellAnchor>
  <xdr:oneCellAnchor>
    <xdr:from>
      <xdr:col>48</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292" name="TextBox 291">
              <a:extLst>
                <a:ext uri="{FF2B5EF4-FFF2-40B4-BE49-F238E27FC236}">
                  <a16:creationId xmlns:a16="http://schemas.microsoft.com/office/drawing/2014/main" id="{FF239ABB-C838-4455-90A9-19019B419260}"/>
                </a:ext>
              </a:extLst>
            </xdr:cNvPr>
            <xdr:cNvSpPr txBox="1"/>
          </xdr:nvSpPr>
          <xdr:spPr>
            <a:xfrm>
              <a:off x="22846393" y="6531428"/>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92" name="TextBox 291">
              <a:extLst>
                <a:ext uri="{FF2B5EF4-FFF2-40B4-BE49-F238E27FC236}">
                  <a16:creationId xmlns:a16="http://schemas.microsoft.com/office/drawing/2014/main" id="{FF239ABB-C838-4455-90A9-19019B419260}"/>
                </a:ext>
              </a:extLst>
            </xdr:cNvPr>
            <xdr:cNvSpPr txBox="1"/>
          </xdr:nvSpPr>
          <xdr:spPr>
            <a:xfrm>
              <a:off x="22846393" y="6531428"/>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solidFill>
                    <a:schemeClr val="tx1"/>
                  </a:solidFill>
                  <a:effectLst/>
                  <a:latin typeface="+mn-lt"/>
                  <a:ea typeface="+mn-ea"/>
                  <a:cs typeface="+mn-cs"/>
                </a:rPr>
                <a:t>𝐶</a:t>
              </a:r>
              <a:r>
                <a:rPr lang="id-ID" sz="1100" b="0" i="0">
                  <a:solidFill>
                    <a:schemeClr val="tx1"/>
                  </a:solidFill>
                  <a:effectLst/>
                  <a:latin typeface="+mn-lt"/>
                  <a:ea typeface="+mn-ea"/>
                  <a:cs typeface="+mn-cs"/>
                </a:rPr>
                <a:t> ̃</a:t>
              </a:r>
              <a:r>
                <a:rPr lang="id-ID" sz="1100" b="0" i="0">
                  <a:solidFill>
                    <a:schemeClr val="tx1"/>
                  </a:solidFill>
                  <a:effectLst/>
                  <a:latin typeface="Cambria Math" panose="02040503050406030204" pitchFamily="18" charset="0"/>
                  <a:ea typeface="+mn-ea"/>
                  <a:cs typeface="+mn-cs"/>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293" name="TextBox 292">
              <a:extLst>
                <a:ext uri="{FF2B5EF4-FFF2-40B4-BE49-F238E27FC236}">
                  <a16:creationId xmlns:a16="http://schemas.microsoft.com/office/drawing/2014/main" id="{AAAE901D-1C66-4BE7-8CB6-5E620D77334F}"/>
                </a:ext>
              </a:extLst>
            </xdr:cNvPr>
            <xdr:cNvSpPr txBox="1"/>
          </xdr:nvSpPr>
          <xdr:spPr>
            <a:xfrm>
              <a:off x="22879050" y="7483927"/>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93" name="TextBox 292">
              <a:extLst>
                <a:ext uri="{FF2B5EF4-FFF2-40B4-BE49-F238E27FC236}">
                  <a16:creationId xmlns:a16="http://schemas.microsoft.com/office/drawing/2014/main" id="{AAAE901D-1C66-4BE7-8CB6-5E620D77334F}"/>
                </a:ext>
              </a:extLst>
            </xdr:cNvPr>
            <xdr:cNvSpPr txBox="1"/>
          </xdr:nvSpPr>
          <xdr:spPr>
            <a:xfrm>
              <a:off x="22879050" y="7483927"/>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294" name="TextBox 293">
              <a:extLst>
                <a:ext uri="{FF2B5EF4-FFF2-40B4-BE49-F238E27FC236}">
                  <a16:creationId xmlns:a16="http://schemas.microsoft.com/office/drawing/2014/main" id="{262A74B0-BCE6-42DD-9F49-F4EB72669A11}"/>
                </a:ext>
              </a:extLst>
            </xdr:cNvPr>
            <xdr:cNvSpPr txBox="1"/>
          </xdr:nvSpPr>
          <xdr:spPr>
            <a:xfrm>
              <a:off x="22786522" y="8450035"/>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94" name="TextBox 293">
              <a:extLst>
                <a:ext uri="{FF2B5EF4-FFF2-40B4-BE49-F238E27FC236}">
                  <a16:creationId xmlns:a16="http://schemas.microsoft.com/office/drawing/2014/main" id="{262A74B0-BCE6-42DD-9F49-F4EB72669A11}"/>
                </a:ext>
              </a:extLst>
            </xdr:cNvPr>
            <xdr:cNvSpPr txBox="1"/>
          </xdr:nvSpPr>
          <xdr:spPr>
            <a:xfrm>
              <a:off x="22786522" y="8450035"/>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295" name="TextBox 294">
              <a:extLst>
                <a:ext uri="{FF2B5EF4-FFF2-40B4-BE49-F238E27FC236}">
                  <a16:creationId xmlns:a16="http://schemas.microsoft.com/office/drawing/2014/main" id="{2ABF3966-5124-439E-89E0-666C5E3C0C86}"/>
                </a:ext>
              </a:extLst>
            </xdr:cNvPr>
            <xdr:cNvSpPr txBox="1"/>
          </xdr:nvSpPr>
          <xdr:spPr>
            <a:xfrm>
              <a:off x="22846393" y="94379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95" name="TextBox 294">
              <a:extLst>
                <a:ext uri="{FF2B5EF4-FFF2-40B4-BE49-F238E27FC236}">
                  <a16:creationId xmlns:a16="http://schemas.microsoft.com/office/drawing/2014/main" id="{2ABF3966-5124-439E-89E0-666C5E3C0C86}"/>
                </a:ext>
              </a:extLst>
            </xdr:cNvPr>
            <xdr:cNvSpPr txBox="1"/>
          </xdr:nvSpPr>
          <xdr:spPr>
            <a:xfrm>
              <a:off x="22846393" y="94379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45</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296" name="TextBox 295">
              <a:extLst>
                <a:ext uri="{FF2B5EF4-FFF2-40B4-BE49-F238E27FC236}">
                  <a16:creationId xmlns:a16="http://schemas.microsoft.com/office/drawing/2014/main" id="{BE5F0D9B-5068-4909-B8BC-1995E206C017}"/>
                </a:ext>
              </a:extLst>
            </xdr:cNvPr>
            <xdr:cNvSpPr txBox="1"/>
          </xdr:nvSpPr>
          <xdr:spPr>
            <a:xfrm>
              <a:off x="20301857" y="6136821"/>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296" name="TextBox 295">
              <a:extLst>
                <a:ext uri="{FF2B5EF4-FFF2-40B4-BE49-F238E27FC236}">
                  <a16:creationId xmlns:a16="http://schemas.microsoft.com/office/drawing/2014/main" id="{BE5F0D9B-5068-4909-B8BC-1995E206C017}"/>
                </a:ext>
              </a:extLst>
            </xdr:cNvPr>
            <xdr:cNvSpPr txBox="1"/>
          </xdr:nvSpPr>
          <xdr:spPr>
            <a:xfrm>
              <a:off x="20301857" y="6136821"/>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48</xdr:col>
      <xdr:colOff>205154</xdr:colOff>
      <xdr:row>35</xdr:row>
      <xdr:rowOff>5861</xdr:rowOff>
    </xdr:from>
    <xdr:ext cx="674077" cy="191965"/>
    <xdr:pic>
      <xdr:nvPicPr>
        <xdr:cNvPr id="297" name="Picture 296">
          <a:extLst>
            <a:ext uri="{FF2B5EF4-FFF2-40B4-BE49-F238E27FC236}">
              <a16:creationId xmlns:a16="http://schemas.microsoft.com/office/drawing/2014/main" id="{C6B0AB34-C647-4F12-B7B3-BAE732EF3A27}"/>
            </a:ext>
          </a:extLst>
        </xdr:cNvPr>
        <xdr:cNvPicPr>
          <a:picLocks noChangeAspect="1"/>
        </xdr:cNvPicPr>
      </xdr:nvPicPr>
      <xdr:blipFill rotWithShape="1">
        <a:blip xmlns:r="http://schemas.openxmlformats.org/officeDocument/2006/relationships" r:embed="rId10"/>
        <a:srcRect l="23334" t="1" r="37297" b="4029"/>
        <a:stretch/>
      </xdr:blipFill>
      <xdr:spPr>
        <a:xfrm>
          <a:off x="22861047" y="10578611"/>
          <a:ext cx="674077" cy="191965"/>
        </a:xfrm>
        <a:prstGeom prst="rect">
          <a:avLst/>
        </a:prstGeom>
      </xdr:spPr>
    </xdr:pic>
    <xdr:clientData/>
  </xdr:oneCellAnchor>
  <xdr:oneCellAnchor>
    <xdr:from>
      <xdr:col>48</xdr:col>
      <xdr:colOff>315057</xdr:colOff>
      <xdr:row>36</xdr:row>
      <xdr:rowOff>7328</xdr:rowOff>
    </xdr:from>
    <xdr:ext cx="474785" cy="211014"/>
    <xdr:pic>
      <xdr:nvPicPr>
        <xdr:cNvPr id="298" name="Picture 297">
          <a:extLst>
            <a:ext uri="{FF2B5EF4-FFF2-40B4-BE49-F238E27FC236}">
              <a16:creationId xmlns:a16="http://schemas.microsoft.com/office/drawing/2014/main" id="{5A6CA2FA-361B-4F6C-B66A-FDF83E3B54F3}"/>
            </a:ext>
          </a:extLst>
        </xdr:cNvPr>
        <xdr:cNvPicPr>
          <a:picLocks noChangeAspect="1"/>
        </xdr:cNvPicPr>
      </xdr:nvPicPr>
      <xdr:blipFill rotWithShape="1">
        <a:blip xmlns:r="http://schemas.openxmlformats.org/officeDocument/2006/relationships" r:embed="rId10"/>
        <a:srcRect l="71776" t="-9522" r="495" b="4029"/>
        <a:stretch/>
      </xdr:blipFill>
      <xdr:spPr>
        <a:xfrm>
          <a:off x="22970950" y="10811399"/>
          <a:ext cx="474785" cy="211014"/>
        </a:xfrm>
        <a:prstGeom prst="rect">
          <a:avLst/>
        </a:prstGeom>
      </xdr:spPr>
    </xdr:pic>
    <xdr:clientData/>
  </xdr:oneCellAnchor>
  <xdr:oneCellAnchor>
    <xdr:from>
      <xdr:col>51</xdr:col>
      <xdr:colOff>62068</xdr:colOff>
      <xdr:row>37</xdr:row>
      <xdr:rowOff>5862</xdr:rowOff>
    </xdr:from>
    <xdr:ext cx="1712204" cy="200025"/>
    <xdr:pic>
      <xdr:nvPicPr>
        <xdr:cNvPr id="299" name="Picture 298">
          <a:extLst>
            <a:ext uri="{FF2B5EF4-FFF2-40B4-BE49-F238E27FC236}">
              <a16:creationId xmlns:a16="http://schemas.microsoft.com/office/drawing/2014/main" id="{CC11CCE3-8757-40D8-99DE-1E32A4871B85}"/>
            </a:ext>
          </a:extLst>
        </xdr:cNvPr>
        <xdr:cNvPicPr>
          <a:picLocks noChangeAspect="1"/>
        </xdr:cNvPicPr>
      </xdr:nvPicPr>
      <xdr:blipFill>
        <a:blip xmlns:r="http://schemas.openxmlformats.org/officeDocument/2006/relationships" r:embed="rId10"/>
        <a:stretch>
          <a:fillRect/>
        </a:stretch>
      </xdr:blipFill>
      <xdr:spPr>
        <a:xfrm>
          <a:off x="24554925" y="11014041"/>
          <a:ext cx="1712204" cy="200025"/>
        </a:xfrm>
        <a:prstGeom prst="rect">
          <a:avLst/>
        </a:prstGeom>
      </xdr:spPr>
    </xdr:pic>
    <xdr:clientData/>
  </xdr:oneCellAnchor>
  <xdr:oneCellAnchor>
    <xdr:from>
      <xdr:col>48</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300" name="TextBox 299">
              <a:extLst>
                <a:ext uri="{FF2B5EF4-FFF2-40B4-BE49-F238E27FC236}">
                  <a16:creationId xmlns:a16="http://schemas.microsoft.com/office/drawing/2014/main" id="{FF809BAC-DD6A-4292-812A-3A7FC5CC3522}"/>
                </a:ext>
              </a:extLst>
            </xdr:cNvPr>
            <xdr:cNvSpPr txBox="1"/>
          </xdr:nvSpPr>
          <xdr:spPr>
            <a:xfrm>
              <a:off x="23127537" y="11019482"/>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300" name="TextBox 299">
              <a:extLst>
                <a:ext uri="{FF2B5EF4-FFF2-40B4-BE49-F238E27FC236}">
                  <a16:creationId xmlns:a16="http://schemas.microsoft.com/office/drawing/2014/main" id="{FF809BAC-DD6A-4292-812A-3A7FC5CC3522}"/>
                </a:ext>
              </a:extLst>
            </xdr:cNvPr>
            <xdr:cNvSpPr txBox="1"/>
          </xdr:nvSpPr>
          <xdr:spPr>
            <a:xfrm>
              <a:off x="23127537" y="11019482"/>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301" name="TextBox 300">
              <a:extLst>
                <a:ext uri="{FF2B5EF4-FFF2-40B4-BE49-F238E27FC236}">
                  <a16:creationId xmlns:a16="http://schemas.microsoft.com/office/drawing/2014/main" id="{90E113F6-41F7-4B6C-A730-645E78A6E705}"/>
                </a:ext>
              </a:extLst>
            </xdr:cNvPr>
            <xdr:cNvSpPr txBox="1"/>
          </xdr:nvSpPr>
          <xdr:spPr>
            <a:xfrm>
              <a:off x="23140726" y="120186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301" name="TextBox 300">
              <a:extLst>
                <a:ext uri="{FF2B5EF4-FFF2-40B4-BE49-F238E27FC236}">
                  <a16:creationId xmlns:a16="http://schemas.microsoft.com/office/drawing/2014/main" id="{90E113F6-41F7-4B6C-A730-645E78A6E705}"/>
                </a:ext>
              </a:extLst>
            </xdr:cNvPr>
            <xdr:cNvSpPr txBox="1"/>
          </xdr:nvSpPr>
          <xdr:spPr>
            <a:xfrm>
              <a:off x="23140726" y="1201866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51</xdr:col>
      <xdr:colOff>36632</xdr:colOff>
      <xdr:row>42</xdr:row>
      <xdr:rowOff>21984</xdr:rowOff>
    </xdr:from>
    <xdr:ext cx="1219932" cy="175844"/>
    <xdr:pic>
      <xdr:nvPicPr>
        <xdr:cNvPr id="302" name="Picture 301">
          <a:extLst>
            <a:ext uri="{FF2B5EF4-FFF2-40B4-BE49-F238E27FC236}">
              <a16:creationId xmlns:a16="http://schemas.microsoft.com/office/drawing/2014/main" id="{F294C97E-25DF-4519-B295-128488D1F051}"/>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25051533" y="11501440"/>
          <a:ext cx="175844" cy="1219932"/>
        </a:xfrm>
        <a:prstGeom prst="rect">
          <a:avLst/>
        </a:prstGeom>
      </xdr:spPr>
    </xdr:pic>
    <xdr:clientData/>
  </xdr:oneCellAnchor>
  <xdr:twoCellAnchor>
    <xdr:from>
      <xdr:col>9</xdr:col>
      <xdr:colOff>450424</xdr:colOff>
      <xdr:row>70</xdr:row>
      <xdr:rowOff>52214</xdr:rowOff>
    </xdr:from>
    <xdr:to>
      <xdr:col>9</xdr:col>
      <xdr:colOff>499785</xdr:colOff>
      <xdr:row>70</xdr:row>
      <xdr:rowOff>132905</xdr:rowOff>
    </xdr:to>
    <xdr:sp macro="" textlink="">
      <xdr:nvSpPr>
        <xdr:cNvPr id="107" name="Freeform 7">
          <a:extLst>
            <a:ext uri="{FF2B5EF4-FFF2-40B4-BE49-F238E27FC236}">
              <a16:creationId xmlns:a16="http://schemas.microsoft.com/office/drawing/2014/main" id="{6C8C1B5A-9F27-461A-B378-165AE5B1F231}"/>
            </a:ext>
          </a:extLst>
        </xdr:cNvPr>
        <xdr:cNvSpPr>
          <a:spLocks/>
        </xdr:cNvSpPr>
      </xdr:nvSpPr>
      <xdr:spPr bwMode="auto">
        <a:xfrm>
          <a:off x="5705983" y="13969920"/>
          <a:ext cx="49361" cy="80691"/>
        </a:xfrm>
        <a:custGeom>
          <a:avLst/>
          <a:gdLst>
            <a:gd name="T0" fmla="*/ 1 w 63"/>
            <a:gd name="T1" fmla="*/ 35 h 102"/>
            <a:gd name="T2" fmla="*/ 1 w 63"/>
            <a:gd name="T3" fmla="*/ 0 h 102"/>
            <a:gd name="T4" fmla="*/ 63 w 63"/>
            <a:gd name="T5" fmla="*/ 52 h 102"/>
            <a:gd name="T6" fmla="*/ 0 w 63"/>
            <a:gd name="T7" fmla="*/ 102 h 102"/>
            <a:gd name="T8" fmla="*/ 0 w 63"/>
            <a:gd name="T9" fmla="*/ 67 h 102"/>
          </a:gdLst>
          <a:ahLst/>
          <a:cxnLst>
            <a:cxn ang="0">
              <a:pos x="T0" y="T1"/>
            </a:cxn>
            <a:cxn ang="0">
              <a:pos x="T2" y="T3"/>
            </a:cxn>
            <a:cxn ang="0">
              <a:pos x="T4" y="T5"/>
            </a:cxn>
            <a:cxn ang="0">
              <a:pos x="T6" y="T7"/>
            </a:cxn>
            <a:cxn ang="0">
              <a:pos x="T8" y="T9"/>
            </a:cxn>
          </a:cxnLst>
          <a:rect l="0" t="0" r="r" b="b"/>
          <a:pathLst>
            <a:path w="63" h="102">
              <a:moveTo>
                <a:pt x="1" y="35"/>
              </a:moveTo>
              <a:lnTo>
                <a:pt x="1" y="0"/>
              </a:lnTo>
              <a:lnTo>
                <a:pt x="63" y="52"/>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6</xdr:col>
      <xdr:colOff>26839</xdr:colOff>
      <xdr:row>60</xdr:row>
      <xdr:rowOff>155638</xdr:rowOff>
    </xdr:from>
    <xdr:to>
      <xdr:col>6</xdr:col>
      <xdr:colOff>105973</xdr:colOff>
      <xdr:row>60</xdr:row>
      <xdr:rowOff>204685</xdr:rowOff>
    </xdr:to>
    <xdr:sp macro="" textlink="">
      <xdr:nvSpPr>
        <xdr:cNvPr id="108" name="Freeform 10">
          <a:extLst>
            <a:ext uri="{FF2B5EF4-FFF2-40B4-BE49-F238E27FC236}">
              <a16:creationId xmlns:a16="http://schemas.microsoft.com/office/drawing/2014/main" id="{D049005B-D098-4036-BF59-73355D5C34A5}"/>
            </a:ext>
          </a:extLst>
        </xdr:cNvPr>
        <xdr:cNvSpPr>
          <a:spLocks/>
        </xdr:cNvSpPr>
      </xdr:nvSpPr>
      <xdr:spPr bwMode="auto">
        <a:xfrm>
          <a:off x="3489457" y="12123520"/>
          <a:ext cx="79134" cy="49047"/>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5</xdr:col>
      <xdr:colOff>221402</xdr:colOff>
      <xdr:row>70</xdr:row>
      <xdr:rowOff>41138</xdr:rowOff>
    </xdr:from>
    <xdr:to>
      <xdr:col>5</xdr:col>
      <xdr:colOff>269979</xdr:colOff>
      <xdr:row>70</xdr:row>
      <xdr:rowOff>121038</xdr:rowOff>
    </xdr:to>
    <xdr:sp macro="" textlink="">
      <xdr:nvSpPr>
        <xdr:cNvPr id="109" name="Freeform 11">
          <a:extLst>
            <a:ext uri="{FF2B5EF4-FFF2-40B4-BE49-F238E27FC236}">
              <a16:creationId xmlns:a16="http://schemas.microsoft.com/office/drawing/2014/main" id="{DB37747C-286B-4C08-9341-88F64BD88ED5}"/>
            </a:ext>
          </a:extLst>
        </xdr:cNvPr>
        <xdr:cNvSpPr>
          <a:spLocks/>
        </xdr:cNvSpPr>
      </xdr:nvSpPr>
      <xdr:spPr bwMode="auto">
        <a:xfrm>
          <a:off x="3078902" y="13958844"/>
          <a:ext cx="48577" cy="79900"/>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4</xdr:col>
      <xdr:colOff>306276</xdr:colOff>
      <xdr:row>68</xdr:row>
      <xdr:rowOff>141302</xdr:rowOff>
    </xdr:from>
    <xdr:to>
      <xdr:col>4</xdr:col>
      <xdr:colOff>386193</xdr:colOff>
      <xdr:row>69</xdr:row>
      <xdr:rowOff>640</xdr:rowOff>
    </xdr:to>
    <xdr:sp macro="" textlink="">
      <xdr:nvSpPr>
        <xdr:cNvPr id="110" name="Freeform 12">
          <a:extLst>
            <a:ext uri="{FF2B5EF4-FFF2-40B4-BE49-F238E27FC236}">
              <a16:creationId xmlns:a16="http://schemas.microsoft.com/office/drawing/2014/main" id="{1BD43553-EF24-4A25-AA50-D9965D374C0A}"/>
            </a:ext>
          </a:extLst>
        </xdr:cNvPr>
        <xdr:cNvSpPr>
          <a:spLocks/>
        </xdr:cNvSpPr>
      </xdr:nvSpPr>
      <xdr:spPr bwMode="auto">
        <a:xfrm>
          <a:off x="2558658" y="13678008"/>
          <a:ext cx="79917" cy="49838"/>
        </a:xfrm>
        <a:custGeom>
          <a:avLst/>
          <a:gdLst>
            <a:gd name="T0" fmla="*/ 67 w 102"/>
            <a:gd name="T1" fmla="*/ 2 h 63"/>
            <a:gd name="T2" fmla="*/ 102 w 102"/>
            <a:gd name="T3" fmla="*/ 3 h 63"/>
            <a:gd name="T4" fmla="*/ 49 w 102"/>
            <a:gd name="T5" fmla="*/ 63 h 63"/>
            <a:gd name="T6" fmla="*/ 0 w 102"/>
            <a:gd name="T7" fmla="*/ 0 h 63"/>
            <a:gd name="T8" fmla="*/ 35 w 102"/>
            <a:gd name="T9" fmla="*/ 1 h 63"/>
          </a:gdLst>
          <a:ahLst/>
          <a:cxnLst>
            <a:cxn ang="0">
              <a:pos x="T0" y="T1"/>
            </a:cxn>
            <a:cxn ang="0">
              <a:pos x="T2" y="T3"/>
            </a:cxn>
            <a:cxn ang="0">
              <a:pos x="T4" y="T5"/>
            </a:cxn>
            <a:cxn ang="0">
              <a:pos x="T6" y="T7"/>
            </a:cxn>
            <a:cxn ang="0">
              <a:pos x="T8" y="T9"/>
            </a:cxn>
          </a:cxnLst>
          <a:rect l="0" t="0" r="r" b="b"/>
          <a:pathLst>
            <a:path w="102" h="63">
              <a:moveTo>
                <a:pt x="67" y="2"/>
              </a:moveTo>
              <a:lnTo>
                <a:pt x="102" y="3"/>
              </a:lnTo>
              <a:lnTo>
                <a:pt x="49" y="63"/>
              </a:lnTo>
              <a:lnTo>
                <a:pt x="0" y="0"/>
              </a:lnTo>
              <a:lnTo>
                <a:pt x="35" y="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4</xdr:col>
      <xdr:colOff>571883</xdr:colOff>
      <xdr:row>66</xdr:row>
      <xdr:rowOff>61097</xdr:rowOff>
    </xdr:from>
    <xdr:to>
      <xdr:col>5</xdr:col>
      <xdr:colOff>45899</xdr:colOff>
      <xdr:row>66</xdr:row>
      <xdr:rowOff>110144</xdr:rowOff>
    </xdr:to>
    <xdr:sp macro="" textlink="">
      <xdr:nvSpPr>
        <xdr:cNvPr id="111" name="Freeform 13">
          <a:extLst>
            <a:ext uri="{FF2B5EF4-FFF2-40B4-BE49-F238E27FC236}">
              <a16:creationId xmlns:a16="http://schemas.microsoft.com/office/drawing/2014/main" id="{3E64B6A0-7C67-4276-A5B0-EFEF9901620A}"/>
            </a:ext>
          </a:extLst>
        </xdr:cNvPr>
        <xdr:cNvSpPr>
          <a:spLocks/>
        </xdr:cNvSpPr>
      </xdr:nvSpPr>
      <xdr:spPr bwMode="auto">
        <a:xfrm>
          <a:off x="2824265" y="13216803"/>
          <a:ext cx="79134" cy="49047"/>
        </a:xfrm>
        <a:custGeom>
          <a:avLst/>
          <a:gdLst>
            <a:gd name="T0" fmla="*/ 67 w 101"/>
            <a:gd name="T1" fmla="*/ 0 h 62"/>
            <a:gd name="T2" fmla="*/ 101 w 101"/>
            <a:gd name="T3" fmla="*/ 0 h 62"/>
            <a:gd name="T4" fmla="*/ 51 w 101"/>
            <a:gd name="T5" fmla="*/ 62 h 62"/>
            <a:gd name="T6" fmla="*/ 0 w 101"/>
            <a:gd name="T7" fmla="*/ 0 h 62"/>
            <a:gd name="T8" fmla="*/ 35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1" y="62"/>
              </a:lnTo>
              <a:lnTo>
                <a:pt x="0" y="0"/>
              </a:lnTo>
              <a:lnTo>
                <a:pt x="35"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319614</xdr:colOff>
      <xdr:row>60</xdr:row>
      <xdr:rowOff>1375</xdr:rowOff>
    </xdr:from>
    <xdr:to>
      <xdr:col>7</xdr:col>
      <xdr:colOff>368191</xdr:colOff>
      <xdr:row>60</xdr:row>
      <xdr:rowOff>81275</xdr:rowOff>
    </xdr:to>
    <xdr:sp macro="" textlink="">
      <xdr:nvSpPr>
        <xdr:cNvPr id="113" name="Freeform 17">
          <a:extLst>
            <a:ext uri="{FF2B5EF4-FFF2-40B4-BE49-F238E27FC236}">
              <a16:creationId xmlns:a16="http://schemas.microsoft.com/office/drawing/2014/main" id="{F8D333B2-BB3E-4704-B8B4-4B70BDEFE9B3}"/>
            </a:ext>
          </a:extLst>
        </xdr:cNvPr>
        <xdr:cNvSpPr>
          <a:spLocks/>
        </xdr:cNvSpPr>
      </xdr:nvSpPr>
      <xdr:spPr bwMode="auto">
        <a:xfrm>
          <a:off x="4387349" y="11969257"/>
          <a:ext cx="48577" cy="79900"/>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5</xdr:col>
      <xdr:colOff>502679</xdr:colOff>
      <xdr:row>60</xdr:row>
      <xdr:rowOff>1375</xdr:rowOff>
    </xdr:from>
    <xdr:to>
      <xdr:col>5</xdr:col>
      <xdr:colOff>551256</xdr:colOff>
      <xdr:row>60</xdr:row>
      <xdr:rowOff>82066</xdr:rowOff>
    </xdr:to>
    <xdr:sp macro="" textlink="">
      <xdr:nvSpPr>
        <xdr:cNvPr id="115" name="Freeform 19">
          <a:extLst>
            <a:ext uri="{FF2B5EF4-FFF2-40B4-BE49-F238E27FC236}">
              <a16:creationId xmlns:a16="http://schemas.microsoft.com/office/drawing/2014/main" id="{921BE13A-134B-4C03-AEA1-CB8119D7E318}"/>
            </a:ext>
          </a:extLst>
        </xdr:cNvPr>
        <xdr:cNvSpPr>
          <a:spLocks/>
        </xdr:cNvSpPr>
      </xdr:nvSpPr>
      <xdr:spPr bwMode="auto">
        <a:xfrm>
          <a:off x="3360179" y="11969257"/>
          <a:ext cx="48577" cy="80691"/>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8</xdr:col>
      <xdr:colOff>357642</xdr:colOff>
      <xdr:row>61</xdr:row>
      <xdr:rowOff>28164</xdr:rowOff>
    </xdr:from>
    <xdr:to>
      <xdr:col>9</xdr:col>
      <xdr:colOff>44570</xdr:colOff>
      <xdr:row>61</xdr:row>
      <xdr:rowOff>77211</xdr:rowOff>
    </xdr:to>
    <xdr:sp macro="" textlink="">
      <xdr:nvSpPr>
        <xdr:cNvPr id="116" name="Freeform 20">
          <a:extLst>
            <a:ext uri="{FF2B5EF4-FFF2-40B4-BE49-F238E27FC236}">
              <a16:creationId xmlns:a16="http://schemas.microsoft.com/office/drawing/2014/main" id="{70758E05-79FA-47B9-B2C0-5DD5C55A6B0A}"/>
            </a:ext>
          </a:extLst>
        </xdr:cNvPr>
        <xdr:cNvSpPr>
          <a:spLocks/>
        </xdr:cNvSpPr>
      </xdr:nvSpPr>
      <xdr:spPr bwMode="auto">
        <a:xfrm>
          <a:off x="5220995" y="12208958"/>
          <a:ext cx="79134" cy="49047"/>
        </a:xfrm>
        <a:custGeom>
          <a:avLst/>
          <a:gdLst>
            <a:gd name="T0" fmla="*/ 67 w 101"/>
            <a:gd name="T1" fmla="*/ 0 h 62"/>
            <a:gd name="T2" fmla="*/ 101 w 101"/>
            <a:gd name="T3" fmla="*/ 0 h 62"/>
            <a:gd name="T4" fmla="*/ 50 w 101"/>
            <a:gd name="T5" fmla="*/ 62 h 62"/>
            <a:gd name="T6" fmla="*/ 0 w 101"/>
            <a:gd name="T7" fmla="*/ 0 h 62"/>
            <a:gd name="T8" fmla="*/ 34 w 101"/>
            <a:gd name="T9" fmla="*/ 0 h 62"/>
          </a:gdLst>
          <a:ahLst/>
          <a:cxnLst>
            <a:cxn ang="0">
              <a:pos x="T0" y="T1"/>
            </a:cxn>
            <a:cxn ang="0">
              <a:pos x="T2" y="T3"/>
            </a:cxn>
            <a:cxn ang="0">
              <a:pos x="T4" y="T5"/>
            </a:cxn>
            <a:cxn ang="0">
              <a:pos x="T6" y="T7"/>
            </a:cxn>
            <a:cxn ang="0">
              <a:pos x="T8" y="T9"/>
            </a:cxn>
          </a:cxnLst>
          <a:rect l="0" t="0" r="r" b="b"/>
          <a:pathLst>
            <a:path w="101" h="62">
              <a:moveTo>
                <a:pt x="67" y="0"/>
              </a:moveTo>
              <a:lnTo>
                <a:pt x="101" y="0"/>
              </a:lnTo>
              <a:lnTo>
                <a:pt x="50" y="62"/>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478665</xdr:colOff>
      <xdr:row>60</xdr:row>
      <xdr:rowOff>191237</xdr:rowOff>
    </xdr:from>
    <xdr:to>
      <xdr:col>7</xdr:col>
      <xdr:colOff>557799</xdr:colOff>
      <xdr:row>61</xdr:row>
      <xdr:rowOff>27372</xdr:rowOff>
    </xdr:to>
    <xdr:sp macro="" textlink="">
      <xdr:nvSpPr>
        <xdr:cNvPr id="117" name="Freeform 21">
          <a:extLst>
            <a:ext uri="{FF2B5EF4-FFF2-40B4-BE49-F238E27FC236}">
              <a16:creationId xmlns:a16="http://schemas.microsoft.com/office/drawing/2014/main" id="{F70A54F9-B10C-437E-A09A-4267391592C2}"/>
            </a:ext>
          </a:extLst>
        </xdr:cNvPr>
        <xdr:cNvSpPr>
          <a:spLocks/>
        </xdr:cNvSpPr>
      </xdr:nvSpPr>
      <xdr:spPr bwMode="auto">
        <a:xfrm>
          <a:off x="4546400" y="12159119"/>
          <a:ext cx="79134" cy="49047"/>
        </a:xfrm>
        <a:custGeom>
          <a:avLst/>
          <a:gdLst>
            <a:gd name="T0" fmla="*/ 34 w 101"/>
            <a:gd name="T1" fmla="*/ 62 h 62"/>
            <a:gd name="T2" fmla="*/ 0 w 101"/>
            <a:gd name="T3" fmla="*/ 62 h 62"/>
            <a:gd name="T4" fmla="*/ 49 w 101"/>
            <a:gd name="T5" fmla="*/ 0 h 62"/>
            <a:gd name="T6" fmla="*/ 101 w 101"/>
            <a:gd name="T7" fmla="*/ 60 h 62"/>
            <a:gd name="T8" fmla="*/ 66 w 101"/>
            <a:gd name="T9" fmla="*/ 61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49" y="0"/>
              </a:lnTo>
              <a:lnTo>
                <a:pt x="101" y="60"/>
              </a:lnTo>
              <a:lnTo>
                <a:pt x="66"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180151</xdr:colOff>
      <xdr:row>62</xdr:row>
      <xdr:rowOff>199982</xdr:rowOff>
    </xdr:from>
    <xdr:to>
      <xdr:col>7</xdr:col>
      <xdr:colOff>259285</xdr:colOff>
      <xdr:row>63</xdr:row>
      <xdr:rowOff>39282</xdr:rowOff>
    </xdr:to>
    <xdr:sp macro="" textlink="">
      <xdr:nvSpPr>
        <xdr:cNvPr id="118" name="Freeform 22">
          <a:extLst>
            <a:ext uri="{FF2B5EF4-FFF2-40B4-BE49-F238E27FC236}">
              <a16:creationId xmlns:a16="http://schemas.microsoft.com/office/drawing/2014/main" id="{3170D2E8-F3EB-4EAD-9A91-E3B1ED86681E}"/>
            </a:ext>
          </a:extLst>
        </xdr:cNvPr>
        <xdr:cNvSpPr>
          <a:spLocks/>
        </xdr:cNvSpPr>
      </xdr:nvSpPr>
      <xdr:spPr bwMode="auto">
        <a:xfrm>
          <a:off x="4247886" y="12571276"/>
          <a:ext cx="79134" cy="52212"/>
        </a:xfrm>
        <a:custGeom>
          <a:avLst/>
          <a:gdLst>
            <a:gd name="T0" fmla="*/ 34 w 101"/>
            <a:gd name="T1" fmla="*/ 63 h 66"/>
            <a:gd name="T2" fmla="*/ 0 w 101"/>
            <a:gd name="T3" fmla="*/ 66 h 66"/>
            <a:gd name="T4" fmla="*/ 47 w 101"/>
            <a:gd name="T5" fmla="*/ 0 h 66"/>
            <a:gd name="T6" fmla="*/ 101 w 101"/>
            <a:gd name="T7" fmla="*/ 58 h 66"/>
            <a:gd name="T8" fmla="*/ 67 w 101"/>
            <a:gd name="T9" fmla="*/ 61 h 66"/>
          </a:gdLst>
          <a:ahLst/>
          <a:cxnLst>
            <a:cxn ang="0">
              <a:pos x="T0" y="T1"/>
            </a:cxn>
            <a:cxn ang="0">
              <a:pos x="T2" y="T3"/>
            </a:cxn>
            <a:cxn ang="0">
              <a:pos x="T4" y="T5"/>
            </a:cxn>
            <a:cxn ang="0">
              <a:pos x="T6" y="T7"/>
            </a:cxn>
            <a:cxn ang="0">
              <a:pos x="T8" y="T9"/>
            </a:cxn>
          </a:cxnLst>
          <a:rect l="0" t="0" r="r" b="b"/>
          <a:pathLst>
            <a:path w="101" h="66">
              <a:moveTo>
                <a:pt x="34" y="63"/>
              </a:moveTo>
              <a:lnTo>
                <a:pt x="0" y="66"/>
              </a:lnTo>
              <a:lnTo>
                <a:pt x="47" y="0"/>
              </a:lnTo>
              <a:lnTo>
                <a:pt x="101" y="58"/>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50873</xdr:colOff>
      <xdr:row>62</xdr:row>
      <xdr:rowOff>42555</xdr:rowOff>
    </xdr:from>
    <xdr:to>
      <xdr:col>7</xdr:col>
      <xdr:colOff>99450</xdr:colOff>
      <xdr:row>62</xdr:row>
      <xdr:rowOff>122455</xdr:rowOff>
    </xdr:to>
    <xdr:sp macro="" textlink="">
      <xdr:nvSpPr>
        <xdr:cNvPr id="119" name="Freeform 23">
          <a:extLst>
            <a:ext uri="{FF2B5EF4-FFF2-40B4-BE49-F238E27FC236}">
              <a16:creationId xmlns:a16="http://schemas.microsoft.com/office/drawing/2014/main" id="{DF09BC1F-3387-4D70-AF7C-5827EC9B1EE3}"/>
            </a:ext>
          </a:extLst>
        </xdr:cNvPr>
        <xdr:cNvSpPr>
          <a:spLocks/>
        </xdr:cNvSpPr>
      </xdr:nvSpPr>
      <xdr:spPr bwMode="auto">
        <a:xfrm>
          <a:off x="4118608" y="12413849"/>
          <a:ext cx="48577" cy="79900"/>
        </a:xfrm>
        <a:custGeom>
          <a:avLst/>
          <a:gdLst>
            <a:gd name="T0" fmla="*/ 0 w 62"/>
            <a:gd name="T1" fmla="*/ 34 h 101"/>
            <a:gd name="T2" fmla="*/ 0 w 62"/>
            <a:gd name="T3" fmla="*/ 0 h 101"/>
            <a:gd name="T4" fmla="*/ 62 w 62"/>
            <a:gd name="T5" fmla="*/ 51 h 101"/>
            <a:gd name="T6" fmla="*/ 1 w 62"/>
            <a:gd name="T7" fmla="*/ 101 h 101"/>
            <a:gd name="T8" fmla="*/ 1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1" y="101"/>
              </a:lnTo>
              <a:lnTo>
                <a:pt x="1"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4</xdr:col>
      <xdr:colOff>111966</xdr:colOff>
      <xdr:row>66</xdr:row>
      <xdr:rowOff>121221</xdr:rowOff>
    </xdr:from>
    <xdr:to>
      <xdr:col>4</xdr:col>
      <xdr:colOff>191100</xdr:colOff>
      <xdr:row>66</xdr:row>
      <xdr:rowOff>170268</xdr:rowOff>
    </xdr:to>
    <xdr:sp macro="" textlink="">
      <xdr:nvSpPr>
        <xdr:cNvPr id="120" name="Freeform 24">
          <a:extLst>
            <a:ext uri="{FF2B5EF4-FFF2-40B4-BE49-F238E27FC236}">
              <a16:creationId xmlns:a16="http://schemas.microsoft.com/office/drawing/2014/main" id="{87C08A99-D1B4-4F93-BB2A-3773129DBD74}"/>
            </a:ext>
          </a:extLst>
        </xdr:cNvPr>
        <xdr:cNvSpPr>
          <a:spLocks/>
        </xdr:cNvSpPr>
      </xdr:nvSpPr>
      <xdr:spPr bwMode="auto">
        <a:xfrm>
          <a:off x="2364348" y="13276927"/>
          <a:ext cx="79134" cy="49047"/>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4</xdr:col>
      <xdr:colOff>115101</xdr:colOff>
      <xdr:row>66</xdr:row>
      <xdr:rowOff>114101</xdr:rowOff>
    </xdr:from>
    <xdr:to>
      <xdr:col>4</xdr:col>
      <xdr:colOff>194235</xdr:colOff>
      <xdr:row>66</xdr:row>
      <xdr:rowOff>163939</xdr:rowOff>
    </xdr:to>
    <xdr:sp macro="" textlink="">
      <xdr:nvSpPr>
        <xdr:cNvPr id="121" name="Freeform 25">
          <a:extLst>
            <a:ext uri="{FF2B5EF4-FFF2-40B4-BE49-F238E27FC236}">
              <a16:creationId xmlns:a16="http://schemas.microsoft.com/office/drawing/2014/main" id="{1BE3CC90-C74A-4430-B9D5-3291C94E0074}"/>
            </a:ext>
          </a:extLst>
        </xdr:cNvPr>
        <xdr:cNvSpPr>
          <a:spLocks/>
        </xdr:cNvSpPr>
      </xdr:nvSpPr>
      <xdr:spPr bwMode="auto">
        <a:xfrm>
          <a:off x="2367483" y="13269807"/>
          <a:ext cx="79134" cy="49838"/>
        </a:xfrm>
        <a:custGeom>
          <a:avLst/>
          <a:gdLst>
            <a:gd name="T0" fmla="*/ 34 w 101"/>
            <a:gd name="T1" fmla="*/ 63 h 63"/>
            <a:gd name="T2" fmla="*/ 0 w 101"/>
            <a:gd name="T3" fmla="*/ 63 h 63"/>
            <a:gd name="T4" fmla="*/ 51 w 101"/>
            <a:gd name="T5" fmla="*/ 0 h 63"/>
            <a:gd name="T6" fmla="*/ 101 w 101"/>
            <a:gd name="T7" fmla="*/ 63 h 63"/>
            <a:gd name="T8" fmla="*/ 67 w 101"/>
            <a:gd name="T9" fmla="*/ 63 h 63"/>
          </a:gdLst>
          <a:ahLst/>
          <a:cxnLst>
            <a:cxn ang="0">
              <a:pos x="T0" y="T1"/>
            </a:cxn>
            <a:cxn ang="0">
              <a:pos x="T2" y="T3"/>
            </a:cxn>
            <a:cxn ang="0">
              <a:pos x="T4" y="T5"/>
            </a:cxn>
            <a:cxn ang="0">
              <a:pos x="T6" y="T7"/>
            </a:cxn>
            <a:cxn ang="0">
              <a:pos x="T8" y="T9"/>
            </a:cxn>
          </a:cxnLst>
          <a:rect l="0" t="0" r="r" b="b"/>
          <a:pathLst>
            <a:path w="101" h="63">
              <a:moveTo>
                <a:pt x="34" y="63"/>
              </a:moveTo>
              <a:lnTo>
                <a:pt x="0" y="63"/>
              </a:lnTo>
              <a:lnTo>
                <a:pt x="51" y="0"/>
              </a:lnTo>
              <a:lnTo>
                <a:pt x="101" y="63"/>
              </a:lnTo>
              <a:lnTo>
                <a:pt x="67" y="6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172315</xdr:colOff>
      <xdr:row>68</xdr:row>
      <xdr:rowOff>49537</xdr:rowOff>
    </xdr:from>
    <xdr:to>
      <xdr:col>7</xdr:col>
      <xdr:colOff>252232</xdr:colOff>
      <xdr:row>68</xdr:row>
      <xdr:rowOff>98584</xdr:rowOff>
    </xdr:to>
    <xdr:sp macro="" textlink="">
      <xdr:nvSpPr>
        <xdr:cNvPr id="122" name="Freeform 26">
          <a:extLst>
            <a:ext uri="{FF2B5EF4-FFF2-40B4-BE49-F238E27FC236}">
              <a16:creationId xmlns:a16="http://schemas.microsoft.com/office/drawing/2014/main" id="{C47A7D99-447F-48C3-92AB-4DA0529B9254}"/>
            </a:ext>
          </a:extLst>
        </xdr:cNvPr>
        <xdr:cNvSpPr>
          <a:spLocks/>
        </xdr:cNvSpPr>
      </xdr:nvSpPr>
      <xdr:spPr bwMode="auto">
        <a:xfrm>
          <a:off x="4240050" y="13586243"/>
          <a:ext cx="79917" cy="49047"/>
        </a:xfrm>
        <a:custGeom>
          <a:avLst/>
          <a:gdLst>
            <a:gd name="T0" fmla="*/ 35 w 102"/>
            <a:gd name="T1" fmla="*/ 62 h 62"/>
            <a:gd name="T2" fmla="*/ 0 w 102"/>
            <a:gd name="T3" fmla="*/ 62 h 62"/>
            <a:gd name="T4" fmla="*/ 51 w 102"/>
            <a:gd name="T5" fmla="*/ 0 h 62"/>
            <a:gd name="T6" fmla="*/ 102 w 102"/>
            <a:gd name="T7" fmla="*/ 62 h 62"/>
            <a:gd name="T8" fmla="*/ 67 w 102"/>
            <a:gd name="T9" fmla="*/ 62 h 62"/>
          </a:gdLst>
          <a:ahLst/>
          <a:cxnLst>
            <a:cxn ang="0">
              <a:pos x="T0" y="T1"/>
            </a:cxn>
            <a:cxn ang="0">
              <a:pos x="T2" y="T3"/>
            </a:cxn>
            <a:cxn ang="0">
              <a:pos x="T4" y="T5"/>
            </a:cxn>
            <a:cxn ang="0">
              <a:pos x="T6" y="T7"/>
            </a:cxn>
            <a:cxn ang="0">
              <a:pos x="T8" y="T9"/>
            </a:cxn>
          </a:cxnLst>
          <a:rect l="0" t="0" r="r" b="b"/>
          <a:pathLst>
            <a:path w="102" h="62">
              <a:moveTo>
                <a:pt x="35" y="62"/>
              </a:moveTo>
              <a:lnTo>
                <a:pt x="0" y="62"/>
              </a:lnTo>
              <a:lnTo>
                <a:pt x="51" y="0"/>
              </a:lnTo>
              <a:lnTo>
                <a:pt x="102"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6</xdr:col>
      <xdr:colOff>211745</xdr:colOff>
      <xdr:row>70</xdr:row>
      <xdr:rowOff>68826</xdr:rowOff>
    </xdr:from>
    <xdr:to>
      <xdr:col>6</xdr:col>
      <xdr:colOff>261890</xdr:colOff>
      <xdr:row>70</xdr:row>
      <xdr:rowOff>147935</xdr:rowOff>
    </xdr:to>
    <xdr:sp macro="" textlink="">
      <xdr:nvSpPr>
        <xdr:cNvPr id="123" name="Freeform 27">
          <a:extLst>
            <a:ext uri="{FF2B5EF4-FFF2-40B4-BE49-F238E27FC236}">
              <a16:creationId xmlns:a16="http://schemas.microsoft.com/office/drawing/2014/main" id="{59E742D2-322D-4E5E-B855-7ECEDE320BA0}"/>
            </a:ext>
          </a:extLst>
        </xdr:cNvPr>
        <xdr:cNvSpPr>
          <a:spLocks/>
        </xdr:cNvSpPr>
      </xdr:nvSpPr>
      <xdr:spPr bwMode="auto">
        <a:xfrm>
          <a:off x="3674363" y="13986532"/>
          <a:ext cx="50145" cy="79109"/>
        </a:xfrm>
        <a:custGeom>
          <a:avLst/>
          <a:gdLst>
            <a:gd name="T0" fmla="*/ 1 w 64"/>
            <a:gd name="T1" fmla="*/ 34 h 100"/>
            <a:gd name="T2" fmla="*/ 0 w 64"/>
            <a:gd name="T3" fmla="*/ 0 h 100"/>
            <a:gd name="T4" fmla="*/ 64 w 64"/>
            <a:gd name="T5" fmla="*/ 48 h 100"/>
            <a:gd name="T6" fmla="*/ 3 w 64"/>
            <a:gd name="T7" fmla="*/ 100 h 100"/>
            <a:gd name="T8" fmla="*/ 2 w 64"/>
            <a:gd name="T9" fmla="*/ 66 h 100"/>
          </a:gdLst>
          <a:ahLst/>
          <a:cxnLst>
            <a:cxn ang="0">
              <a:pos x="T0" y="T1"/>
            </a:cxn>
            <a:cxn ang="0">
              <a:pos x="T2" y="T3"/>
            </a:cxn>
            <a:cxn ang="0">
              <a:pos x="T4" y="T5"/>
            </a:cxn>
            <a:cxn ang="0">
              <a:pos x="T6" y="T7"/>
            </a:cxn>
            <a:cxn ang="0">
              <a:pos x="T8" y="T9"/>
            </a:cxn>
          </a:cxnLst>
          <a:rect l="0" t="0" r="r" b="b"/>
          <a:pathLst>
            <a:path w="64" h="100">
              <a:moveTo>
                <a:pt x="1" y="34"/>
              </a:moveTo>
              <a:lnTo>
                <a:pt x="0" y="0"/>
              </a:lnTo>
              <a:lnTo>
                <a:pt x="64" y="48"/>
              </a:lnTo>
              <a:lnTo>
                <a:pt x="3" y="100"/>
              </a:lnTo>
              <a:lnTo>
                <a:pt x="2" y="66"/>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614211</xdr:colOff>
      <xdr:row>70</xdr:row>
      <xdr:rowOff>66454</xdr:rowOff>
    </xdr:from>
    <xdr:to>
      <xdr:col>7</xdr:col>
      <xdr:colOff>662788</xdr:colOff>
      <xdr:row>70</xdr:row>
      <xdr:rowOff>147145</xdr:rowOff>
    </xdr:to>
    <xdr:sp macro="" textlink="">
      <xdr:nvSpPr>
        <xdr:cNvPr id="125" name="Freeform 29">
          <a:extLst>
            <a:ext uri="{FF2B5EF4-FFF2-40B4-BE49-F238E27FC236}">
              <a16:creationId xmlns:a16="http://schemas.microsoft.com/office/drawing/2014/main" id="{1740B4DA-2583-4359-A2D5-9112A6B1BF33}"/>
            </a:ext>
          </a:extLst>
        </xdr:cNvPr>
        <xdr:cNvSpPr>
          <a:spLocks/>
        </xdr:cNvSpPr>
      </xdr:nvSpPr>
      <xdr:spPr bwMode="auto">
        <a:xfrm>
          <a:off x="4681946" y="13984160"/>
          <a:ext cx="48577" cy="80691"/>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5</xdr:col>
      <xdr:colOff>350679</xdr:colOff>
      <xdr:row>66</xdr:row>
      <xdr:rowOff>110145</xdr:rowOff>
    </xdr:from>
    <xdr:to>
      <xdr:col>5</xdr:col>
      <xdr:colOff>429813</xdr:colOff>
      <xdr:row>66</xdr:row>
      <xdr:rowOff>159192</xdr:rowOff>
    </xdr:to>
    <xdr:sp macro="" textlink="">
      <xdr:nvSpPr>
        <xdr:cNvPr id="126" name="Freeform 30">
          <a:extLst>
            <a:ext uri="{FF2B5EF4-FFF2-40B4-BE49-F238E27FC236}">
              <a16:creationId xmlns:a16="http://schemas.microsoft.com/office/drawing/2014/main" id="{C5CA5B70-273E-4B45-AE68-E3A1C641DBFA}"/>
            </a:ext>
          </a:extLst>
        </xdr:cNvPr>
        <xdr:cNvSpPr>
          <a:spLocks/>
        </xdr:cNvSpPr>
      </xdr:nvSpPr>
      <xdr:spPr bwMode="auto">
        <a:xfrm>
          <a:off x="3208179" y="13265851"/>
          <a:ext cx="79134" cy="49047"/>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5</xdr:col>
      <xdr:colOff>350679</xdr:colOff>
      <xdr:row>68</xdr:row>
      <xdr:rowOff>36088</xdr:rowOff>
    </xdr:from>
    <xdr:to>
      <xdr:col>5</xdr:col>
      <xdr:colOff>429813</xdr:colOff>
      <xdr:row>68</xdr:row>
      <xdr:rowOff>85135</xdr:rowOff>
    </xdr:to>
    <xdr:sp macro="" textlink="">
      <xdr:nvSpPr>
        <xdr:cNvPr id="127" name="Freeform 31">
          <a:extLst>
            <a:ext uri="{FF2B5EF4-FFF2-40B4-BE49-F238E27FC236}">
              <a16:creationId xmlns:a16="http://schemas.microsoft.com/office/drawing/2014/main" id="{34A9D149-4648-4CB8-A44D-24AFFB08336F}"/>
            </a:ext>
          </a:extLst>
        </xdr:cNvPr>
        <xdr:cNvSpPr>
          <a:spLocks/>
        </xdr:cNvSpPr>
      </xdr:nvSpPr>
      <xdr:spPr bwMode="auto">
        <a:xfrm>
          <a:off x="3208179" y="13572794"/>
          <a:ext cx="79134" cy="49047"/>
        </a:xfrm>
        <a:custGeom>
          <a:avLst/>
          <a:gdLst>
            <a:gd name="T0" fmla="*/ 34 w 101"/>
            <a:gd name="T1" fmla="*/ 62 h 62"/>
            <a:gd name="T2" fmla="*/ 0 w 101"/>
            <a:gd name="T3" fmla="*/ 62 h 62"/>
            <a:gd name="T4" fmla="*/ 51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1"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6</xdr:col>
      <xdr:colOff>333188</xdr:colOff>
      <xdr:row>66</xdr:row>
      <xdr:rowOff>139416</xdr:rowOff>
    </xdr:from>
    <xdr:to>
      <xdr:col>6</xdr:col>
      <xdr:colOff>412322</xdr:colOff>
      <xdr:row>67</xdr:row>
      <xdr:rowOff>336</xdr:rowOff>
    </xdr:to>
    <xdr:sp macro="" textlink="">
      <xdr:nvSpPr>
        <xdr:cNvPr id="128" name="Freeform 32">
          <a:extLst>
            <a:ext uri="{FF2B5EF4-FFF2-40B4-BE49-F238E27FC236}">
              <a16:creationId xmlns:a16="http://schemas.microsoft.com/office/drawing/2014/main" id="{1F057E3D-85CE-43A4-93C8-2D0E52A49895}"/>
            </a:ext>
          </a:extLst>
        </xdr:cNvPr>
        <xdr:cNvSpPr>
          <a:spLocks/>
        </xdr:cNvSpPr>
      </xdr:nvSpPr>
      <xdr:spPr bwMode="auto">
        <a:xfrm>
          <a:off x="3795806" y="13295122"/>
          <a:ext cx="79134" cy="51420"/>
        </a:xfrm>
        <a:custGeom>
          <a:avLst/>
          <a:gdLst>
            <a:gd name="T0" fmla="*/ 34 w 101"/>
            <a:gd name="T1" fmla="*/ 62 h 65"/>
            <a:gd name="T2" fmla="*/ 0 w 101"/>
            <a:gd name="T3" fmla="*/ 65 h 65"/>
            <a:gd name="T4" fmla="*/ 47 w 101"/>
            <a:gd name="T5" fmla="*/ 0 h 65"/>
            <a:gd name="T6" fmla="*/ 101 w 101"/>
            <a:gd name="T7" fmla="*/ 57 h 65"/>
            <a:gd name="T8" fmla="*/ 67 w 101"/>
            <a:gd name="T9" fmla="*/ 60 h 65"/>
          </a:gdLst>
          <a:ahLst/>
          <a:cxnLst>
            <a:cxn ang="0">
              <a:pos x="T0" y="T1"/>
            </a:cxn>
            <a:cxn ang="0">
              <a:pos x="T2" y="T3"/>
            </a:cxn>
            <a:cxn ang="0">
              <a:pos x="T4" y="T5"/>
            </a:cxn>
            <a:cxn ang="0">
              <a:pos x="T6" y="T7"/>
            </a:cxn>
            <a:cxn ang="0">
              <a:pos x="T8" y="T9"/>
            </a:cxn>
          </a:cxnLst>
          <a:rect l="0" t="0" r="r" b="b"/>
          <a:pathLst>
            <a:path w="101" h="65">
              <a:moveTo>
                <a:pt x="34" y="62"/>
              </a:moveTo>
              <a:lnTo>
                <a:pt x="0" y="65"/>
              </a:lnTo>
              <a:lnTo>
                <a:pt x="47" y="0"/>
              </a:lnTo>
              <a:lnTo>
                <a:pt x="101" y="57"/>
              </a:lnTo>
              <a:lnTo>
                <a:pt x="67" y="6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6</xdr:col>
      <xdr:colOff>333971</xdr:colOff>
      <xdr:row>68</xdr:row>
      <xdr:rowOff>74851</xdr:rowOff>
    </xdr:from>
    <xdr:to>
      <xdr:col>6</xdr:col>
      <xdr:colOff>413105</xdr:colOff>
      <xdr:row>68</xdr:row>
      <xdr:rowOff>123898</xdr:rowOff>
    </xdr:to>
    <xdr:sp macro="" textlink="">
      <xdr:nvSpPr>
        <xdr:cNvPr id="129" name="Freeform 33">
          <a:extLst>
            <a:ext uri="{FF2B5EF4-FFF2-40B4-BE49-F238E27FC236}">
              <a16:creationId xmlns:a16="http://schemas.microsoft.com/office/drawing/2014/main" id="{DB07A562-0FA7-478F-AA28-C421247EA864}"/>
            </a:ext>
          </a:extLst>
        </xdr:cNvPr>
        <xdr:cNvSpPr>
          <a:spLocks/>
        </xdr:cNvSpPr>
      </xdr:nvSpPr>
      <xdr:spPr bwMode="auto">
        <a:xfrm>
          <a:off x="3796589" y="13611557"/>
          <a:ext cx="79134" cy="49047"/>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735654</xdr:colOff>
      <xdr:row>65</xdr:row>
      <xdr:rowOff>42751</xdr:rowOff>
    </xdr:from>
    <xdr:to>
      <xdr:col>8</xdr:col>
      <xdr:colOff>19953</xdr:colOff>
      <xdr:row>65</xdr:row>
      <xdr:rowOff>93381</xdr:rowOff>
    </xdr:to>
    <xdr:sp macro="" textlink="">
      <xdr:nvSpPr>
        <xdr:cNvPr id="130" name="Freeform 34">
          <a:extLst>
            <a:ext uri="{FF2B5EF4-FFF2-40B4-BE49-F238E27FC236}">
              <a16:creationId xmlns:a16="http://schemas.microsoft.com/office/drawing/2014/main" id="{7B471784-4A59-40B9-BE64-F46F13D6AD16}"/>
            </a:ext>
          </a:extLst>
        </xdr:cNvPr>
        <xdr:cNvSpPr>
          <a:spLocks/>
        </xdr:cNvSpPr>
      </xdr:nvSpPr>
      <xdr:spPr bwMode="auto">
        <a:xfrm>
          <a:off x="4803389" y="13007957"/>
          <a:ext cx="79917" cy="50630"/>
        </a:xfrm>
        <a:custGeom>
          <a:avLst/>
          <a:gdLst>
            <a:gd name="T0" fmla="*/ 35 w 102"/>
            <a:gd name="T1" fmla="*/ 61 h 64"/>
            <a:gd name="T2" fmla="*/ 0 w 102"/>
            <a:gd name="T3" fmla="*/ 60 h 64"/>
            <a:gd name="T4" fmla="*/ 53 w 102"/>
            <a:gd name="T5" fmla="*/ 0 h 64"/>
            <a:gd name="T6" fmla="*/ 102 w 102"/>
            <a:gd name="T7" fmla="*/ 64 h 64"/>
            <a:gd name="T8" fmla="*/ 67 w 102"/>
            <a:gd name="T9" fmla="*/ 62 h 64"/>
          </a:gdLst>
          <a:ahLst/>
          <a:cxnLst>
            <a:cxn ang="0">
              <a:pos x="T0" y="T1"/>
            </a:cxn>
            <a:cxn ang="0">
              <a:pos x="T2" y="T3"/>
            </a:cxn>
            <a:cxn ang="0">
              <a:pos x="T4" y="T5"/>
            </a:cxn>
            <a:cxn ang="0">
              <a:pos x="T6" y="T7"/>
            </a:cxn>
            <a:cxn ang="0">
              <a:pos x="T8" y="T9"/>
            </a:cxn>
          </a:cxnLst>
          <a:rect l="0" t="0" r="r" b="b"/>
          <a:pathLst>
            <a:path w="102" h="64">
              <a:moveTo>
                <a:pt x="35" y="61"/>
              </a:moveTo>
              <a:lnTo>
                <a:pt x="0" y="60"/>
              </a:lnTo>
              <a:lnTo>
                <a:pt x="53" y="0"/>
              </a:lnTo>
              <a:lnTo>
                <a:pt x="102"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735654</xdr:colOff>
      <xdr:row>66</xdr:row>
      <xdr:rowOff>142580</xdr:rowOff>
    </xdr:from>
    <xdr:to>
      <xdr:col>8</xdr:col>
      <xdr:colOff>19170</xdr:colOff>
      <xdr:row>67</xdr:row>
      <xdr:rowOff>2710</xdr:rowOff>
    </xdr:to>
    <xdr:sp macro="" textlink="">
      <xdr:nvSpPr>
        <xdr:cNvPr id="131" name="Freeform 35">
          <a:extLst>
            <a:ext uri="{FF2B5EF4-FFF2-40B4-BE49-F238E27FC236}">
              <a16:creationId xmlns:a16="http://schemas.microsoft.com/office/drawing/2014/main" id="{30DA55ED-FD43-4576-8E69-22C63B23E67C}"/>
            </a:ext>
          </a:extLst>
        </xdr:cNvPr>
        <xdr:cNvSpPr>
          <a:spLocks/>
        </xdr:cNvSpPr>
      </xdr:nvSpPr>
      <xdr:spPr bwMode="auto">
        <a:xfrm>
          <a:off x="4803389" y="13298286"/>
          <a:ext cx="79134" cy="50630"/>
        </a:xfrm>
        <a:custGeom>
          <a:avLst/>
          <a:gdLst>
            <a:gd name="T0" fmla="*/ 34 w 101"/>
            <a:gd name="T1" fmla="*/ 62 h 64"/>
            <a:gd name="T2" fmla="*/ 0 w 101"/>
            <a:gd name="T3" fmla="*/ 60 h 64"/>
            <a:gd name="T4" fmla="*/ 53 w 101"/>
            <a:gd name="T5" fmla="*/ 0 h 64"/>
            <a:gd name="T6" fmla="*/ 101 w 101"/>
            <a:gd name="T7" fmla="*/ 64 h 64"/>
            <a:gd name="T8" fmla="*/ 67 w 101"/>
            <a:gd name="T9" fmla="*/ 62 h 64"/>
          </a:gdLst>
          <a:ahLst/>
          <a:cxnLst>
            <a:cxn ang="0">
              <a:pos x="T0" y="T1"/>
            </a:cxn>
            <a:cxn ang="0">
              <a:pos x="T2" y="T3"/>
            </a:cxn>
            <a:cxn ang="0">
              <a:pos x="T4" y="T5"/>
            </a:cxn>
            <a:cxn ang="0">
              <a:pos x="T6" y="T7"/>
            </a:cxn>
            <a:cxn ang="0">
              <a:pos x="T8" y="T9"/>
            </a:cxn>
          </a:cxnLst>
          <a:rect l="0" t="0" r="r" b="b"/>
          <a:pathLst>
            <a:path w="101" h="64">
              <a:moveTo>
                <a:pt x="34" y="62"/>
              </a:moveTo>
              <a:lnTo>
                <a:pt x="0" y="60"/>
              </a:lnTo>
              <a:lnTo>
                <a:pt x="53" y="0"/>
              </a:lnTo>
              <a:lnTo>
                <a:pt x="101" y="64"/>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4</xdr:col>
      <xdr:colOff>111966</xdr:colOff>
      <xdr:row>63</xdr:row>
      <xdr:rowOff>46401</xdr:rowOff>
    </xdr:from>
    <xdr:to>
      <xdr:col>4</xdr:col>
      <xdr:colOff>191100</xdr:colOff>
      <xdr:row>63</xdr:row>
      <xdr:rowOff>95448</xdr:rowOff>
    </xdr:to>
    <xdr:sp macro="" textlink="">
      <xdr:nvSpPr>
        <xdr:cNvPr id="132" name="Freeform 36">
          <a:extLst>
            <a:ext uri="{FF2B5EF4-FFF2-40B4-BE49-F238E27FC236}">
              <a16:creationId xmlns:a16="http://schemas.microsoft.com/office/drawing/2014/main" id="{0A76A601-2A4A-4919-BE42-26FA84598BD9}"/>
            </a:ext>
          </a:extLst>
        </xdr:cNvPr>
        <xdr:cNvSpPr>
          <a:spLocks/>
        </xdr:cNvSpPr>
      </xdr:nvSpPr>
      <xdr:spPr bwMode="auto">
        <a:xfrm>
          <a:off x="2364348" y="12630607"/>
          <a:ext cx="79134" cy="49047"/>
        </a:xfrm>
        <a:custGeom>
          <a:avLst/>
          <a:gdLst>
            <a:gd name="T0" fmla="*/ 34 w 101"/>
            <a:gd name="T1" fmla="*/ 62 h 62"/>
            <a:gd name="T2" fmla="*/ 0 w 101"/>
            <a:gd name="T3" fmla="*/ 62 h 62"/>
            <a:gd name="T4" fmla="*/ 50 w 101"/>
            <a:gd name="T5" fmla="*/ 0 h 62"/>
            <a:gd name="T6" fmla="*/ 101 w 101"/>
            <a:gd name="T7" fmla="*/ 62 h 62"/>
            <a:gd name="T8" fmla="*/ 66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6"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4</xdr:col>
      <xdr:colOff>448873</xdr:colOff>
      <xdr:row>67</xdr:row>
      <xdr:rowOff>1128</xdr:rowOff>
    </xdr:from>
    <xdr:to>
      <xdr:col>4</xdr:col>
      <xdr:colOff>497450</xdr:colOff>
      <xdr:row>67</xdr:row>
      <xdr:rowOff>81028</xdr:rowOff>
    </xdr:to>
    <xdr:sp macro="" textlink="">
      <xdr:nvSpPr>
        <xdr:cNvPr id="133" name="Freeform 37">
          <a:extLst>
            <a:ext uri="{FF2B5EF4-FFF2-40B4-BE49-F238E27FC236}">
              <a16:creationId xmlns:a16="http://schemas.microsoft.com/office/drawing/2014/main" id="{A4CCB4E6-E934-4B23-96F9-7FF6D0801FED}"/>
            </a:ext>
          </a:extLst>
        </xdr:cNvPr>
        <xdr:cNvSpPr>
          <a:spLocks/>
        </xdr:cNvSpPr>
      </xdr:nvSpPr>
      <xdr:spPr bwMode="auto">
        <a:xfrm>
          <a:off x="2701255" y="13347334"/>
          <a:ext cx="48577" cy="79900"/>
        </a:xfrm>
        <a:custGeom>
          <a:avLst/>
          <a:gdLst>
            <a:gd name="T0" fmla="*/ 0 w 62"/>
            <a:gd name="T1" fmla="*/ 34 h 101"/>
            <a:gd name="T2" fmla="*/ 0 w 62"/>
            <a:gd name="T3" fmla="*/ 0 h 101"/>
            <a:gd name="T4" fmla="*/ 62 w 62"/>
            <a:gd name="T5" fmla="*/ 50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0"/>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4</xdr:col>
      <xdr:colOff>368956</xdr:colOff>
      <xdr:row>62</xdr:row>
      <xdr:rowOff>202355</xdr:rowOff>
    </xdr:from>
    <xdr:to>
      <xdr:col>4</xdr:col>
      <xdr:colOff>448090</xdr:colOff>
      <xdr:row>63</xdr:row>
      <xdr:rowOff>40073</xdr:rowOff>
    </xdr:to>
    <xdr:sp macro="" textlink="">
      <xdr:nvSpPr>
        <xdr:cNvPr id="134" name="Freeform 38">
          <a:extLst>
            <a:ext uri="{FF2B5EF4-FFF2-40B4-BE49-F238E27FC236}">
              <a16:creationId xmlns:a16="http://schemas.microsoft.com/office/drawing/2014/main" id="{C9F3988C-B801-486F-A611-F33E91F13198}"/>
            </a:ext>
          </a:extLst>
        </xdr:cNvPr>
        <xdr:cNvSpPr>
          <a:spLocks/>
        </xdr:cNvSpPr>
      </xdr:nvSpPr>
      <xdr:spPr bwMode="auto">
        <a:xfrm>
          <a:off x="2621338" y="12573649"/>
          <a:ext cx="79134" cy="50630"/>
        </a:xfrm>
        <a:custGeom>
          <a:avLst/>
          <a:gdLst>
            <a:gd name="T0" fmla="*/ 67 w 101"/>
            <a:gd name="T1" fmla="*/ 1 h 64"/>
            <a:gd name="T2" fmla="*/ 101 w 101"/>
            <a:gd name="T3" fmla="*/ 0 h 64"/>
            <a:gd name="T4" fmla="*/ 54 w 101"/>
            <a:gd name="T5" fmla="*/ 64 h 64"/>
            <a:gd name="T6" fmla="*/ 0 w 101"/>
            <a:gd name="T7" fmla="*/ 5 h 64"/>
            <a:gd name="T8" fmla="*/ 34 w 101"/>
            <a:gd name="T9" fmla="*/ 3 h 64"/>
          </a:gdLst>
          <a:ahLst/>
          <a:cxnLst>
            <a:cxn ang="0">
              <a:pos x="T0" y="T1"/>
            </a:cxn>
            <a:cxn ang="0">
              <a:pos x="T2" y="T3"/>
            </a:cxn>
            <a:cxn ang="0">
              <a:pos x="T4" y="T5"/>
            </a:cxn>
            <a:cxn ang="0">
              <a:pos x="T6" y="T7"/>
            </a:cxn>
            <a:cxn ang="0">
              <a:pos x="T8" y="T9"/>
            </a:cxn>
          </a:cxnLst>
          <a:rect l="0" t="0" r="r" b="b"/>
          <a:pathLst>
            <a:path w="101" h="64">
              <a:moveTo>
                <a:pt x="67" y="1"/>
              </a:moveTo>
              <a:lnTo>
                <a:pt x="101" y="0"/>
              </a:lnTo>
              <a:lnTo>
                <a:pt x="54" y="64"/>
              </a:lnTo>
              <a:lnTo>
                <a:pt x="0" y="5"/>
              </a:lnTo>
              <a:lnTo>
                <a:pt x="34" y="3"/>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172315</xdr:colOff>
      <xdr:row>65</xdr:row>
      <xdr:rowOff>62527</xdr:rowOff>
    </xdr:from>
    <xdr:to>
      <xdr:col>7</xdr:col>
      <xdr:colOff>252232</xdr:colOff>
      <xdr:row>65</xdr:row>
      <xdr:rowOff>112365</xdr:rowOff>
    </xdr:to>
    <xdr:sp macro="" textlink="">
      <xdr:nvSpPr>
        <xdr:cNvPr id="139" name="Freeform 46">
          <a:extLst>
            <a:ext uri="{FF2B5EF4-FFF2-40B4-BE49-F238E27FC236}">
              <a16:creationId xmlns:a16="http://schemas.microsoft.com/office/drawing/2014/main" id="{CC6EDAC9-C0CC-4CFF-AD1D-04886D9E6D56}"/>
            </a:ext>
          </a:extLst>
        </xdr:cNvPr>
        <xdr:cNvSpPr>
          <a:spLocks/>
        </xdr:cNvSpPr>
      </xdr:nvSpPr>
      <xdr:spPr bwMode="auto">
        <a:xfrm>
          <a:off x="4240050" y="13027733"/>
          <a:ext cx="79917" cy="49838"/>
        </a:xfrm>
        <a:custGeom>
          <a:avLst/>
          <a:gdLst>
            <a:gd name="T0" fmla="*/ 35 w 102"/>
            <a:gd name="T1" fmla="*/ 62 h 63"/>
            <a:gd name="T2" fmla="*/ 0 w 102"/>
            <a:gd name="T3" fmla="*/ 61 h 63"/>
            <a:gd name="T4" fmla="*/ 53 w 102"/>
            <a:gd name="T5" fmla="*/ 0 h 63"/>
            <a:gd name="T6" fmla="*/ 102 w 102"/>
            <a:gd name="T7" fmla="*/ 63 h 63"/>
            <a:gd name="T8" fmla="*/ 67 w 102"/>
            <a:gd name="T9" fmla="*/ 62 h 63"/>
          </a:gdLst>
          <a:ahLst/>
          <a:cxnLst>
            <a:cxn ang="0">
              <a:pos x="T0" y="T1"/>
            </a:cxn>
            <a:cxn ang="0">
              <a:pos x="T2" y="T3"/>
            </a:cxn>
            <a:cxn ang="0">
              <a:pos x="T4" y="T5"/>
            </a:cxn>
            <a:cxn ang="0">
              <a:pos x="T6" y="T7"/>
            </a:cxn>
            <a:cxn ang="0">
              <a:pos x="T8" y="T9"/>
            </a:cxn>
          </a:cxnLst>
          <a:rect l="0" t="0" r="r" b="b"/>
          <a:pathLst>
            <a:path w="102" h="63">
              <a:moveTo>
                <a:pt x="35" y="62"/>
              </a:moveTo>
              <a:lnTo>
                <a:pt x="0" y="61"/>
              </a:lnTo>
              <a:lnTo>
                <a:pt x="53" y="0"/>
              </a:lnTo>
              <a:lnTo>
                <a:pt x="102" y="63"/>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7</xdr:col>
      <xdr:colOff>60275</xdr:colOff>
      <xdr:row>70</xdr:row>
      <xdr:rowOff>66454</xdr:rowOff>
    </xdr:from>
    <xdr:to>
      <xdr:col>7</xdr:col>
      <xdr:colOff>108852</xdr:colOff>
      <xdr:row>70</xdr:row>
      <xdr:rowOff>147145</xdr:rowOff>
    </xdr:to>
    <xdr:sp macro="" textlink="">
      <xdr:nvSpPr>
        <xdr:cNvPr id="151" name="Freeform 70">
          <a:extLst>
            <a:ext uri="{FF2B5EF4-FFF2-40B4-BE49-F238E27FC236}">
              <a16:creationId xmlns:a16="http://schemas.microsoft.com/office/drawing/2014/main" id="{39931C94-70F8-48FD-8919-75639099456F}"/>
            </a:ext>
          </a:extLst>
        </xdr:cNvPr>
        <xdr:cNvSpPr>
          <a:spLocks/>
        </xdr:cNvSpPr>
      </xdr:nvSpPr>
      <xdr:spPr bwMode="auto">
        <a:xfrm>
          <a:off x="4128010" y="13984160"/>
          <a:ext cx="48577" cy="80691"/>
        </a:xfrm>
        <a:custGeom>
          <a:avLst/>
          <a:gdLst>
            <a:gd name="T0" fmla="*/ 0 w 62"/>
            <a:gd name="T1" fmla="*/ 35 h 102"/>
            <a:gd name="T2" fmla="*/ 0 w 62"/>
            <a:gd name="T3" fmla="*/ 0 h 102"/>
            <a:gd name="T4" fmla="*/ 62 w 62"/>
            <a:gd name="T5" fmla="*/ 51 h 102"/>
            <a:gd name="T6" fmla="*/ 0 w 62"/>
            <a:gd name="T7" fmla="*/ 102 h 102"/>
            <a:gd name="T8" fmla="*/ 0 w 62"/>
            <a:gd name="T9" fmla="*/ 67 h 102"/>
          </a:gdLst>
          <a:ahLst/>
          <a:cxnLst>
            <a:cxn ang="0">
              <a:pos x="T0" y="T1"/>
            </a:cxn>
            <a:cxn ang="0">
              <a:pos x="T2" y="T3"/>
            </a:cxn>
            <a:cxn ang="0">
              <a:pos x="T4" y="T5"/>
            </a:cxn>
            <a:cxn ang="0">
              <a:pos x="T6" y="T7"/>
            </a:cxn>
            <a:cxn ang="0">
              <a:pos x="T8" y="T9"/>
            </a:cxn>
          </a:cxnLst>
          <a:rect l="0" t="0" r="r" b="b"/>
          <a:pathLst>
            <a:path w="62" h="102">
              <a:moveTo>
                <a:pt x="0" y="35"/>
              </a:moveTo>
              <a:lnTo>
                <a:pt x="0" y="0"/>
              </a:lnTo>
              <a:lnTo>
                <a:pt x="62" y="51"/>
              </a:lnTo>
              <a:lnTo>
                <a:pt x="0" y="102"/>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8</xdr:col>
      <xdr:colOff>357642</xdr:colOff>
      <xdr:row>62</xdr:row>
      <xdr:rowOff>125620</xdr:rowOff>
    </xdr:from>
    <xdr:to>
      <xdr:col>9</xdr:col>
      <xdr:colOff>44570</xdr:colOff>
      <xdr:row>62</xdr:row>
      <xdr:rowOff>175458</xdr:rowOff>
    </xdr:to>
    <xdr:sp macro="" textlink="">
      <xdr:nvSpPr>
        <xdr:cNvPr id="154" name="Freeform 74">
          <a:extLst>
            <a:ext uri="{FF2B5EF4-FFF2-40B4-BE49-F238E27FC236}">
              <a16:creationId xmlns:a16="http://schemas.microsoft.com/office/drawing/2014/main" id="{39358F8D-6759-48EB-BF22-41E399F35102}"/>
            </a:ext>
          </a:extLst>
        </xdr:cNvPr>
        <xdr:cNvSpPr>
          <a:spLocks/>
        </xdr:cNvSpPr>
      </xdr:nvSpPr>
      <xdr:spPr bwMode="auto">
        <a:xfrm>
          <a:off x="5220995" y="12496914"/>
          <a:ext cx="79134" cy="49838"/>
        </a:xfrm>
        <a:custGeom>
          <a:avLst/>
          <a:gdLst>
            <a:gd name="T0" fmla="*/ 67 w 101"/>
            <a:gd name="T1" fmla="*/ 1 h 63"/>
            <a:gd name="T2" fmla="*/ 101 w 101"/>
            <a:gd name="T3" fmla="*/ 1 h 63"/>
            <a:gd name="T4" fmla="*/ 49 w 101"/>
            <a:gd name="T5" fmla="*/ 63 h 63"/>
            <a:gd name="T6" fmla="*/ 0 w 101"/>
            <a:gd name="T7" fmla="*/ 0 h 63"/>
            <a:gd name="T8" fmla="*/ 34 w 101"/>
            <a:gd name="T9" fmla="*/ 0 h 63"/>
          </a:gdLst>
          <a:ahLst/>
          <a:cxnLst>
            <a:cxn ang="0">
              <a:pos x="T0" y="T1"/>
            </a:cxn>
            <a:cxn ang="0">
              <a:pos x="T2" y="T3"/>
            </a:cxn>
            <a:cxn ang="0">
              <a:pos x="T4" y="T5"/>
            </a:cxn>
            <a:cxn ang="0">
              <a:pos x="T6" y="T7"/>
            </a:cxn>
            <a:cxn ang="0">
              <a:pos x="T8" y="T9"/>
            </a:cxn>
          </a:cxnLst>
          <a:rect l="0" t="0" r="r" b="b"/>
          <a:pathLst>
            <a:path w="101" h="63">
              <a:moveTo>
                <a:pt x="67" y="1"/>
              </a:moveTo>
              <a:lnTo>
                <a:pt x="101" y="1"/>
              </a:lnTo>
              <a:lnTo>
                <a:pt x="49" y="63"/>
              </a:lnTo>
              <a:lnTo>
                <a:pt x="0" y="0"/>
              </a:lnTo>
              <a:lnTo>
                <a:pt x="34" y="0"/>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8</xdr:col>
      <xdr:colOff>231498</xdr:colOff>
      <xdr:row>63</xdr:row>
      <xdr:rowOff>40073</xdr:rowOff>
    </xdr:from>
    <xdr:to>
      <xdr:col>8</xdr:col>
      <xdr:colOff>280075</xdr:colOff>
      <xdr:row>63</xdr:row>
      <xdr:rowOff>119973</xdr:rowOff>
    </xdr:to>
    <xdr:sp macro="" textlink="">
      <xdr:nvSpPr>
        <xdr:cNvPr id="160" name="Freeform 85">
          <a:extLst>
            <a:ext uri="{FF2B5EF4-FFF2-40B4-BE49-F238E27FC236}">
              <a16:creationId xmlns:a16="http://schemas.microsoft.com/office/drawing/2014/main" id="{89F82643-1D43-4523-AF0D-228AD629F925}"/>
            </a:ext>
          </a:extLst>
        </xdr:cNvPr>
        <xdr:cNvSpPr>
          <a:spLocks/>
        </xdr:cNvSpPr>
      </xdr:nvSpPr>
      <xdr:spPr bwMode="auto">
        <a:xfrm>
          <a:off x="5094851" y="12624279"/>
          <a:ext cx="48577" cy="79900"/>
        </a:xfrm>
        <a:custGeom>
          <a:avLst/>
          <a:gdLst>
            <a:gd name="T0" fmla="*/ 0 w 62"/>
            <a:gd name="T1" fmla="*/ 34 h 101"/>
            <a:gd name="T2" fmla="*/ 0 w 62"/>
            <a:gd name="T3" fmla="*/ 0 h 101"/>
            <a:gd name="T4" fmla="*/ 62 w 62"/>
            <a:gd name="T5" fmla="*/ 51 h 101"/>
            <a:gd name="T6" fmla="*/ 0 w 62"/>
            <a:gd name="T7" fmla="*/ 101 h 101"/>
            <a:gd name="T8" fmla="*/ 0 w 62"/>
            <a:gd name="T9" fmla="*/ 67 h 101"/>
          </a:gdLst>
          <a:ahLst/>
          <a:cxnLst>
            <a:cxn ang="0">
              <a:pos x="T0" y="T1"/>
            </a:cxn>
            <a:cxn ang="0">
              <a:pos x="T2" y="T3"/>
            </a:cxn>
            <a:cxn ang="0">
              <a:pos x="T4" y="T5"/>
            </a:cxn>
            <a:cxn ang="0">
              <a:pos x="T6" y="T7"/>
            </a:cxn>
            <a:cxn ang="0">
              <a:pos x="T8" y="T9"/>
            </a:cxn>
          </a:cxnLst>
          <a:rect l="0" t="0" r="r" b="b"/>
          <a:pathLst>
            <a:path w="62" h="101">
              <a:moveTo>
                <a:pt x="0" y="34"/>
              </a:moveTo>
              <a:lnTo>
                <a:pt x="0" y="0"/>
              </a:lnTo>
              <a:lnTo>
                <a:pt x="62" y="51"/>
              </a:lnTo>
              <a:lnTo>
                <a:pt x="0" y="101"/>
              </a:lnTo>
              <a:lnTo>
                <a:pt x="0" y="67"/>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5</xdr:col>
      <xdr:colOff>349896</xdr:colOff>
      <xdr:row>65</xdr:row>
      <xdr:rowOff>13480</xdr:rowOff>
    </xdr:from>
    <xdr:to>
      <xdr:col>5</xdr:col>
      <xdr:colOff>429030</xdr:colOff>
      <xdr:row>65</xdr:row>
      <xdr:rowOff>64110</xdr:rowOff>
    </xdr:to>
    <xdr:sp macro="" textlink="">
      <xdr:nvSpPr>
        <xdr:cNvPr id="173" name="Freeform 151">
          <a:extLst>
            <a:ext uri="{FF2B5EF4-FFF2-40B4-BE49-F238E27FC236}">
              <a16:creationId xmlns:a16="http://schemas.microsoft.com/office/drawing/2014/main" id="{F1FCBCB1-52E5-4A8F-BD78-519682F0BD30}"/>
            </a:ext>
          </a:extLst>
        </xdr:cNvPr>
        <xdr:cNvSpPr>
          <a:spLocks/>
        </xdr:cNvSpPr>
      </xdr:nvSpPr>
      <xdr:spPr bwMode="auto">
        <a:xfrm>
          <a:off x="3207396" y="12978686"/>
          <a:ext cx="79134" cy="50630"/>
        </a:xfrm>
        <a:custGeom>
          <a:avLst/>
          <a:gdLst>
            <a:gd name="T0" fmla="*/ 34 w 101"/>
            <a:gd name="T1" fmla="*/ 62 h 64"/>
            <a:gd name="T2" fmla="*/ 0 w 101"/>
            <a:gd name="T3" fmla="*/ 64 h 64"/>
            <a:gd name="T4" fmla="*/ 47 w 101"/>
            <a:gd name="T5" fmla="*/ 0 h 64"/>
            <a:gd name="T6" fmla="*/ 101 w 101"/>
            <a:gd name="T7" fmla="*/ 59 h 64"/>
            <a:gd name="T8" fmla="*/ 67 w 101"/>
            <a:gd name="T9" fmla="*/ 61 h 64"/>
          </a:gdLst>
          <a:ahLst/>
          <a:cxnLst>
            <a:cxn ang="0">
              <a:pos x="T0" y="T1"/>
            </a:cxn>
            <a:cxn ang="0">
              <a:pos x="T2" y="T3"/>
            </a:cxn>
            <a:cxn ang="0">
              <a:pos x="T4" y="T5"/>
            </a:cxn>
            <a:cxn ang="0">
              <a:pos x="T6" y="T7"/>
            </a:cxn>
            <a:cxn ang="0">
              <a:pos x="T8" y="T9"/>
            </a:cxn>
          </a:cxnLst>
          <a:rect l="0" t="0" r="r" b="b"/>
          <a:pathLst>
            <a:path w="101" h="64">
              <a:moveTo>
                <a:pt x="34" y="62"/>
              </a:moveTo>
              <a:lnTo>
                <a:pt x="0" y="64"/>
              </a:lnTo>
              <a:lnTo>
                <a:pt x="47" y="0"/>
              </a:lnTo>
              <a:lnTo>
                <a:pt x="101" y="59"/>
              </a:lnTo>
              <a:lnTo>
                <a:pt x="67" y="61"/>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clientData/>
  </xdr:twoCellAnchor>
  <xdr:twoCellAnchor>
    <xdr:from>
      <xdr:col>1</xdr:col>
      <xdr:colOff>11207</xdr:colOff>
      <xdr:row>54</xdr:row>
      <xdr:rowOff>72355</xdr:rowOff>
    </xdr:from>
    <xdr:to>
      <xdr:col>10</xdr:col>
      <xdr:colOff>85625</xdr:colOff>
      <xdr:row>72</xdr:row>
      <xdr:rowOff>120036</xdr:rowOff>
    </xdr:to>
    <xdr:grpSp>
      <xdr:nvGrpSpPr>
        <xdr:cNvPr id="17" name="Group 16">
          <a:extLst>
            <a:ext uri="{FF2B5EF4-FFF2-40B4-BE49-F238E27FC236}">
              <a16:creationId xmlns:a16="http://schemas.microsoft.com/office/drawing/2014/main" id="{3A8992F2-7C7A-43B2-9CC3-27DCF0678B9E}"/>
            </a:ext>
          </a:extLst>
        </xdr:cNvPr>
        <xdr:cNvGrpSpPr/>
      </xdr:nvGrpSpPr>
      <xdr:grpSpPr>
        <a:xfrm>
          <a:off x="219025" y="11005900"/>
          <a:ext cx="5662418" cy="3465136"/>
          <a:chOff x="839262" y="11240492"/>
          <a:chExt cx="5937748" cy="3536839"/>
        </a:xfrm>
      </xdr:grpSpPr>
      <xdr:grpSp>
        <xdr:nvGrpSpPr>
          <xdr:cNvPr id="12" name="Group 11">
            <a:extLst>
              <a:ext uri="{FF2B5EF4-FFF2-40B4-BE49-F238E27FC236}">
                <a16:creationId xmlns:a16="http://schemas.microsoft.com/office/drawing/2014/main" id="{AB9089C4-F3CB-4B2F-930D-00CF40AC90E2}"/>
              </a:ext>
            </a:extLst>
          </xdr:cNvPr>
          <xdr:cNvGrpSpPr/>
        </xdr:nvGrpSpPr>
        <xdr:grpSpPr>
          <a:xfrm>
            <a:off x="839262" y="11864675"/>
            <a:ext cx="4783932" cy="2803177"/>
            <a:chOff x="842843" y="11850351"/>
            <a:chExt cx="4799688" cy="2790287"/>
          </a:xfrm>
        </xdr:grpSpPr>
        <xdr:sp macro="" textlink="">
          <xdr:nvSpPr>
            <xdr:cNvPr id="105" name="Rectangle 104">
              <a:extLst>
                <a:ext uri="{FF2B5EF4-FFF2-40B4-BE49-F238E27FC236}">
                  <a16:creationId xmlns:a16="http://schemas.microsoft.com/office/drawing/2014/main" id="{38213637-47BE-446A-AF9C-62F4CE6AD692}"/>
                </a:ext>
              </a:extLst>
            </xdr:cNvPr>
            <xdr:cNvSpPr>
              <a:spLocks noChangeArrowheads="1"/>
            </xdr:cNvSpPr>
          </xdr:nvSpPr>
          <xdr:spPr bwMode="auto">
            <a:xfrm>
              <a:off x="1924072" y="11850351"/>
              <a:ext cx="3718459" cy="2255188"/>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6" name="Group 5">
              <a:extLst>
                <a:ext uri="{FF2B5EF4-FFF2-40B4-BE49-F238E27FC236}">
                  <a16:creationId xmlns:a16="http://schemas.microsoft.com/office/drawing/2014/main" id="{0863D398-057C-4D75-8930-E38E1697297A}"/>
                </a:ext>
              </a:extLst>
            </xdr:cNvPr>
            <xdr:cNvGrpSpPr/>
          </xdr:nvGrpSpPr>
          <xdr:grpSpPr>
            <a:xfrm>
              <a:off x="842843" y="12354173"/>
              <a:ext cx="2298243" cy="2286465"/>
              <a:chOff x="839262" y="12374941"/>
              <a:chExt cx="2288217" cy="2292911"/>
            </a:xfrm>
          </xdr:grpSpPr>
          <xdr:sp macro="" textlink="">
            <xdr:nvSpPr>
              <xdr:cNvPr id="188" name="Freeform 73">
                <a:extLst>
                  <a:ext uri="{FF2B5EF4-FFF2-40B4-BE49-F238E27FC236}">
                    <a16:creationId xmlns:a16="http://schemas.microsoft.com/office/drawing/2014/main" id="{32EBBB45-0CB4-451F-B3DC-06551563CD45}"/>
                  </a:ext>
                </a:extLst>
              </xdr:cNvPr>
              <xdr:cNvSpPr>
                <a:spLocks/>
              </xdr:cNvSpPr>
            </xdr:nvSpPr>
            <xdr:spPr bwMode="auto">
              <a:xfrm>
                <a:off x="839262" y="13975375"/>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08" name="Freeform 109">
                <a:extLst>
                  <a:ext uri="{FF2B5EF4-FFF2-40B4-BE49-F238E27FC236}">
                    <a16:creationId xmlns:a16="http://schemas.microsoft.com/office/drawing/2014/main" id="{E1C6D1A9-1B5F-4244-B946-52A83F22B032}"/>
                  </a:ext>
                </a:extLst>
              </xdr:cNvPr>
              <xdr:cNvSpPr>
                <a:spLocks/>
              </xdr:cNvSpPr>
            </xdr:nvSpPr>
            <xdr:spPr bwMode="auto">
              <a:xfrm>
                <a:off x="2552171" y="13493555"/>
                <a:ext cx="326938" cy="223087"/>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56" name="Freeform 112">
                <a:extLst>
                  <a:ext uri="{FF2B5EF4-FFF2-40B4-BE49-F238E27FC236}">
                    <a16:creationId xmlns:a16="http://schemas.microsoft.com/office/drawing/2014/main" id="{CDA0CB0E-CFD8-49E7-AC19-A47F9C07E9C9}"/>
                  </a:ext>
                </a:extLst>
              </xdr:cNvPr>
              <xdr:cNvSpPr>
                <a:spLocks/>
              </xdr:cNvSpPr>
            </xdr:nvSpPr>
            <xdr:spPr bwMode="auto">
              <a:xfrm>
                <a:off x="2046920" y="12374941"/>
                <a:ext cx="856478" cy="1844041"/>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57" name="Freeform 113">
                <a:extLst>
                  <a:ext uri="{FF2B5EF4-FFF2-40B4-BE49-F238E27FC236}">
                    <a16:creationId xmlns:a16="http://schemas.microsoft.com/office/drawing/2014/main" id="{0039BA05-C69C-446F-836C-C99277C0D445}"/>
                  </a:ext>
                </a:extLst>
              </xdr:cNvPr>
              <xdr:cNvSpPr>
                <a:spLocks/>
              </xdr:cNvSpPr>
            </xdr:nvSpPr>
            <xdr:spPr bwMode="auto">
              <a:xfrm>
                <a:off x="2357861" y="13226562"/>
                <a:ext cx="60536" cy="1198894"/>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58" name="Freeform 114">
                <a:extLst>
                  <a:ext uri="{FF2B5EF4-FFF2-40B4-BE49-F238E27FC236}">
                    <a16:creationId xmlns:a16="http://schemas.microsoft.com/office/drawing/2014/main" id="{192077BC-ACAC-4F69-A4CE-60F3ED7EF675}"/>
                  </a:ext>
                </a:extLst>
              </xdr:cNvPr>
              <xdr:cNvSpPr>
                <a:spLocks/>
              </xdr:cNvSpPr>
            </xdr:nvSpPr>
            <xdr:spPr bwMode="auto">
              <a:xfrm>
                <a:off x="1779460" y="13226562"/>
                <a:ext cx="654402" cy="791484"/>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59" name="Oval 258">
                <a:extLst>
                  <a:ext uri="{FF2B5EF4-FFF2-40B4-BE49-F238E27FC236}">
                    <a16:creationId xmlns:a16="http://schemas.microsoft.com/office/drawing/2014/main" id="{FA96C988-C841-4407-99FF-760B12BC32B3}"/>
                  </a:ext>
                </a:extLst>
              </xdr:cNvPr>
              <xdr:cNvSpPr>
                <a:spLocks noChangeArrowheads="1"/>
              </xdr:cNvSpPr>
            </xdr:nvSpPr>
            <xdr:spPr bwMode="auto">
              <a:xfrm>
                <a:off x="2324172" y="12461960"/>
                <a:ext cx="153566" cy="152695"/>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261" name="Freeform 120">
                <a:extLst>
                  <a:ext uri="{FF2B5EF4-FFF2-40B4-BE49-F238E27FC236}">
                    <a16:creationId xmlns:a16="http://schemas.microsoft.com/office/drawing/2014/main" id="{3A1EC502-3CD6-4C72-B077-7124F7252908}"/>
                  </a:ext>
                </a:extLst>
              </xdr:cNvPr>
              <xdr:cNvSpPr>
                <a:spLocks/>
              </xdr:cNvSpPr>
            </xdr:nvSpPr>
            <xdr:spPr bwMode="auto">
              <a:xfrm>
                <a:off x="2645133" y="12872093"/>
                <a:ext cx="98211" cy="543935"/>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262" name="Freeform 121">
                <a:extLst>
                  <a:ext uri="{FF2B5EF4-FFF2-40B4-BE49-F238E27FC236}">
                    <a16:creationId xmlns:a16="http://schemas.microsoft.com/office/drawing/2014/main" id="{8D52C21F-7BF4-4011-8EC3-123FC0089FED}"/>
                  </a:ext>
                </a:extLst>
              </xdr:cNvPr>
              <xdr:cNvSpPr>
                <a:spLocks/>
              </xdr:cNvSpPr>
            </xdr:nvSpPr>
            <xdr:spPr bwMode="auto">
              <a:xfrm>
                <a:off x="2478521" y="12526830"/>
                <a:ext cx="215463" cy="86243"/>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63" name="Oval 262">
                    <a:extLst>
                      <a:ext uri="{FF2B5EF4-FFF2-40B4-BE49-F238E27FC236}">
                        <a16:creationId xmlns:a16="http://schemas.microsoft.com/office/drawing/2014/main" id="{6538D169-DEC0-4705-B97C-B3936A928B6E}"/>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63" name="Oval 262">
                    <a:extLst>
                      <a:ext uri="{FF2B5EF4-FFF2-40B4-BE49-F238E27FC236}">
                        <a16:creationId xmlns:a16="http://schemas.microsoft.com/office/drawing/2014/main" id="{6538D169-DEC0-4705-B97C-B3936A928B6E}"/>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264" name="Freeform 125">
                <a:extLst>
                  <a:ext uri="{FF2B5EF4-FFF2-40B4-BE49-F238E27FC236}">
                    <a16:creationId xmlns:a16="http://schemas.microsoft.com/office/drawing/2014/main" id="{1B36EF57-A6B9-4170-91B9-393DE695A661}"/>
                  </a:ext>
                </a:extLst>
              </xdr:cNvPr>
              <xdr:cNvSpPr>
                <a:spLocks/>
              </xdr:cNvSpPr>
            </xdr:nvSpPr>
            <xdr:spPr bwMode="auto">
              <a:xfrm>
                <a:off x="2357861" y="12619401"/>
                <a:ext cx="79134" cy="351639"/>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266" name="Oval 265">
                    <a:extLst>
                      <a:ext uri="{FF2B5EF4-FFF2-40B4-BE49-F238E27FC236}">
                        <a16:creationId xmlns:a16="http://schemas.microsoft.com/office/drawing/2014/main" id="{D6E8FBDB-851F-465B-A64E-94A871324281}"/>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266" name="Oval 265">
                    <a:extLst>
                      <a:ext uri="{FF2B5EF4-FFF2-40B4-BE49-F238E27FC236}">
                        <a16:creationId xmlns:a16="http://schemas.microsoft.com/office/drawing/2014/main" id="{D6E8FBDB-851F-465B-A64E-94A871324281}"/>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267" name="Oval 266">
                <a:extLst>
                  <a:ext uri="{FF2B5EF4-FFF2-40B4-BE49-F238E27FC236}">
                    <a16:creationId xmlns:a16="http://schemas.microsoft.com/office/drawing/2014/main" id="{329CD9ED-0815-446F-9AA1-BDC3E76C7083}"/>
                  </a:ext>
                </a:extLst>
              </xdr:cNvPr>
              <xdr:cNvSpPr>
                <a:spLocks noChangeArrowheads="1"/>
              </xdr:cNvSpPr>
            </xdr:nvSpPr>
            <xdr:spPr bwMode="auto">
              <a:xfrm>
                <a:off x="2736020" y="13247525"/>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303" name="Oval 302">
                <a:extLst>
                  <a:ext uri="{FF2B5EF4-FFF2-40B4-BE49-F238E27FC236}">
                    <a16:creationId xmlns:a16="http://schemas.microsoft.com/office/drawing/2014/main" id="{527AA736-AD71-49F9-9553-2F980C7F0EBB}"/>
                  </a:ext>
                </a:extLst>
              </xdr:cNvPr>
              <xdr:cNvSpPr>
                <a:spLocks noChangeArrowheads="1"/>
              </xdr:cNvSpPr>
            </xdr:nvSpPr>
            <xdr:spPr bwMode="auto">
              <a:xfrm>
                <a:off x="1968479" y="14212219"/>
                <a:ext cx="175007" cy="178786"/>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304" name="Oval 303">
                    <a:extLst>
                      <a:ext uri="{FF2B5EF4-FFF2-40B4-BE49-F238E27FC236}">
                        <a16:creationId xmlns:a16="http://schemas.microsoft.com/office/drawing/2014/main" id="{BCF7DAF7-4391-4A99-8A6B-37E1FBDAE0B7}"/>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04" name="Oval 303">
                    <a:extLst>
                      <a:ext uri="{FF2B5EF4-FFF2-40B4-BE49-F238E27FC236}">
                        <a16:creationId xmlns:a16="http://schemas.microsoft.com/office/drawing/2014/main" id="{BCF7DAF7-4391-4A99-8A6B-37E1FBDAE0B7}"/>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305" name="Oval 304">
                    <a:extLst>
                      <a:ext uri="{FF2B5EF4-FFF2-40B4-BE49-F238E27FC236}">
                        <a16:creationId xmlns:a16="http://schemas.microsoft.com/office/drawing/2014/main" id="{57F918C5-8264-41EC-AE50-1D3F5A723894}"/>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305" name="Oval 304">
                    <a:extLst>
                      <a:ext uri="{FF2B5EF4-FFF2-40B4-BE49-F238E27FC236}">
                        <a16:creationId xmlns:a16="http://schemas.microsoft.com/office/drawing/2014/main" id="{57F918C5-8264-41EC-AE50-1D3F5A723894}"/>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306" name="Oval 305">
                    <a:extLst>
                      <a:ext uri="{FF2B5EF4-FFF2-40B4-BE49-F238E27FC236}">
                        <a16:creationId xmlns:a16="http://schemas.microsoft.com/office/drawing/2014/main" id="{AC652560-ABA5-4318-B2BE-1E464194FD4B}"/>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306" name="Oval 305">
                    <a:extLst>
                      <a:ext uri="{FF2B5EF4-FFF2-40B4-BE49-F238E27FC236}">
                        <a16:creationId xmlns:a16="http://schemas.microsoft.com/office/drawing/2014/main" id="{AC652560-ABA5-4318-B2BE-1E464194FD4B}"/>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307" name="Freeform 152">
                <a:extLst>
                  <a:ext uri="{FF2B5EF4-FFF2-40B4-BE49-F238E27FC236}">
                    <a16:creationId xmlns:a16="http://schemas.microsoft.com/office/drawing/2014/main" id="{71C3AF05-DB3A-4F15-9C5E-9F083BBBD8BD}"/>
                  </a:ext>
                </a:extLst>
              </xdr:cNvPr>
              <xdr:cNvSpPr>
                <a:spLocks/>
              </xdr:cNvSpPr>
            </xdr:nvSpPr>
            <xdr:spPr bwMode="auto">
              <a:xfrm>
                <a:off x="2683015" y="13947638"/>
                <a:ext cx="444464" cy="79900"/>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nvGrpSpPr>
          <xdr:cNvPr id="16" name="Group 15">
            <a:extLst>
              <a:ext uri="{FF2B5EF4-FFF2-40B4-BE49-F238E27FC236}">
                <a16:creationId xmlns:a16="http://schemas.microsoft.com/office/drawing/2014/main" id="{5E95C6F9-AB37-481F-AA04-AB0E365AF877}"/>
              </a:ext>
            </a:extLst>
          </xdr:cNvPr>
          <xdr:cNvGrpSpPr/>
        </xdr:nvGrpSpPr>
        <xdr:grpSpPr>
          <a:xfrm>
            <a:off x="852450" y="11240492"/>
            <a:ext cx="5924560" cy="3536839"/>
            <a:chOff x="852450" y="11240492"/>
            <a:chExt cx="5924560" cy="3536839"/>
          </a:xfrm>
        </xdr:grpSpPr>
        <xdr:sp macro="" textlink="">
          <xdr:nvSpPr>
            <xdr:cNvPr id="104" name="TextBox 103">
              <a:extLst>
                <a:ext uri="{FF2B5EF4-FFF2-40B4-BE49-F238E27FC236}">
                  <a16:creationId xmlns:a16="http://schemas.microsoft.com/office/drawing/2014/main" id="{88AD88B5-4054-462D-AF85-FA4EDAFB0326}"/>
                </a:ext>
              </a:extLst>
            </xdr:cNvPr>
            <xdr:cNvSpPr txBox="1"/>
          </xdr:nvSpPr>
          <xdr:spPr>
            <a:xfrm>
              <a:off x="2235457" y="11429333"/>
              <a:ext cx="2720528" cy="322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t 1</a:t>
              </a:r>
              <a:endParaRPr lang="id-ID" sz="1400"/>
            </a:p>
          </xdr:txBody>
        </xdr:sp>
        <xdr:sp macro="" textlink="">
          <xdr:nvSpPr>
            <xdr:cNvPr id="207" name="Rectangle 206">
              <a:extLst>
                <a:ext uri="{FF2B5EF4-FFF2-40B4-BE49-F238E27FC236}">
                  <a16:creationId xmlns:a16="http://schemas.microsoft.com/office/drawing/2014/main" id="{B95274C6-19E9-4EB2-AE62-5A41EA243CBE}"/>
                </a:ext>
              </a:extLst>
            </xdr:cNvPr>
            <xdr:cNvSpPr/>
          </xdr:nvSpPr>
          <xdr:spPr>
            <a:xfrm>
              <a:off x="1357133" y="11775908"/>
              <a:ext cx="4776823" cy="3001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grpSp>
          <xdr:nvGrpSpPr>
            <xdr:cNvPr id="14" name="Group 13">
              <a:extLst>
                <a:ext uri="{FF2B5EF4-FFF2-40B4-BE49-F238E27FC236}">
                  <a16:creationId xmlns:a16="http://schemas.microsoft.com/office/drawing/2014/main" id="{082E5D95-FEF7-4FF6-8ED7-2BB9D0239EC0}"/>
                </a:ext>
              </a:extLst>
            </xdr:cNvPr>
            <xdr:cNvGrpSpPr/>
          </xdr:nvGrpSpPr>
          <xdr:grpSpPr>
            <a:xfrm>
              <a:off x="852450" y="11240492"/>
              <a:ext cx="5924560" cy="2946451"/>
              <a:chOff x="852450" y="11240492"/>
              <a:chExt cx="5924560" cy="2946451"/>
            </a:xfrm>
          </xdr:grpSpPr>
          <xdr:grpSp>
            <xdr:nvGrpSpPr>
              <xdr:cNvPr id="10" name="Group 9">
                <a:extLst>
                  <a:ext uri="{FF2B5EF4-FFF2-40B4-BE49-F238E27FC236}">
                    <a16:creationId xmlns:a16="http://schemas.microsoft.com/office/drawing/2014/main" id="{4E336116-9E7C-4C03-A400-66477E44FCBD}"/>
                  </a:ext>
                </a:extLst>
              </xdr:cNvPr>
              <xdr:cNvGrpSpPr/>
            </xdr:nvGrpSpPr>
            <xdr:grpSpPr>
              <a:xfrm>
                <a:off x="852450" y="11240492"/>
                <a:ext cx="5924560" cy="2946451"/>
                <a:chOff x="848993" y="11228391"/>
                <a:chExt cx="5919201" cy="2945414"/>
              </a:xfrm>
            </xdr:grpSpPr>
            <xdr:sp macro="" textlink="">
              <xdr:nvSpPr>
                <xdr:cNvPr id="155" name="Freeform 77">
                  <a:extLst>
                    <a:ext uri="{FF2B5EF4-FFF2-40B4-BE49-F238E27FC236}">
                      <a16:creationId xmlns:a16="http://schemas.microsoft.com/office/drawing/2014/main" id="{29AE069E-F2B3-44E4-B2AE-96AB23A2D986}"/>
                    </a:ext>
                  </a:extLst>
                </xdr:cNvPr>
                <xdr:cNvSpPr>
                  <a:spLocks/>
                </xdr:cNvSpPr>
              </xdr:nvSpPr>
              <xdr:spPr bwMode="auto">
                <a:xfrm>
                  <a:off x="5238383" y="12106959"/>
                  <a:ext cx="630782" cy="12940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3" name="Freeform 97">
                  <a:extLst>
                    <a:ext uri="{FF2B5EF4-FFF2-40B4-BE49-F238E27FC236}">
                      <a16:creationId xmlns:a16="http://schemas.microsoft.com/office/drawing/2014/main" id="{DCFCA934-424B-4763-9F36-376D3C1B66CA}"/>
                    </a:ext>
                  </a:extLst>
                </xdr:cNvPr>
                <xdr:cNvSpPr>
                  <a:spLocks/>
                </xdr:cNvSpPr>
              </xdr:nvSpPr>
              <xdr:spPr bwMode="auto">
                <a:xfrm>
                  <a:off x="5238383" y="12415151"/>
                  <a:ext cx="74497" cy="109961"/>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84" name="Freeform 47">
                      <a:extLst>
                        <a:ext uri="{FF2B5EF4-FFF2-40B4-BE49-F238E27FC236}">
                          <a16:creationId xmlns:a16="http://schemas.microsoft.com/office/drawing/2014/main" id="{E6C4CCAE-C699-4BF3-90B4-C9B41CA5E0A5}"/>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184" name="Freeform 47">
                      <a:extLst>
                        <a:ext uri="{FF2B5EF4-FFF2-40B4-BE49-F238E27FC236}">
                          <a16:creationId xmlns:a16="http://schemas.microsoft.com/office/drawing/2014/main" id="{E6C4CCAE-C699-4BF3-90B4-C9B41CA5E0A5}"/>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grpSp>
              <xdr:nvGrpSpPr>
                <xdr:cNvPr id="9" name="Group 8">
                  <a:extLst>
                    <a:ext uri="{FF2B5EF4-FFF2-40B4-BE49-F238E27FC236}">
                      <a16:creationId xmlns:a16="http://schemas.microsoft.com/office/drawing/2014/main" id="{21042922-891D-44EF-901B-A037CED2983B}"/>
                    </a:ext>
                  </a:extLst>
                </xdr:cNvPr>
                <xdr:cNvGrpSpPr/>
              </xdr:nvGrpSpPr>
              <xdr:grpSpPr>
                <a:xfrm>
                  <a:off x="848993" y="11228391"/>
                  <a:ext cx="5919201" cy="2945414"/>
                  <a:chOff x="848993" y="11228391"/>
                  <a:chExt cx="5919201" cy="2945414"/>
                </a:xfrm>
              </xdr:grpSpPr>
              <xdr:sp macro="" textlink="">
                <xdr:nvSpPr>
                  <xdr:cNvPr id="161" name="Freeform 90">
                    <a:extLst>
                      <a:ext uri="{FF2B5EF4-FFF2-40B4-BE49-F238E27FC236}">
                        <a16:creationId xmlns:a16="http://schemas.microsoft.com/office/drawing/2014/main" id="{5464819D-794C-49EB-9207-43787D7C1645}"/>
                      </a:ext>
                    </a:extLst>
                  </xdr:cNvPr>
                  <xdr:cNvSpPr>
                    <a:spLocks/>
                  </xdr:cNvSpPr>
                </xdr:nvSpPr>
                <xdr:spPr bwMode="auto">
                  <a:xfrm>
                    <a:off x="5264238" y="12757361"/>
                    <a:ext cx="503855" cy="1268906"/>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65" name="Oval 164">
                        <a:extLst>
                          <a:ext uri="{FF2B5EF4-FFF2-40B4-BE49-F238E27FC236}">
                            <a16:creationId xmlns:a16="http://schemas.microsoft.com/office/drawing/2014/main" id="{52E5DE35-6BE4-4723-AD7A-AD26F7232320}"/>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65" name="Oval 164">
                        <a:extLst>
                          <a:ext uri="{FF2B5EF4-FFF2-40B4-BE49-F238E27FC236}">
                            <a16:creationId xmlns:a16="http://schemas.microsoft.com/office/drawing/2014/main" id="{52E5DE35-6BE4-4723-AD7A-AD26F7232320}"/>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66" name="Freeform 102">
                    <a:extLst>
                      <a:ext uri="{FF2B5EF4-FFF2-40B4-BE49-F238E27FC236}">
                        <a16:creationId xmlns:a16="http://schemas.microsoft.com/office/drawing/2014/main" id="{C8BBDAF6-96EF-41A3-BF7C-8F602C25754A}"/>
                      </a:ext>
                    </a:extLst>
                  </xdr:cNvPr>
                  <xdr:cNvSpPr>
                    <a:spLocks/>
                  </xdr:cNvSpPr>
                </xdr:nvSpPr>
                <xdr:spPr bwMode="auto">
                  <a:xfrm>
                    <a:off x="5265022" y="11694011"/>
                    <a:ext cx="295445" cy="1923263"/>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70" name="Oval 169">
                        <a:extLst>
                          <a:ext uri="{FF2B5EF4-FFF2-40B4-BE49-F238E27FC236}">
                            <a16:creationId xmlns:a16="http://schemas.microsoft.com/office/drawing/2014/main" id="{FB6D27C1-6D4C-40D1-A1DF-E7D82C0C991E}"/>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70" name="Oval 169">
                        <a:extLst>
                          <a:ext uri="{FF2B5EF4-FFF2-40B4-BE49-F238E27FC236}">
                            <a16:creationId xmlns:a16="http://schemas.microsoft.com/office/drawing/2014/main" id="{FB6D27C1-6D4C-40D1-A1DF-E7D82C0C991E}"/>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90" name="Freeform 73">
                    <a:extLst>
                      <a:ext uri="{FF2B5EF4-FFF2-40B4-BE49-F238E27FC236}">
                        <a16:creationId xmlns:a16="http://schemas.microsoft.com/office/drawing/2014/main" id="{40E7DF7C-686A-4750-9CC2-CA965D5EA36E}"/>
                      </a:ext>
                    </a:extLst>
                  </xdr:cNvPr>
                  <xdr:cNvSpPr>
                    <a:spLocks/>
                  </xdr:cNvSpPr>
                </xdr:nvSpPr>
                <xdr:spPr bwMode="auto">
                  <a:xfrm>
                    <a:off x="6098675" y="13956061"/>
                    <a:ext cx="656332"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8" name="Group 7">
                    <a:extLst>
                      <a:ext uri="{FF2B5EF4-FFF2-40B4-BE49-F238E27FC236}">
                        <a16:creationId xmlns:a16="http://schemas.microsoft.com/office/drawing/2014/main" id="{CD79CF5D-DDB1-418A-A680-9AC39AC39629}"/>
                      </a:ext>
                    </a:extLst>
                  </xdr:cNvPr>
                  <xdr:cNvGrpSpPr/>
                </xdr:nvGrpSpPr>
                <xdr:grpSpPr>
                  <a:xfrm>
                    <a:off x="848993" y="11810301"/>
                    <a:ext cx="5919201" cy="2253939"/>
                    <a:chOff x="848993" y="11810301"/>
                    <a:chExt cx="5919201" cy="2253939"/>
                  </a:xfrm>
                </xdr:grpSpPr>
                <xdr:sp macro="" textlink="">
                  <xdr:nvSpPr>
                    <xdr:cNvPr id="206" name="Oval 205">
                      <a:extLst>
                        <a:ext uri="{FF2B5EF4-FFF2-40B4-BE49-F238E27FC236}">
                          <a16:creationId xmlns:a16="http://schemas.microsoft.com/office/drawing/2014/main" id="{ADD6EF70-C452-4377-B1E6-7AFAD26F3BA6}"/>
                        </a:ext>
                      </a:extLst>
                    </xdr:cNvPr>
                    <xdr:cNvSpPr>
                      <a:spLocks noChangeArrowheads="1"/>
                    </xdr:cNvSpPr>
                  </xdr:nvSpPr>
                  <xdr:spPr bwMode="auto">
                    <a:xfrm>
                      <a:off x="5162378" y="12518108"/>
                      <a:ext cx="224929" cy="22987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grpSp>
                  <xdr:nvGrpSpPr>
                    <xdr:cNvPr id="7" name="Group 6">
                      <a:extLst>
                        <a:ext uri="{FF2B5EF4-FFF2-40B4-BE49-F238E27FC236}">
                          <a16:creationId xmlns:a16="http://schemas.microsoft.com/office/drawing/2014/main" id="{BFEB22F3-F130-4B83-B2EE-F08C80035B11}"/>
                        </a:ext>
                      </a:extLst>
                    </xdr:cNvPr>
                    <xdr:cNvGrpSpPr/>
                  </xdr:nvGrpSpPr>
                  <xdr:grpSpPr>
                    <a:xfrm>
                      <a:off x="848993" y="11810301"/>
                      <a:ext cx="5919201" cy="2253939"/>
                      <a:chOff x="848993" y="11810301"/>
                      <a:chExt cx="5919201" cy="2253939"/>
                    </a:xfrm>
                  </xdr:grpSpPr>
                  <xdr:sp macro="" textlink="">
                    <xdr:nvSpPr>
                      <xdr:cNvPr id="106" name="Rectangle 105">
                        <a:extLst>
                          <a:ext uri="{FF2B5EF4-FFF2-40B4-BE49-F238E27FC236}">
                            <a16:creationId xmlns:a16="http://schemas.microsoft.com/office/drawing/2014/main" id="{B75B3D0D-970B-45A7-AEA3-BFFFD3754632}"/>
                          </a:ext>
                        </a:extLst>
                      </xdr:cNvPr>
                      <xdr:cNvSpPr>
                        <a:spLocks noChangeArrowheads="1"/>
                      </xdr:cNvSpPr>
                    </xdr:nvSpPr>
                    <xdr:spPr bwMode="auto">
                      <a:xfrm>
                        <a:off x="4644962" y="12240321"/>
                        <a:ext cx="465710"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36" name="Rectangle 135">
                        <a:extLst>
                          <a:ext uri="{FF2B5EF4-FFF2-40B4-BE49-F238E27FC236}">
                            <a16:creationId xmlns:a16="http://schemas.microsoft.com/office/drawing/2014/main" id="{7DB4812C-E45D-4CDB-A713-7121090EF6D5}"/>
                          </a:ext>
                        </a:extLst>
                      </xdr:cNvPr>
                      <xdr:cNvSpPr>
                        <a:spLocks noChangeArrowheads="1"/>
                      </xdr:cNvSpPr>
                    </xdr:nvSpPr>
                    <xdr:spPr bwMode="auto">
                      <a:xfrm>
                        <a:off x="3640984" y="12245859"/>
                        <a:ext cx="875484"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1" name="Rectangle 170">
                        <a:extLst>
                          <a:ext uri="{FF2B5EF4-FFF2-40B4-BE49-F238E27FC236}">
                            <a16:creationId xmlns:a16="http://schemas.microsoft.com/office/drawing/2014/main" id="{478C4054-1888-4C23-8DA9-788597BA44A9}"/>
                          </a:ext>
                        </a:extLst>
                      </xdr:cNvPr>
                      <xdr:cNvSpPr>
                        <a:spLocks noChangeArrowheads="1"/>
                      </xdr:cNvSpPr>
                    </xdr:nvSpPr>
                    <xdr:spPr bwMode="auto">
                      <a:xfrm>
                        <a:off x="3021706" y="12245859"/>
                        <a:ext cx="465711"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2" name="Group 1">
                        <a:extLst>
                          <a:ext uri="{FF2B5EF4-FFF2-40B4-BE49-F238E27FC236}">
                            <a16:creationId xmlns:a16="http://schemas.microsoft.com/office/drawing/2014/main" id="{A0C9546F-F2D4-4AD5-B472-5DD55DBBC57E}"/>
                          </a:ext>
                        </a:extLst>
                      </xdr:cNvPr>
                      <xdr:cNvGrpSpPr/>
                    </xdr:nvGrpSpPr>
                    <xdr:grpSpPr>
                      <a:xfrm>
                        <a:off x="848993" y="11810301"/>
                        <a:ext cx="5919201" cy="2239698"/>
                        <a:chOff x="852450" y="11822748"/>
                        <a:chExt cx="5924560" cy="2240389"/>
                      </a:xfrm>
                    </xdr:grpSpPr>
                    <xdr:sp macro="" textlink="">
                      <xdr:nvSpPr>
                        <xdr:cNvPr id="112" name="Freeform 16">
                          <a:extLst>
                            <a:ext uri="{FF2B5EF4-FFF2-40B4-BE49-F238E27FC236}">
                              <a16:creationId xmlns:a16="http://schemas.microsoft.com/office/drawing/2014/main" id="{6CF6C1E1-8208-4257-9C1C-E98383A39FF5}"/>
                            </a:ext>
                          </a:extLst>
                        </xdr:cNvPr>
                        <xdr:cNvSpPr>
                          <a:spLocks/>
                        </xdr:cNvSpPr>
                      </xdr:nvSpPr>
                      <xdr:spPr bwMode="auto">
                        <a:xfrm>
                          <a:off x="3649509" y="11962770"/>
                          <a:ext cx="799392" cy="79900"/>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4" name="Freeform 18">
                          <a:extLst>
                            <a:ext uri="{FF2B5EF4-FFF2-40B4-BE49-F238E27FC236}">
                              <a16:creationId xmlns:a16="http://schemas.microsoft.com/office/drawing/2014/main" id="{E4EE24FF-EFC3-4BDC-8DDB-AFCF56367331}"/>
                            </a:ext>
                          </a:extLst>
                        </xdr:cNvPr>
                        <xdr:cNvSpPr>
                          <a:spLocks/>
                        </xdr:cNvSpPr>
                      </xdr:nvSpPr>
                      <xdr:spPr bwMode="auto">
                        <a:xfrm>
                          <a:off x="1784945" y="11962770"/>
                          <a:ext cx="1623812" cy="80691"/>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24" name="Freeform 28">
                          <a:extLst>
                            <a:ext uri="{FF2B5EF4-FFF2-40B4-BE49-F238E27FC236}">
                              <a16:creationId xmlns:a16="http://schemas.microsoft.com/office/drawing/2014/main" id="{7C6783BD-A104-4E8E-8F81-625E34A4F9AD}"/>
                            </a:ext>
                          </a:extLst>
                        </xdr:cNvPr>
                        <xdr:cNvSpPr>
                          <a:spLocks/>
                        </xdr:cNvSpPr>
                      </xdr:nvSpPr>
                      <xdr:spPr bwMode="auto">
                        <a:xfrm>
                          <a:off x="4816365" y="13604307"/>
                          <a:ext cx="85621" cy="49047"/>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37" name="Oval 136">
                              <a:extLst>
                                <a:ext uri="{FF2B5EF4-FFF2-40B4-BE49-F238E27FC236}">
                                  <a16:creationId xmlns:a16="http://schemas.microsoft.com/office/drawing/2014/main" id="{B159A4C3-973A-412F-B764-A222CA800F52}"/>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137" name="Oval 136">
                              <a:extLst>
                                <a:ext uri="{FF2B5EF4-FFF2-40B4-BE49-F238E27FC236}">
                                  <a16:creationId xmlns:a16="http://schemas.microsoft.com/office/drawing/2014/main" id="{B159A4C3-973A-412F-B764-A222CA800F52}"/>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38" name="Oval 137">
                              <a:extLst>
                                <a:ext uri="{FF2B5EF4-FFF2-40B4-BE49-F238E27FC236}">
                                  <a16:creationId xmlns:a16="http://schemas.microsoft.com/office/drawing/2014/main" id="{084E16B1-A803-41D4-8E96-7666692BB437}"/>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38" name="Oval 137">
                              <a:extLst>
                                <a:ext uri="{FF2B5EF4-FFF2-40B4-BE49-F238E27FC236}">
                                  <a16:creationId xmlns:a16="http://schemas.microsoft.com/office/drawing/2014/main" id="{084E16B1-A803-41D4-8E96-7666692BB437}"/>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141" name="Freeform 51">
                          <a:extLst>
                            <a:ext uri="{FF2B5EF4-FFF2-40B4-BE49-F238E27FC236}">
                              <a16:creationId xmlns:a16="http://schemas.microsoft.com/office/drawing/2014/main" id="{F3BB60B4-0E62-4977-BC6D-828C7F1EC5C7}"/>
                            </a:ext>
                          </a:extLst>
                        </xdr:cNvPr>
                        <xdr:cNvSpPr>
                          <a:spLocks/>
                        </xdr:cNvSpPr>
                      </xdr:nvSpPr>
                      <xdr:spPr bwMode="auto">
                        <a:xfrm>
                          <a:off x="4279666" y="12152632"/>
                          <a:ext cx="358843" cy="175635"/>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2" name="Freeform 54">
                          <a:extLst>
                            <a:ext uri="{FF2B5EF4-FFF2-40B4-BE49-F238E27FC236}">
                              <a16:creationId xmlns:a16="http://schemas.microsoft.com/office/drawing/2014/main" id="{9D67E22F-3550-4C07-8D7F-7E8F926F3D72}"/>
                            </a:ext>
                          </a:extLst>
                        </xdr:cNvPr>
                        <xdr:cNvSpPr>
                          <a:spLocks/>
                        </xdr:cNvSpPr>
                      </xdr:nvSpPr>
                      <xdr:spPr bwMode="auto">
                        <a:xfrm>
                          <a:off x="3825798" y="12405002"/>
                          <a:ext cx="354364" cy="322779"/>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3" name="Freeform 55">
                          <a:extLst>
                            <a:ext uri="{FF2B5EF4-FFF2-40B4-BE49-F238E27FC236}">
                              <a16:creationId xmlns:a16="http://schemas.microsoft.com/office/drawing/2014/main" id="{5EBE31FC-1713-471B-8078-E5D8085D59F0}"/>
                            </a:ext>
                          </a:extLst>
                        </xdr:cNvPr>
                        <xdr:cNvSpPr>
                          <a:spLocks/>
                        </xdr:cNvSpPr>
                      </xdr:nvSpPr>
                      <xdr:spPr bwMode="auto">
                        <a:xfrm>
                          <a:off x="4253026" y="13575037"/>
                          <a:ext cx="79917" cy="170875"/>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44" name="Oval 143">
                              <a:extLst>
                                <a:ext uri="{FF2B5EF4-FFF2-40B4-BE49-F238E27FC236}">
                                  <a16:creationId xmlns:a16="http://schemas.microsoft.com/office/drawing/2014/main" id="{EA79ADFD-045B-482E-B88B-A7585D351733}"/>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144" name="Oval 143">
                              <a:extLst>
                                <a:ext uri="{FF2B5EF4-FFF2-40B4-BE49-F238E27FC236}">
                                  <a16:creationId xmlns:a16="http://schemas.microsoft.com/office/drawing/2014/main" id="{EA79ADFD-045B-482E-B88B-A7585D351733}"/>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145" name="Freeform 60">
                          <a:extLst>
                            <a:ext uri="{FF2B5EF4-FFF2-40B4-BE49-F238E27FC236}">
                              <a16:creationId xmlns:a16="http://schemas.microsoft.com/office/drawing/2014/main" id="{93FF8605-835F-4EE2-A8DF-6A3F6F688370}"/>
                            </a:ext>
                          </a:extLst>
                        </xdr:cNvPr>
                        <xdr:cNvSpPr>
                          <a:spLocks/>
                        </xdr:cNvSpPr>
                      </xdr:nvSpPr>
                      <xdr:spPr bwMode="auto">
                        <a:xfrm>
                          <a:off x="3799159" y="13018901"/>
                          <a:ext cx="79134" cy="116290"/>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6" name="Freeform 65">
                          <a:extLst>
                            <a:ext uri="{FF2B5EF4-FFF2-40B4-BE49-F238E27FC236}">
                              <a16:creationId xmlns:a16="http://schemas.microsoft.com/office/drawing/2014/main" id="{DDBCE8BB-D6A4-4564-A529-3D6C23052E1B}"/>
                            </a:ext>
                          </a:extLst>
                        </xdr:cNvPr>
                        <xdr:cNvSpPr>
                          <a:spLocks/>
                        </xdr:cNvSpPr>
                      </xdr:nvSpPr>
                      <xdr:spPr bwMode="auto">
                        <a:xfrm>
                          <a:off x="3803076" y="13560796"/>
                          <a:ext cx="79917" cy="183532"/>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7" name="Freeform 66">
                          <a:extLst>
                            <a:ext uri="{FF2B5EF4-FFF2-40B4-BE49-F238E27FC236}">
                              <a16:creationId xmlns:a16="http://schemas.microsoft.com/office/drawing/2014/main" id="{4818224D-EA14-4C33-A1AF-58EADD3E825F}"/>
                            </a:ext>
                          </a:extLst>
                        </xdr:cNvPr>
                        <xdr:cNvSpPr>
                          <a:spLocks/>
                        </xdr:cNvSpPr>
                      </xdr:nvSpPr>
                      <xdr:spPr bwMode="auto">
                        <a:xfrm>
                          <a:off x="4405027" y="13972954"/>
                          <a:ext cx="338473" cy="80691"/>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8" name="Freeform 67">
                          <a:extLst>
                            <a:ext uri="{FF2B5EF4-FFF2-40B4-BE49-F238E27FC236}">
                              <a16:creationId xmlns:a16="http://schemas.microsoft.com/office/drawing/2014/main" id="{3C59631B-C9EB-49E2-AF27-79DF93637B0A}"/>
                            </a:ext>
                          </a:extLst>
                        </xdr:cNvPr>
                        <xdr:cNvSpPr>
                          <a:spLocks/>
                        </xdr:cNvSpPr>
                      </xdr:nvSpPr>
                      <xdr:spPr bwMode="auto">
                        <a:xfrm>
                          <a:off x="4253026" y="13016527"/>
                          <a:ext cx="79917" cy="118663"/>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49" name="Freeform 68">
                          <a:extLst>
                            <a:ext uri="{FF2B5EF4-FFF2-40B4-BE49-F238E27FC236}">
                              <a16:creationId xmlns:a16="http://schemas.microsoft.com/office/drawing/2014/main" id="{3D48367E-9B75-4BB8-903C-A8961D95CAA3}"/>
                            </a:ext>
                          </a:extLst>
                        </xdr:cNvPr>
                        <xdr:cNvSpPr>
                          <a:spLocks/>
                        </xdr:cNvSpPr>
                      </xdr:nvSpPr>
                      <xdr:spPr bwMode="auto">
                        <a:xfrm>
                          <a:off x="4253811" y="13308440"/>
                          <a:ext cx="79134" cy="87020"/>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0" name="Freeform 69">
                          <a:extLst>
                            <a:ext uri="{FF2B5EF4-FFF2-40B4-BE49-F238E27FC236}">
                              <a16:creationId xmlns:a16="http://schemas.microsoft.com/office/drawing/2014/main" id="{D221B3CA-AACA-4966-82AE-8EBCEAF3EC18}"/>
                            </a:ext>
                          </a:extLst>
                        </xdr:cNvPr>
                        <xdr:cNvSpPr>
                          <a:spLocks/>
                        </xdr:cNvSpPr>
                      </xdr:nvSpPr>
                      <xdr:spPr bwMode="auto">
                        <a:xfrm>
                          <a:off x="4260862" y="12562429"/>
                          <a:ext cx="79134" cy="155067"/>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2" name="Freeform 71">
                          <a:extLst>
                            <a:ext uri="{FF2B5EF4-FFF2-40B4-BE49-F238E27FC236}">
                              <a16:creationId xmlns:a16="http://schemas.microsoft.com/office/drawing/2014/main" id="{00270B2D-A03C-4FD5-8A74-E0CA10740804}"/>
                            </a:ext>
                          </a:extLst>
                        </xdr:cNvPr>
                        <xdr:cNvSpPr>
                          <a:spLocks/>
                        </xdr:cNvSpPr>
                      </xdr:nvSpPr>
                      <xdr:spPr bwMode="auto">
                        <a:xfrm>
                          <a:off x="3802293" y="13283916"/>
                          <a:ext cx="79134" cy="111543"/>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3" name="Freeform 72">
                          <a:extLst>
                            <a:ext uri="{FF2B5EF4-FFF2-40B4-BE49-F238E27FC236}">
                              <a16:creationId xmlns:a16="http://schemas.microsoft.com/office/drawing/2014/main" id="{09D5DBF4-4BE3-4387-B5DA-761796444952}"/>
                            </a:ext>
                          </a:extLst>
                        </xdr:cNvPr>
                        <xdr:cNvSpPr>
                          <a:spLocks/>
                        </xdr:cNvSpPr>
                      </xdr:nvSpPr>
                      <xdr:spPr bwMode="auto">
                        <a:xfrm>
                          <a:off x="3955076" y="13972954"/>
                          <a:ext cx="234488" cy="80691"/>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7" name="Freeform 81">
                          <a:extLst>
                            <a:ext uri="{FF2B5EF4-FFF2-40B4-BE49-F238E27FC236}">
                              <a16:creationId xmlns:a16="http://schemas.microsoft.com/office/drawing/2014/main" id="{8F7CC600-D8FD-4B89-B6A9-3FAF267FEE33}"/>
                            </a:ext>
                          </a:extLst>
                        </xdr:cNvPr>
                        <xdr:cNvSpPr>
                          <a:spLocks/>
                        </xdr:cNvSpPr>
                      </xdr:nvSpPr>
                      <xdr:spPr bwMode="auto">
                        <a:xfrm>
                          <a:off x="4816365" y="12996751"/>
                          <a:ext cx="86404" cy="130529"/>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59" name="Freeform 84">
                          <a:extLst>
                            <a:ext uri="{FF2B5EF4-FFF2-40B4-BE49-F238E27FC236}">
                              <a16:creationId xmlns:a16="http://schemas.microsoft.com/office/drawing/2014/main" id="{801794F1-2FE0-4485-A73A-E81AD9524940}"/>
                            </a:ext>
                          </a:extLst>
                        </xdr:cNvPr>
                        <xdr:cNvSpPr>
                          <a:spLocks/>
                        </xdr:cNvSpPr>
                      </xdr:nvSpPr>
                      <xdr:spPr bwMode="auto">
                        <a:xfrm>
                          <a:off x="4816365" y="13287080"/>
                          <a:ext cx="85621" cy="11233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4" name="Freeform 98">
                          <a:extLst>
                            <a:ext uri="{FF2B5EF4-FFF2-40B4-BE49-F238E27FC236}">
                              <a16:creationId xmlns:a16="http://schemas.microsoft.com/office/drawing/2014/main" id="{7C8055F6-D356-4BB4-9998-F81CFC494263}"/>
                            </a:ext>
                          </a:extLst>
                        </xdr:cNvPr>
                        <xdr:cNvSpPr>
                          <a:spLocks/>
                        </xdr:cNvSpPr>
                      </xdr:nvSpPr>
                      <xdr:spPr bwMode="auto">
                        <a:xfrm>
                          <a:off x="4842220" y="12613073"/>
                          <a:ext cx="320671" cy="93349"/>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67" name="Freeform 126">
                          <a:extLst>
                            <a:ext uri="{FF2B5EF4-FFF2-40B4-BE49-F238E27FC236}">
                              <a16:creationId xmlns:a16="http://schemas.microsoft.com/office/drawing/2014/main" id="{4543FEF6-7C29-413B-8E4C-BF4BE3310FC2}"/>
                            </a:ext>
                          </a:extLst>
                        </xdr:cNvPr>
                        <xdr:cNvSpPr>
                          <a:spLocks/>
                        </xdr:cNvSpPr>
                      </xdr:nvSpPr>
                      <xdr:spPr bwMode="auto">
                        <a:xfrm>
                          <a:off x="4741149" y="11961189"/>
                          <a:ext cx="1042663" cy="79900"/>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68" name="Oval 167">
                              <a:extLst>
                                <a:ext uri="{FF2B5EF4-FFF2-40B4-BE49-F238E27FC236}">
                                  <a16:creationId xmlns:a16="http://schemas.microsoft.com/office/drawing/2014/main" id="{82B4A0D3-B182-4639-B943-91D2172CE1D9}"/>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168" name="Oval 167">
                              <a:extLst>
                                <a:ext uri="{FF2B5EF4-FFF2-40B4-BE49-F238E27FC236}">
                                  <a16:creationId xmlns:a16="http://schemas.microsoft.com/office/drawing/2014/main" id="{82B4A0D3-B182-4639-B943-91D2172CE1D9}"/>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172" name="Freeform 144">
                          <a:extLst>
                            <a:ext uri="{FF2B5EF4-FFF2-40B4-BE49-F238E27FC236}">
                              <a16:creationId xmlns:a16="http://schemas.microsoft.com/office/drawing/2014/main" id="{C71F93E7-0D10-4FEE-95AD-15C56F7A2D4E}"/>
                            </a:ext>
                          </a:extLst>
                        </xdr:cNvPr>
                        <xdr:cNvSpPr>
                          <a:spLocks/>
                        </xdr:cNvSpPr>
                      </xdr:nvSpPr>
                      <xdr:spPr bwMode="auto">
                        <a:xfrm>
                          <a:off x="3234819" y="12117033"/>
                          <a:ext cx="340259" cy="543506"/>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4" name="Freeform 153">
                          <a:extLst>
                            <a:ext uri="{FF2B5EF4-FFF2-40B4-BE49-F238E27FC236}">
                              <a16:creationId xmlns:a16="http://schemas.microsoft.com/office/drawing/2014/main" id="{389EE390-5603-44E7-97B5-4A13AD4183A7}"/>
                            </a:ext>
                          </a:extLst>
                        </xdr:cNvPr>
                        <xdr:cNvSpPr>
                          <a:spLocks/>
                        </xdr:cNvSpPr>
                      </xdr:nvSpPr>
                      <xdr:spPr bwMode="auto">
                        <a:xfrm>
                          <a:off x="3207396" y="12967480"/>
                          <a:ext cx="79134" cy="129738"/>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5" name="Freeform 154">
                          <a:extLst>
                            <a:ext uri="{FF2B5EF4-FFF2-40B4-BE49-F238E27FC236}">
                              <a16:creationId xmlns:a16="http://schemas.microsoft.com/office/drawing/2014/main" id="{7A704266-6A52-4434-8F3B-5FFC8B4A0A53}"/>
                            </a:ext>
                          </a:extLst>
                        </xdr:cNvPr>
                        <xdr:cNvSpPr>
                          <a:spLocks/>
                        </xdr:cNvSpPr>
                      </xdr:nvSpPr>
                      <xdr:spPr bwMode="auto">
                        <a:xfrm>
                          <a:off x="3208179" y="13254645"/>
                          <a:ext cx="79134" cy="127365"/>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76" name="Freeform 157">
                          <a:extLst>
                            <a:ext uri="{FF2B5EF4-FFF2-40B4-BE49-F238E27FC236}">
                              <a16:creationId xmlns:a16="http://schemas.microsoft.com/office/drawing/2014/main" id="{51E9DB77-F2A0-48AB-9176-90E54852AD81}"/>
                            </a:ext>
                          </a:extLst>
                        </xdr:cNvPr>
                        <xdr:cNvSpPr>
                          <a:spLocks/>
                        </xdr:cNvSpPr>
                      </xdr:nvSpPr>
                      <xdr:spPr bwMode="auto">
                        <a:xfrm>
                          <a:off x="3208179" y="13561588"/>
                          <a:ext cx="79134" cy="147142"/>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77" name="Oval 176">
                              <a:extLst>
                                <a:ext uri="{FF2B5EF4-FFF2-40B4-BE49-F238E27FC236}">
                                  <a16:creationId xmlns:a16="http://schemas.microsoft.com/office/drawing/2014/main" id="{7B57CDBD-4634-4153-8CDF-7CBC31114948}"/>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77" name="Oval 176">
                              <a:extLst>
                                <a:ext uri="{FF2B5EF4-FFF2-40B4-BE49-F238E27FC236}">
                                  <a16:creationId xmlns:a16="http://schemas.microsoft.com/office/drawing/2014/main" id="{7B57CDBD-4634-4153-8CDF-7CBC31114948}"/>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78" name="Oval 177">
                              <a:extLst>
                                <a:ext uri="{FF2B5EF4-FFF2-40B4-BE49-F238E27FC236}">
                                  <a16:creationId xmlns:a16="http://schemas.microsoft.com/office/drawing/2014/main" id="{268F9BD1-D997-4FCE-A0ED-07440E5D53DF}"/>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178" name="Oval 177">
                              <a:extLst>
                                <a:ext uri="{FF2B5EF4-FFF2-40B4-BE49-F238E27FC236}">
                                  <a16:creationId xmlns:a16="http://schemas.microsoft.com/office/drawing/2014/main" id="{268F9BD1-D997-4FCE-A0ED-07440E5D53DF}"/>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179" name="Oval 178">
                              <a:extLst>
                                <a:ext uri="{FF2B5EF4-FFF2-40B4-BE49-F238E27FC236}">
                                  <a16:creationId xmlns:a16="http://schemas.microsoft.com/office/drawing/2014/main" id="{EA818F72-7DCA-4A28-9974-4B464E6100AD}"/>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179" name="Oval 178">
                              <a:extLst>
                                <a:ext uri="{FF2B5EF4-FFF2-40B4-BE49-F238E27FC236}">
                                  <a16:creationId xmlns:a16="http://schemas.microsoft.com/office/drawing/2014/main" id="{EA818F72-7DCA-4A28-9974-4B464E6100AD}"/>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180" name="Group 179">
                          <a:extLst>
                            <a:ext uri="{FF2B5EF4-FFF2-40B4-BE49-F238E27FC236}">
                              <a16:creationId xmlns:a16="http://schemas.microsoft.com/office/drawing/2014/main" id="{833F7216-5574-417F-B1B3-49ADCC5DE73B}"/>
                            </a:ext>
                          </a:extLst>
                        </xdr:cNvPr>
                        <xdr:cNvGrpSpPr/>
                      </xdr:nvGrpSpPr>
                      <xdr:grpSpPr>
                        <a:xfrm>
                          <a:off x="4704324" y="13751449"/>
                          <a:ext cx="313620" cy="310107"/>
                          <a:chOff x="5721461" y="4434792"/>
                          <a:chExt cx="489857" cy="489857"/>
                        </a:xfrm>
                      </xdr:grpSpPr>
                      <mc:AlternateContent xmlns:mc="http://schemas.openxmlformats.org/markup-compatibility/2006" xmlns:a14="http://schemas.microsoft.com/office/drawing/2010/main">
                        <mc:Choice Requires="a14">
                          <xdr:sp macro="" textlink="">
                            <xdr:nvSpPr>
                              <xdr:cNvPr id="308" name="Oval 307">
                                <a:extLst>
                                  <a:ext uri="{FF2B5EF4-FFF2-40B4-BE49-F238E27FC236}">
                                    <a16:creationId xmlns:a16="http://schemas.microsoft.com/office/drawing/2014/main" id="{7C08B0A3-8261-4D10-A520-7B4F7EC4786E}"/>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308" name="Oval 307">
                                <a:extLst>
                                  <a:ext uri="{FF2B5EF4-FFF2-40B4-BE49-F238E27FC236}">
                                    <a16:creationId xmlns:a16="http://schemas.microsoft.com/office/drawing/2014/main" id="{7C08B0A3-8261-4D10-A520-7B4F7EC4786E}"/>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309" name="Rectangle 308">
                            <a:extLst>
                              <a:ext uri="{FF2B5EF4-FFF2-40B4-BE49-F238E27FC236}">
                                <a16:creationId xmlns:a16="http://schemas.microsoft.com/office/drawing/2014/main" id="{3ED044BA-5EE5-4412-9A66-49AB7AD7F3ED}"/>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182" name="Oval 181">
                          <a:extLst>
                            <a:ext uri="{FF2B5EF4-FFF2-40B4-BE49-F238E27FC236}">
                              <a16:creationId xmlns:a16="http://schemas.microsoft.com/office/drawing/2014/main" id="{F9597769-B1E1-485A-BD29-75A7DA6ED06C}"/>
                            </a:ext>
                          </a:extLst>
                        </xdr:cNvPr>
                        <xdr:cNvSpPr>
                          <a:spLocks noChangeArrowheads="1"/>
                        </xdr:cNvSpPr>
                      </xdr:nvSpPr>
                      <xdr:spPr bwMode="auto">
                        <a:xfrm>
                          <a:off x="4175461" y="12333575"/>
                          <a:ext cx="229566"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83" name="Oval 182">
                          <a:extLst>
                            <a:ext uri="{FF2B5EF4-FFF2-40B4-BE49-F238E27FC236}">
                              <a16:creationId xmlns:a16="http://schemas.microsoft.com/office/drawing/2014/main" id="{A9440070-46A2-420D-81AE-B5AE22125B34}"/>
                            </a:ext>
                          </a:extLst>
                        </xdr:cNvPr>
                        <xdr:cNvSpPr>
                          <a:spLocks noChangeArrowheads="1"/>
                        </xdr:cNvSpPr>
                      </xdr:nvSpPr>
                      <xdr:spPr bwMode="auto">
                        <a:xfrm>
                          <a:off x="3406924" y="11885244"/>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xdr:sp macro="" textlink="">
                      <xdr:nvSpPr>
                        <xdr:cNvPr id="185" name="Freeform 73">
                          <a:extLst>
                            <a:ext uri="{FF2B5EF4-FFF2-40B4-BE49-F238E27FC236}">
                              <a16:creationId xmlns:a16="http://schemas.microsoft.com/office/drawing/2014/main" id="{4B84A01C-5BD7-4CC6-8395-DEDE6D6DDAF2}"/>
                            </a:ext>
                          </a:extLst>
                        </xdr:cNvPr>
                        <xdr:cNvSpPr>
                          <a:spLocks/>
                        </xdr:cNvSpPr>
                      </xdr:nvSpPr>
                      <xdr:spPr bwMode="auto">
                        <a:xfrm>
                          <a:off x="3316303" y="13975326"/>
                          <a:ext cx="414691" cy="79109"/>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89" name="Freeform 73">
                          <a:extLst>
                            <a:ext uri="{FF2B5EF4-FFF2-40B4-BE49-F238E27FC236}">
                              <a16:creationId xmlns:a16="http://schemas.microsoft.com/office/drawing/2014/main" id="{E1710599-EE5E-4929-BA87-E39135C72E74}"/>
                            </a:ext>
                          </a:extLst>
                        </xdr:cNvPr>
                        <xdr:cNvSpPr>
                          <a:spLocks/>
                        </xdr:cNvSpPr>
                      </xdr:nvSpPr>
                      <xdr:spPr bwMode="auto">
                        <a:xfrm>
                          <a:off x="6121197" y="11945958"/>
                          <a:ext cx="655813"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94" name="Freeform 47">
                              <a:extLst>
                                <a:ext uri="{FF2B5EF4-FFF2-40B4-BE49-F238E27FC236}">
                                  <a16:creationId xmlns:a16="http://schemas.microsoft.com/office/drawing/2014/main" id="{188B3C41-7E1C-4C8D-83C3-6F2A67639F23}"/>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194" name="Freeform 47">
                              <a:extLst>
                                <a:ext uri="{FF2B5EF4-FFF2-40B4-BE49-F238E27FC236}">
                                  <a16:creationId xmlns:a16="http://schemas.microsoft.com/office/drawing/2014/main" id="{188B3C41-7E1C-4C8D-83C3-6F2A67639F23}"/>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195" name="Freeform 155">
                          <a:extLst>
                            <a:ext uri="{FF2B5EF4-FFF2-40B4-BE49-F238E27FC236}">
                              <a16:creationId xmlns:a16="http://schemas.microsoft.com/office/drawing/2014/main" id="{697CF1F5-2CE2-45DA-919E-8904B6735871}"/>
                            </a:ext>
                          </a:extLst>
                        </xdr:cNvPr>
                        <xdr:cNvSpPr>
                          <a:spLocks/>
                        </xdr:cNvSpPr>
                      </xdr:nvSpPr>
                      <xdr:spPr bwMode="auto">
                        <a:xfrm>
                          <a:off x="3117293" y="13382802"/>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mc:AlternateContent xmlns:mc="http://schemas.openxmlformats.org/markup-compatibility/2006" xmlns:a14="http://schemas.microsoft.com/office/drawing/2010/main">
                      <mc:Choice Requires="a14">
                        <xdr:sp macro="" textlink="">
                          <xdr:nvSpPr>
                            <xdr:cNvPr id="196" name="Freeform 147">
                              <a:extLst>
                                <a:ext uri="{FF2B5EF4-FFF2-40B4-BE49-F238E27FC236}">
                                  <a16:creationId xmlns:a16="http://schemas.microsoft.com/office/drawing/2014/main" id="{D71C226A-1C27-4D0B-8EA6-ECE88D259640}"/>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96" name="Freeform 147">
                              <a:extLst>
                                <a:ext uri="{FF2B5EF4-FFF2-40B4-BE49-F238E27FC236}">
                                  <a16:creationId xmlns:a16="http://schemas.microsoft.com/office/drawing/2014/main" id="{D71C226A-1C27-4D0B-8EA6-ECE88D259640}"/>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97" name="Freeform 82">
                              <a:extLst>
                                <a:ext uri="{FF2B5EF4-FFF2-40B4-BE49-F238E27FC236}">
                                  <a16:creationId xmlns:a16="http://schemas.microsoft.com/office/drawing/2014/main" id="{BDB41380-AB17-4DA5-8D2D-541CBC82A0AC}"/>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97" name="Freeform 82">
                              <a:extLst>
                                <a:ext uri="{FF2B5EF4-FFF2-40B4-BE49-F238E27FC236}">
                                  <a16:creationId xmlns:a16="http://schemas.microsoft.com/office/drawing/2014/main" id="{BDB41380-AB17-4DA5-8D2D-541CBC82A0AC}"/>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98" name="Freeform 61">
                              <a:extLst>
                                <a:ext uri="{FF2B5EF4-FFF2-40B4-BE49-F238E27FC236}">
                                  <a16:creationId xmlns:a16="http://schemas.microsoft.com/office/drawing/2014/main" id="{7144D44C-2E70-42D0-860F-045DA79F09CC}"/>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98" name="Freeform 61">
                              <a:extLst>
                                <a:ext uri="{FF2B5EF4-FFF2-40B4-BE49-F238E27FC236}">
                                  <a16:creationId xmlns:a16="http://schemas.microsoft.com/office/drawing/2014/main" id="{7144D44C-2E70-42D0-860F-045DA79F09CC}"/>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199" name="Freeform 155">
                          <a:extLst>
                            <a:ext uri="{FF2B5EF4-FFF2-40B4-BE49-F238E27FC236}">
                              <a16:creationId xmlns:a16="http://schemas.microsoft.com/office/drawing/2014/main" id="{4DC65CB5-30B9-47A7-AF42-82ED49115BB7}"/>
                            </a:ext>
                          </a:extLst>
                        </xdr:cNvPr>
                        <xdr:cNvSpPr>
                          <a:spLocks/>
                        </xdr:cNvSpPr>
                      </xdr:nvSpPr>
                      <xdr:spPr bwMode="auto">
                        <a:xfrm>
                          <a:off x="4163131" y="13394737"/>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200" name="Freeform 155">
                          <a:extLst>
                            <a:ext uri="{FF2B5EF4-FFF2-40B4-BE49-F238E27FC236}">
                              <a16:creationId xmlns:a16="http://schemas.microsoft.com/office/drawing/2014/main" id="{76DF6F34-2D9A-4EB2-9532-5223F9EA144B}"/>
                            </a:ext>
                          </a:extLst>
                        </xdr:cNvPr>
                        <xdr:cNvSpPr>
                          <a:spLocks/>
                        </xdr:cNvSpPr>
                      </xdr:nvSpPr>
                      <xdr:spPr bwMode="auto">
                        <a:xfrm>
                          <a:off x="3712582" y="13395290"/>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201" name="Freeform 155">
                          <a:extLst>
                            <a:ext uri="{FF2B5EF4-FFF2-40B4-BE49-F238E27FC236}">
                              <a16:creationId xmlns:a16="http://schemas.microsoft.com/office/drawing/2014/main" id="{E662FEF0-C767-402E-A372-F0CDA7EF40DF}"/>
                            </a:ext>
                          </a:extLst>
                        </xdr:cNvPr>
                        <xdr:cNvSpPr>
                          <a:spLocks/>
                        </xdr:cNvSpPr>
                      </xdr:nvSpPr>
                      <xdr:spPr bwMode="auto">
                        <a:xfrm>
                          <a:off x="4728752" y="13393086"/>
                          <a:ext cx="268960"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202" name="Oval 201">
                          <a:extLst>
                            <a:ext uri="{FF2B5EF4-FFF2-40B4-BE49-F238E27FC236}">
                              <a16:creationId xmlns:a16="http://schemas.microsoft.com/office/drawing/2014/main" id="{25C74DE8-22CB-48BB-A2EC-0B8105191C0D}"/>
                            </a:ext>
                          </a:extLst>
                        </xdr:cNvPr>
                        <xdr:cNvSpPr>
                          <a:spLocks noChangeArrowheads="1"/>
                        </xdr:cNvSpPr>
                      </xdr:nvSpPr>
                      <xdr:spPr bwMode="auto">
                        <a:xfrm>
                          <a:off x="4450468" y="11854391"/>
                          <a:ext cx="293814" cy="296658"/>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203" name="Oval 202">
                              <a:extLst>
                                <a:ext uri="{FF2B5EF4-FFF2-40B4-BE49-F238E27FC236}">
                                  <a16:creationId xmlns:a16="http://schemas.microsoft.com/office/drawing/2014/main" id="{F995B18D-6675-4BFF-82AC-2C8D55FC816C}"/>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203" name="Oval 202">
                              <a:extLst>
                                <a:ext uri="{FF2B5EF4-FFF2-40B4-BE49-F238E27FC236}">
                                  <a16:creationId xmlns:a16="http://schemas.microsoft.com/office/drawing/2014/main" id="{F995B18D-6675-4BFF-82AC-2C8D55FC816C}"/>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205" name="Oval 204">
                              <a:extLst>
                                <a:ext uri="{FF2B5EF4-FFF2-40B4-BE49-F238E27FC236}">
                                  <a16:creationId xmlns:a16="http://schemas.microsoft.com/office/drawing/2014/main" id="{DFC2DD72-47F7-4473-B8BC-7D0D6ECCDE24}"/>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205" name="Oval 204">
                              <a:extLst>
                                <a:ext uri="{FF2B5EF4-FFF2-40B4-BE49-F238E27FC236}">
                                  <a16:creationId xmlns:a16="http://schemas.microsoft.com/office/drawing/2014/main" id="{DFC2DD72-47F7-4473-B8BC-7D0D6ECCDE24}"/>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187" name="Freeform 73">
                          <a:extLst>
                            <a:ext uri="{FF2B5EF4-FFF2-40B4-BE49-F238E27FC236}">
                              <a16:creationId xmlns:a16="http://schemas.microsoft.com/office/drawing/2014/main" id="{70F71606-33BC-4942-8486-C2B0342B46D2}"/>
                            </a:ext>
                          </a:extLst>
                        </xdr:cNvPr>
                        <xdr:cNvSpPr>
                          <a:spLocks/>
                        </xdr:cNvSpPr>
                      </xdr:nvSpPr>
                      <xdr:spPr bwMode="auto">
                        <a:xfrm>
                          <a:off x="852450" y="11952134"/>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grpSp>
          </xdr:grpSp>
          <xdr:sp macro="" textlink="">
            <xdr:nvSpPr>
              <xdr:cNvPr id="782" name="Freeform 84">
                <a:extLst>
                  <a:ext uri="{FF2B5EF4-FFF2-40B4-BE49-F238E27FC236}">
                    <a16:creationId xmlns:a16="http://schemas.microsoft.com/office/drawing/2014/main" id="{C44506EF-2180-45AF-A4AC-F7F1893971E9}"/>
                  </a:ext>
                </a:extLst>
              </xdr:cNvPr>
              <xdr:cNvSpPr>
                <a:spLocks/>
              </xdr:cNvSpPr>
            </xdr:nvSpPr>
            <xdr:spPr bwMode="auto">
              <a:xfrm>
                <a:off x="4817858" y="13561583"/>
                <a:ext cx="90024" cy="18449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clientData/>
  </xdr:twoCellAnchor>
  <xdr:twoCellAnchor>
    <xdr:from>
      <xdr:col>12</xdr:col>
      <xdr:colOff>275666</xdr:colOff>
      <xdr:row>54</xdr:row>
      <xdr:rowOff>67873</xdr:rowOff>
    </xdr:from>
    <xdr:to>
      <xdr:col>20</xdr:col>
      <xdr:colOff>596613</xdr:colOff>
      <xdr:row>72</xdr:row>
      <xdr:rowOff>115553</xdr:rowOff>
    </xdr:to>
    <xdr:grpSp>
      <xdr:nvGrpSpPr>
        <xdr:cNvPr id="783" name="Group 782">
          <a:extLst>
            <a:ext uri="{FF2B5EF4-FFF2-40B4-BE49-F238E27FC236}">
              <a16:creationId xmlns:a16="http://schemas.microsoft.com/office/drawing/2014/main" id="{6B0D6C5A-0BBA-4F97-B75C-7BAD0B20FD8B}"/>
            </a:ext>
          </a:extLst>
        </xdr:cNvPr>
        <xdr:cNvGrpSpPr/>
      </xdr:nvGrpSpPr>
      <xdr:grpSpPr>
        <a:xfrm>
          <a:off x="6544848" y="11001418"/>
          <a:ext cx="5597220" cy="3465135"/>
          <a:chOff x="839262" y="11240492"/>
          <a:chExt cx="5937748" cy="3536838"/>
        </a:xfrm>
      </xdr:grpSpPr>
      <xdr:grpSp>
        <xdr:nvGrpSpPr>
          <xdr:cNvPr id="784" name="Group 783">
            <a:extLst>
              <a:ext uri="{FF2B5EF4-FFF2-40B4-BE49-F238E27FC236}">
                <a16:creationId xmlns:a16="http://schemas.microsoft.com/office/drawing/2014/main" id="{72B066A5-356B-416A-83EF-BF63A1A0B47B}"/>
              </a:ext>
            </a:extLst>
          </xdr:cNvPr>
          <xdr:cNvGrpSpPr/>
        </xdr:nvGrpSpPr>
        <xdr:grpSpPr>
          <a:xfrm>
            <a:off x="839262" y="11864675"/>
            <a:ext cx="4783932" cy="2803177"/>
            <a:chOff x="842843" y="11850351"/>
            <a:chExt cx="4799688" cy="2790287"/>
          </a:xfrm>
        </xdr:grpSpPr>
        <xdr:sp macro="" textlink="">
          <xdr:nvSpPr>
            <xdr:cNvPr id="855" name="Rectangle 854">
              <a:extLst>
                <a:ext uri="{FF2B5EF4-FFF2-40B4-BE49-F238E27FC236}">
                  <a16:creationId xmlns:a16="http://schemas.microsoft.com/office/drawing/2014/main" id="{24DCECA5-9CEC-4902-B4F6-502A5F26C762}"/>
                </a:ext>
              </a:extLst>
            </xdr:cNvPr>
            <xdr:cNvSpPr>
              <a:spLocks noChangeArrowheads="1"/>
            </xdr:cNvSpPr>
          </xdr:nvSpPr>
          <xdr:spPr bwMode="auto">
            <a:xfrm>
              <a:off x="1924072" y="11850351"/>
              <a:ext cx="3718459" cy="2255188"/>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856" name="Group 855">
              <a:extLst>
                <a:ext uri="{FF2B5EF4-FFF2-40B4-BE49-F238E27FC236}">
                  <a16:creationId xmlns:a16="http://schemas.microsoft.com/office/drawing/2014/main" id="{519C5F93-5086-4C29-A404-EA639D96ED5D}"/>
                </a:ext>
              </a:extLst>
            </xdr:cNvPr>
            <xdr:cNvGrpSpPr/>
          </xdr:nvGrpSpPr>
          <xdr:grpSpPr>
            <a:xfrm>
              <a:off x="842843" y="12354173"/>
              <a:ext cx="2298243" cy="2286465"/>
              <a:chOff x="839262" y="12374941"/>
              <a:chExt cx="2288217" cy="2292911"/>
            </a:xfrm>
          </xdr:grpSpPr>
          <xdr:sp macro="" textlink="">
            <xdr:nvSpPr>
              <xdr:cNvPr id="857" name="Freeform 73">
                <a:extLst>
                  <a:ext uri="{FF2B5EF4-FFF2-40B4-BE49-F238E27FC236}">
                    <a16:creationId xmlns:a16="http://schemas.microsoft.com/office/drawing/2014/main" id="{6ECF71B2-7CE9-4CC3-8194-8D91A0EA89C1}"/>
                  </a:ext>
                </a:extLst>
              </xdr:cNvPr>
              <xdr:cNvSpPr>
                <a:spLocks/>
              </xdr:cNvSpPr>
            </xdr:nvSpPr>
            <xdr:spPr bwMode="auto">
              <a:xfrm>
                <a:off x="839262" y="13975375"/>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58" name="Freeform 109">
                <a:extLst>
                  <a:ext uri="{FF2B5EF4-FFF2-40B4-BE49-F238E27FC236}">
                    <a16:creationId xmlns:a16="http://schemas.microsoft.com/office/drawing/2014/main" id="{DD10C831-5EBD-4633-B717-ABA869614169}"/>
                  </a:ext>
                </a:extLst>
              </xdr:cNvPr>
              <xdr:cNvSpPr>
                <a:spLocks/>
              </xdr:cNvSpPr>
            </xdr:nvSpPr>
            <xdr:spPr bwMode="auto">
              <a:xfrm>
                <a:off x="2552171" y="13493555"/>
                <a:ext cx="326938" cy="223087"/>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59" name="Freeform 112">
                <a:extLst>
                  <a:ext uri="{FF2B5EF4-FFF2-40B4-BE49-F238E27FC236}">
                    <a16:creationId xmlns:a16="http://schemas.microsoft.com/office/drawing/2014/main" id="{F51035B8-5754-4AFD-A3F4-7451D63A7702}"/>
                  </a:ext>
                </a:extLst>
              </xdr:cNvPr>
              <xdr:cNvSpPr>
                <a:spLocks/>
              </xdr:cNvSpPr>
            </xdr:nvSpPr>
            <xdr:spPr bwMode="auto">
              <a:xfrm>
                <a:off x="2046920" y="12374941"/>
                <a:ext cx="856478" cy="1844041"/>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60" name="Freeform 113">
                <a:extLst>
                  <a:ext uri="{FF2B5EF4-FFF2-40B4-BE49-F238E27FC236}">
                    <a16:creationId xmlns:a16="http://schemas.microsoft.com/office/drawing/2014/main" id="{AA6744D1-3B9D-4728-9B89-B7865B26E373}"/>
                  </a:ext>
                </a:extLst>
              </xdr:cNvPr>
              <xdr:cNvSpPr>
                <a:spLocks/>
              </xdr:cNvSpPr>
            </xdr:nvSpPr>
            <xdr:spPr bwMode="auto">
              <a:xfrm>
                <a:off x="2357861" y="13226562"/>
                <a:ext cx="60536" cy="1198894"/>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61" name="Freeform 114">
                <a:extLst>
                  <a:ext uri="{FF2B5EF4-FFF2-40B4-BE49-F238E27FC236}">
                    <a16:creationId xmlns:a16="http://schemas.microsoft.com/office/drawing/2014/main" id="{1A91DAEA-CC9E-4E53-B3BB-6F219527F540}"/>
                  </a:ext>
                </a:extLst>
              </xdr:cNvPr>
              <xdr:cNvSpPr>
                <a:spLocks/>
              </xdr:cNvSpPr>
            </xdr:nvSpPr>
            <xdr:spPr bwMode="auto">
              <a:xfrm>
                <a:off x="1779460" y="13226562"/>
                <a:ext cx="654402" cy="791484"/>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62" name="Oval 861">
                <a:extLst>
                  <a:ext uri="{FF2B5EF4-FFF2-40B4-BE49-F238E27FC236}">
                    <a16:creationId xmlns:a16="http://schemas.microsoft.com/office/drawing/2014/main" id="{E8206497-7B70-424C-B803-D8324C2A48BF}"/>
                  </a:ext>
                </a:extLst>
              </xdr:cNvPr>
              <xdr:cNvSpPr>
                <a:spLocks noChangeArrowheads="1"/>
              </xdr:cNvSpPr>
            </xdr:nvSpPr>
            <xdr:spPr bwMode="auto">
              <a:xfrm>
                <a:off x="2324172" y="12461960"/>
                <a:ext cx="153566" cy="152695"/>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863" name="Freeform 120">
                <a:extLst>
                  <a:ext uri="{FF2B5EF4-FFF2-40B4-BE49-F238E27FC236}">
                    <a16:creationId xmlns:a16="http://schemas.microsoft.com/office/drawing/2014/main" id="{2C25FA5E-3EE9-42F2-AB3C-368ADF3AC65C}"/>
                  </a:ext>
                </a:extLst>
              </xdr:cNvPr>
              <xdr:cNvSpPr>
                <a:spLocks/>
              </xdr:cNvSpPr>
            </xdr:nvSpPr>
            <xdr:spPr bwMode="auto">
              <a:xfrm>
                <a:off x="2645133" y="12872093"/>
                <a:ext cx="98211" cy="543935"/>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64" name="Freeform 121">
                <a:extLst>
                  <a:ext uri="{FF2B5EF4-FFF2-40B4-BE49-F238E27FC236}">
                    <a16:creationId xmlns:a16="http://schemas.microsoft.com/office/drawing/2014/main" id="{2E7175D7-8A7F-42D8-B0D6-6169583C70E3}"/>
                  </a:ext>
                </a:extLst>
              </xdr:cNvPr>
              <xdr:cNvSpPr>
                <a:spLocks/>
              </xdr:cNvSpPr>
            </xdr:nvSpPr>
            <xdr:spPr bwMode="auto">
              <a:xfrm>
                <a:off x="2478521" y="12526830"/>
                <a:ext cx="215463" cy="86243"/>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65" name="Oval 864">
                    <a:extLst>
                      <a:ext uri="{FF2B5EF4-FFF2-40B4-BE49-F238E27FC236}">
                        <a16:creationId xmlns:a16="http://schemas.microsoft.com/office/drawing/2014/main" id="{E5050F68-10D8-4778-A4A1-E401D1034EA7}"/>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865" name="Oval 864">
                    <a:extLst>
                      <a:ext uri="{FF2B5EF4-FFF2-40B4-BE49-F238E27FC236}">
                        <a16:creationId xmlns:a16="http://schemas.microsoft.com/office/drawing/2014/main" id="{E5050F68-10D8-4778-A4A1-E401D1034EA7}"/>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866" name="Freeform 125">
                <a:extLst>
                  <a:ext uri="{FF2B5EF4-FFF2-40B4-BE49-F238E27FC236}">
                    <a16:creationId xmlns:a16="http://schemas.microsoft.com/office/drawing/2014/main" id="{1FDFF2DF-3106-44A7-8141-2BCAF59ABEB9}"/>
                  </a:ext>
                </a:extLst>
              </xdr:cNvPr>
              <xdr:cNvSpPr>
                <a:spLocks/>
              </xdr:cNvSpPr>
            </xdr:nvSpPr>
            <xdr:spPr bwMode="auto">
              <a:xfrm>
                <a:off x="2357861" y="12619401"/>
                <a:ext cx="79134" cy="351639"/>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67" name="Oval 866">
                    <a:extLst>
                      <a:ext uri="{FF2B5EF4-FFF2-40B4-BE49-F238E27FC236}">
                        <a16:creationId xmlns:a16="http://schemas.microsoft.com/office/drawing/2014/main" id="{9A793EE5-42CD-443E-B1AE-ED91909F9D40}"/>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867" name="Oval 866">
                    <a:extLst>
                      <a:ext uri="{FF2B5EF4-FFF2-40B4-BE49-F238E27FC236}">
                        <a16:creationId xmlns:a16="http://schemas.microsoft.com/office/drawing/2014/main" id="{9A793EE5-42CD-443E-B1AE-ED91909F9D40}"/>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868" name="Oval 867">
                <a:extLst>
                  <a:ext uri="{FF2B5EF4-FFF2-40B4-BE49-F238E27FC236}">
                    <a16:creationId xmlns:a16="http://schemas.microsoft.com/office/drawing/2014/main" id="{FE0CE2F9-6846-4C29-A2E9-19CA5E37447F}"/>
                  </a:ext>
                </a:extLst>
              </xdr:cNvPr>
              <xdr:cNvSpPr>
                <a:spLocks noChangeArrowheads="1"/>
              </xdr:cNvSpPr>
            </xdr:nvSpPr>
            <xdr:spPr bwMode="auto">
              <a:xfrm>
                <a:off x="2736020" y="13247525"/>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869" name="Oval 868">
                <a:extLst>
                  <a:ext uri="{FF2B5EF4-FFF2-40B4-BE49-F238E27FC236}">
                    <a16:creationId xmlns:a16="http://schemas.microsoft.com/office/drawing/2014/main" id="{3C594BC4-7D30-411E-9792-4482D738BA02}"/>
                  </a:ext>
                </a:extLst>
              </xdr:cNvPr>
              <xdr:cNvSpPr>
                <a:spLocks noChangeArrowheads="1"/>
              </xdr:cNvSpPr>
            </xdr:nvSpPr>
            <xdr:spPr bwMode="auto">
              <a:xfrm>
                <a:off x="1968479" y="14212219"/>
                <a:ext cx="175007" cy="178786"/>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870" name="Oval 869">
                    <a:extLst>
                      <a:ext uri="{FF2B5EF4-FFF2-40B4-BE49-F238E27FC236}">
                        <a16:creationId xmlns:a16="http://schemas.microsoft.com/office/drawing/2014/main" id="{A254DEA7-9DA0-4E5D-98FE-44CC483C0D9C}"/>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870" name="Oval 869">
                    <a:extLst>
                      <a:ext uri="{FF2B5EF4-FFF2-40B4-BE49-F238E27FC236}">
                        <a16:creationId xmlns:a16="http://schemas.microsoft.com/office/drawing/2014/main" id="{A254DEA7-9DA0-4E5D-98FE-44CC483C0D9C}"/>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871" name="Oval 870">
                    <a:extLst>
                      <a:ext uri="{FF2B5EF4-FFF2-40B4-BE49-F238E27FC236}">
                        <a16:creationId xmlns:a16="http://schemas.microsoft.com/office/drawing/2014/main" id="{5AE28D1F-2AA7-4244-B3FB-3DFB85891055}"/>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871" name="Oval 870">
                    <a:extLst>
                      <a:ext uri="{FF2B5EF4-FFF2-40B4-BE49-F238E27FC236}">
                        <a16:creationId xmlns:a16="http://schemas.microsoft.com/office/drawing/2014/main" id="{5AE28D1F-2AA7-4244-B3FB-3DFB85891055}"/>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872" name="Oval 871">
                    <a:extLst>
                      <a:ext uri="{FF2B5EF4-FFF2-40B4-BE49-F238E27FC236}">
                        <a16:creationId xmlns:a16="http://schemas.microsoft.com/office/drawing/2014/main" id="{66DA4744-85AD-4356-AB02-18E184E7C191}"/>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872" name="Oval 871">
                    <a:extLst>
                      <a:ext uri="{FF2B5EF4-FFF2-40B4-BE49-F238E27FC236}">
                        <a16:creationId xmlns:a16="http://schemas.microsoft.com/office/drawing/2014/main" id="{66DA4744-85AD-4356-AB02-18E184E7C191}"/>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873" name="Freeform 152">
                <a:extLst>
                  <a:ext uri="{FF2B5EF4-FFF2-40B4-BE49-F238E27FC236}">
                    <a16:creationId xmlns:a16="http://schemas.microsoft.com/office/drawing/2014/main" id="{3F4C801B-396D-4825-A2A4-AC4E44042891}"/>
                  </a:ext>
                </a:extLst>
              </xdr:cNvPr>
              <xdr:cNvSpPr>
                <a:spLocks/>
              </xdr:cNvSpPr>
            </xdr:nvSpPr>
            <xdr:spPr bwMode="auto">
              <a:xfrm>
                <a:off x="2683015" y="13947638"/>
                <a:ext cx="444464" cy="79900"/>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nvGrpSpPr>
          <xdr:cNvPr id="785" name="Group 784">
            <a:extLst>
              <a:ext uri="{FF2B5EF4-FFF2-40B4-BE49-F238E27FC236}">
                <a16:creationId xmlns:a16="http://schemas.microsoft.com/office/drawing/2014/main" id="{5F2A83C2-14D7-469B-8A8B-1BDF86E1084E}"/>
              </a:ext>
            </a:extLst>
          </xdr:cNvPr>
          <xdr:cNvGrpSpPr/>
        </xdr:nvGrpSpPr>
        <xdr:grpSpPr>
          <a:xfrm>
            <a:off x="852450" y="11240492"/>
            <a:ext cx="5924560" cy="3536838"/>
            <a:chOff x="852450" y="11240492"/>
            <a:chExt cx="5924560" cy="3536838"/>
          </a:xfrm>
        </xdr:grpSpPr>
        <xdr:sp macro="" textlink="">
          <xdr:nvSpPr>
            <xdr:cNvPr id="786" name="TextBox 785">
              <a:extLst>
                <a:ext uri="{FF2B5EF4-FFF2-40B4-BE49-F238E27FC236}">
                  <a16:creationId xmlns:a16="http://schemas.microsoft.com/office/drawing/2014/main" id="{4CFEF45F-451C-4A4B-BEBF-16568E27A62A}"/>
                </a:ext>
              </a:extLst>
            </xdr:cNvPr>
            <xdr:cNvSpPr txBox="1"/>
          </xdr:nvSpPr>
          <xdr:spPr>
            <a:xfrm>
              <a:off x="2235457" y="11429333"/>
              <a:ext cx="2720528" cy="322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t 2</a:t>
              </a:r>
              <a:endParaRPr lang="id-ID" sz="1400"/>
            </a:p>
          </xdr:txBody>
        </xdr:sp>
        <xdr:sp macro="" textlink="">
          <xdr:nvSpPr>
            <xdr:cNvPr id="787" name="Rectangle 786">
              <a:extLst>
                <a:ext uri="{FF2B5EF4-FFF2-40B4-BE49-F238E27FC236}">
                  <a16:creationId xmlns:a16="http://schemas.microsoft.com/office/drawing/2014/main" id="{18D8AA09-F514-4A5B-A284-3BF94060A873}"/>
                </a:ext>
              </a:extLst>
            </xdr:cNvPr>
            <xdr:cNvSpPr/>
          </xdr:nvSpPr>
          <xdr:spPr>
            <a:xfrm>
              <a:off x="1357133" y="11775907"/>
              <a:ext cx="4776823" cy="3001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grpSp>
          <xdr:nvGrpSpPr>
            <xdr:cNvPr id="788" name="Group 787">
              <a:extLst>
                <a:ext uri="{FF2B5EF4-FFF2-40B4-BE49-F238E27FC236}">
                  <a16:creationId xmlns:a16="http://schemas.microsoft.com/office/drawing/2014/main" id="{25AAF994-B405-4355-85D9-1F651E8CB6D9}"/>
                </a:ext>
              </a:extLst>
            </xdr:cNvPr>
            <xdr:cNvGrpSpPr/>
          </xdr:nvGrpSpPr>
          <xdr:grpSpPr>
            <a:xfrm>
              <a:off x="852450" y="11240492"/>
              <a:ext cx="5924560" cy="2946451"/>
              <a:chOff x="852450" y="11240492"/>
              <a:chExt cx="5924560" cy="2946451"/>
            </a:xfrm>
          </xdr:grpSpPr>
          <xdr:grpSp>
            <xdr:nvGrpSpPr>
              <xdr:cNvPr id="789" name="Group 788">
                <a:extLst>
                  <a:ext uri="{FF2B5EF4-FFF2-40B4-BE49-F238E27FC236}">
                    <a16:creationId xmlns:a16="http://schemas.microsoft.com/office/drawing/2014/main" id="{8B63D2F8-EA5C-4D7B-8C1F-51401F912C6D}"/>
                  </a:ext>
                </a:extLst>
              </xdr:cNvPr>
              <xdr:cNvGrpSpPr/>
            </xdr:nvGrpSpPr>
            <xdr:grpSpPr>
              <a:xfrm>
                <a:off x="852450" y="11240492"/>
                <a:ext cx="5924560" cy="2946451"/>
                <a:chOff x="848993" y="11228391"/>
                <a:chExt cx="5919201" cy="2945414"/>
              </a:xfrm>
            </xdr:grpSpPr>
            <xdr:sp macro="" textlink="">
              <xdr:nvSpPr>
                <xdr:cNvPr id="791" name="Freeform 77">
                  <a:extLst>
                    <a:ext uri="{FF2B5EF4-FFF2-40B4-BE49-F238E27FC236}">
                      <a16:creationId xmlns:a16="http://schemas.microsoft.com/office/drawing/2014/main" id="{2C13B03E-67C5-40F6-BAA3-A5142EC269CE}"/>
                    </a:ext>
                  </a:extLst>
                </xdr:cNvPr>
                <xdr:cNvSpPr>
                  <a:spLocks/>
                </xdr:cNvSpPr>
              </xdr:nvSpPr>
              <xdr:spPr bwMode="auto">
                <a:xfrm>
                  <a:off x="5238383" y="12106959"/>
                  <a:ext cx="630782" cy="12940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792" name="Freeform 97">
                  <a:extLst>
                    <a:ext uri="{FF2B5EF4-FFF2-40B4-BE49-F238E27FC236}">
                      <a16:creationId xmlns:a16="http://schemas.microsoft.com/office/drawing/2014/main" id="{13F6CC6E-7A48-45A1-A417-AA35EB62C9AF}"/>
                    </a:ext>
                  </a:extLst>
                </xdr:cNvPr>
                <xdr:cNvSpPr>
                  <a:spLocks/>
                </xdr:cNvSpPr>
              </xdr:nvSpPr>
              <xdr:spPr bwMode="auto">
                <a:xfrm>
                  <a:off x="5238383" y="12415151"/>
                  <a:ext cx="74497" cy="109961"/>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793" name="Freeform 47">
                      <a:extLst>
                        <a:ext uri="{FF2B5EF4-FFF2-40B4-BE49-F238E27FC236}">
                          <a16:creationId xmlns:a16="http://schemas.microsoft.com/office/drawing/2014/main" id="{D724EDF0-F05F-47D4-8FF7-873E19A580A0}"/>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793" name="Freeform 47">
                      <a:extLst>
                        <a:ext uri="{FF2B5EF4-FFF2-40B4-BE49-F238E27FC236}">
                          <a16:creationId xmlns:a16="http://schemas.microsoft.com/office/drawing/2014/main" id="{D724EDF0-F05F-47D4-8FF7-873E19A580A0}"/>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grpSp>
              <xdr:nvGrpSpPr>
                <xdr:cNvPr id="794" name="Group 793">
                  <a:extLst>
                    <a:ext uri="{FF2B5EF4-FFF2-40B4-BE49-F238E27FC236}">
                      <a16:creationId xmlns:a16="http://schemas.microsoft.com/office/drawing/2014/main" id="{D3E80ABD-B088-488B-A169-B35EB164C43E}"/>
                    </a:ext>
                  </a:extLst>
                </xdr:cNvPr>
                <xdr:cNvGrpSpPr/>
              </xdr:nvGrpSpPr>
              <xdr:grpSpPr>
                <a:xfrm>
                  <a:off x="848993" y="11228391"/>
                  <a:ext cx="5919201" cy="2945414"/>
                  <a:chOff x="848993" y="11228391"/>
                  <a:chExt cx="5919201" cy="2945414"/>
                </a:xfrm>
              </xdr:grpSpPr>
              <xdr:sp macro="" textlink="">
                <xdr:nvSpPr>
                  <xdr:cNvPr id="795" name="Freeform 90">
                    <a:extLst>
                      <a:ext uri="{FF2B5EF4-FFF2-40B4-BE49-F238E27FC236}">
                        <a16:creationId xmlns:a16="http://schemas.microsoft.com/office/drawing/2014/main" id="{5C93CB9B-E4D8-46CB-B9CB-845A31441482}"/>
                      </a:ext>
                    </a:extLst>
                  </xdr:cNvPr>
                  <xdr:cNvSpPr>
                    <a:spLocks/>
                  </xdr:cNvSpPr>
                </xdr:nvSpPr>
                <xdr:spPr bwMode="auto">
                  <a:xfrm>
                    <a:off x="5264238" y="12757361"/>
                    <a:ext cx="503855" cy="1268906"/>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796" name="Oval 795">
                        <a:extLst>
                          <a:ext uri="{FF2B5EF4-FFF2-40B4-BE49-F238E27FC236}">
                            <a16:creationId xmlns:a16="http://schemas.microsoft.com/office/drawing/2014/main" id="{AE042628-FBE4-4D85-A94B-3CDE6351BD70}"/>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796" name="Oval 795">
                        <a:extLst>
                          <a:ext uri="{FF2B5EF4-FFF2-40B4-BE49-F238E27FC236}">
                            <a16:creationId xmlns:a16="http://schemas.microsoft.com/office/drawing/2014/main" id="{AE042628-FBE4-4D85-A94B-3CDE6351BD70}"/>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797" name="Freeform 102">
                    <a:extLst>
                      <a:ext uri="{FF2B5EF4-FFF2-40B4-BE49-F238E27FC236}">
                        <a16:creationId xmlns:a16="http://schemas.microsoft.com/office/drawing/2014/main" id="{EF3E3CD7-0097-4779-B1CA-5BD6FE2F1E90}"/>
                      </a:ext>
                    </a:extLst>
                  </xdr:cNvPr>
                  <xdr:cNvSpPr>
                    <a:spLocks/>
                  </xdr:cNvSpPr>
                </xdr:nvSpPr>
                <xdr:spPr bwMode="auto">
                  <a:xfrm>
                    <a:off x="5265022" y="11694011"/>
                    <a:ext cx="295445" cy="1923263"/>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798" name="Oval 797">
                        <a:extLst>
                          <a:ext uri="{FF2B5EF4-FFF2-40B4-BE49-F238E27FC236}">
                            <a16:creationId xmlns:a16="http://schemas.microsoft.com/office/drawing/2014/main" id="{ED18388A-EDB6-4120-B8D7-92B147DC3CD9}"/>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798" name="Oval 797">
                        <a:extLst>
                          <a:ext uri="{FF2B5EF4-FFF2-40B4-BE49-F238E27FC236}">
                            <a16:creationId xmlns:a16="http://schemas.microsoft.com/office/drawing/2014/main" id="{ED18388A-EDB6-4120-B8D7-92B147DC3CD9}"/>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799" name="Freeform 73">
                    <a:extLst>
                      <a:ext uri="{FF2B5EF4-FFF2-40B4-BE49-F238E27FC236}">
                        <a16:creationId xmlns:a16="http://schemas.microsoft.com/office/drawing/2014/main" id="{9DCFD70D-F3F0-4ADB-862D-1C793109F512}"/>
                      </a:ext>
                    </a:extLst>
                  </xdr:cNvPr>
                  <xdr:cNvSpPr>
                    <a:spLocks/>
                  </xdr:cNvSpPr>
                </xdr:nvSpPr>
                <xdr:spPr bwMode="auto">
                  <a:xfrm>
                    <a:off x="6098675" y="13956061"/>
                    <a:ext cx="656332"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800" name="Group 799">
                    <a:extLst>
                      <a:ext uri="{FF2B5EF4-FFF2-40B4-BE49-F238E27FC236}">
                        <a16:creationId xmlns:a16="http://schemas.microsoft.com/office/drawing/2014/main" id="{A52B8E11-DE0C-4CCC-8B89-1E8DC0BF1CFC}"/>
                      </a:ext>
                    </a:extLst>
                  </xdr:cNvPr>
                  <xdr:cNvGrpSpPr/>
                </xdr:nvGrpSpPr>
                <xdr:grpSpPr>
                  <a:xfrm>
                    <a:off x="848993" y="11810301"/>
                    <a:ext cx="5919201" cy="2253939"/>
                    <a:chOff x="848993" y="11810301"/>
                    <a:chExt cx="5919201" cy="2253939"/>
                  </a:xfrm>
                </xdr:grpSpPr>
                <xdr:sp macro="" textlink="">
                  <xdr:nvSpPr>
                    <xdr:cNvPr id="801" name="Oval 800">
                      <a:extLst>
                        <a:ext uri="{FF2B5EF4-FFF2-40B4-BE49-F238E27FC236}">
                          <a16:creationId xmlns:a16="http://schemas.microsoft.com/office/drawing/2014/main" id="{6D758780-9383-4675-923D-238198D816BF}"/>
                        </a:ext>
                      </a:extLst>
                    </xdr:cNvPr>
                    <xdr:cNvSpPr>
                      <a:spLocks noChangeArrowheads="1"/>
                    </xdr:cNvSpPr>
                  </xdr:nvSpPr>
                  <xdr:spPr bwMode="auto">
                    <a:xfrm>
                      <a:off x="5162378" y="12518108"/>
                      <a:ext cx="224929" cy="22987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grpSp>
                  <xdr:nvGrpSpPr>
                    <xdr:cNvPr id="802" name="Group 801">
                      <a:extLst>
                        <a:ext uri="{FF2B5EF4-FFF2-40B4-BE49-F238E27FC236}">
                          <a16:creationId xmlns:a16="http://schemas.microsoft.com/office/drawing/2014/main" id="{7E9EE4D7-069B-43A3-A0A0-81F1B0FD2F96}"/>
                        </a:ext>
                      </a:extLst>
                    </xdr:cNvPr>
                    <xdr:cNvGrpSpPr/>
                  </xdr:nvGrpSpPr>
                  <xdr:grpSpPr>
                    <a:xfrm>
                      <a:off x="848993" y="11810301"/>
                      <a:ext cx="5919201" cy="2253939"/>
                      <a:chOff x="848993" y="11810301"/>
                      <a:chExt cx="5919201" cy="2253939"/>
                    </a:xfrm>
                  </xdr:grpSpPr>
                  <xdr:sp macro="" textlink="">
                    <xdr:nvSpPr>
                      <xdr:cNvPr id="803" name="Rectangle 802">
                        <a:extLst>
                          <a:ext uri="{FF2B5EF4-FFF2-40B4-BE49-F238E27FC236}">
                            <a16:creationId xmlns:a16="http://schemas.microsoft.com/office/drawing/2014/main" id="{15FDB160-1A14-45DE-9A55-E910EBB8D97A}"/>
                          </a:ext>
                        </a:extLst>
                      </xdr:cNvPr>
                      <xdr:cNvSpPr>
                        <a:spLocks noChangeArrowheads="1"/>
                      </xdr:cNvSpPr>
                    </xdr:nvSpPr>
                    <xdr:spPr bwMode="auto">
                      <a:xfrm>
                        <a:off x="4644962" y="12240321"/>
                        <a:ext cx="465710"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04" name="Rectangle 803">
                        <a:extLst>
                          <a:ext uri="{FF2B5EF4-FFF2-40B4-BE49-F238E27FC236}">
                            <a16:creationId xmlns:a16="http://schemas.microsoft.com/office/drawing/2014/main" id="{C0A059AF-8B85-4888-936F-1C1EBE6554F6}"/>
                          </a:ext>
                        </a:extLst>
                      </xdr:cNvPr>
                      <xdr:cNvSpPr>
                        <a:spLocks noChangeArrowheads="1"/>
                      </xdr:cNvSpPr>
                    </xdr:nvSpPr>
                    <xdr:spPr bwMode="auto">
                      <a:xfrm>
                        <a:off x="3640984" y="12245859"/>
                        <a:ext cx="875484"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05" name="Rectangle 804">
                        <a:extLst>
                          <a:ext uri="{FF2B5EF4-FFF2-40B4-BE49-F238E27FC236}">
                            <a16:creationId xmlns:a16="http://schemas.microsoft.com/office/drawing/2014/main" id="{DEC4CA9D-CBBE-47F4-B491-FCA64558ED60}"/>
                          </a:ext>
                        </a:extLst>
                      </xdr:cNvPr>
                      <xdr:cNvSpPr>
                        <a:spLocks noChangeArrowheads="1"/>
                      </xdr:cNvSpPr>
                    </xdr:nvSpPr>
                    <xdr:spPr bwMode="auto">
                      <a:xfrm>
                        <a:off x="3021706" y="12245859"/>
                        <a:ext cx="465711"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806" name="Group 805">
                        <a:extLst>
                          <a:ext uri="{FF2B5EF4-FFF2-40B4-BE49-F238E27FC236}">
                            <a16:creationId xmlns:a16="http://schemas.microsoft.com/office/drawing/2014/main" id="{5A2CD2D6-A4CC-4B36-8F04-B7B9D1326E8B}"/>
                          </a:ext>
                        </a:extLst>
                      </xdr:cNvPr>
                      <xdr:cNvGrpSpPr/>
                    </xdr:nvGrpSpPr>
                    <xdr:grpSpPr>
                      <a:xfrm>
                        <a:off x="848993" y="11810301"/>
                        <a:ext cx="5919201" cy="2239698"/>
                        <a:chOff x="852450" y="11822748"/>
                        <a:chExt cx="5924560" cy="2240389"/>
                      </a:xfrm>
                    </xdr:grpSpPr>
                    <xdr:sp macro="" textlink="">
                      <xdr:nvSpPr>
                        <xdr:cNvPr id="807" name="Freeform 16">
                          <a:extLst>
                            <a:ext uri="{FF2B5EF4-FFF2-40B4-BE49-F238E27FC236}">
                              <a16:creationId xmlns:a16="http://schemas.microsoft.com/office/drawing/2014/main" id="{F21ECD53-1DD6-41B2-806D-B954E2AE98CD}"/>
                            </a:ext>
                          </a:extLst>
                        </xdr:cNvPr>
                        <xdr:cNvSpPr>
                          <a:spLocks/>
                        </xdr:cNvSpPr>
                      </xdr:nvSpPr>
                      <xdr:spPr bwMode="auto">
                        <a:xfrm>
                          <a:off x="3649509" y="11962770"/>
                          <a:ext cx="799392" cy="79900"/>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08" name="Freeform 18">
                          <a:extLst>
                            <a:ext uri="{FF2B5EF4-FFF2-40B4-BE49-F238E27FC236}">
                              <a16:creationId xmlns:a16="http://schemas.microsoft.com/office/drawing/2014/main" id="{F64BF65F-F243-4691-AEA9-DEC395DF1A6C}"/>
                            </a:ext>
                          </a:extLst>
                        </xdr:cNvPr>
                        <xdr:cNvSpPr>
                          <a:spLocks/>
                        </xdr:cNvSpPr>
                      </xdr:nvSpPr>
                      <xdr:spPr bwMode="auto">
                        <a:xfrm>
                          <a:off x="1784945" y="11962770"/>
                          <a:ext cx="1623812" cy="80691"/>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09" name="Freeform 28">
                          <a:extLst>
                            <a:ext uri="{FF2B5EF4-FFF2-40B4-BE49-F238E27FC236}">
                              <a16:creationId xmlns:a16="http://schemas.microsoft.com/office/drawing/2014/main" id="{34BE20DA-53F4-41EA-9AC2-A088FA3F3D35}"/>
                            </a:ext>
                          </a:extLst>
                        </xdr:cNvPr>
                        <xdr:cNvSpPr>
                          <a:spLocks/>
                        </xdr:cNvSpPr>
                      </xdr:nvSpPr>
                      <xdr:spPr bwMode="auto">
                        <a:xfrm>
                          <a:off x="4816365" y="13604307"/>
                          <a:ext cx="85621" cy="49047"/>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10" name="Oval 809">
                              <a:extLst>
                                <a:ext uri="{FF2B5EF4-FFF2-40B4-BE49-F238E27FC236}">
                                  <a16:creationId xmlns:a16="http://schemas.microsoft.com/office/drawing/2014/main" id="{64FCFC91-4D5E-4F57-9575-E83333B67093}"/>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810" name="Oval 809">
                              <a:extLst>
                                <a:ext uri="{FF2B5EF4-FFF2-40B4-BE49-F238E27FC236}">
                                  <a16:creationId xmlns:a16="http://schemas.microsoft.com/office/drawing/2014/main" id="{64FCFC91-4D5E-4F57-9575-E83333B67093}"/>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811" name="Oval 810">
                              <a:extLst>
                                <a:ext uri="{FF2B5EF4-FFF2-40B4-BE49-F238E27FC236}">
                                  <a16:creationId xmlns:a16="http://schemas.microsoft.com/office/drawing/2014/main" id="{D0A05403-4830-4B6B-9B2D-533C391A9302}"/>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811" name="Oval 810">
                              <a:extLst>
                                <a:ext uri="{FF2B5EF4-FFF2-40B4-BE49-F238E27FC236}">
                                  <a16:creationId xmlns:a16="http://schemas.microsoft.com/office/drawing/2014/main" id="{D0A05403-4830-4B6B-9B2D-533C391A9302}"/>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812" name="Freeform 51">
                          <a:extLst>
                            <a:ext uri="{FF2B5EF4-FFF2-40B4-BE49-F238E27FC236}">
                              <a16:creationId xmlns:a16="http://schemas.microsoft.com/office/drawing/2014/main" id="{6C32F0C9-FD57-4712-984B-44BA15D0927E}"/>
                            </a:ext>
                          </a:extLst>
                        </xdr:cNvPr>
                        <xdr:cNvSpPr>
                          <a:spLocks/>
                        </xdr:cNvSpPr>
                      </xdr:nvSpPr>
                      <xdr:spPr bwMode="auto">
                        <a:xfrm>
                          <a:off x="4279666" y="12152632"/>
                          <a:ext cx="358843" cy="175635"/>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13" name="Freeform 54">
                          <a:extLst>
                            <a:ext uri="{FF2B5EF4-FFF2-40B4-BE49-F238E27FC236}">
                              <a16:creationId xmlns:a16="http://schemas.microsoft.com/office/drawing/2014/main" id="{C16B1057-D2CC-4B36-958D-01AF5CBEB2C1}"/>
                            </a:ext>
                          </a:extLst>
                        </xdr:cNvPr>
                        <xdr:cNvSpPr>
                          <a:spLocks/>
                        </xdr:cNvSpPr>
                      </xdr:nvSpPr>
                      <xdr:spPr bwMode="auto">
                        <a:xfrm>
                          <a:off x="3825798" y="12405002"/>
                          <a:ext cx="354364" cy="322779"/>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14" name="Freeform 55">
                          <a:extLst>
                            <a:ext uri="{FF2B5EF4-FFF2-40B4-BE49-F238E27FC236}">
                              <a16:creationId xmlns:a16="http://schemas.microsoft.com/office/drawing/2014/main" id="{A57A451A-3EE8-479A-9CEA-FCC14C686977}"/>
                            </a:ext>
                          </a:extLst>
                        </xdr:cNvPr>
                        <xdr:cNvSpPr>
                          <a:spLocks/>
                        </xdr:cNvSpPr>
                      </xdr:nvSpPr>
                      <xdr:spPr bwMode="auto">
                        <a:xfrm>
                          <a:off x="4253026" y="13575037"/>
                          <a:ext cx="79917" cy="170875"/>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15" name="Oval 814">
                              <a:extLst>
                                <a:ext uri="{FF2B5EF4-FFF2-40B4-BE49-F238E27FC236}">
                                  <a16:creationId xmlns:a16="http://schemas.microsoft.com/office/drawing/2014/main" id="{D68D3F3F-9707-4869-AB59-0CEACC37B7BC}"/>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815" name="Oval 814">
                              <a:extLst>
                                <a:ext uri="{FF2B5EF4-FFF2-40B4-BE49-F238E27FC236}">
                                  <a16:creationId xmlns:a16="http://schemas.microsoft.com/office/drawing/2014/main" id="{D68D3F3F-9707-4869-AB59-0CEACC37B7BC}"/>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816" name="Freeform 60">
                          <a:extLst>
                            <a:ext uri="{FF2B5EF4-FFF2-40B4-BE49-F238E27FC236}">
                              <a16:creationId xmlns:a16="http://schemas.microsoft.com/office/drawing/2014/main" id="{73F20BDB-A62F-4FA2-8AC5-3ED5DADB0962}"/>
                            </a:ext>
                          </a:extLst>
                        </xdr:cNvPr>
                        <xdr:cNvSpPr>
                          <a:spLocks/>
                        </xdr:cNvSpPr>
                      </xdr:nvSpPr>
                      <xdr:spPr bwMode="auto">
                        <a:xfrm>
                          <a:off x="3799159" y="13018901"/>
                          <a:ext cx="79134" cy="116290"/>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17" name="Freeform 65">
                          <a:extLst>
                            <a:ext uri="{FF2B5EF4-FFF2-40B4-BE49-F238E27FC236}">
                              <a16:creationId xmlns:a16="http://schemas.microsoft.com/office/drawing/2014/main" id="{DD4F48CB-679D-4CE5-A7EA-C621302117BA}"/>
                            </a:ext>
                          </a:extLst>
                        </xdr:cNvPr>
                        <xdr:cNvSpPr>
                          <a:spLocks/>
                        </xdr:cNvSpPr>
                      </xdr:nvSpPr>
                      <xdr:spPr bwMode="auto">
                        <a:xfrm>
                          <a:off x="3803076" y="13560796"/>
                          <a:ext cx="79917" cy="183532"/>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18" name="Freeform 66">
                          <a:extLst>
                            <a:ext uri="{FF2B5EF4-FFF2-40B4-BE49-F238E27FC236}">
                              <a16:creationId xmlns:a16="http://schemas.microsoft.com/office/drawing/2014/main" id="{88AB2461-60BB-46C3-906E-EC9FFAD1CDAE}"/>
                            </a:ext>
                          </a:extLst>
                        </xdr:cNvPr>
                        <xdr:cNvSpPr>
                          <a:spLocks/>
                        </xdr:cNvSpPr>
                      </xdr:nvSpPr>
                      <xdr:spPr bwMode="auto">
                        <a:xfrm>
                          <a:off x="4405027" y="13972954"/>
                          <a:ext cx="338473" cy="80691"/>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19" name="Freeform 67">
                          <a:extLst>
                            <a:ext uri="{FF2B5EF4-FFF2-40B4-BE49-F238E27FC236}">
                              <a16:creationId xmlns:a16="http://schemas.microsoft.com/office/drawing/2014/main" id="{FD031DBD-EFA5-400B-8819-0608B7874282}"/>
                            </a:ext>
                          </a:extLst>
                        </xdr:cNvPr>
                        <xdr:cNvSpPr>
                          <a:spLocks/>
                        </xdr:cNvSpPr>
                      </xdr:nvSpPr>
                      <xdr:spPr bwMode="auto">
                        <a:xfrm>
                          <a:off x="4253026" y="13016527"/>
                          <a:ext cx="79917" cy="118663"/>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0" name="Freeform 68">
                          <a:extLst>
                            <a:ext uri="{FF2B5EF4-FFF2-40B4-BE49-F238E27FC236}">
                              <a16:creationId xmlns:a16="http://schemas.microsoft.com/office/drawing/2014/main" id="{F29B3209-A8EA-4EF7-878B-98EDF1231D0E}"/>
                            </a:ext>
                          </a:extLst>
                        </xdr:cNvPr>
                        <xdr:cNvSpPr>
                          <a:spLocks/>
                        </xdr:cNvSpPr>
                      </xdr:nvSpPr>
                      <xdr:spPr bwMode="auto">
                        <a:xfrm>
                          <a:off x="4253811" y="13308440"/>
                          <a:ext cx="79134" cy="87020"/>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1" name="Freeform 69">
                          <a:extLst>
                            <a:ext uri="{FF2B5EF4-FFF2-40B4-BE49-F238E27FC236}">
                              <a16:creationId xmlns:a16="http://schemas.microsoft.com/office/drawing/2014/main" id="{AA0C8C41-E37B-48C4-8557-61EBB5D1C3A5}"/>
                            </a:ext>
                          </a:extLst>
                        </xdr:cNvPr>
                        <xdr:cNvSpPr>
                          <a:spLocks/>
                        </xdr:cNvSpPr>
                      </xdr:nvSpPr>
                      <xdr:spPr bwMode="auto">
                        <a:xfrm>
                          <a:off x="4260862" y="12562429"/>
                          <a:ext cx="79134" cy="155067"/>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2" name="Freeform 71">
                          <a:extLst>
                            <a:ext uri="{FF2B5EF4-FFF2-40B4-BE49-F238E27FC236}">
                              <a16:creationId xmlns:a16="http://schemas.microsoft.com/office/drawing/2014/main" id="{03CD1C34-E601-420D-802F-3D60F17FD8DA}"/>
                            </a:ext>
                          </a:extLst>
                        </xdr:cNvPr>
                        <xdr:cNvSpPr>
                          <a:spLocks/>
                        </xdr:cNvSpPr>
                      </xdr:nvSpPr>
                      <xdr:spPr bwMode="auto">
                        <a:xfrm>
                          <a:off x="3802293" y="13283916"/>
                          <a:ext cx="79134" cy="111543"/>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3" name="Freeform 72">
                          <a:extLst>
                            <a:ext uri="{FF2B5EF4-FFF2-40B4-BE49-F238E27FC236}">
                              <a16:creationId xmlns:a16="http://schemas.microsoft.com/office/drawing/2014/main" id="{19EFCA7B-65C4-4921-96DC-E015F470E306}"/>
                            </a:ext>
                          </a:extLst>
                        </xdr:cNvPr>
                        <xdr:cNvSpPr>
                          <a:spLocks/>
                        </xdr:cNvSpPr>
                      </xdr:nvSpPr>
                      <xdr:spPr bwMode="auto">
                        <a:xfrm>
                          <a:off x="3955076" y="13972954"/>
                          <a:ext cx="234488" cy="80691"/>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4" name="Freeform 81">
                          <a:extLst>
                            <a:ext uri="{FF2B5EF4-FFF2-40B4-BE49-F238E27FC236}">
                              <a16:creationId xmlns:a16="http://schemas.microsoft.com/office/drawing/2014/main" id="{EE91BC14-DE70-4CC2-9310-3C742D3F333F}"/>
                            </a:ext>
                          </a:extLst>
                        </xdr:cNvPr>
                        <xdr:cNvSpPr>
                          <a:spLocks/>
                        </xdr:cNvSpPr>
                      </xdr:nvSpPr>
                      <xdr:spPr bwMode="auto">
                        <a:xfrm>
                          <a:off x="4816365" y="12996751"/>
                          <a:ext cx="86404" cy="130529"/>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5" name="Freeform 84">
                          <a:extLst>
                            <a:ext uri="{FF2B5EF4-FFF2-40B4-BE49-F238E27FC236}">
                              <a16:creationId xmlns:a16="http://schemas.microsoft.com/office/drawing/2014/main" id="{9D8DCCEE-07A0-452B-A191-88E2FFFF1AB5}"/>
                            </a:ext>
                          </a:extLst>
                        </xdr:cNvPr>
                        <xdr:cNvSpPr>
                          <a:spLocks/>
                        </xdr:cNvSpPr>
                      </xdr:nvSpPr>
                      <xdr:spPr bwMode="auto">
                        <a:xfrm>
                          <a:off x="4816365" y="13287080"/>
                          <a:ext cx="85621" cy="11233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6" name="Freeform 98">
                          <a:extLst>
                            <a:ext uri="{FF2B5EF4-FFF2-40B4-BE49-F238E27FC236}">
                              <a16:creationId xmlns:a16="http://schemas.microsoft.com/office/drawing/2014/main" id="{7CF19F00-9263-4613-92F8-E0C99F88CE6E}"/>
                            </a:ext>
                          </a:extLst>
                        </xdr:cNvPr>
                        <xdr:cNvSpPr>
                          <a:spLocks/>
                        </xdr:cNvSpPr>
                      </xdr:nvSpPr>
                      <xdr:spPr bwMode="auto">
                        <a:xfrm>
                          <a:off x="4842220" y="12613073"/>
                          <a:ext cx="320671" cy="93349"/>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27" name="Freeform 126">
                          <a:extLst>
                            <a:ext uri="{FF2B5EF4-FFF2-40B4-BE49-F238E27FC236}">
                              <a16:creationId xmlns:a16="http://schemas.microsoft.com/office/drawing/2014/main" id="{CF74B213-3E45-423B-8020-FD9BF8EBC78C}"/>
                            </a:ext>
                          </a:extLst>
                        </xdr:cNvPr>
                        <xdr:cNvSpPr>
                          <a:spLocks/>
                        </xdr:cNvSpPr>
                      </xdr:nvSpPr>
                      <xdr:spPr bwMode="auto">
                        <a:xfrm>
                          <a:off x="4741149" y="11961189"/>
                          <a:ext cx="1042663" cy="79900"/>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28" name="Oval 827">
                              <a:extLst>
                                <a:ext uri="{FF2B5EF4-FFF2-40B4-BE49-F238E27FC236}">
                                  <a16:creationId xmlns:a16="http://schemas.microsoft.com/office/drawing/2014/main" id="{1D65783E-3103-4B6E-89E7-D12CB391B75F}"/>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828" name="Oval 827">
                              <a:extLst>
                                <a:ext uri="{FF2B5EF4-FFF2-40B4-BE49-F238E27FC236}">
                                  <a16:creationId xmlns:a16="http://schemas.microsoft.com/office/drawing/2014/main" id="{1D65783E-3103-4B6E-89E7-D12CB391B75F}"/>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829" name="Freeform 144">
                          <a:extLst>
                            <a:ext uri="{FF2B5EF4-FFF2-40B4-BE49-F238E27FC236}">
                              <a16:creationId xmlns:a16="http://schemas.microsoft.com/office/drawing/2014/main" id="{169D1AB9-5660-444B-97FE-AC5C37629BC5}"/>
                            </a:ext>
                          </a:extLst>
                        </xdr:cNvPr>
                        <xdr:cNvSpPr>
                          <a:spLocks/>
                        </xdr:cNvSpPr>
                      </xdr:nvSpPr>
                      <xdr:spPr bwMode="auto">
                        <a:xfrm>
                          <a:off x="3234819" y="12117033"/>
                          <a:ext cx="340259" cy="543506"/>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30" name="Freeform 153">
                          <a:extLst>
                            <a:ext uri="{FF2B5EF4-FFF2-40B4-BE49-F238E27FC236}">
                              <a16:creationId xmlns:a16="http://schemas.microsoft.com/office/drawing/2014/main" id="{FC86345C-588B-415F-9CEB-D8896181E96B}"/>
                            </a:ext>
                          </a:extLst>
                        </xdr:cNvPr>
                        <xdr:cNvSpPr>
                          <a:spLocks/>
                        </xdr:cNvSpPr>
                      </xdr:nvSpPr>
                      <xdr:spPr bwMode="auto">
                        <a:xfrm>
                          <a:off x="3207396" y="12967480"/>
                          <a:ext cx="79134" cy="129738"/>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31" name="Freeform 154">
                          <a:extLst>
                            <a:ext uri="{FF2B5EF4-FFF2-40B4-BE49-F238E27FC236}">
                              <a16:creationId xmlns:a16="http://schemas.microsoft.com/office/drawing/2014/main" id="{1FE7A426-88DA-4A3B-B9BD-CAF4346D1689}"/>
                            </a:ext>
                          </a:extLst>
                        </xdr:cNvPr>
                        <xdr:cNvSpPr>
                          <a:spLocks/>
                        </xdr:cNvSpPr>
                      </xdr:nvSpPr>
                      <xdr:spPr bwMode="auto">
                        <a:xfrm>
                          <a:off x="3208179" y="13254645"/>
                          <a:ext cx="79134" cy="127365"/>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32" name="Freeform 157">
                          <a:extLst>
                            <a:ext uri="{FF2B5EF4-FFF2-40B4-BE49-F238E27FC236}">
                              <a16:creationId xmlns:a16="http://schemas.microsoft.com/office/drawing/2014/main" id="{B2411F4E-B81A-43DA-8A50-79058745D350}"/>
                            </a:ext>
                          </a:extLst>
                        </xdr:cNvPr>
                        <xdr:cNvSpPr>
                          <a:spLocks/>
                        </xdr:cNvSpPr>
                      </xdr:nvSpPr>
                      <xdr:spPr bwMode="auto">
                        <a:xfrm>
                          <a:off x="3208179" y="13561588"/>
                          <a:ext cx="79134" cy="147142"/>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33" name="Oval 832">
                              <a:extLst>
                                <a:ext uri="{FF2B5EF4-FFF2-40B4-BE49-F238E27FC236}">
                                  <a16:creationId xmlns:a16="http://schemas.microsoft.com/office/drawing/2014/main" id="{81ABD6CA-64B7-4B34-9A33-E04FD747C1DD}"/>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833" name="Oval 832">
                              <a:extLst>
                                <a:ext uri="{FF2B5EF4-FFF2-40B4-BE49-F238E27FC236}">
                                  <a16:creationId xmlns:a16="http://schemas.microsoft.com/office/drawing/2014/main" id="{81ABD6CA-64B7-4B34-9A33-E04FD747C1DD}"/>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834" name="Oval 833">
                              <a:extLst>
                                <a:ext uri="{FF2B5EF4-FFF2-40B4-BE49-F238E27FC236}">
                                  <a16:creationId xmlns:a16="http://schemas.microsoft.com/office/drawing/2014/main" id="{23D554F5-8D61-4922-B34B-601282E2AA18}"/>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834" name="Oval 833">
                              <a:extLst>
                                <a:ext uri="{FF2B5EF4-FFF2-40B4-BE49-F238E27FC236}">
                                  <a16:creationId xmlns:a16="http://schemas.microsoft.com/office/drawing/2014/main" id="{23D554F5-8D61-4922-B34B-601282E2AA18}"/>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835" name="Oval 834">
                              <a:extLst>
                                <a:ext uri="{FF2B5EF4-FFF2-40B4-BE49-F238E27FC236}">
                                  <a16:creationId xmlns:a16="http://schemas.microsoft.com/office/drawing/2014/main" id="{5C0D8ED1-7F8F-4671-A0C7-2F29B5547327}"/>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835" name="Oval 834">
                              <a:extLst>
                                <a:ext uri="{FF2B5EF4-FFF2-40B4-BE49-F238E27FC236}">
                                  <a16:creationId xmlns:a16="http://schemas.microsoft.com/office/drawing/2014/main" id="{5C0D8ED1-7F8F-4671-A0C7-2F29B5547327}"/>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836" name="Group 835">
                          <a:extLst>
                            <a:ext uri="{FF2B5EF4-FFF2-40B4-BE49-F238E27FC236}">
                              <a16:creationId xmlns:a16="http://schemas.microsoft.com/office/drawing/2014/main" id="{830A413E-C978-4A1A-9E3D-0AEEC2E223DB}"/>
                            </a:ext>
                          </a:extLst>
                        </xdr:cNvPr>
                        <xdr:cNvGrpSpPr/>
                      </xdr:nvGrpSpPr>
                      <xdr:grpSpPr>
                        <a:xfrm>
                          <a:off x="4704324" y="13751449"/>
                          <a:ext cx="313620" cy="310107"/>
                          <a:chOff x="5721461" y="4434792"/>
                          <a:chExt cx="489857" cy="489857"/>
                        </a:xfrm>
                      </xdr:grpSpPr>
                      <mc:AlternateContent xmlns:mc="http://schemas.openxmlformats.org/markup-compatibility/2006" xmlns:a14="http://schemas.microsoft.com/office/drawing/2010/main">
                        <mc:Choice Requires="a14">
                          <xdr:sp macro="" textlink="">
                            <xdr:nvSpPr>
                              <xdr:cNvPr id="853" name="Oval 852">
                                <a:extLst>
                                  <a:ext uri="{FF2B5EF4-FFF2-40B4-BE49-F238E27FC236}">
                                    <a16:creationId xmlns:a16="http://schemas.microsoft.com/office/drawing/2014/main" id="{DA5C0B90-20D6-4F4A-934A-CC7E975C02E4}"/>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853" name="Oval 852">
                                <a:extLst>
                                  <a:ext uri="{FF2B5EF4-FFF2-40B4-BE49-F238E27FC236}">
                                    <a16:creationId xmlns:a16="http://schemas.microsoft.com/office/drawing/2014/main" id="{DA5C0B90-20D6-4F4A-934A-CC7E975C02E4}"/>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854" name="Rectangle 853">
                            <a:extLst>
                              <a:ext uri="{FF2B5EF4-FFF2-40B4-BE49-F238E27FC236}">
                                <a16:creationId xmlns:a16="http://schemas.microsoft.com/office/drawing/2014/main" id="{CC287E17-D332-4F48-BA96-8898FDB4F9A8}"/>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837" name="Oval 836">
                          <a:extLst>
                            <a:ext uri="{FF2B5EF4-FFF2-40B4-BE49-F238E27FC236}">
                              <a16:creationId xmlns:a16="http://schemas.microsoft.com/office/drawing/2014/main" id="{6DC49AAF-6112-4330-B08D-66369C876823}"/>
                            </a:ext>
                          </a:extLst>
                        </xdr:cNvPr>
                        <xdr:cNvSpPr>
                          <a:spLocks noChangeArrowheads="1"/>
                        </xdr:cNvSpPr>
                      </xdr:nvSpPr>
                      <xdr:spPr bwMode="auto">
                        <a:xfrm>
                          <a:off x="4175461" y="12333575"/>
                          <a:ext cx="229566"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838" name="Oval 837">
                          <a:extLst>
                            <a:ext uri="{FF2B5EF4-FFF2-40B4-BE49-F238E27FC236}">
                              <a16:creationId xmlns:a16="http://schemas.microsoft.com/office/drawing/2014/main" id="{ACA9F294-3034-4C56-84FA-B73DC0D4AC48}"/>
                            </a:ext>
                          </a:extLst>
                        </xdr:cNvPr>
                        <xdr:cNvSpPr>
                          <a:spLocks noChangeArrowheads="1"/>
                        </xdr:cNvSpPr>
                      </xdr:nvSpPr>
                      <xdr:spPr bwMode="auto">
                        <a:xfrm>
                          <a:off x="3406924" y="11885244"/>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xdr:sp macro="" textlink="">
                      <xdr:nvSpPr>
                        <xdr:cNvPr id="839" name="Freeform 73">
                          <a:extLst>
                            <a:ext uri="{FF2B5EF4-FFF2-40B4-BE49-F238E27FC236}">
                              <a16:creationId xmlns:a16="http://schemas.microsoft.com/office/drawing/2014/main" id="{7869263B-507D-4B9F-BDC0-0BB2F3B75EAF}"/>
                            </a:ext>
                          </a:extLst>
                        </xdr:cNvPr>
                        <xdr:cNvSpPr>
                          <a:spLocks/>
                        </xdr:cNvSpPr>
                      </xdr:nvSpPr>
                      <xdr:spPr bwMode="auto">
                        <a:xfrm>
                          <a:off x="3316303" y="13975326"/>
                          <a:ext cx="414691" cy="79109"/>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40" name="Freeform 73">
                          <a:extLst>
                            <a:ext uri="{FF2B5EF4-FFF2-40B4-BE49-F238E27FC236}">
                              <a16:creationId xmlns:a16="http://schemas.microsoft.com/office/drawing/2014/main" id="{D98580F9-951D-45EF-88B0-815C3C81E028}"/>
                            </a:ext>
                          </a:extLst>
                        </xdr:cNvPr>
                        <xdr:cNvSpPr>
                          <a:spLocks/>
                        </xdr:cNvSpPr>
                      </xdr:nvSpPr>
                      <xdr:spPr bwMode="auto">
                        <a:xfrm>
                          <a:off x="6121197" y="11945958"/>
                          <a:ext cx="655813"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41" name="Freeform 47">
                              <a:extLst>
                                <a:ext uri="{FF2B5EF4-FFF2-40B4-BE49-F238E27FC236}">
                                  <a16:creationId xmlns:a16="http://schemas.microsoft.com/office/drawing/2014/main" id="{A863B56B-24E6-4E0C-90F8-52EF3E8EFEF8}"/>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841" name="Freeform 47">
                              <a:extLst>
                                <a:ext uri="{FF2B5EF4-FFF2-40B4-BE49-F238E27FC236}">
                                  <a16:creationId xmlns:a16="http://schemas.microsoft.com/office/drawing/2014/main" id="{A863B56B-24E6-4E0C-90F8-52EF3E8EFEF8}"/>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842" name="Freeform 155">
                          <a:extLst>
                            <a:ext uri="{FF2B5EF4-FFF2-40B4-BE49-F238E27FC236}">
                              <a16:creationId xmlns:a16="http://schemas.microsoft.com/office/drawing/2014/main" id="{ADE3E6CD-00B9-41D3-BCF2-14CC147252F5}"/>
                            </a:ext>
                          </a:extLst>
                        </xdr:cNvPr>
                        <xdr:cNvSpPr>
                          <a:spLocks/>
                        </xdr:cNvSpPr>
                      </xdr:nvSpPr>
                      <xdr:spPr bwMode="auto">
                        <a:xfrm>
                          <a:off x="3117293" y="13382802"/>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mc:AlternateContent xmlns:mc="http://schemas.openxmlformats.org/markup-compatibility/2006" xmlns:a14="http://schemas.microsoft.com/office/drawing/2010/main">
                      <mc:Choice Requires="a14">
                        <xdr:sp macro="" textlink="">
                          <xdr:nvSpPr>
                            <xdr:cNvPr id="843" name="Freeform 147">
                              <a:extLst>
                                <a:ext uri="{FF2B5EF4-FFF2-40B4-BE49-F238E27FC236}">
                                  <a16:creationId xmlns:a16="http://schemas.microsoft.com/office/drawing/2014/main" id="{680BAB3D-D3C4-4266-A163-079E202A1248}"/>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843" name="Freeform 147">
                              <a:extLst>
                                <a:ext uri="{FF2B5EF4-FFF2-40B4-BE49-F238E27FC236}">
                                  <a16:creationId xmlns:a16="http://schemas.microsoft.com/office/drawing/2014/main" id="{680BAB3D-D3C4-4266-A163-079E202A1248}"/>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844" name="Freeform 82">
                              <a:extLst>
                                <a:ext uri="{FF2B5EF4-FFF2-40B4-BE49-F238E27FC236}">
                                  <a16:creationId xmlns:a16="http://schemas.microsoft.com/office/drawing/2014/main" id="{2A335321-E77D-416F-BDFC-5BC3EA64554D}"/>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844" name="Freeform 82">
                              <a:extLst>
                                <a:ext uri="{FF2B5EF4-FFF2-40B4-BE49-F238E27FC236}">
                                  <a16:creationId xmlns:a16="http://schemas.microsoft.com/office/drawing/2014/main" id="{2A335321-E77D-416F-BDFC-5BC3EA64554D}"/>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845" name="Freeform 61">
                              <a:extLst>
                                <a:ext uri="{FF2B5EF4-FFF2-40B4-BE49-F238E27FC236}">
                                  <a16:creationId xmlns:a16="http://schemas.microsoft.com/office/drawing/2014/main" id="{8FBD4DD2-4AEC-4505-819E-1A64F2254D0D}"/>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845" name="Freeform 61">
                              <a:extLst>
                                <a:ext uri="{FF2B5EF4-FFF2-40B4-BE49-F238E27FC236}">
                                  <a16:creationId xmlns:a16="http://schemas.microsoft.com/office/drawing/2014/main" id="{8FBD4DD2-4AEC-4505-819E-1A64F2254D0D}"/>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846" name="Freeform 155">
                          <a:extLst>
                            <a:ext uri="{FF2B5EF4-FFF2-40B4-BE49-F238E27FC236}">
                              <a16:creationId xmlns:a16="http://schemas.microsoft.com/office/drawing/2014/main" id="{D19D79F6-0EC3-4B81-ADC0-D708B3EA83A7}"/>
                            </a:ext>
                          </a:extLst>
                        </xdr:cNvPr>
                        <xdr:cNvSpPr>
                          <a:spLocks/>
                        </xdr:cNvSpPr>
                      </xdr:nvSpPr>
                      <xdr:spPr bwMode="auto">
                        <a:xfrm>
                          <a:off x="4163131" y="13394737"/>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847" name="Freeform 155">
                          <a:extLst>
                            <a:ext uri="{FF2B5EF4-FFF2-40B4-BE49-F238E27FC236}">
                              <a16:creationId xmlns:a16="http://schemas.microsoft.com/office/drawing/2014/main" id="{D8EEBCF1-B2DD-4EE3-86F0-B5715EB2C740}"/>
                            </a:ext>
                          </a:extLst>
                        </xdr:cNvPr>
                        <xdr:cNvSpPr>
                          <a:spLocks/>
                        </xdr:cNvSpPr>
                      </xdr:nvSpPr>
                      <xdr:spPr bwMode="auto">
                        <a:xfrm>
                          <a:off x="3712582" y="13395290"/>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848" name="Freeform 155">
                          <a:extLst>
                            <a:ext uri="{FF2B5EF4-FFF2-40B4-BE49-F238E27FC236}">
                              <a16:creationId xmlns:a16="http://schemas.microsoft.com/office/drawing/2014/main" id="{7BDBEF2C-0F77-478B-81BA-ADECEC87E1FA}"/>
                            </a:ext>
                          </a:extLst>
                        </xdr:cNvPr>
                        <xdr:cNvSpPr>
                          <a:spLocks/>
                        </xdr:cNvSpPr>
                      </xdr:nvSpPr>
                      <xdr:spPr bwMode="auto">
                        <a:xfrm>
                          <a:off x="4728752" y="13393086"/>
                          <a:ext cx="268960"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849" name="Oval 848">
                          <a:extLst>
                            <a:ext uri="{FF2B5EF4-FFF2-40B4-BE49-F238E27FC236}">
                              <a16:creationId xmlns:a16="http://schemas.microsoft.com/office/drawing/2014/main" id="{CAB9EE33-8A85-4C5B-9EB1-B30B51A0B325}"/>
                            </a:ext>
                          </a:extLst>
                        </xdr:cNvPr>
                        <xdr:cNvSpPr>
                          <a:spLocks noChangeArrowheads="1"/>
                        </xdr:cNvSpPr>
                      </xdr:nvSpPr>
                      <xdr:spPr bwMode="auto">
                        <a:xfrm>
                          <a:off x="4450468" y="11854391"/>
                          <a:ext cx="293814" cy="296658"/>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850" name="Oval 849">
                              <a:extLst>
                                <a:ext uri="{FF2B5EF4-FFF2-40B4-BE49-F238E27FC236}">
                                  <a16:creationId xmlns:a16="http://schemas.microsoft.com/office/drawing/2014/main" id="{7B6A2BF7-6D63-47F9-AEAE-0816664BB6B6}"/>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850" name="Oval 849">
                              <a:extLst>
                                <a:ext uri="{FF2B5EF4-FFF2-40B4-BE49-F238E27FC236}">
                                  <a16:creationId xmlns:a16="http://schemas.microsoft.com/office/drawing/2014/main" id="{7B6A2BF7-6D63-47F9-AEAE-0816664BB6B6}"/>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851" name="Oval 850">
                              <a:extLst>
                                <a:ext uri="{FF2B5EF4-FFF2-40B4-BE49-F238E27FC236}">
                                  <a16:creationId xmlns:a16="http://schemas.microsoft.com/office/drawing/2014/main" id="{C47DC432-742B-4474-9D3E-0859531D6359}"/>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851" name="Oval 850">
                              <a:extLst>
                                <a:ext uri="{FF2B5EF4-FFF2-40B4-BE49-F238E27FC236}">
                                  <a16:creationId xmlns:a16="http://schemas.microsoft.com/office/drawing/2014/main" id="{C47DC432-742B-4474-9D3E-0859531D6359}"/>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852" name="Freeform 73">
                          <a:extLst>
                            <a:ext uri="{FF2B5EF4-FFF2-40B4-BE49-F238E27FC236}">
                              <a16:creationId xmlns:a16="http://schemas.microsoft.com/office/drawing/2014/main" id="{5CAD4E70-70E2-43B0-BFD9-A27A6EAA6B8A}"/>
                            </a:ext>
                          </a:extLst>
                        </xdr:cNvPr>
                        <xdr:cNvSpPr>
                          <a:spLocks/>
                        </xdr:cNvSpPr>
                      </xdr:nvSpPr>
                      <xdr:spPr bwMode="auto">
                        <a:xfrm>
                          <a:off x="852450" y="11952134"/>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grpSp>
          </xdr:grpSp>
          <xdr:sp macro="" textlink="">
            <xdr:nvSpPr>
              <xdr:cNvPr id="790" name="Freeform 84">
                <a:extLst>
                  <a:ext uri="{FF2B5EF4-FFF2-40B4-BE49-F238E27FC236}">
                    <a16:creationId xmlns:a16="http://schemas.microsoft.com/office/drawing/2014/main" id="{42D55BDB-6645-48B8-8043-8CF9490253BA}"/>
                  </a:ext>
                </a:extLst>
              </xdr:cNvPr>
              <xdr:cNvSpPr>
                <a:spLocks/>
              </xdr:cNvSpPr>
            </xdr:nvSpPr>
            <xdr:spPr bwMode="auto">
              <a:xfrm>
                <a:off x="4817858" y="13561583"/>
                <a:ext cx="90024" cy="18449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clientData/>
  </xdr:twoCellAnchor>
  <xdr:twoCellAnchor>
    <xdr:from>
      <xdr:col>23</xdr:col>
      <xdr:colOff>6725</xdr:colOff>
      <xdr:row>54</xdr:row>
      <xdr:rowOff>56667</xdr:rowOff>
    </xdr:from>
    <xdr:to>
      <xdr:col>32</xdr:col>
      <xdr:colOff>148378</xdr:colOff>
      <xdr:row>72</xdr:row>
      <xdr:rowOff>104348</xdr:rowOff>
    </xdr:to>
    <xdr:grpSp>
      <xdr:nvGrpSpPr>
        <xdr:cNvPr id="874" name="Group 873">
          <a:extLst>
            <a:ext uri="{FF2B5EF4-FFF2-40B4-BE49-F238E27FC236}">
              <a16:creationId xmlns:a16="http://schemas.microsoft.com/office/drawing/2014/main" id="{2FD51791-9475-46D4-952F-C6890DDF9A19}"/>
            </a:ext>
          </a:extLst>
        </xdr:cNvPr>
        <xdr:cNvGrpSpPr/>
      </xdr:nvGrpSpPr>
      <xdr:grpSpPr>
        <a:xfrm>
          <a:off x="12614361" y="10990212"/>
          <a:ext cx="7138199" cy="3465136"/>
          <a:chOff x="839262" y="11240492"/>
          <a:chExt cx="5937748" cy="3536839"/>
        </a:xfrm>
      </xdr:grpSpPr>
      <xdr:grpSp>
        <xdr:nvGrpSpPr>
          <xdr:cNvPr id="875" name="Group 874">
            <a:extLst>
              <a:ext uri="{FF2B5EF4-FFF2-40B4-BE49-F238E27FC236}">
                <a16:creationId xmlns:a16="http://schemas.microsoft.com/office/drawing/2014/main" id="{DDF481E8-5190-4DCF-BE21-BBEDA537AC27}"/>
              </a:ext>
            </a:extLst>
          </xdr:cNvPr>
          <xdr:cNvGrpSpPr/>
        </xdr:nvGrpSpPr>
        <xdr:grpSpPr>
          <a:xfrm>
            <a:off x="839262" y="11864675"/>
            <a:ext cx="4783932" cy="2803177"/>
            <a:chOff x="842843" y="11850351"/>
            <a:chExt cx="4799688" cy="2790287"/>
          </a:xfrm>
        </xdr:grpSpPr>
        <xdr:sp macro="" textlink="">
          <xdr:nvSpPr>
            <xdr:cNvPr id="946" name="Rectangle 945">
              <a:extLst>
                <a:ext uri="{FF2B5EF4-FFF2-40B4-BE49-F238E27FC236}">
                  <a16:creationId xmlns:a16="http://schemas.microsoft.com/office/drawing/2014/main" id="{611653EB-7FCC-48EF-A85D-CD31A27E62D3}"/>
                </a:ext>
              </a:extLst>
            </xdr:cNvPr>
            <xdr:cNvSpPr>
              <a:spLocks noChangeArrowheads="1"/>
            </xdr:cNvSpPr>
          </xdr:nvSpPr>
          <xdr:spPr bwMode="auto">
            <a:xfrm>
              <a:off x="1924072" y="11850351"/>
              <a:ext cx="3718459" cy="2255188"/>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947" name="Group 946">
              <a:extLst>
                <a:ext uri="{FF2B5EF4-FFF2-40B4-BE49-F238E27FC236}">
                  <a16:creationId xmlns:a16="http://schemas.microsoft.com/office/drawing/2014/main" id="{D44E1993-26B9-4EE4-8A27-BA4607D7F42F}"/>
                </a:ext>
              </a:extLst>
            </xdr:cNvPr>
            <xdr:cNvGrpSpPr/>
          </xdr:nvGrpSpPr>
          <xdr:grpSpPr>
            <a:xfrm>
              <a:off x="842843" y="12354173"/>
              <a:ext cx="2298243" cy="2286465"/>
              <a:chOff x="839262" y="12374941"/>
              <a:chExt cx="2288217" cy="2292911"/>
            </a:xfrm>
          </xdr:grpSpPr>
          <xdr:sp macro="" textlink="">
            <xdr:nvSpPr>
              <xdr:cNvPr id="948" name="Freeform 73">
                <a:extLst>
                  <a:ext uri="{FF2B5EF4-FFF2-40B4-BE49-F238E27FC236}">
                    <a16:creationId xmlns:a16="http://schemas.microsoft.com/office/drawing/2014/main" id="{B21894DA-727C-40D8-8391-6958C31E7703}"/>
                  </a:ext>
                </a:extLst>
              </xdr:cNvPr>
              <xdr:cNvSpPr>
                <a:spLocks/>
              </xdr:cNvSpPr>
            </xdr:nvSpPr>
            <xdr:spPr bwMode="auto">
              <a:xfrm>
                <a:off x="839262" y="13975375"/>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49" name="Freeform 109">
                <a:extLst>
                  <a:ext uri="{FF2B5EF4-FFF2-40B4-BE49-F238E27FC236}">
                    <a16:creationId xmlns:a16="http://schemas.microsoft.com/office/drawing/2014/main" id="{5AB1B549-045B-49CE-B1F1-F003E9528D54}"/>
                  </a:ext>
                </a:extLst>
              </xdr:cNvPr>
              <xdr:cNvSpPr>
                <a:spLocks/>
              </xdr:cNvSpPr>
            </xdr:nvSpPr>
            <xdr:spPr bwMode="auto">
              <a:xfrm>
                <a:off x="2552171" y="13493555"/>
                <a:ext cx="326938" cy="223087"/>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50" name="Freeform 112">
                <a:extLst>
                  <a:ext uri="{FF2B5EF4-FFF2-40B4-BE49-F238E27FC236}">
                    <a16:creationId xmlns:a16="http://schemas.microsoft.com/office/drawing/2014/main" id="{F7DAD2B1-B26E-43B5-A523-6C5A941FE235}"/>
                  </a:ext>
                </a:extLst>
              </xdr:cNvPr>
              <xdr:cNvSpPr>
                <a:spLocks/>
              </xdr:cNvSpPr>
            </xdr:nvSpPr>
            <xdr:spPr bwMode="auto">
              <a:xfrm>
                <a:off x="2046920" y="12374941"/>
                <a:ext cx="856478" cy="1844041"/>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51" name="Freeform 113">
                <a:extLst>
                  <a:ext uri="{FF2B5EF4-FFF2-40B4-BE49-F238E27FC236}">
                    <a16:creationId xmlns:a16="http://schemas.microsoft.com/office/drawing/2014/main" id="{DABD8736-07AB-4FCA-8076-DB8E99087318}"/>
                  </a:ext>
                </a:extLst>
              </xdr:cNvPr>
              <xdr:cNvSpPr>
                <a:spLocks/>
              </xdr:cNvSpPr>
            </xdr:nvSpPr>
            <xdr:spPr bwMode="auto">
              <a:xfrm>
                <a:off x="2357861" y="13226562"/>
                <a:ext cx="60536" cy="1198894"/>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52" name="Freeform 114">
                <a:extLst>
                  <a:ext uri="{FF2B5EF4-FFF2-40B4-BE49-F238E27FC236}">
                    <a16:creationId xmlns:a16="http://schemas.microsoft.com/office/drawing/2014/main" id="{A9DBAA88-BEC3-4FCA-A6FA-2CFC25586FE1}"/>
                  </a:ext>
                </a:extLst>
              </xdr:cNvPr>
              <xdr:cNvSpPr>
                <a:spLocks/>
              </xdr:cNvSpPr>
            </xdr:nvSpPr>
            <xdr:spPr bwMode="auto">
              <a:xfrm>
                <a:off x="1779460" y="13226562"/>
                <a:ext cx="654402" cy="791484"/>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53" name="Oval 952">
                <a:extLst>
                  <a:ext uri="{FF2B5EF4-FFF2-40B4-BE49-F238E27FC236}">
                    <a16:creationId xmlns:a16="http://schemas.microsoft.com/office/drawing/2014/main" id="{8F34B922-DDEF-49E6-BA77-564E206F356F}"/>
                  </a:ext>
                </a:extLst>
              </xdr:cNvPr>
              <xdr:cNvSpPr>
                <a:spLocks noChangeArrowheads="1"/>
              </xdr:cNvSpPr>
            </xdr:nvSpPr>
            <xdr:spPr bwMode="auto">
              <a:xfrm>
                <a:off x="2324172" y="12461960"/>
                <a:ext cx="153566" cy="152695"/>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954" name="Freeform 120">
                <a:extLst>
                  <a:ext uri="{FF2B5EF4-FFF2-40B4-BE49-F238E27FC236}">
                    <a16:creationId xmlns:a16="http://schemas.microsoft.com/office/drawing/2014/main" id="{A2A1C4F9-900F-4964-AE28-CE75CD38D9EC}"/>
                  </a:ext>
                </a:extLst>
              </xdr:cNvPr>
              <xdr:cNvSpPr>
                <a:spLocks/>
              </xdr:cNvSpPr>
            </xdr:nvSpPr>
            <xdr:spPr bwMode="auto">
              <a:xfrm>
                <a:off x="2645133" y="12872093"/>
                <a:ext cx="98211" cy="543935"/>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55" name="Freeform 121">
                <a:extLst>
                  <a:ext uri="{FF2B5EF4-FFF2-40B4-BE49-F238E27FC236}">
                    <a16:creationId xmlns:a16="http://schemas.microsoft.com/office/drawing/2014/main" id="{3ADFC7EB-AB2B-44D4-84EF-6B4D0E21CE7F}"/>
                  </a:ext>
                </a:extLst>
              </xdr:cNvPr>
              <xdr:cNvSpPr>
                <a:spLocks/>
              </xdr:cNvSpPr>
            </xdr:nvSpPr>
            <xdr:spPr bwMode="auto">
              <a:xfrm>
                <a:off x="2478521" y="12526830"/>
                <a:ext cx="215463" cy="86243"/>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56" name="Oval 955">
                    <a:extLst>
                      <a:ext uri="{FF2B5EF4-FFF2-40B4-BE49-F238E27FC236}">
                        <a16:creationId xmlns:a16="http://schemas.microsoft.com/office/drawing/2014/main" id="{81A83DB3-82E8-4B40-BF8A-214B9AD80C10}"/>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56" name="Oval 955">
                    <a:extLst>
                      <a:ext uri="{FF2B5EF4-FFF2-40B4-BE49-F238E27FC236}">
                        <a16:creationId xmlns:a16="http://schemas.microsoft.com/office/drawing/2014/main" id="{81A83DB3-82E8-4B40-BF8A-214B9AD80C10}"/>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957" name="Freeform 125">
                <a:extLst>
                  <a:ext uri="{FF2B5EF4-FFF2-40B4-BE49-F238E27FC236}">
                    <a16:creationId xmlns:a16="http://schemas.microsoft.com/office/drawing/2014/main" id="{44C05891-9FFD-4521-AA96-FEF3FEC9385C}"/>
                  </a:ext>
                </a:extLst>
              </xdr:cNvPr>
              <xdr:cNvSpPr>
                <a:spLocks/>
              </xdr:cNvSpPr>
            </xdr:nvSpPr>
            <xdr:spPr bwMode="auto">
              <a:xfrm>
                <a:off x="2357861" y="12619401"/>
                <a:ext cx="79134" cy="351639"/>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58" name="Oval 957">
                    <a:extLst>
                      <a:ext uri="{FF2B5EF4-FFF2-40B4-BE49-F238E27FC236}">
                        <a16:creationId xmlns:a16="http://schemas.microsoft.com/office/drawing/2014/main" id="{118D96D6-1D03-4F33-8617-689EF882AB2D}"/>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958" name="Oval 957">
                    <a:extLst>
                      <a:ext uri="{FF2B5EF4-FFF2-40B4-BE49-F238E27FC236}">
                        <a16:creationId xmlns:a16="http://schemas.microsoft.com/office/drawing/2014/main" id="{118D96D6-1D03-4F33-8617-689EF882AB2D}"/>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959" name="Oval 958">
                <a:extLst>
                  <a:ext uri="{FF2B5EF4-FFF2-40B4-BE49-F238E27FC236}">
                    <a16:creationId xmlns:a16="http://schemas.microsoft.com/office/drawing/2014/main" id="{4A8AC069-8E02-4B5B-B626-972CB95F864A}"/>
                  </a:ext>
                </a:extLst>
              </xdr:cNvPr>
              <xdr:cNvSpPr>
                <a:spLocks noChangeArrowheads="1"/>
              </xdr:cNvSpPr>
            </xdr:nvSpPr>
            <xdr:spPr bwMode="auto">
              <a:xfrm>
                <a:off x="2736020" y="13247525"/>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960" name="Oval 959">
                <a:extLst>
                  <a:ext uri="{FF2B5EF4-FFF2-40B4-BE49-F238E27FC236}">
                    <a16:creationId xmlns:a16="http://schemas.microsoft.com/office/drawing/2014/main" id="{7750F751-C275-497E-A22C-7BBE1CF2CA48}"/>
                  </a:ext>
                </a:extLst>
              </xdr:cNvPr>
              <xdr:cNvSpPr>
                <a:spLocks noChangeArrowheads="1"/>
              </xdr:cNvSpPr>
            </xdr:nvSpPr>
            <xdr:spPr bwMode="auto">
              <a:xfrm>
                <a:off x="1968479" y="14212219"/>
                <a:ext cx="175007" cy="178786"/>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961" name="Oval 960">
                    <a:extLst>
                      <a:ext uri="{FF2B5EF4-FFF2-40B4-BE49-F238E27FC236}">
                        <a16:creationId xmlns:a16="http://schemas.microsoft.com/office/drawing/2014/main" id="{41188AC2-880E-4BE3-B00C-6AACF010B3F9}"/>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61" name="Oval 960">
                    <a:extLst>
                      <a:ext uri="{FF2B5EF4-FFF2-40B4-BE49-F238E27FC236}">
                        <a16:creationId xmlns:a16="http://schemas.microsoft.com/office/drawing/2014/main" id="{41188AC2-880E-4BE3-B00C-6AACF010B3F9}"/>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962" name="Oval 961">
                    <a:extLst>
                      <a:ext uri="{FF2B5EF4-FFF2-40B4-BE49-F238E27FC236}">
                        <a16:creationId xmlns:a16="http://schemas.microsoft.com/office/drawing/2014/main" id="{B1F9F179-DF6F-4B7F-8D7B-AFB1222D82F8}"/>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962" name="Oval 961">
                    <a:extLst>
                      <a:ext uri="{FF2B5EF4-FFF2-40B4-BE49-F238E27FC236}">
                        <a16:creationId xmlns:a16="http://schemas.microsoft.com/office/drawing/2014/main" id="{B1F9F179-DF6F-4B7F-8D7B-AFB1222D82F8}"/>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963" name="Oval 962">
                    <a:extLst>
                      <a:ext uri="{FF2B5EF4-FFF2-40B4-BE49-F238E27FC236}">
                        <a16:creationId xmlns:a16="http://schemas.microsoft.com/office/drawing/2014/main" id="{4CBBAAE0-1CC6-4166-85EF-212150E8625A}"/>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63" name="Oval 962">
                    <a:extLst>
                      <a:ext uri="{FF2B5EF4-FFF2-40B4-BE49-F238E27FC236}">
                        <a16:creationId xmlns:a16="http://schemas.microsoft.com/office/drawing/2014/main" id="{4CBBAAE0-1CC6-4166-85EF-212150E8625A}"/>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964" name="Freeform 152">
                <a:extLst>
                  <a:ext uri="{FF2B5EF4-FFF2-40B4-BE49-F238E27FC236}">
                    <a16:creationId xmlns:a16="http://schemas.microsoft.com/office/drawing/2014/main" id="{42CDC1CE-0229-4113-9F49-177FEC2339E5}"/>
                  </a:ext>
                </a:extLst>
              </xdr:cNvPr>
              <xdr:cNvSpPr>
                <a:spLocks/>
              </xdr:cNvSpPr>
            </xdr:nvSpPr>
            <xdr:spPr bwMode="auto">
              <a:xfrm>
                <a:off x="2683015" y="13947638"/>
                <a:ext cx="444464" cy="79900"/>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nvGrpSpPr>
          <xdr:cNvPr id="876" name="Group 875">
            <a:extLst>
              <a:ext uri="{FF2B5EF4-FFF2-40B4-BE49-F238E27FC236}">
                <a16:creationId xmlns:a16="http://schemas.microsoft.com/office/drawing/2014/main" id="{64B94CCB-64D5-4424-9F5F-1114C43715F1}"/>
              </a:ext>
            </a:extLst>
          </xdr:cNvPr>
          <xdr:cNvGrpSpPr/>
        </xdr:nvGrpSpPr>
        <xdr:grpSpPr>
          <a:xfrm>
            <a:off x="852450" y="11240492"/>
            <a:ext cx="5924560" cy="3536839"/>
            <a:chOff x="852450" y="11240492"/>
            <a:chExt cx="5924560" cy="3536839"/>
          </a:xfrm>
        </xdr:grpSpPr>
        <xdr:sp macro="" textlink="">
          <xdr:nvSpPr>
            <xdr:cNvPr id="877" name="TextBox 876">
              <a:extLst>
                <a:ext uri="{FF2B5EF4-FFF2-40B4-BE49-F238E27FC236}">
                  <a16:creationId xmlns:a16="http://schemas.microsoft.com/office/drawing/2014/main" id="{39E51546-4C2D-4052-8025-0014EB4B38A5}"/>
                </a:ext>
              </a:extLst>
            </xdr:cNvPr>
            <xdr:cNvSpPr txBox="1"/>
          </xdr:nvSpPr>
          <xdr:spPr>
            <a:xfrm>
              <a:off x="2235457" y="11429333"/>
              <a:ext cx="2720528" cy="322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t 3</a:t>
              </a:r>
              <a:endParaRPr lang="id-ID" sz="1400"/>
            </a:p>
          </xdr:txBody>
        </xdr:sp>
        <xdr:sp macro="" textlink="">
          <xdr:nvSpPr>
            <xdr:cNvPr id="878" name="Rectangle 877">
              <a:extLst>
                <a:ext uri="{FF2B5EF4-FFF2-40B4-BE49-F238E27FC236}">
                  <a16:creationId xmlns:a16="http://schemas.microsoft.com/office/drawing/2014/main" id="{5E2FE43D-ADB0-4576-9851-656F2B5F0102}"/>
                </a:ext>
              </a:extLst>
            </xdr:cNvPr>
            <xdr:cNvSpPr/>
          </xdr:nvSpPr>
          <xdr:spPr>
            <a:xfrm>
              <a:off x="1357133" y="11775908"/>
              <a:ext cx="4776823" cy="3001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grpSp>
          <xdr:nvGrpSpPr>
            <xdr:cNvPr id="879" name="Group 878">
              <a:extLst>
                <a:ext uri="{FF2B5EF4-FFF2-40B4-BE49-F238E27FC236}">
                  <a16:creationId xmlns:a16="http://schemas.microsoft.com/office/drawing/2014/main" id="{365CA9F0-4C8B-4E24-AD0C-FAB0735E4026}"/>
                </a:ext>
              </a:extLst>
            </xdr:cNvPr>
            <xdr:cNvGrpSpPr/>
          </xdr:nvGrpSpPr>
          <xdr:grpSpPr>
            <a:xfrm>
              <a:off x="852450" y="11240492"/>
              <a:ext cx="5924560" cy="2946451"/>
              <a:chOff x="852450" y="11240492"/>
              <a:chExt cx="5924560" cy="2946451"/>
            </a:xfrm>
          </xdr:grpSpPr>
          <xdr:grpSp>
            <xdr:nvGrpSpPr>
              <xdr:cNvPr id="880" name="Group 879">
                <a:extLst>
                  <a:ext uri="{FF2B5EF4-FFF2-40B4-BE49-F238E27FC236}">
                    <a16:creationId xmlns:a16="http://schemas.microsoft.com/office/drawing/2014/main" id="{3B59DD5D-6A81-4F3B-94F9-0FF10712FF3E}"/>
                  </a:ext>
                </a:extLst>
              </xdr:cNvPr>
              <xdr:cNvGrpSpPr/>
            </xdr:nvGrpSpPr>
            <xdr:grpSpPr>
              <a:xfrm>
                <a:off x="852450" y="11240492"/>
                <a:ext cx="5924560" cy="2946451"/>
                <a:chOff x="848993" y="11228391"/>
                <a:chExt cx="5919201" cy="2945414"/>
              </a:xfrm>
            </xdr:grpSpPr>
            <xdr:sp macro="" textlink="">
              <xdr:nvSpPr>
                <xdr:cNvPr id="882" name="Freeform 77">
                  <a:extLst>
                    <a:ext uri="{FF2B5EF4-FFF2-40B4-BE49-F238E27FC236}">
                      <a16:creationId xmlns:a16="http://schemas.microsoft.com/office/drawing/2014/main" id="{59C39174-3AB3-433B-B31B-7A0D193C26F4}"/>
                    </a:ext>
                  </a:extLst>
                </xdr:cNvPr>
                <xdr:cNvSpPr>
                  <a:spLocks/>
                </xdr:cNvSpPr>
              </xdr:nvSpPr>
              <xdr:spPr bwMode="auto">
                <a:xfrm>
                  <a:off x="5238383" y="12106959"/>
                  <a:ext cx="630782" cy="12940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83" name="Freeform 97">
                  <a:extLst>
                    <a:ext uri="{FF2B5EF4-FFF2-40B4-BE49-F238E27FC236}">
                      <a16:creationId xmlns:a16="http://schemas.microsoft.com/office/drawing/2014/main" id="{F73E62A0-72FF-438E-B5FB-CD7053EAF9EF}"/>
                    </a:ext>
                  </a:extLst>
                </xdr:cNvPr>
                <xdr:cNvSpPr>
                  <a:spLocks/>
                </xdr:cNvSpPr>
              </xdr:nvSpPr>
              <xdr:spPr bwMode="auto">
                <a:xfrm>
                  <a:off x="5238383" y="12415151"/>
                  <a:ext cx="74497" cy="109961"/>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84" name="Freeform 47">
                      <a:extLst>
                        <a:ext uri="{FF2B5EF4-FFF2-40B4-BE49-F238E27FC236}">
                          <a16:creationId xmlns:a16="http://schemas.microsoft.com/office/drawing/2014/main" id="{B7D1367B-55FD-4AD2-820D-16596EF8C3DE}"/>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884" name="Freeform 47">
                      <a:extLst>
                        <a:ext uri="{FF2B5EF4-FFF2-40B4-BE49-F238E27FC236}">
                          <a16:creationId xmlns:a16="http://schemas.microsoft.com/office/drawing/2014/main" id="{B7D1367B-55FD-4AD2-820D-16596EF8C3DE}"/>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grpSp>
              <xdr:nvGrpSpPr>
                <xdr:cNvPr id="885" name="Group 884">
                  <a:extLst>
                    <a:ext uri="{FF2B5EF4-FFF2-40B4-BE49-F238E27FC236}">
                      <a16:creationId xmlns:a16="http://schemas.microsoft.com/office/drawing/2014/main" id="{C54EBAFA-AA9A-48FC-9419-557F392A809E}"/>
                    </a:ext>
                  </a:extLst>
                </xdr:cNvPr>
                <xdr:cNvGrpSpPr/>
              </xdr:nvGrpSpPr>
              <xdr:grpSpPr>
                <a:xfrm>
                  <a:off x="848993" y="11228391"/>
                  <a:ext cx="5919201" cy="2945414"/>
                  <a:chOff x="848993" y="11228391"/>
                  <a:chExt cx="5919201" cy="2945414"/>
                </a:xfrm>
              </xdr:grpSpPr>
              <xdr:sp macro="" textlink="">
                <xdr:nvSpPr>
                  <xdr:cNvPr id="886" name="Freeform 90">
                    <a:extLst>
                      <a:ext uri="{FF2B5EF4-FFF2-40B4-BE49-F238E27FC236}">
                        <a16:creationId xmlns:a16="http://schemas.microsoft.com/office/drawing/2014/main" id="{27719A14-E418-4C3C-9652-84EC80CA0275}"/>
                      </a:ext>
                    </a:extLst>
                  </xdr:cNvPr>
                  <xdr:cNvSpPr>
                    <a:spLocks/>
                  </xdr:cNvSpPr>
                </xdr:nvSpPr>
                <xdr:spPr bwMode="auto">
                  <a:xfrm>
                    <a:off x="5264238" y="12757361"/>
                    <a:ext cx="503855" cy="1268906"/>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87" name="Oval 886">
                        <a:extLst>
                          <a:ext uri="{FF2B5EF4-FFF2-40B4-BE49-F238E27FC236}">
                            <a16:creationId xmlns:a16="http://schemas.microsoft.com/office/drawing/2014/main" id="{67CEECA5-8130-43F9-9C0C-28E251569474}"/>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887" name="Oval 886">
                        <a:extLst>
                          <a:ext uri="{FF2B5EF4-FFF2-40B4-BE49-F238E27FC236}">
                            <a16:creationId xmlns:a16="http://schemas.microsoft.com/office/drawing/2014/main" id="{67CEECA5-8130-43F9-9C0C-28E251569474}"/>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888" name="Freeform 102">
                    <a:extLst>
                      <a:ext uri="{FF2B5EF4-FFF2-40B4-BE49-F238E27FC236}">
                        <a16:creationId xmlns:a16="http://schemas.microsoft.com/office/drawing/2014/main" id="{FFEB7EA4-D875-4F80-970B-E4EE4FE8D463}"/>
                      </a:ext>
                    </a:extLst>
                  </xdr:cNvPr>
                  <xdr:cNvSpPr>
                    <a:spLocks/>
                  </xdr:cNvSpPr>
                </xdr:nvSpPr>
                <xdr:spPr bwMode="auto">
                  <a:xfrm>
                    <a:off x="5265022" y="11694011"/>
                    <a:ext cx="295445" cy="1923263"/>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889" name="Oval 888">
                        <a:extLst>
                          <a:ext uri="{FF2B5EF4-FFF2-40B4-BE49-F238E27FC236}">
                            <a16:creationId xmlns:a16="http://schemas.microsoft.com/office/drawing/2014/main" id="{9D505E61-A5CC-4745-9396-43C98050A277}"/>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889" name="Oval 888">
                        <a:extLst>
                          <a:ext uri="{FF2B5EF4-FFF2-40B4-BE49-F238E27FC236}">
                            <a16:creationId xmlns:a16="http://schemas.microsoft.com/office/drawing/2014/main" id="{9D505E61-A5CC-4745-9396-43C98050A277}"/>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890" name="Freeform 73">
                    <a:extLst>
                      <a:ext uri="{FF2B5EF4-FFF2-40B4-BE49-F238E27FC236}">
                        <a16:creationId xmlns:a16="http://schemas.microsoft.com/office/drawing/2014/main" id="{1996FAAE-6314-4BB1-A718-586C8528CB04}"/>
                      </a:ext>
                    </a:extLst>
                  </xdr:cNvPr>
                  <xdr:cNvSpPr>
                    <a:spLocks/>
                  </xdr:cNvSpPr>
                </xdr:nvSpPr>
                <xdr:spPr bwMode="auto">
                  <a:xfrm>
                    <a:off x="6098675" y="13956061"/>
                    <a:ext cx="656332"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891" name="Group 890">
                    <a:extLst>
                      <a:ext uri="{FF2B5EF4-FFF2-40B4-BE49-F238E27FC236}">
                        <a16:creationId xmlns:a16="http://schemas.microsoft.com/office/drawing/2014/main" id="{BC776E13-0650-4380-97CC-6C1B1E19024C}"/>
                      </a:ext>
                    </a:extLst>
                  </xdr:cNvPr>
                  <xdr:cNvGrpSpPr/>
                </xdr:nvGrpSpPr>
                <xdr:grpSpPr>
                  <a:xfrm>
                    <a:off x="848993" y="11810301"/>
                    <a:ext cx="5919201" cy="2253939"/>
                    <a:chOff x="848993" y="11810301"/>
                    <a:chExt cx="5919201" cy="2253939"/>
                  </a:xfrm>
                </xdr:grpSpPr>
                <xdr:sp macro="" textlink="">
                  <xdr:nvSpPr>
                    <xdr:cNvPr id="892" name="Oval 891">
                      <a:extLst>
                        <a:ext uri="{FF2B5EF4-FFF2-40B4-BE49-F238E27FC236}">
                          <a16:creationId xmlns:a16="http://schemas.microsoft.com/office/drawing/2014/main" id="{10F879E7-920D-45E0-815E-26B8DE25DF6E}"/>
                        </a:ext>
                      </a:extLst>
                    </xdr:cNvPr>
                    <xdr:cNvSpPr>
                      <a:spLocks noChangeArrowheads="1"/>
                    </xdr:cNvSpPr>
                  </xdr:nvSpPr>
                  <xdr:spPr bwMode="auto">
                    <a:xfrm>
                      <a:off x="5162378" y="12518108"/>
                      <a:ext cx="224929" cy="22987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grpSp>
                  <xdr:nvGrpSpPr>
                    <xdr:cNvPr id="893" name="Group 892">
                      <a:extLst>
                        <a:ext uri="{FF2B5EF4-FFF2-40B4-BE49-F238E27FC236}">
                          <a16:creationId xmlns:a16="http://schemas.microsoft.com/office/drawing/2014/main" id="{2D174F1F-DC39-47B4-81BE-B109968CC246}"/>
                        </a:ext>
                      </a:extLst>
                    </xdr:cNvPr>
                    <xdr:cNvGrpSpPr/>
                  </xdr:nvGrpSpPr>
                  <xdr:grpSpPr>
                    <a:xfrm>
                      <a:off x="848993" y="11810301"/>
                      <a:ext cx="5919201" cy="2253939"/>
                      <a:chOff x="848993" y="11810301"/>
                      <a:chExt cx="5919201" cy="2253939"/>
                    </a:xfrm>
                  </xdr:grpSpPr>
                  <xdr:sp macro="" textlink="">
                    <xdr:nvSpPr>
                      <xdr:cNvPr id="894" name="Rectangle 893">
                        <a:extLst>
                          <a:ext uri="{FF2B5EF4-FFF2-40B4-BE49-F238E27FC236}">
                            <a16:creationId xmlns:a16="http://schemas.microsoft.com/office/drawing/2014/main" id="{2EFCFDB3-9470-4CA0-ABA4-82A0CDB2DF63}"/>
                          </a:ext>
                        </a:extLst>
                      </xdr:cNvPr>
                      <xdr:cNvSpPr>
                        <a:spLocks noChangeArrowheads="1"/>
                      </xdr:cNvSpPr>
                    </xdr:nvSpPr>
                    <xdr:spPr bwMode="auto">
                      <a:xfrm>
                        <a:off x="4644962" y="12240321"/>
                        <a:ext cx="465710"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95" name="Rectangle 894">
                        <a:extLst>
                          <a:ext uri="{FF2B5EF4-FFF2-40B4-BE49-F238E27FC236}">
                            <a16:creationId xmlns:a16="http://schemas.microsoft.com/office/drawing/2014/main" id="{04B57CA8-EEF1-4032-A60B-C559956FF81F}"/>
                          </a:ext>
                        </a:extLst>
                      </xdr:cNvPr>
                      <xdr:cNvSpPr>
                        <a:spLocks noChangeArrowheads="1"/>
                      </xdr:cNvSpPr>
                    </xdr:nvSpPr>
                    <xdr:spPr bwMode="auto">
                      <a:xfrm>
                        <a:off x="3640984" y="12245859"/>
                        <a:ext cx="875484"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96" name="Rectangle 895">
                        <a:extLst>
                          <a:ext uri="{FF2B5EF4-FFF2-40B4-BE49-F238E27FC236}">
                            <a16:creationId xmlns:a16="http://schemas.microsoft.com/office/drawing/2014/main" id="{0018EFBF-0F9F-44B6-BF29-97CEE97464CE}"/>
                          </a:ext>
                        </a:extLst>
                      </xdr:cNvPr>
                      <xdr:cNvSpPr>
                        <a:spLocks noChangeArrowheads="1"/>
                      </xdr:cNvSpPr>
                    </xdr:nvSpPr>
                    <xdr:spPr bwMode="auto">
                      <a:xfrm>
                        <a:off x="3021706" y="12245859"/>
                        <a:ext cx="465711"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897" name="Group 896">
                        <a:extLst>
                          <a:ext uri="{FF2B5EF4-FFF2-40B4-BE49-F238E27FC236}">
                            <a16:creationId xmlns:a16="http://schemas.microsoft.com/office/drawing/2014/main" id="{14F1DB2D-0957-48B0-9E65-7E4E524D35AB}"/>
                          </a:ext>
                        </a:extLst>
                      </xdr:cNvPr>
                      <xdr:cNvGrpSpPr/>
                    </xdr:nvGrpSpPr>
                    <xdr:grpSpPr>
                      <a:xfrm>
                        <a:off x="848993" y="11810301"/>
                        <a:ext cx="5919201" cy="2239698"/>
                        <a:chOff x="852450" y="11822748"/>
                        <a:chExt cx="5924560" cy="2240389"/>
                      </a:xfrm>
                    </xdr:grpSpPr>
                    <xdr:sp macro="" textlink="">
                      <xdr:nvSpPr>
                        <xdr:cNvPr id="898" name="Freeform 16">
                          <a:extLst>
                            <a:ext uri="{FF2B5EF4-FFF2-40B4-BE49-F238E27FC236}">
                              <a16:creationId xmlns:a16="http://schemas.microsoft.com/office/drawing/2014/main" id="{8C7AB2CB-37C0-4B40-AECF-8742507B25ED}"/>
                            </a:ext>
                          </a:extLst>
                        </xdr:cNvPr>
                        <xdr:cNvSpPr>
                          <a:spLocks/>
                        </xdr:cNvSpPr>
                      </xdr:nvSpPr>
                      <xdr:spPr bwMode="auto">
                        <a:xfrm>
                          <a:off x="3649509" y="11962770"/>
                          <a:ext cx="799392" cy="79900"/>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899" name="Freeform 18">
                          <a:extLst>
                            <a:ext uri="{FF2B5EF4-FFF2-40B4-BE49-F238E27FC236}">
                              <a16:creationId xmlns:a16="http://schemas.microsoft.com/office/drawing/2014/main" id="{37B74E30-0629-4764-98CE-D453FF2B0032}"/>
                            </a:ext>
                          </a:extLst>
                        </xdr:cNvPr>
                        <xdr:cNvSpPr>
                          <a:spLocks/>
                        </xdr:cNvSpPr>
                      </xdr:nvSpPr>
                      <xdr:spPr bwMode="auto">
                        <a:xfrm>
                          <a:off x="1784945" y="11962770"/>
                          <a:ext cx="1623812" cy="80691"/>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00" name="Freeform 28">
                          <a:extLst>
                            <a:ext uri="{FF2B5EF4-FFF2-40B4-BE49-F238E27FC236}">
                              <a16:creationId xmlns:a16="http://schemas.microsoft.com/office/drawing/2014/main" id="{8E1FDC91-C30F-40A3-AFF0-F6CED779E853}"/>
                            </a:ext>
                          </a:extLst>
                        </xdr:cNvPr>
                        <xdr:cNvSpPr>
                          <a:spLocks/>
                        </xdr:cNvSpPr>
                      </xdr:nvSpPr>
                      <xdr:spPr bwMode="auto">
                        <a:xfrm>
                          <a:off x="4816365" y="13604307"/>
                          <a:ext cx="85621" cy="49047"/>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01" name="Oval 900">
                              <a:extLst>
                                <a:ext uri="{FF2B5EF4-FFF2-40B4-BE49-F238E27FC236}">
                                  <a16:creationId xmlns:a16="http://schemas.microsoft.com/office/drawing/2014/main" id="{2E662209-AAB6-4F98-A129-793AD5016D5E}"/>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901" name="Oval 900">
                              <a:extLst>
                                <a:ext uri="{FF2B5EF4-FFF2-40B4-BE49-F238E27FC236}">
                                  <a16:creationId xmlns:a16="http://schemas.microsoft.com/office/drawing/2014/main" id="{2E662209-AAB6-4F98-A129-793AD5016D5E}"/>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902" name="Oval 901">
                              <a:extLst>
                                <a:ext uri="{FF2B5EF4-FFF2-40B4-BE49-F238E27FC236}">
                                  <a16:creationId xmlns:a16="http://schemas.microsoft.com/office/drawing/2014/main" id="{3A66BD02-917B-46AD-80AA-43CAA36221B0}"/>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902" name="Oval 901">
                              <a:extLst>
                                <a:ext uri="{FF2B5EF4-FFF2-40B4-BE49-F238E27FC236}">
                                  <a16:creationId xmlns:a16="http://schemas.microsoft.com/office/drawing/2014/main" id="{3A66BD02-917B-46AD-80AA-43CAA36221B0}"/>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903" name="Freeform 51">
                          <a:extLst>
                            <a:ext uri="{FF2B5EF4-FFF2-40B4-BE49-F238E27FC236}">
                              <a16:creationId xmlns:a16="http://schemas.microsoft.com/office/drawing/2014/main" id="{95D1A591-98BC-49F0-851E-6763EE9AF67E}"/>
                            </a:ext>
                          </a:extLst>
                        </xdr:cNvPr>
                        <xdr:cNvSpPr>
                          <a:spLocks/>
                        </xdr:cNvSpPr>
                      </xdr:nvSpPr>
                      <xdr:spPr bwMode="auto">
                        <a:xfrm>
                          <a:off x="4279666" y="12152632"/>
                          <a:ext cx="358843" cy="175635"/>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04" name="Freeform 54">
                          <a:extLst>
                            <a:ext uri="{FF2B5EF4-FFF2-40B4-BE49-F238E27FC236}">
                              <a16:creationId xmlns:a16="http://schemas.microsoft.com/office/drawing/2014/main" id="{46A99B29-BC29-418F-98D1-C9BE573F4D48}"/>
                            </a:ext>
                          </a:extLst>
                        </xdr:cNvPr>
                        <xdr:cNvSpPr>
                          <a:spLocks/>
                        </xdr:cNvSpPr>
                      </xdr:nvSpPr>
                      <xdr:spPr bwMode="auto">
                        <a:xfrm>
                          <a:off x="3825798" y="12405002"/>
                          <a:ext cx="354364" cy="322779"/>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05" name="Freeform 55">
                          <a:extLst>
                            <a:ext uri="{FF2B5EF4-FFF2-40B4-BE49-F238E27FC236}">
                              <a16:creationId xmlns:a16="http://schemas.microsoft.com/office/drawing/2014/main" id="{3F502726-BD4A-4545-AE9A-F53601C91FB2}"/>
                            </a:ext>
                          </a:extLst>
                        </xdr:cNvPr>
                        <xdr:cNvSpPr>
                          <a:spLocks/>
                        </xdr:cNvSpPr>
                      </xdr:nvSpPr>
                      <xdr:spPr bwMode="auto">
                        <a:xfrm>
                          <a:off x="4253026" y="13575037"/>
                          <a:ext cx="79917" cy="170875"/>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06" name="Oval 905">
                              <a:extLst>
                                <a:ext uri="{FF2B5EF4-FFF2-40B4-BE49-F238E27FC236}">
                                  <a16:creationId xmlns:a16="http://schemas.microsoft.com/office/drawing/2014/main" id="{28A51503-955A-4C06-A971-7AC107C70943}"/>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906" name="Oval 905">
                              <a:extLst>
                                <a:ext uri="{FF2B5EF4-FFF2-40B4-BE49-F238E27FC236}">
                                  <a16:creationId xmlns:a16="http://schemas.microsoft.com/office/drawing/2014/main" id="{28A51503-955A-4C06-A971-7AC107C70943}"/>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907" name="Freeform 60">
                          <a:extLst>
                            <a:ext uri="{FF2B5EF4-FFF2-40B4-BE49-F238E27FC236}">
                              <a16:creationId xmlns:a16="http://schemas.microsoft.com/office/drawing/2014/main" id="{3CC9811E-5DC4-40F0-932D-9BABC341C1D1}"/>
                            </a:ext>
                          </a:extLst>
                        </xdr:cNvPr>
                        <xdr:cNvSpPr>
                          <a:spLocks/>
                        </xdr:cNvSpPr>
                      </xdr:nvSpPr>
                      <xdr:spPr bwMode="auto">
                        <a:xfrm>
                          <a:off x="3799159" y="13018901"/>
                          <a:ext cx="79134" cy="116290"/>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08" name="Freeform 65">
                          <a:extLst>
                            <a:ext uri="{FF2B5EF4-FFF2-40B4-BE49-F238E27FC236}">
                              <a16:creationId xmlns:a16="http://schemas.microsoft.com/office/drawing/2014/main" id="{C1D756F4-18C1-4F8B-B913-22DBFC858B3F}"/>
                            </a:ext>
                          </a:extLst>
                        </xdr:cNvPr>
                        <xdr:cNvSpPr>
                          <a:spLocks/>
                        </xdr:cNvSpPr>
                      </xdr:nvSpPr>
                      <xdr:spPr bwMode="auto">
                        <a:xfrm>
                          <a:off x="3803076" y="13560796"/>
                          <a:ext cx="79917" cy="183532"/>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09" name="Freeform 66">
                          <a:extLst>
                            <a:ext uri="{FF2B5EF4-FFF2-40B4-BE49-F238E27FC236}">
                              <a16:creationId xmlns:a16="http://schemas.microsoft.com/office/drawing/2014/main" id="{E13E973A-CAA8-40DB-819C-8E9E57854194}"/>
                            </a:ext>
                          </a:extLst>
                        </xdr:cNvPr>
                        <xdr:cNvSpPr>
                          <a:spLocks/>
                        </xdr:cNvSpPr>
                      </xdr:nvSpPr>
                      <xdr:spPr bwMode="auto">
                        <a:xfrm>
                          <a:off x="4405027" y="13972954"/>
                          <a:ext cx="338473" cy="80691"/>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0" name="Freeform 67">
                          <a:extLst>
                            <a:ext uri="{FF2B5EF4-FFF2-40B4-BE49-F238E27FC236}">
                              <a16:creationId xmlns:a16="http://schemas.microsoft.com/office/drawing/2014/main" id="{CC81C461-806A-4623-AB7E-CB2D9A696310}"/>
                            </a:ext>
                          </a:extLst>
                        </xdr:cNvPr>
                        <xdr:cNvSpPr>
                          <a:spLocks/>
                        </xdr:cNvSpPr>
                      </xdr:nvSpPr>
                      <xdr:spPr bwMode="auto">
                        <a:xfrm>
                          <a:off x="4253026" y="13016527"/>
                          <a:ext cx="79917" cy="118663"/>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1" name="Freeform 68">
                          <a:extLst>
                            <a:ext uri="{FF2B5EF4-FFF2-40B4-BE49-F238E27FC236}">
                              <a16:creationId xmlns:a16="http://schemas.microsoft.com/office/drawing/2014/main" id="{C066FDB9-CA20-44F3-8F4F-311AAFF47190}"/>
                            </a:ext>
                          </a:extLst>
                        </xdr:cNvPr>
                        <xdr:cNvSpPr>
                          <a:spLocks/>
                        </xdr:cNvSpPr>
                      </xdr:nvSpPr>
                      <xdr:spPr bwMode="auto">
                        <a:xfrm>
                          <a:off x="4253811" y="13308440"/>
                          <a:ext cx="79134" cy="87020"/>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2" name="Freeform 69">
                          <a:extLst>
                            <a:ext uri="{FF2B5EF4-FFF2-40B4-BE49-F238E27FC236}">
                              <a16:creationId xmlns:a16="http://schemas.microsoft.com/office/drawing/2014/main" id="{35B3F6C1-14BD-4019-8DD6-554D6696C0A2}"/>
                            </a:ext>
                          </a:extLst>
                        </xdr:cNvPr>
                        <xdr:cNvSpPr>
                          <a:spLocks/>
                        </xdr:cNvSpPr>
                      </xdr:nvSpPr>
                      <xdr:spPr bwMode="auto">
                        <a:xfrm>
                          <a:off x="4260862" y="12562429"/>
                          <a:ext cx="79134" cy="155067"/>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3" name="Freeform 71">
                          <a:extLst>
                            <a:ext uri="{FF2B5EF4-FFF2-40B4-BE49-F238E27FC236}">
                              <a16:creationId xmlns:a16="http://schemas.microsoft.com/office/drawing/2014/main" id="{14EEAF48-551A-492F-A3DC-5AAE5BBA3E4D}"/>
                            </a:ext>
                          </a:extLst>
                        </xdr:cNvPr>
                        <xdr:cNvSpPr>
                          <a:spLocks/>
                        </xdr:cNvSpPr>
                      </xdr:nvSpPr>
                      <xdr:spPr bwMode="auto">
                        <a:xfrm>
                          <a:off x="3802293" y="13283916"/>
                          <a:ext cx="79134" cy="111543"/>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4" name="Freeform 72">
                          <a:extLst>
                            <a:ext uri="{FF2B5EF4-FFF2-40B4-BE49-F238E27FC236}">
                              <a16:creationId xmlns:a16="http://schemas.microsoft.com/office/drawing/2014/main" id="{ACBF7A0F-40EA-496E-8BE9-ED49DD7A3714}"/>
                            </a:ext>
                          </a:extLst>
                        </xdr:cNvPr>
                        <xdr:cNvSpPr>
                          <a:spLocks/>
                        </xdr:cNvSpPr>
                      </xdr:nvSpPr>
                      <xdr:spPr bwMode="auto">
                        <a:xfrm>
                          <a:off x="3955076" y="13972954"/>
                          <a:ext cx="234488" cy="80691"/>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5" name="Freeform 81">
                          <a:extLst>
                            <a:ext uri="{FF2B5EF4-FFF2-40B4-BE49-F238E27FC236}">
                              <a16:creationId xmlns:a16="http://schemas.microsoft.com/office/drawing/2014/main" id="{6B703BE8-3D27-4285-B4F2-D60C18B1799C}"/>
                            </a:ext>
                          </a:extLst>
                        </xdr:cNvPr>
                        <xdr:cNvSpPr>
                          <a:spLocks/>
                        </xdr:cNvSpPr>
                      </xdr:nvSpPr>
                      <xdr:spPr bwMode="auto">
                        <a:xfrm>
                          <a:off x="4816365" y="12996751"/>
                          <a:ext cx="86404" cy="130529"/>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6" name="Freeform 84">
                          <a:extLst>
                            <a:ext uri="{FF2B5EF4-FFF2-40B4-BE49-F238E27FC236}">
                              <a16:creationId xmlns:a16="http://schemas.microsoft.com/office/drawing/2014/main" id="{A7ED5D21-9690-4ACB-AE74-39B9C9A9D321}"/>
                            </a:ext>
                          </a:extLst>
                        </xdr:cNvPr>
                        <xdr:cNvSpPr>
                          <a:spLocks/>
                        </xdr:cNvSpPr>
                      </xdr:nvSpPr>
                      <xdr:spPr bwMode="auto">
                        <a:xfrm>
                          <a:off x="4816365" y="13287080"/>
                          <a:ext cx="85621" cy="11233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7" name="Freeform 98">
                          <a:extLst>
                            <a:ext uri="{FF2B5EF4-FFF2-40B4-BE49-F238E27FC236}">
                              <a16:creationId xmlns:a16="http://schemas.microsoft.com/office/drawing/2014/main" id="{021F3589-61AF-4678-AECE-4B4CD82F3D9A}"/>
                            </a:ext>
                          </a:extLst>
                        </xdr:cNvPr>
                        <xdr:cNvSpPr>
                          <a:spLocks/>
                        </xdr:cNvSpPr>
                      </xdr:nvSpPr>
                      <xdr:spPr bwMode="auto">
                        <a:xfrm>
                          <a:off x="4842220" y="12613073"/>
                          <a:ext cx="320671" cy="93349"/>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18" name="Freeform 126">
                          <a:extLst>
                            <a:ext uri="{FF2B5EF4-FFF2-40B4-BE49-F238E27FC236}">
                              <a16:creationId xmlns:a16="http://schemas.microsoft.com/office/drawing/2014/main" id="{D0EF8D59-6D97-4B8C-AA37-A5ED589464A7}"/>
                            </a:ext>
                          </a:extLst>
                        </xdr:cNvPr>
                        <xdr:cNvSpPr>
                          <a:spLocks/>
                        </xdr:cNvSpPr>
                      </xdr:nvSpPr>
                      <xdr:spPr bwMode="auto">
                        <a:xfrm>
                          <a:off x="4741149" y="11961189"/>
                          <a:ext cx="1042663" cy="79900"/>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19" name="Oval 918">
                              <a:extLst>
                                <a:ext uri="{FF2B5EF4-FFF2-40B4-BE49-F238E27FC236}">
                                  <a16:creationId xmlns:a16="http://schemas.microsoft.com/office/drawing/2014/main" id="{69339360-9733-4D16-9B3C-BDAF61EDEE69}"/>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919" name="Oval 918">
                              <a:extLst>
                                <a:ext uri="{FF2B5EF4-FFF2-40B4-BE49-F238E27FC236}">
                                  <a16:creationId xmlns:a16="http://schemas.microsoft.com/office/drawing/2014/main" id="{69339360-9733-4D16-9B3C-BDAF61EDEE69}"/>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920" name="Freeform 144">
                          <a:extLst>
                            <a:ext uri="{FF2B5EF4-FFF2-40B4-BE49-F238E27FC236}">
                              <a16:creationId xmlns:a16="http://schemas.microsoft.com/office/drawing/2014/main" id="{1D97096F-F5CB-4DCD-8E7A-64284C29D441}"/>
                            </a:ext>
                          </a:extLst>
                        </xdr:cNvPr>
                        <xdr:cNvSpPr>
                          <a:spLocks/>
                        </xdr:cNvSpPr>
                      </xdr:nvSpPr>
                      <xdr:spPr bwMode="auto">
                        <a:xfrm>
                          <a:off x="3234819" y="12117033"/>
                          <a:ext cx="340259" cy="543506"/>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21" name="Freeform 153">
                          <a:extLst>
                            <a:ext uri="{FF2B5EF4-FFF2-40B4-BE49-F238E27FC236}">
                              <a16:creationId xmlns:a16="http://schemas.microsoft.com/office/drawing/2014/main" id="{78BAA074-C034-4D7B-94AF-3DAEC573C299}"/>
                            </a:ext>
                          </a:extLst>
                        </xdr:cNvPr>
                        <xdr:cNvSpPr>
                          <a:spLocks/>
                        </xdr:cNvSpPr>
                      </xdr:nvSpPr>
                      <xdr:spPr bwMode="auto">
                        <a:xfrm>
                          <a:off x="3207396" y="12967480"/>
                          <a:ext cx="79134" cy="129738"/>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22" name="Freeform 154">
                          <a:extLst>
                            <a:ext uri="{FF2B5EF4-FFF2-40B4-BE49-F238E27FC236}">
                              <a16:creationId xmlns:a16="http://schemas.microsoft.com/office/drawing/2014/main" id="{8FE2C536-E89E-4B83-B7C6-4C21197781FD}"/>
                            </a:ext>
                          </a:extLst>
                        </xdr:cNvPr>
                        <xdr:cNvSpPr>
                          <a:spLocks/>
                        </xdr:cNvSpPr>
                      </xdr:nvSpPr>
                      <xdr:spPr bwMode="auto">
                        <a:xfrm>
                          <a:off x="3208179" y="13254645"/>
                          <a:ext cx="79134" cy="127365"/>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23" name="Freeform 157">
                          <a:extLst>
                            <a:ext uri="{FF2B5EF4-FFF2-40B4-BE49-F238E27FC236}">
                              <a16:creationId xmlns:a16="http://schemas.microsoft.com/office/drawing/2014/main" id="{7BCF5F7D-F6FE-42BF-85CC-8E7B80D1E2CF}"/>
                            </a:ext>
                          </a:extLst>
                        </xdr:cNvPr>
                        <xdr:cNvSpPr>
                          <a:spLocks/>
                        </xdr:cNvSpPr>
                      </xdr:nvSpPr>
                      <xdr:spPr bwMode="auto">
                        <a:xfrm>
                          <a:off x="3208179" y="13561588"/>
                          <a:ext cx="79134" cy="147142"/>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24" name="Oval 923">
                              <a:extLst>
                                <a:ext uri="{FF2B5EF4-FFF2-40B4-BE49-F238E27FC236}">
                                  <a16:creationId xmlns:a16="http://schemas.microsoft.com/office/drawing/2014/main" id="{F0421377-521C-4D8E-9931-776C9F68D0A7}"/>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924" name="Oval 923">
                              <a:extLst>
                                <a:ext uri="{FF2B5EF4-FFF2-40B4-BE49-F238E27FC236}">
                                  <a16:creationId xmlns:a16="http://schemas.microsoft.com/office/drawing/2014/main" id="{F0421377-521C-4D8E-9931-776C9F68D0A7}"/>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925" name="Oval 924">
                              <a:extLst>
                                <a:ext uri="{FF2B5EF4-FFF2-40B4-BE49-F238E27FC236}">
                                  <a16:creationId xmlns:a16="http://schemas.microsoft.com/office/drawing/2014/main" id="{ECD62D36-8019-4021-8A7F-819C5EB228ED}"/>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925" name="Oval 924">
                              <a:extLst>
                                <a:ext uri="{FF2B5EF4-FFF2-40B4-BE49-F238E27FC236}">
                                  <a16:creationId xmlns:a16="http://schemas.microsoft.com/office/drawing/2014/main" id="{ECD62D36-8019-4021-8A7F-819C5EB228ED}"/>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926" name="Oval 925">
                              <a:extLst>
                                <a:ext uri="{FF2B5EF4-FFF2-40B4-BE49-F238E27FC236}">
                                  <a16:creationId xmlns:a16="http://schemas.microsoft.com/office/drawing/2014/main" id="{E54B07C5-1214-4217-B8F6-A0F1B602450A}"/>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926" name="Oval 925">
                              <a:extLst>
                                <a:ext uri="{FF2B5EF4-FFF2-40B4-BE49-F238E27FC236}">
                                  <a16:creationId xmlns:a16="http://schemas.microsoft.com/office/drawing/2014/main" id="{E54B07C5-1214-4217-B8F6-A0F1B602450A}"/>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927" name="Group 926">
                          <a:extLst>
                            <a:ext uri="{FF2B5EF4-FFF2-40B4-BE49-F238E27FC236}">
                              <a16:creationId xmlns:a16="http://schemas.microsoft.com/office/drawing/2014/main" id="{E5F12FB0-B0E4-46D7-8EBA-76D159925946}"/>
                            </a:ext>
                          </a:extLst>
                        </xdr:cNvPr>
                        <xdr:cNvGrpSpPr/>
                      </xdr:nvGrpSpPr>
                      <xdr:grpSpPr>
                        <a:xfrm>
                          <a:off x="4704324" y="13751449"/>
                          <a:ext cx="313620" cy="310107"/>
                          <a:chOff x="5721461" y="4434792"/>
                          <a:chExt cx="489857" cy="489857"/>
                        </a:xfrm>
                      </xdr:grpSpPr>
                      <mc:AlternateContent xmlns:mc="http://schemas.openxmlformats.org/markup-compatibility/2006" xmlns:a14="http://schemas.microsoft.com/office/drawing/2010/main">
                        <mc:Choice Requires="a14">
                          <xdr:sp macro="" textlink="">
                            <xdr:nvSpPr>
                              <xdr:cNvPr id="944" name="Oval 943">
                                <a:extLst>
                                  <a:ext uri="{FF2B5EF4-FFF2-40B4-BE49-F238E27FC236}">
                                    <a16:creationId xmlns:a16="http://schemas.microsoft.com/office/drawing/2014/main" id="{4E0CC61E-CA87-4234-8213-0358991FBFBE}"/>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944" name="Oval 943">
                                <a:extLst>
                                  <a:ext uri="{FF2B5EF4-FFF2-40B4-BE49-F238E27FC236}">
                                    <a16:creationId xmlns:a16="http://schemas.microsoft.com/office/drawing/2014/main" id="{4E0CC61E-CA87-4234-8213-0358991FBFBE}"/>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945" name="Rectangle 944">
                            <a:extLst>
                              <a:ext uri="{FF2B5EF4-FFF2-40B4-BE49-F238E27FC236}">
                                <a16:creationId xmlns:a16="http://schemas.microsoft.com/office/drawing/2014/main" id="{B29C7B59-D5A2-4810-A041-DE033170E726}"/>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928" name="Oval 927">
                          <a:extLst>
                            <a:ext uri="{FF2B5EF4-FFF2-40B4-BE49-F238E27FC236}">
                              <a16:creationId xmlns:a16="http://schemas.microsoft.com/office/drawing/2014/main" id="{87CEAC51-C89B-464E-963B-5FECC08458F5}"/>
                            </a:ext>
                          </a:extLst>
                        </xdr:cNvPr>
                        <xdr:cNvSpPr>
                          <a:spLocks noChangeArrowheads="1"/>
                        </xdr:cNvSpPr>
                      </xdr:nvSpPr>
                      <xdr:spPr bwMode="auto">
                        <a:xfrm>
                          <a:off x="4175461" y="12333575"/>
                          <a:ext cx="229566"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929" name="Oval 928">
                          <a:extLst>
                            <a:ext uri="{FF2B5EF4-FFF2-40B4-BE49-F238E27FC236}">
                              <a16:creationId xmlns:a16="http://schemas.microsoft.com/office/drawing/2014/main" id="{F122F134-A71A-4981-80A8-0F20A9AD4561}"/>
                            </a:ext>
                          </a:extLst>
                        </xdr:cNvPr>
                        <xdr:cNvSpPr>
                          <a:spLocks noChangeArrowheads="1"/>
                        </xdr:cNvSpPr>
                      </xdr:nvSpPr>
                      <xdr:spPr bwMode="auto">
                        <a:xfrm>
                          <a:off x="3406924" y="11885244"/>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xdr:sp macro="" textlink="">
                      <xdr:nvSpPr>
                        <xdr:cNvPr id="930" name="Freeform 73">
                          <a:extLst>
                            <a:ext uri="{FF2B5EF4-FFF2-40B4-BE49-F238E27FC236}">
                              <a16:creationId xmlns:a16="http://schemas.microsoft.com/office/drawing/2014/main" id="{8E148198-7091-413D-A9F1-C2D9CFE2A58F}"/>
                            </a:ext>
                          </a:extLst>
                        </xdr:cNvPr>
                        <xdr:cNvSpPr>
                          <a:spLocks/>
                        </xdr:cNvSpPr>
                      </xdr:nvSpPr>
                      <xdr:spPr bwMode="auto">
                        <a:xfrm>
                          <a:off x="3316303" y="13975326"/>
                          <a:ext cx="414691" cy="79109"/>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31" name="Freeform 73">
                          <a:extLst>
                            <a:ext uri="{FF2B5EF4-FFF2-40B4-BE49-F238E27FC236}">
                              <a16:creationId xmlns:a16="http://schemas.microsoft.com/office/drawing/2014/main" id="{21844071-42EA-4E44-AFA2-3BE718CFF5DB}"/>
                            </a:ext>
                          </a:extLst>
                        </xdr:cNvPr>
                        <xdr:cNvSpPr>
                          <a:spLocks/>
                        </xdr:cNvSpPr>
                      </xdr:nvSpPr>
                      <xdr:spPr bwMode="auto">
                        <a:xfrm>
                          <a:off x="6121197" y="11945958"/>
                          <a:ext cx="655813"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32" name="Freeform 47">
                              <a:extLst>
                                <a:ext uri="{FF2B5EF4-FFF2-40B4-BE49-F238E27FC236}">
                                  <a16:creationId xmlns:a16="http://schemas.microsoft.com/office/drawing/2014/main" id="{1ABDF078-D0D8-44D4-AE02-0118DFF95B88}"/>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932" name="Freeform 47">
                              <a:extLst>
                                <a:ext uri="{FF2B5EF4-FFF2-40B4-BE49-F238E27FC236}">
                                  <a16:creationId xmlns:a16="http://schemas.microsoft.com/office/drawing/2014/main" id="{1ABDF078-D0D8-44D4-AE02-0118DFF95B88}"/>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933" name="Freeform 155">
                          <a:extLst>
                            <a:ext uri="{FF2B5EF4-FFF2-40B4-BE49-F238E27FC236}">
                              <a16:creationId xmlns:a16="http://schemas.microsoft.com/office/drawing/2014/main" id="{40B2F36A-F7B7-40AB-8D11-C728CB5E05FD}"/>
                            </a:ext>
                          </a:extLst>
                        </xdr:cNvPr>
                        <xdr:cNvSpPr>
                          <a:spLocks/>
                        </xdr:cNvSpPr>
                      </xdr:nvSpPr>
                      <xdr:spPr bwMode="auto">
                        <a:xfrm>
                          <a:off x="3117293" y="13382802"/>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mc:AlternateContent xmlns:mc="http://schemas.openxmlformats.org/markup-compatibility/2006" xmlns:a14="http://schemas.microsoft.com/office/drawing/2010/main">
                      <mc:Choice Requires="a14">
                        <xdr:sp macro="" textlink="">
                          <xdr:nvSpPr>
                            <xdr:cNvPr id="934" name="Freeform 147">
                              <a:extLst>
                                <a:ext uri="{FF2B5EF4-FFF2-40B4-BE49-F238E27FC236}">
                                  <a16:creationId xmlns:a16="http://schemas.microsoft.com/office/drawing/2014/main" id="{51CC9C4F-DD5C-4DCA-A414-140B8F5CA7A4}"/>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934" name="Freeform 147">
                              <a:extLst>
                                <a:ext uri="{FF2B5EF4-FFF2-40B4-BE49-F238E27FC236}">
                                  <a16:creationId xmlns:a16="http://schemas.microsoft.com/office/drawing/2014/main" id="{51CC9C4F-DD5C-4DCA-A414-140B8F5CA7A4}"/>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935" name="Freeform 82">
                              <a:extLst>
                                <a:ext uri="{FF2B5EF4-FFF2-40B4-BE49-F238E27FC236}">
                                  <a16:creationId xmlns:a16="http://schemas.microsoft.com/office/drawing/2014/main" id="{4755F8E2-437D-41CD-8C9F-53048A262E22}"/>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935" name="Freeform 82">
                              <a:extLst>
                                <a:ext uri="{FF2B5EF4-FFF2-40B4-BE49-F238E27FC236}">
                                  <a16:creationId xmlns:a16="http://schemas.microsoft.com/office/drawing/2014/main" id="{4755F8E2-437D-41CD-8C9F-53048A262E22}"/>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936" name="Freeform 61">
                              <a:extLst>
                                <a:ext uri="{FF2B5EF4-FFF2-40B4-BE49-F238E27FC236}">
                                  <a16:creationId xmlns:a16="http://schemas.microsoft.com/office/drawing/2014/main" id="{536BE030-CA82-4537-BE87-7F34D520E236}"/>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936" name="Freeform 61">
                              <a:extLst>
                                <a:ext uri="{FF2B5EF4-FFF2-40B4-BE49-F238E27FC236}">
                                  <a16:creationId xmlns:a16="http://schemas.microsoft.com/office/drawing/2014/main" id="{536BE030-CA82-4537-BE87-7F34D520E236}"/>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937" name="Freeform 155">
                          <a:extLst>
                            <a:ext uri="{FF2B5EF4-FFF2-40B4-BE49-F238E27FC236}">
                              <a16:creationId xmlns:a16="http://schemas.microsoft.com/office/drawing/2014/main" id="{EC843A62-2EC5-4EB0-BAE2-A358BB64906A}"/>
                            </a:ext>
                          </a:extLst>
                        </xdr:cNvPr>
                        <xdr:cNvSpPr>
                          <a:spLocks/>
                        </xdr:cNvSpPr>
                      </xdr:nvSpPr>
                      <xdr:spPr bwMode="auto">
                        <a:xfrm>
                          <a:off x="4163131" y="13394737"/>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938" name="Freeform 155">
                          <a:extLst>
                            <a:ext uri="{FF2B5EF4-FFF2-40B4-BE49-F238E27FC236}">
                              <a16:creationId xmlns:a16="http://schemas.microsoft.com/office/drawing/2014/main" id="{6066C634-3D2A-4585-B140-1ED18489DA84}"/>
                            </a:ext>
                          </a:extLst>
                        </xdr:cNvPr>
                        <xdr:cNvSpPr>
                          <a:spLocks/>
                        </xdr:cNvSpPr>
                      </xdr:nvSpPr>
                      <xdr:spPr bwMode="auto">
                        <a:xfrm>
                          <a:off x="3712582" y="13395290"/>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939" name="Freeform 155">
                          <a:extLst>
                            <a:ext uri="{FF2B5EF4-FFF2-40B4-BE49-F238E27FC236}">
                              <a16:creationId xmlns:a16="http://schemas.microsoft.com/office/drawing/2014/main" id="{07D072AE-C466-46D8-9DC5-EA03BAF84B26}"/>
                            </a:ext>
                          </a:extLst>
                        </xdr:cNvPr>
                        <xdr:cNvSpPr>
                          <a:spLocks/>
                        </xdr:cNvSpPr>
                      </xdr:nvSpPr>
                      <xdr:spPr bwMode="auto">
                        <a:xfrm>
                          <a:off x="4728752" y="13393086"/>
                          <a:ext cx="268960"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940" name="Oval 939">
                          <a:extLst>
                            <a:ext uri="{FF2B5EF4-FFF2-40B4-BE49-F238E27FC236}">
                              <a16:creationId xmlns:a16="http://schemas.microsoft.com/office/drawing/2014/main" id="{358EEEE4-883D-441A-A5B9-41CF461F0247}"/>
                            </a:ext>
                          </a:extLst>
                        </xdr:cNvPr>
                        <xdr:cNvSpPr>
                          <a:spLocks noChangeArrowheads="1"/>
                        </xdr:cNvSpPr>
                      </xdr:nvSpPr>
                      <xdr:spPr bwMode="auto">
                        <a:xfrm>
                          <a:off x="4450468" y="11854391"/>
                          <a:ext cx="293814" cy="296658"/>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941" name="Oval 940">
                              <a:extLst>
                                <a:ext uri="{FF2B5EF4-FFF2-40B4-BE49-F238E27FC236}">
                                  <a16:creationId xmlns:a16="http://schemas.microsoft.com/office/drawing/2014/main" id="{A93C9ED9-289E-41AD-B859-7F14B5EF610F}"/>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41" name="Oval 940">
                              <a:extLst>
                                <a:ext uri="{FF2B5EF4-FFF2-40B4-BE49-F238E27FC236}">
                                  <a16:creationId xmlns:a16="http://schemas.microsoft.com/office/drawing/2014/main" id="{A93C9ED9-289E-41AD-B859-7F14B5EF610F}"/>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942" name="Oval 941">
                              <a:extLst>
                                <a:ext uri="{FF2B5EF4-FFF2-40B4-BE49-F238E27FC236}">
                                  <a16:creationId xmlns:a16="http://schemas.microsoft.com/office/drawing/2014/main" id="{55F7E6B0-63FF-4EA0-8E6D-8203620CB3C1}"/>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942" name="Oval 941">
                              <a:extLst>
                                <a:ext uri="{FF2B5EF4-FFF2-40B4-BE49-F238E27FC236}">
                                  <a16:creationId xmlns:a16="http://schemas.microsoft.com/office/drawing/2014/main" id="{55F7E6B0-63FF-4EA0-8E6D-8203620CB3C1}"/>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943" name="Freeform 73">
                          <a:extLst>
                            <a:ext uri="{FF2B5EF4-FFF2-40B4-BE49-F238E27FC236}">
                              <a16:creationId xmlns:a16="http://schemas.microsoft.com/office/drawing/2014/main" id="{69C30E16-CE7F-4DC2-9A64-169C2149984E}"/>
                            </a:ext>
                          </a:extLst>
                        </xdr:cNvPr>
                        <xdr:cNvSpPr>
                          <a:spLocks/>
                        </xdr:cNvSpPr>
                      </xdr:nvSpPr>
                      <xdr:spPr bwMode="auto">
                        <a:xfrm>
                          <a:off x="852450" y="11952134"/>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grpSp>
          </xdr:grpSp>
          <xdr:sp macro="" textlink="">
            <xdr:nvSpPr>
              <xdr:cNvPr id="881" name="Freeform 84">
                <a:extLst>
                  <a:ext uri="{FF2B5EF4-FFF2-40B4-BE49-F238E27FC236}">
                    <a16:creationId xmlns:a16="http://schemas.microsoft.com/office/drawing/2014/main" id="{3BE2291C-A011-45B0-9DE7-A94EC270C2EE}"/>
                  </a:ext>
                </a:extLst>
              </xdr:cNvPr>
              <xdr:cNvSpPr>
                <a:spLocks/>
              </xdr:cNvSpPr>
            </xdr:nvSpPr>
            <xdr:spPr bwMode="auto">
              <a:xfrm>
                <a:off x="4817858" y="13561583"/>
                <a:ext cx="90024" cy="18449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clientData/>
  </xdr:twoCellAnchor>
  <xdr:twoCellAnchor>
    <xdr:from>
      <xdr:col>34</xdr:col>
      <xdr:colOff>316008</xdr:colOff>
      <xdr:row>54</xdr:row>
      <xdr:rowOff>52185</xdr:rowOff>
    </xdr:from>
    <xdr:to>
      <xdr:col>43</xdr:col>
      <xdr:colOff>267160</xdr:colOff>
      <xdr:row>72</xdr:row>
      <xdr:rowOff>99865</xdr:rowOff>
    </xdr:to>
    <xdr:grpSp>
      <xdr:nvGrpSpPr>
        <xdr:cNvPr id="965" name="Group 964">
          <a:extLst>
            <a:ext uri="{FF2B5EF4-FFF2-40B4-BE49-F238E27FC236}">
              <a16:creationId xmlns:a16="http://schemas.microsoft.com/office/drawing/2014/main" id="{0B29836E-1128-496A-9532-8F478A96138B}"/>
            </a:ext>
          </a:extLst>
        </xdr:cNvPr>
        <xdr:cNvGrpSpPr/>
      </xdr:nvGrpSpPr>
      <xdr:grpSpPr>
        <a:xfrm>
          <a:off x="20382008" y="10985730"/>
          <a:ext cx="5539152" cy="3465135"/>
          <a:chOff x="839262" y="11240492"/>
          <a:chExt cx="5937748" cy="3536838"/>
        </a:xfrm>
      </xdr:grpSpPr>
      <xdr:grpSp>
        <xdr:nvGrpSpPr>
          <xdr:cNvPr id="966" name="Group 965">
            <a:extLst>
              <a:ext uri="{FF2B5EF4-FFF2-40B4-BE49-F238E27FC236}">
                <a16:creationId xmlns:a16="http://schemas.microsoft.com/office/drawing/2014/main" id="{CF7D3B8B-6527-46D0-9CE0-713F4EA4D278}"/>
              </a:ext>
            </a:extLst>
          </xdr:cNvPr>
          <xdr:cNvGrpSpPr/>
        </xdr:nvGrpSpPr>
        <xdr:grpSpPr>
          <a:xfrm>
            <a:off x="839262" y="11864675"/>
            <a:ext cx="4783932" cy="2803177"/>
            <a:chOff x="842843" y="11850351"/>
            <a:chExt cx="4799688" cy="2790287"/>
          </a:xfrm>
        </xdr:grpSpPr>
        <xdr:sp macro="" textlink="">
          <xdr:nvSpPr>
            <xdr:cNvPr id="1037" name="Rectangle 1036">
              <a:extLst>
                <a:ext uri="{FF2B5EF4-FFF2-40B4-BE49-F238E27FC236}">
                  <a16:creationId xmlns:a16="http://schemas.microsoft.com/office/drawing/2014/main" id="{B4E378DE-58DF-4722-A8C9-B9889610E359}"/>
                </a:ext>
              </a:extLst>
            </xdr:cNvPr>
            <xdr:cNvSpPr>
              <a:spLocks noChangeArrowheads="1"/>
            </xdr:cNvSpPr>
          </xdr:nvSpPr>
          <xdr:spPr bwMode="auto">
            <a:xfrm>
              <a:off x="1924072" y="11850351"/>
              <a:ext cx="3718459" cy="2255188"/>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1038" name="Group 1037">
              <a:extLst>
                <a:ext uri="{FF2B5EF4-FFF2-40B4-BE49-F238E27FC236}">
                  <a16:creationId xmlns:a16="http://schemas.microsoft.com/office/drawing/2014/main" id="{8A0AA8EB-CEEF-46CD-A1CF-AB58511AA6DD}"/>
                </a:ext>
              </a:extLst>
            </xdr:cNvPr>
            <xdr:cNvGrpSpPr/>
          </xdr:nvGrpSpPr>
          <xdr:grpSpPr>
            <a:xfrm>
              <a:off x="842843" y="12354173"/>
              <a:ext cx="2298243" cy="2286465"/>
              <a:chOff x="839262" y="12374941"/>
              <a:chExt cx="2288217" cy="2292911"/>
            </a:xfrm>
          </xdr:grpSpPr>
          <xdr:sp macro="" textlink="">
            <xdr:nvSpPr>
              <xdr:cNvPr id="1039" name="Freeform 73">
                <a:extLst>
                  <a:ext uri="{FF2B5EF4-FFF2-40B4-BE49-F238E27FC236}">
                    <a16:creationId xmlns:a16="http://schemas.microsoft.com/office/drawing/2014/main" id="{E2F46777-B8A2-43C2-8CDB-B52B1B555554}"/>
                  </a:ext>
                </a:extLst>
              </xdr:cNvPr>
              <xdr:cNvSpPr>
                <a:spLocks/>
              </xdr:cNvSpPr>
            </xdr:nvSpPr>
            <xdr:spPr bwMode="auto">
              <a:xfrm>
                <a:off x="839262" y="13975375"/>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40" name="Freeform 109">
                <a:extLst>
                  <a:ext uri="{FF2B5EF4-FFF2-40B4-BE49-F238E27FC236}">
                    <a16:creationId xmlns:a16="http://schemas.microsoft.com/office/drawing/2014/main" id="{C4D603C1-C9D0-4934-9D84-C2EEB19FC9D0}"/>
                  </a:ext>
                </a:extLst>
              </xdr:cNvPr>
              <xdr:cNvSpPr>
                <a:spLocks/>
              </xdr:cNvSpPr>
            </xdr:nvSpPr>
            <xdr:spPr bwMode="auto">
              <a:xfrm>
                <a:off x="2552171" y="13493555"/>
                <a:ext cx="326938" cy="223087"/>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41" name="Freeform 112">
                <a:extLst>
                  <a:ext uri="{FF2B5EF4-FFF2-40B4-BE49-F238E27FC236}">
                    <a16:creationId xmlns:a16="http://schemas.microsoft.com/office/drawing/2014/main" id="{8DD87CF6-71B1-4369-AF1C-081A9D9CE6CB}"/>
                  </a:ext>
                </a:extLst>
              </xdr:cNvPr>
              <xdr:cNvSpPr>
                <a:spLocks/>
              </xdr:cNvSpPr>
            </xdr:nvSpPr>
            <xdr:spPr bwMode="auto">
              <a:xfrm>
                <a:off x="2046920" y="12374941"/>
                <a:ext cx="856478" cy="1844041"/>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42" name="Freeform 113">
                <a:extLst>
                  <a:ext uri="{FF2B5EF4-FFF2-40B4-BE49-F238E27FC236}">
                    <a16:creationId xmlns:a16="http://schemas.microsoft.com/office/drawing/2014/main" id="{3142EA29-5BAE-4A9F-A0A5-1327735FC488}"/>
                  </a:ext>
                </a:extLst>
              </xdr:cNvPr>
              <xdr:cNvSpPr>
                <a:spLocks/>
              </xdr:cNvSpPr>
            </xdr:nvSpPr>
            <xdr:spPr bwMode="auto">
              <a:xfrm>
                <a:off x="2357861" y="13226562"/>
                <a:ext cx="60536" cy="1198894"/>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43" name="Freeform 114">
                <a:extLst>
                  <a:ext uri="{FF2B5EF4-FFF2-40B4-BE49-F238E27FC236}">
                    <a16:creationId xmlns:a16="http://schemas.microsoft.com/office/drawing/2014/main" id="{13E0A258-A46F-4013-AD51-E3216BCEF530}"/>
                  </a:ext>
                </a:extLst>
              </xdr:cNvPr>
              <xdr:cNvSpPr>
                <a:spLocks/>
              </xdr:cNvSpPr>
            </xdr:nvSpPr>
            <xdr:spPr bwMode="auto">
              <a:xfrm>
                <a:off x="1779460" y="13226562"/>
                <a:ext cx="654402" cy="791484"/>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44" name="Oval 1043">
                <a:extLst>
                  <a:ext uri="{FF2B5EF4-FFF2-40B4-BE49-F238E27FC236}">
                    <a16:creationId xmlns:a16="http://schemas.microsoft.com/office/drawing/2014/main" id="{0283FE0B-CE4C-471D-8EAD-CA0F1680A0EC}"/>
                  </a:ext>
                </a:extLst>
              </xdr:cNvPr>
              <xdr:cNvSpPr>
                <a:spLocks noChangeArrowheads="1"/>
              </xdr:cNvSpPr>
            </xdr:nvSpPr>
            <xdr:spPr bwMode="auto">
              <a:xfrm>
                <a:off x="2324172" y="12461960"/>
                <a:ext cx="153566" cy="152695"/>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1045" name="Freeform 120">
                <a:extLst>
                  <a:ext uri="{FF2B5EF4-FFF2-40B4-BE49-F238E27FC236}">
                    <a16:creationId xmlns:a16="http://schemas.microsoft.com/office/drawing/2014/main" id="{D839C4C1-CB8C-417F-AAE2-3678022E73A5}"/>
                  </a:ext>
                </a:extLst>
              </xdr:cNvPr>
              <xdr:cNvSpPr>
                <a:spLocks/>
              </xdr:cNvSpPr>
            </xdr:nvSpPr>
            <xdr:spPr bwMode="auto">
              <a:xfrm>
                <a:off x="2645133" y="12872093"/>
                <a:ext cx="98211" cy="543935"/>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46" name="Freeform 121">
                <a:extLst>
                  <a:ext uri="{FF2B5EF4-FFF2-40B4-BE49-F238E27FC236}">
                    <a16:creationId xmlns:a16="http://schemas.microsoft.com/office/drawing/2014/main" id="{B885547B-8641-41F4-90E6-5754F81BF866}"/>
                  </a:ext>
                </a:extLst>
              </xdr:cNvPr>
              <xdr:cNvSpPr>
                <a:spLocks/>
              </xdr:cNvSpPr>
            </xdr:nvSpPr>
            <xdr:spPr bwMode="auto">
              <a:xfrm>
                <a:off x="2478521" y="12526830"/>
                <a:ext cx="215463" cy="86243"/>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47" name="Oval 1046">
                    <a:extLst>
                      <a:ext uri="{FF2B5EF4-FFF2-40B4-BE49-F238E27FC236}">
                        <a16:creationId xmlns:a16="http://schemas.microsoft.com/office/drawing/2014/main" id="{A004BDB3-CF39-4FBA-A32B-5D922864A33C}"/>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047" name="Oval 1046">
                    <a:extLst>
                      <a:ext uri="{FF2B5EF4-FFF2-40B4-BE49-F238E27FC236}">
                        <a16:creationId xmlns:a16="http://schemas.microsoft.com/office/drawing/2014/main" id="{A004BDB3-CF39-4FBA-A32B-5D922864A33C}"/>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048" name="Freeform 125">
                <a:extLst>
                  <a:ext uri="{FF2B5EF4-FFF2-40B4-BE49-F238E27FC236}">
                    <a16:creationId xmlns:a16="http://schemas.microsoft.com/office/drawing/2014/main" id="{229AC907-FC64-433F-9158-52E4CAD6555E}"/>
                  </a:ext>
                </a:extLst>
              </xdr:cNvPr>
              <xdr:cNvSpPr>
                <a:spLocks/>
              </xdr:cNvSpPr>
            </xdr:nvSpPr>
            <xdr:spPr bwMode="auto">
              <a:xfrm>
                <a:off x="2357861" y="12619401"/>
                <a:ext cx="79134" cy="351639"/>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49" name="Oval 1048">
                    <a:extLst>
                      <a:ext uri="{FF2B5EF4-FFF2-40B4-BE49-F238E27FC236}">
                        <a16:creationId xmlns:a16="http://schemas.microsoft.com/office/drawing/2014/main" id="{AA737810-BC57-4914-8ABD-C5CBAF01DE6D}"/>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1049" name="Oval 1048">
                    <a:extLst>
                      <a:ext uri="{FF2B5EF4-FFF2-40B4-BE49-F238E27FC236}">
                        <a16:creationId xmlns:a16="http://schemas.microsoft.com/office/drawing/2014/main" id="{AA737810-BC57-4914-8ABD-C5CBAF01DE6D}"/>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1050" name="Oval 1049">
                <a:extLst>
                  <a:ext uri="{FF2B5EF4-FFF2-40B4-BE49-F238E27FC236}">
                    <a16:creationId xmlns:a16="http://schemas.microsoft.com/office/drawing/2014/main" id="{88803151-AC41-496B-A0B9-CDFB909C2BBA}"/>
                  </a:ext>
                </a:extLst>
              </xdr:cNvPr>
              <xdr:cNvSpPr>
                <a:spLocks noChangeArrowheads="1"/>
              </xdr:cNvSpPr>
            </xdr:nvSpPr>
            <xdr:spPr bwMode="auto">
              <a:xfrm>
                <a:off x="2736020" y="13247525"/>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051" name="Oval 1050">
                <a:extLst>
                  <a:ext uri="{FF2B5EF4-FFF2-40B4-BE49-F238E27FC236}">
                    <a16:creationId xmlns:a16="http://schemas.microsoft.com/office/drawing/2014/main" id="{AD0EEB63-DFEC-4B56-8BED-B42EAFC720ED}"/>
                  </a:ext>
                </a:extLst>
              </xdr:cNvPr>
              <xdr:cNvSpPr>
                <a:spLocks noChangeArrowheads="1"/>
              </xdr:cNvSpPr>
            </xdr:nvSpPr>
            <xdr:spPr bwMode="auto">
              <a:xfrm>
                <a:off x="1968479" y="14212219"/>
                <a:ext cx="175007" cy="178786"/>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1052" name="Oval 1051">
                    <a:extLst>
                      <a:ext uri="{FF2B5EF4-FFF2-40B4-BE49-F238E27FC236}">
                        <a16:creationId xmlns:a16="http://schemas.microsoft.com/office/drawing/2014/main" id="{138123AB-90B0-493F-ABB0-3EAAFAD00E9C}"/>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052" name="Oval 1051">
                    <a:extLst>
                      <a:ext uri="{FF2B5EF4-FFF2-40B4-BE49-F238E27FC236}">
                        <a16:creationId xmlns:a16="http://schemas.microsoft.com/office/drawing/2014/main" id="{138123AB-90B0-493F-ABB0-3EAAFAD00E9C}"/>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053" name="Oval 1052">
                    <a:extLst>
                      <a:ext uri="{FF2B5EF4-FFF2-40B4-BE49-F238E27FC236}">
                        <a16:creationId xmlns:a16="http://schemas.microsoft.com/office/drawing/2014/main" id="{43283D18-F1E1-423B-99BC-2988B5075EDF}"/>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1053" name="Oval 1052">
                    <a:extLst>
                      <a:ext uri="{FF2B5EF4-FFF2-40B4-BE49-F238E27FC236}">
                        <a16:creationId xmlns:a16="http://schemas.microsoft.com/office/drawing/2014/main" id="{43283D18-F1E1-423B-99BC-2988B5075EDF}"/>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1054" name="Oval 1053">
                    <a:extLst>
                      <a:ext uri="{FF2B5EF4-FFF2-40B4-BE49-F238E27FC236}">
                        <a16:creationId xmlns:a16="http://schemas.microsoft.com/office/drawing/2014/main" id="{5758A51E-F466-4532-A4FD-26277F2AFB74}"/>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054" name="Oval 1053">
                    <a:extLst>
                      <a:ext uri="{FF2B5EF4-FFF2-40B4-BE49-F238E27FC236}">
                        <a16:creationId xmlns:a16="http://schemas.microsoft.com/office/drawing/2014/main" id="{5758A51E-F466-4532-A4FD-26277F2AFB74}"/>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055" name="Freeform 152">
                <a:extLst>
                  <a:ext uri="{FF2B5EF4-FFF2-40B4-BE49-F238E27FC236}">
                    <a16:creationId xmlns:a16="http://schemas.microsoft.com/office/drawing/2014/main" id="{AF48FA5E-3877-457D-A5AE-05942EE096B3}"/>
                  </a:ext>
                </a:extLst>
              </xdr:cNvPr>
              <xdr:cNvSpPr>
                <a:spLocks/>
              </xdr:cNvSpPr>
            </xdr:nvSpPr>
            <xdr:spPr bwMode="auto">
              <a:xfrm>
                <a:off x="2683015" y="13947638"/>
                <a:ext cx="444464" cy="79900"/>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nvGrpSpPr>
          <xdr:cNvPr id="967" name="Group 966">
            <a:extLst>
              <a:ext uri="{FF2B5EF4-FFF2-40B4-BE49-F238E27FC236}">
                <a16:creationId xmlns:a16="http://schemas.microsoft.com/office/drawing/2014/main" id="{67F59520-C0FD-4D05-9261-364031EA1C98}"/>
              </a:ext>
            </a:extLst>
          </xdr:cNvPr>
          <xdr:cNvGrpSpPr/>
        </xdr:nvGrpSpPr>
        <xdr:grpSpPr>
          <a:xfrm>
            <a:off x="852450" y="11240492"/>
            <a:ext cx="5924560" cy="3536838"/>
            <a:chOff x="852450" y="11240492"/>
            <a:chExt cx="5924560" cy="3536838"/>
          </a:xfrm>
        </xdr:grpSpPr>
        <xdr:sp macro="" textlink="">
          <xdr:nvSpPr>
            <xdr:cNvPr id="968" name="TextBox 967">
              <a:extLst>
                <a:ext uri="{FF2B5EF4-FFF2-40B4-BE49-F238E27FC236}">
                  <a16:creationId xmlns:a16="http://schemas.microsoft.com/office/drawing/2014/main" id="{A196FF6A-B688-4552-BD19-A0AD9F1DC2CA}"/>
                </a:ext>
              </a:extLst>
            </xdr:cNvPr>
            <xdr:cNvSpPr txBox="1"/>
          </xdr:nvSpPr>
          <xdr:spPr>
            <a:xfrm>
              <a:off x="2235457" y="11429333"/>
              <a:ext cx="2720528" cy="322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t 4</a:t>
              </a:r>
              <a:endParaRPr lang="id-ID" sz="1400"/>
            </a:p>
          </xdr:txBody>
        </xdr:sp>
        <xdr:sp macro="" textlink="">
          <xdr:nvSpPr>
            <xdr:cNvPr id="969" name="Rectangle 968">
              <a:extLst>
                <a:ext uri="{FF2B5EF4-FFF2-40B4-BE49-F238E27FC236}">
                  <a16:creationId xmlns:a16="http://schemas.microsoft.com/office/drawing/2014/main" id="{94AB1991-F250-4073-A573-807FC3F60F54}"/>
                </a:ext>
              </a:extLst>
            </xdr:cNvPr>
            <xdr:cNvSpPr/>
          </xdr:nvSpPr>
          <xdr:spPr>
            <a:xfrm>
              <a:off x="1357133" y="11775907"/>
              <a:ext cx="4776823" cy="3001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grpSp>
          <xdr:nvGrpSpPr>
            <xdr:cNvPr id="970" name="Group 969">
              <a:extLst>
                <a:ext uri="{FF2B5EF4-FFF2-40B4-BE49-F238E27FC236}">
                  <a16:creationId xmlns:a16="http://schemas.microsoft.com/office/drawing/2014/main" id="{608946AF-AFC2-4991-9072-B5D00604A19B}"/>
                </a:ext>
              </a:extLst>
            </xdr:cNvPr>
            <xdr:cNvGrpSpPr/>
          </xdr:nvGrpSpPr>
          <xdr:grpSpPr>
            <a:xfrm>
              <a:off x="852450" y="11240492"/>
              <a:ext cx="5924560" cy="2946451"/>
              <a:chOff x="852450" y="11240492"/>
              <a:chExt cx="5924560" cy="2946451"/>
            </a:xfrm>
          </xdr:grpSpPr>
          <xdr:grpSp>
            <xdr:nvGrpSpPr>
              <xdr:cNvPr id="971" name="Group 970">
                <a:extLst>
                  <a:ext uri="{FF2B5EF4-FFF2-40B4-BE49-F238E27FC236}">
                    <a16:creationId xmlns:a16="http://schemas.microsoft.com/office/drawing/2014/main" id="{8B06F45F-BD52-4315-8226-7461564E3F9E}"/>
                  </a:ext>
                </a:extLst>
              </xdr:cNvPr>
              <xdr:cNvGrpSpPr/>
            </xdr:nvGrpSpPr>
            <xdr:grpSpPr>
              <a:xfrm>
                <a:off x="852450" y="11240492"/>
                <a:ext cx="5924560" cy="2946451"/>
                <a:chOff x="848993" y="11228391"/>
                <a:chExt cx="5919201" cy="2945414"/>
              </a:xfrm>
            </xdr:grpSpPr>
            <xdr:sp macro="" textlink="">
              <xdr:nvSpPr>
                <xdr:cNvPr id="973" name="Freeform 77">
                  <a:extLst>
                    <a:ext uri="{FF2B5EF4-FFF2-40B4-BE49-F238E27FC236}">
                      <a16:creationId xmlns:a16="http://schemas.microsoft.com/office/drawing/2014/main" id="{650761AE-2D54-4FE6-94C5-5A1FE037F930}"/>
                    </a:ext>
                  </a:extLst>
                </xdr:cNvPr>
                <xdr:cNvSpPr>
                  <a:spLocks/>
                </xdr:cNvSpPr>
              </xdr:nvSpPr>
              <xdr:spPr bwMode="auto">
                <a:xfrm>
                  <a:off x="5238383" y="12106959"/>
                  <a:ext cx="630782" cy="12940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74" name="Freeform 97">
                  <a:extLst>
                    <a:ext uri="{FF2B5EF4-FFF2-40B4-BE49-F238E27FC236}">
                      <a16:creationId xmlns:a16="http://schemas.microsoft.com/office/drawing/2014/main" id="{794DB914-ECDC-413C-B9EE-D7CE68339DDB}"/>
                    </a:ext>
                  </a:extLst>
                </xdr:cNvPr>
                <xdr:cNvSpPr>
                  <a:spLocks/>
                </xdr:cNvSpPr>
              </xdr:nvSpPr>
              <xdr:spPr bwMode="auto">
                <a:xfrm>
                  <a:off x="5238383" y="12415151"/>
                  <a:ext cx="74497" cy="109961"/>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75" name="Freeform 47">
                      <a:extLst>
                        <a:ext uri="{FF2B5EF4-FFF2-40B4-BE49-F238E27FC236}">
                          <a16:creationId xmlns:a16="http://schemas.microsoft.com/office/drawing/2014/main" id="{4AF0C958-6169-4D15-8648-B58354EA5348}"/>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975" name="Freeform 47">
                      <a:extLst>
                        <a:ext uri="{FF2B5EF4-FFF2-40B4-BE49-F238E27FC236}">
                          <a16:creationId xmlns:a16="http://schemas.microsoft.com/office/drawing/2014/main" id="{4AF0C958-6169-4D15-8648-B58354EA5348}"/>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grpSp>
              <xdr:nvGrpSpPr>
                <xdr:cNvPr id="976" name="Group 975">
                  <a:extLst>
                    <a:ext uri="{FF2B5EF4-FFF2-40B4-BE49-F238E27FC236}">
                      <a16:creationId xmlns:a16="http://schemas.microsoft.com/office/drawing/2014/main" id="{253E61C8-A6FA-48FF-9FBF-873A7C771DC0}"/>
                    </a:ext>
                  </a:extLst>
                </xdr:cNvPr>
                <xdr:cNvGrpSpPr/>
              </xdr:nvGrpSpPr>
              <xdr:grpSpPr>
                <a:xfrm>
                  <a:off x="848993" y="11228391"/>
                  <a:ext cx="5919201" cy="2945414"/>
                  <a:chOff x="848993" y="11228391"/>
                  <a:chExt cx="5919201" cy="2945414"/>
                </a:xfrm>
              </xdr:grpSpPr>
              <xdr:sp macro="" textlink="">
                <xdr:nvSpPr>
                  <xdr:cNvPr id="977" name="Freeform 90">
                    <a:extLst>
                      <a:ext uri="{FF2B5EF4-FFF2-40B4-BE49-F238E27FC236}">
                        <a16:creationId xmlns:a16="http://schemas.microsoft.com/office/drawing/2014/main" id="{D3B2C470-A518-4AD7-A450-212188648139}"/>
                      </a:ext>
                    </a:extLst>
                  </xdr:cNvPr>
                  <xdr:cNvSpPr>
                    <a:spLocks/>
                  </xdr:cNvSpPr>
                </xdr:nvSpPr>
                <xdr:spPr bwMode="auto">
                  <a:xfrm>
                    <a:off x="5264238" y="12757361"/>
                    <a:ext cx="503855" cy="1268906"/>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78" name="Oval 977">
                        <a:extLst>
                          <a:ext uri="{FF2B5EF4-FFF2-40B4-BE49-F238E27FC236}">
                            <a16:creationId xmlns:a16="http://schemas.microsoft.com/office/drawing/2014/main" id="{9F5C3EE8-60B8-425B-9CC7-C1639A82AE46}"/>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78" name="Oval 977">
                        <a:extLst>
                          <a:ext uri="{FF2B5EF4-FFF2-40B4-BE49-F238E27FC236}">
                            <a16:creationId xmlns:a16="http://schemas.microsoft.com/office/drawing/2014/main" id="{9F5C3EE8-60B8-425B-9CC7-C1639A82AE46}"/>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979" name="Freeform 102">
                    <a:extLst>
                      <a:ext uri="{FF2B5EF4-FFF2-40B4-BE49-F238E27FC236}">
                        <a16:creationId xmlns:a16="http://schemas.microsoft.com/office/drawing/2014/main" id="{C399B8AC-6025-4147-80A3-E61280D2C546}"/>
                      </a:ext>
                    </a:extLst>
                  </xdr:cNvPr>
                  <xdr:cNvSpPr>
                    <a:spLocks/>
                  </xdr:cNvSpPr>
                </xdr:nvSpPr>
                <xdr:spPr bwMode="auto">
                  <a:xfrm>
                    <a:off x="5265022" y="11694011"/>
                    <a:ext cx="295445" cy="1923263"/>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80" name="Oval 979">
                        <a:extLst>
                          <a:ext uri="{FF2B5EF4-FFF2-40B4-BE49-F238E27FC236}">
                            <a16:creationId xmlns:a16="http://schemas.microsoft.com/office/drawing/2014/main" id="{D3EAFD72-9AE8-46EE-84A3-79A1458AA389}"/>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980" name="Oval 979">
                        <a:extLst>
                          <a:ext uri="{FF2B5EF4-FFF2-40B4-BE49-F238E27FC236}">
                            <a16:creationId xmlns:a16="http://schemas.microsoft.com/office/drawing/2014/main" id="{D3EAFD72-9AE8-46EE-84A3-79A1458AA389}"/>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981" name="Freeform 73">
                    <a:extLst>
                      <a:ext uri="{FF2B5EF4-FFF2-40B4-BE49-F238E27FC236}">
                        <a16:creationId xmlns:a16="http://schemas.microsoft.com/office/drawing/2014/main" id="{6EF19B2E-54ED-4719-8BB8-F46A30A69F54}"/>
                      </a:ext>
                    </a:extLst>
                  </xdr:cNvPr>
                  <xdr:cNvSpPr>
                    <a:spLocks/>
                  </xdr:cNvSpPr>
                </xdr:nvSpPr>
                <xdr:spPr bwMode="auto">
                  <a:xfrm>
                    <a:off x="6098675" y="13956061"/>
                    <a:ext cx="656332"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982" name="Group 981">
                    <a:extLst>
                      <a:ext uri="{FF2B5EF4-FFF2-40B4-BE49-F238E27FC236}">
                        <a16:creationId xmlns:a16="http://schemas.microsoft.com/office/drawing/2014/main" id="{0F07DA15-E1F8-4A72-8B5D-CD354BE4B211}"/>
                      </a:ext>
                    </a:extLst>
                  </xdr:cNvPr>
                  <xdr:cNvGrpSpPr/>
                </xdr:nvGrpSpPr>
                <xdr:grpSpPr>
                  <a:xfrm>
                    <a:off x="848993" y="11810301"/>
                    <a:ext cx="5919201" cy="2253939"/>
                    <a:chOff x="848993" y="11810301"/>
                    <a:chExt cx="5919201" cy="2253939"/>
                  </a:xfrm>
                </xdr:grpSpPr>
                <xdr:sp macro="" textlink="">
                  <xdr:nvSpPr>
                    <xdr:cNvPr id="983" name="Oval 982">
                      <a:extLst>
                        <a:ext uri="{FF2B5EF4-FFF2-40B4-BE49-F238E27FC236}">
                          <a16:creationId xmlns:a16="http://schemas.microsoft.com/office/drawing/2014/main" id="{7F3FBB7C-FC35-47E5-9404-14C0F8C49446}"/>
                        </a:ext>
                      </a:extLst>
                    </xdr:cNvPr>
                    <xdr:cNvSpPr>
                      <a:spLocks noChangeArrowheads="1"/>
                    </xdr:cNvSpPr>
                  </xdr:nvSpPr>
                  <xdr:spPr bwMode="auto">
                    <a:xfrm>
                      <a:off x="5162378" y="12518108"/>
                      <a:ext cx="224929" cy="22987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grpSp>
                  <xdr:nvGrpSpPr>
                    <xdr:cNvPr id="984" name="Group 983">
                      <a:extLst>
                        <a:ext uri="{FF2B5EF4-FFF2-40B4-BE49-F238E27FC236}">
                          <a16:creationId xmlns:a16="http://schemas.microsoft.com/office/drawing/2014/main" id="{BF349927-A34F-48FE-8577-997BEB76AF8D}"/>
                        </a:ext>
                      </a:extLst>
                    </xdr:cNvPr>
                    <xdr:cNvGrpSpPr/>
                  </xdr:nvGrpSpPr>
                  <xdr:grpSpPr>
                    <a:xfrm>
                      <a:off x="848993" y="11810301"/>
                      <a:ext cx="5919201" cy="2253939"/>
                      <a:chOff x="848993" y="11810301"/>
                      <a:chExt cx="5919201" cy="2253939"/>
                    </a:xfrm>
                  </xdr:grpSpPr>
                  <xdr:sp macro="" textlink="">
                    <xdr:nvSpPr>
                      <xdr:cNvPr id="985" name="Rectangle 984">
                        <a:extLst>
                          <a:ext uri="{FF2B5EF4-FFF2-40B4-BE49-F238E27FC236}">
                            <a16:creationId xmlns:a16="http://schemas.microsoft.com/office/drawing/2014/main" id="{2D88920F-DCA8-42E2-AD77-52D2088838B4}"/>
                          </a:ext>
                        </a:extLst>
                      </xdr:cNvPr>
                      <xdr:cNvSpPr>
                        <a:spLocks noChangeArrowheads="1"/>
                      </xdr:cNvSpPr>
                    </xdr:nvSpPr>
                    <xdr:spPr bwMode="auto">
                      <a:xfrm>
                        <a:off x="4644962" y="12240321"/>
                        <a:ext cx="465710"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86" name="Rectangle 985">
                        <a:extLst>
                          <a:ext uri="{FF2B5EF4-FFF2-40B4-BE49-F238E27FC236}">
                            <a16:creationId xmlns:a16="http://schemas.microsoft.com/office/drawing/2014/main" id="{C9748386-30A7-4350-880F-01F554A6C0FF}"/>
                          </a:ext>
                        </a:extLst>
                      </xdr:cNvPr>
                      <xdr:cNvSpPr>
                        <a:spLocks noChangeArrowheads="1"/>
                      </xdr:cNvSpPr>
                    </xdr:nvSpPr>
                    <xdr:spPr bwMode="auto">
                      <a:xfrm>
                        <a:off x="3640984" y="12245859"/>
                        <a:ext cx="875484"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87" name="Rectangle 986">
                        <a:extLst>
                          <a:ext uri="{FF2B5EF4-FFF2-40B4-BE49-F238E27FC236}">
                            <a16:creationId xmlns:a16="http://schemas.microsoft.com/office/drawing/2014/main" id="{1D4E4618-50E2-43F5-BAD5-65960505509D}"/>
                          </a:ext>
                        </a:extLst>
                      </xdr:cNvPr>
                      <xdr:cNvSpPr>
                        <a:spLocks noChangeArrowheads="1"/>
                      </xdr:cNvSpPr>
                    </xdr:nvSpPr>
                    <xdr:spPr bwMode="auto">
                      <a:xfrm>
                        <a:off x="3021706" y="12245859"/>
                        <a:ext cx="465711"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988" name="Group 987">
                        <a:extLst>
                          <a:ext uri="{FF2B5EF4-FFF2-40B4-BE49-F238E27FC236}">
                            <a16:creationId xmlns:a16="http://schemas.microsoft.com/office/drawing/2014/main" id="{F8A7F8FE-35AF-406D-AC6E-403C4084EB83}"/>
                          </a:ext>
                        </a:extLst>
                      </xdr:cNvPr>
                      <xdr:cNvGrpSpPr/>
                    </xdr:nvGrpSpPr>
                    <xdr:grpSpPr>
                      <a:xfrm>
                        <a:off x="848993" y="11810301"/>
                        <a:ext cx="5919201" cy="2239698"/>
                        <a:chOff x="852450" y="11822748"/>
                        <a:chExt cx="5924560" cy="2240389"/>
                      </a:xfrm>
                    </xdr:grpSpPr>
                    <xdr:sp macro="" textlink="">
                      <xdr:nvSpPr>
                        <xdr:cNvPr id="989" name="Freeform 16">
                          <a:extLst>
                            <a:ext uri="{FF2B5EF4-FFF2-40B4-BE49-F238E27FC236}">
                              <a16:creationId xmlns:a16="http://schemas.microsoft.com/office/drawing/2014/main" id="{569F479D-27EF-4677-9AE0-F17966EFC394}"/>
                            </a:ext>
                          </a:extLst>
                        </xdr:cNvPr>
                        <xdr:cNvSpPr>
                          <a:spLocks/>
                        </xdr:cNvSpPr>
                      </xdr:nvSpPr>
                      <xdr:spPr bwMode="auto">
                        <a:xfrm>
                          <a:off x="3649509" y="11962770"/>
                          <a:ext cx="799392" cy="79900"/>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90" name="Freeform 18">
                          <a:extLst>
                            <a:ext uri="{FF2B5EF4-FFF2-40B4-BE49-F238E27FC236}">
                              <a16:creationId xmlns:a16="http://schemas.microsoft.com/office/drawing/2014/main" id="{0968278B-B932-4FC4-9C63-C0BB08B519B0}"/>
                            </a:ext>
                          </a:extLst>
                        </xdr:cNvPr>
                        <xdr:cNvSpPr>
                          <a:spLocks/>
                        </xdr:cNvSpPr>
                      </xdr:nvSpPr>
                      <xdr:spPr bwMode="auto">
                        <a:xfrm>
                          <a:off x="1784945" y="11962770"/>
                          <a:ext cx="1623812" cy="80691"/>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91" name="Freeform 28">
                          <a:extLst>
                            <a:ext uri="{FF2B5EF4-FFF2-40B4-BE49-F238E27FC236}">
                              <a16:creationId xmlns:a16="http://schemas.microsoft.com/office/drawing/2014/main" id="{4F1D3624-E247-4046-B199-D30B45739676}"/>
                            </a:ext>
                          </a:extLst>
                        </xdr:cNvPr>
                        <xdr:cNvSpPr>
                          <a:spLocks/>
                        </xdr:cNvSpPr>
                      </xdr:nvSpPr>
                      <xdr:spPr bwMode="auto">
                        <a:xfrm>
                          <a:off x="4816365" y="13604307"/>
                          <a:ext cx="85621" cy="49047"/>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92" name="Oval 991">
                              <a:extLst>
                                <a:ext uri="{FF2B5EF4-FFF2-40B4-BE49-F238E27FC236}">
                                  <a16:creationId xmlns:a16="http://schemas.microsoft.com/office/drawing/2014/main" id="{683EA197-5E8A-42D9-94D0-4ED8D9F20FD5}"/>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992" name="Oval 991">
                              <a:extLst>
                                <a:ext uri="{FF2B5EF4-FFF2-40B4-BE49-F238E27FC236}">
                                  <a16:creationId xmlns:a16="http://schemas.microsoft.com/office/drawing/2014/main" id="{683EA197-5E8A-42D9-94D0-4ED8D9F20FD5}"/>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993" name="Oval 992">
                              <a:extLst>
                                <a:ext uri="{FF2B5EF4-FFF2-40B4-BE49-F238E27FC236}">
                                  <a16:creationId xmlns:a16="http://schemas.microsoft.com/office/drawing/2014/main" id="{25FE8D72-7284-4715-8212-0C24DEAFC623}"/>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993" name="Oval 992">
                              <a:extLst>
                                <a:ext uri="{FF2B5EF4-FFF2-40B4-BE49-F238E27FC236}">
                                  <a16:creationId xmlns:a16="http://schemas.microsoft.com/office/drawing/2014/main" id="{25FE8D72-7284-4715-8212-0C24DEAFC623}"/>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994" name="Freeform 51">
                          <a:extLst>
                            <a:ext uri="{FF2B5EF4-FFF2-40B4-BE49-F238E27FC236}">
                              <a16:creationId xmlns:a16="http://schemas.microsoft.com/office/drawing/2014/main" id="{75D35362-FD4E-400B-A60F-B06A864064E2}"/>
                            </a:ext>
                          </a:extLst>
                        </xdr:cNvPr>
                        <xdr:cNvSpPr>
                          <a:spLocks/>
                        </xdr:cNvSpPr>
                      </xdr:nvSpPr>
                      <xdr:spPr bwMode="auto">
                        <a:xfrm>
                          <a:off x="4279666" y="12152632"/>
                          <a:ext cx="358843" cy="175635"/>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95" name="Freeform 54">
                          <a:extLst>
                            <a:ext uri="{FF2B5EF4-FFF2-40B4-BE49-F238E27FC236}">
                              <a16:creationId xmlns:a16="http://schemas.microsoft.com/office/drawing/2014/main" id="{C64E43D9-6887-45B2-BCD2-6BF16CD7B54C}"/>
                            </a:ext>
                          </a:extLst>
                        </xdr:cNvPr>
                        <xdr:cNvSpPr>
                          <a:spLocks/>
                        </xdr:cNvSpPr>
                      </xdr:nvSpPr>
                      <xdr:spPr bwMode="auto">
                        <a:xfrm>
                          <a:off x="3825798" y="12405002"/>
                          <a:ext cx="354364" cy="322779"/>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96" name="Freeform 55">
                          <a:extLst>
                            <a:ext uri="{FF2B5EF4-FFF2-40B4-BE49-F238E27FC236}">
                              <a16:creationId xmlns:a16="http://schemas.microsoft.com/office/drawing/2014/main" id="{2C675BD0-B958-4B5E-B090-AB5FA6F17580}"/>
                            </a:ext>
                          </a:extLst>
                        </xdr:cNvPr>
                        <xdr:cNvSpPr>
                          <a:spLocks/>
                        </xdr:cNvSpPr>
                      </xdr:nvSpPr>
                      <xdr:spPr bwMode="auto">
                        <a:xfrm>
                          <a:off x="4253026" y="13575037"/>
                          <a:ext cx="79917" cy="170875"/>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997" name="Oval 996">
                              <a:extLst>
                                <a:ext uri="{FF2B5EF4-FFF2-40B4-BE49-F238E27FC236}">
                                  <a16:creationId xmlns:a16="http://schemas.microsoft.com/office/drawing/2014/main" id="{670A8DBE-A137-4036-AEE6-3450918F6F3B}"/>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997" name="Oval 996">
                              <a:extLst>
                                <a:ext uri="{FF2B5EF4-FFF2-40B4-BE49-F238E27FC236}">
                                  <a16:creationId xmlns:a16="http://schemas.microsoft.com/office/drawing/2014/main" id="{670A8DBE-A137-4036-AEE6-3450918F6F3B}"/>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998" name="Freeform 60">
                          <a:extLst>
                            <a:ext uri="{FF2B5EF4-FFF2-40B4-BE49-F238E27FC236}">
                              <a16:creationId xmlns:a16="http://schemas.microsoft.com/office/drawing/2014/main" id="{6248AFC9-434D-4334-B782-CE0E3510C677}"/>
                            </a:ext>
                          </a:extLst>
                        </xdr:cNvPr>
                        <xdr:cNvSpPr>
                          <a:spLocks/>
                        </xdr:cNvSpPr>
                      </xdr:nvSpPr>
                      <xdr:spPr bwMode="auto">
                        <a:xfrm>
                          <a:off x="3799159" y="13018901"/>
                          <a:ext cx="79134" cy="116290"/>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999" name="Freeform 65">
                          <a:extLst>
                            <a:ext uri="{FF2B5EF4-FFF2-40B4-BE49-F238E27FC236}">
                              <a16:creationId xmlns:a16="http://schemas.microsoft.com/office/drawing/2014/main" id="{3122615D-D165-4C27-9A45-D22DB026BB55}"/>
                            </a:ext>
                          </a:extLst>
                        </xdr:cNvPr>
                        <xdr:cNvSpPr>
                          <a:spLocks/>
                        </xdr:cNvSpPr>
                      </xdr:nvSpPr>
                      <xdr:spPr bwMode="auto">
                        <a:xfrm>
                          <a:off x="3803076" y="13560796"/>
                          <a:ext cx="79917" cy="183532"/>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0" name="Freeform 66">
                          <a:extLst>
                            <a:ext uri="{FF2B5EF4-FFF2-40B4-BE49-F238E27FC236}">
                              <a16:creationId xmlns:a16="http://schemas.microsoft.com/office/drawing/2014/main" id="{8EBB42F1-86E4-4739-A197-5D106E9E1484}"/>
                            </a:ext>
                          </a:extLst>
                        </xdr:cNvPr>
                        <xdr:cNvSpPr>
                          <a:spLocks/>
                        </xdr:cNvSpPr>
                      </xdr:nvSpPr>
                      <xdr:spPr bwMode="auto">
                        <a:xfrm>
                          <a:off x="4405027" y="13972954"/>
                          <a:ext cx="338473" cy="80691"/>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1" name="Freeform 67">
                          <a:extLst>
                            <a:ext uri="{FF2B5EF4-FFF2-40B4-BE49-F238E27FC236}">
                              <a16:creationId xmlns:a16="http://schemas.microsoft.com/office/drawing/2014/main" id="{CD1D59C2-7188-4211-9274-A19697D6A964}"/>
                            </a:ext>
                          </a:extLst>
                        </xdr:cNvPr>
                        <xdr:cNvSpPr>
                          <a:spLocks/>
                        </xdr:cNvSpPr>
                      </xdr:nvSpPr>
                      <xdr:spPr bwMode="auto">
                        <a:xfrm>
                          <a:off x="4253026" y="13016527"/>
                          <a:ext cx="79917" cy="118663"/>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2" name="Freeform 68">
                          <a:extLst>
                            <a:ext uri="{FF2B5EF4-FFF2-40B4-BE49-F238E27FC236}">
                              <a16:creationId xmlns:a16="http://schemas.microsoft.com/office/drawing/2014/main" id="{FF16C558-A90D-4F21-8C61-06E7FF46CE9F}"/>
                            </a:ext>
                          </a:extLst>
                        </xdr:cNvPr>
                        <xdr:cNvSpPr>
                          <a:spLocks/>
                        </xdr:cNvSpPr>
                      </xdr:nvSpPr>
                      <xdr:spPr bwMode="auto">
                        <a:xfrm>
                          <a:off x="4253811" y="13308440"/>
                          <a:ext cx="79134" cy="87020"/>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3" name="Freeform 69">
                          <a:extLst>
                            <a:ext uri="{FF2B5EF4-FFF2-40B4-BE49-F238E27FC236}">
                              <a16:creationId xmlns:a16="http://schemas.microsoft.com/office/drawing/2014/main" id="{29C907A7-F1C1-4A89-829A-D76D8F9BD95B}"/>
                            </a:ext>
                          </a:extLst>
                        </xdr:cNvPr>
                        <xdr:cNvSpPr>
                          <a:spLocks/>
                        </xdr:cNvSpPr>
                      </xdr:nvSpPr>
                      <xdr:spPr bwMode="auto">
                        <a:xfrm>
                          <a:off x="4260862" y="12562429"/>
                          <a:ext cx="79134" cy="155067"/>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4" name="Freeform 71">
                          <a:extLst>
                            <a:ext uri="{FF2B5EF4-FFF2-40B4-BE49-F238E27FC236}">
                              <a16:creationId xmlns:a16="http://schemas.microsoft.com/office/drawing/2014/main" id="{CA50D5DD-761F-4347-A13A-BA8A70D76D59}"/>
                            </a:ext>
                          </a:extLst>
                        </xdr:cNvPr>
                        <xdr:cNvSpPr>
                          <a:spLocks/>
                        </xdr:cNvSpPr>
                      </xdr:nvSpPr>
                      <xdr:spPr bwMode="auto">
                        <a:xfrm>
                          <a:off x="3802293" y="13283916"/>
                          <a:ext cx="79134" cy="111543"/>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5" name="Freeform 72">
                          <a:extLst>
                            <a:ext uri="{FF2B5EF4-FFF2-40B4-BE49-F238E27FC236}">
                              <a16:creationId xmlns:a16="http://schemas.microsoft.com/office/drawing/2014/main" id="{3565E760-F05C-4C14-9D8B-EDC6DD8C5F5A}"/>
                            </a:ext>
                          </a:extLst>
                        </xdr:cNvPr>
                        <xdr:cNvSpPr>
                          <a:spLocks/>
                        </xdr:cNvSpPr>
                      </xdr:nvSpPr>
                      <xdr:spPr bwMode="auto">
                        <a:xfrm>
                          <a:off x="3955076" y="13972954"/>
                          <a:ext cx="234488" cy="80691"/>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6" name="Freeform 81">
                          <a:extLst>
                            <a:ext uri="{FF2B5EF4-FFF2-40B4-BE49-F238E27FC236}">
                              <a16:creationId xmlns:a16="http://schemas.microsoft.com/office/drawing/2014/main" id="{3FE982C8-774B-4BAE-B4A1-70BE19992F2A}"/>
                            </a:ext>
                          </a:extLst>
                        </xdr:cNvPr>
                        <xdr:cNvSpPr>
                          <a:spLocks/>
                        </xdr:cNvSpPr>
                      </xdr:nvSpPr>
                      <xdr:spPr bwMode="auto">
                        <a:xfrm>
                          <a:off x="4816365" y="12996751"/>
                          <a:ext cx="86404" cy="130529"/>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7" name="Freeform 84">
                          <a:extLst>
                            <a:ext uri="{FF2B5EF4-FFF2-40B4-BE49-F238E27FC236}">
                              <a16:creationId xmlns:a16="http://schemas.microsoft.com/office/drawing/2014/main" id="{2C7301D3-2EF4-427B-92BA-82B5EF88516E}"/>
                            </a:ext>
                          </a:extLst>
                        </xdr:cNvPr>
                        <xdr:cNvSpPr>
                          <a:spLocks/>
                        </xdr:cNvSpPr>
                      </xdr:nvSpPr>
                      <xdr:spPr bwMode="auto">
                        <a:xfrm>
                          <a:off x="4816365" y="13287080"/>
                          <a:ext cx="85621" cy="11233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8" name="Freeform 98">
                          <a:extLst>
                            <a:ext uri="{FF2B5EF4-FFF2-40B4-BE49-F238E27FC236}">
                              <a16:creationId xmlns:a16="http://schemas.microsoft.com/office/drawing/2014/main" id="{44F93932-369B-4E8D-B9D0-75788FE0FBBD}"/>
                            </a:ext>
                          </a:extLst>
                        </xdr:cNvPr>
                        <xdr:cNvSpPr>
                          <a:spLocks/>
                        </xdr:cNvSpPr>
                      </xdr:nvSpPr>
                      <xdr:spPr bwMode="auto">
                        <a:xfrm>
                          <a:off x="4842220" y="12613073"/>
                          <a:ext cx="320671" cy="93349"/>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09" name="Freeform 126">
                          <a:extLst>
                            <a:ext uri="{FF2B5EF4-FFF2-40B4-BE49-F238E27FC236}">
                              <a16:creationId xmlns:a16="http://schemas.microsoft.com/office/drawing/2014/main" id="{E69FE7F9-4E81-479D-B835-E1F89986C28E}"/>
                            </a:ext>
                          </a:extLst>
                        </xdr:cNvPr>
                        <xdr:cNvSpPr>
                          <a:spLocks/>
                        </xdr:cNvSpPr>
                      </xdr:nvSpPr>
                      <xdr:spPr bwMode="auto">
                        <a:xfrm>
                          <a:off x="4741149" y="11961189"/>
                          <a:ext cx="1042663" cy="79900"/>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10" name="Oval 1009">
                              <a:extLst>
                                <a:ext uri="{FF2B5EF4-FFF2-40B4-BE49-F238E27FC236}">
                                  <a16:creationId xmlns:a16="http://schemas.microsoft.com/office/drawing/2014/main" id="{12375A1C-5558-4F67-A123-F2822BAC9AB8}"/>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1010" name="Oval 1009">
                              <a:extLst>
                                <a:ext uri="{FF2B5EF4-FFF2-40B4-BE49-F238E27FC236}">
                                  <a16:creationId xmlns:a16="http://schemas.microsoft.com/office/drawing/2014/main" id="{12375A1C-5558-4F67-A123-F2822BAC9AB8}"/>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1011" name="Freeform 144">
                          <a:extLst>
                            <a:ext uri="{FF2B5EF4-FFF2-40B4-BE49-F238E27FC236}">
                              <a16:creationId xmlns:a16="http://schemas.microsoft.com/office/drawing/2014/main" id="{3E190880-F92E-4A80-8338-21975D42C45E}"/>
                            </a:ext>
                          </a:extLst>
                        </xdr:cNvPr>
                        <xdr:cNvSpPr>
                          <a:spLocks/>
                        </xdr:cNvSpPr>
                      </xdr:nvSpPr>
                      <xdr:spPr bwMode="auto">
                        <a:xfrm>
                          <a:off x="3234819" y="12117033"/>
                          <a:ext cx="340259" cy="543506"/>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12" name="Freeform 153">
                          <a:extLst>
                            <a:ext uri="{FF2B5EF4-FFF2-40B4-BE49-F238E27FC236}">
                              <a16:creationId xmlns:a16="http://schemas.microsoft.com/office/drawing/2014/main" id="{DBC28960-8E86-4222-A2EF-1B87326B55E2}"/>
                            </a:ext>
                          </a:extLst>
                        </xdr:cNvPr>
                        <xdr:cNvSpPr>
                          <a:spLocks/>
                        </xdr:cNvSpPr>
                      </xdr:nvSpPr>
                      <xdr:spPr bwMode="auto">
                        <a:xfrm>
                          <a:off x="3207396" y="12967480"/>
                          <a:ext cx="79134" cy="129738"/>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13" name="Freeform 154">
                          <a:extLst>
                            <a:ext uri="{FF2B5EF4-FFF2-40B4-BE49-F238E27FC236}">
                              <a16:creationId xmlns:a16="http://schemas.microsoft.com/office/drawing/2014/main" id="{6C5B4181-75E4-4535-AE2C-C64C5E3BCAB0}"/>
                            </a:ext>
                          </a:extLst>
                        </xdr:cNvPr>
                        <xdr:cNvSpPr>
                          <a:spLocks/>
                        </xdr:cNvSpPr>
                      </xdr:nvSpPr>
                      <xdr:spPr bwMode="auto">
                        <a:xfrm>
                          <a:off x="3208179" y="13254645"/>
                          <a:ext cx="79134" cy="127365"/>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14" name="Freeform 157">
                          <a:extLst>
                            <a:ext uri="{FF2B5EF4-FFF2-40B4-BE49-F238E27FC236}">
                              <a16:creationId xmlns:a16="http://schemas.microsoft.com/office/drawing/2014/main" id="{4E6BC77D-D6B8-42A2-8A7D-ADDA7ED442F6}"/>
                            </a:ext>
                          </a:extLst>
                        </xdr:cNvPr>
                        <xdr:cNvSpPr>
                          <a:spLocks/>
                        </xdr:cNvSpPr>
                      </xdr:nvSpPr>
                      <xdr:spPr bwMode="auto">
                        <a:xfrm>
                          <a:off x="3208179" y="13561588"/>
                          <a:ext cx="79134" cy="147142"/>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15" name="Oval 1014">
                              <a:extLst>
                                <a:ext uri="{FF2B5EF4-FFF2-40B4-BE49-F238E27FC236}">
                                  <a16:creationId xmlns:a16="http://schemas.microsoft.com/office/drawing/2014/main" id="{EE65730F-C4F0-45D5-A467-CDB84E5735AA}"/>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015" name="Oval 1014">
                              <a:extLst>
                                <a:ext uri="{FF2B5EF4-FFF2-40B4-BE49-F238E27FC236}">
                                  <a16:creationId xmlns:a16="http://schemas.microsoft.com/office/drawing/2014/main" id="{EE65730F-C4F0-45D5-A467-CDB84E5735AA}"/>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016" name="Oval 1015">
                              <a:extLst>
                                <a:ext uri="{FF2B5EF4-FFF2-40B4-BE49-F238E27FC236}">
                                  <a16:creationId xmlns:a16="http://schemas.microsoft.com/office/drawing/2014/main" id="{8FE33DDF-7A9D-4328-B091-DB891B5A312D}"/>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1016" name="Oval 1015">
                              <a:extLst>
                                <a:ext uri="{FF2B5EF4-FFF2-40B4-BE49-F238E27FC236}">
                                  <a16:creationId xmlns:a16="http://schemas.microsoft.com/office/drawing/2014/main" id="{8FE33DDF-7A9D-4328-B091-DB891B5A312D}"/>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1017" name="Oval 1016">
                              <a:extLst>
                                <a:ext uri="{FF2B5EF4-FFF2-40B4-BE49-F238E27FC236}">
                                  <a16:creationId xmlns:a16="http://schemas.microsoft.com/office/drawing/2014/main" id="{39DBDA84-FE3F-4224-9B46-B2137EB58114}"/>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1017" name="Oval 1016">
                              <a:extLst>
                                <a:ext uri="{FF2B5EF4-FFF2-40B4-BE49-F238E27FC236}">
                                  <a16:creationId xmlns:a16="http://schemas.microsoft.com/office/drawing/2014/main" id="{39DBDA84-FE3F-4224-9B46-B2137EB58114}"/>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1018" name="Group 1017">
                          <a:extLst>
                            <a:ext uri="{FF2B5EF4-FFF2-40B4-BE49-F238E27FC236}">
                              <a16:creationId xmlns:a16="http://schemas.microsoft.com/office/drawing/2014/main" id="{C3736E1C-85D4-48FC-8B7F-B1EDCFF5899E}"/>
                            </a:ext>
                          </a:extLst>
                        </xdr:cNvPr>
                        <xdr:cNvGrpSpPr/>
                      </xdr:nvGrpSpPr>
                      <xdr:grpSpPr>
                        <a:xfrm>
                          <a:off x="4704324" y="13751449"/>
                          <a:ext cx="313620" cy="310107"/>
                          <a:chOff x="5721461" y="4434792"/>
                          <a:chExt cx="489857" cy="489857"/>
                        </a:xfrm>
                      </xdr:grpSpPr>
                      <mc:AlternateContent xmlns:mc="http://schemas.openxmlformats.org/markup-compatibility/2006" xmlns:a14="http://schemas.microsoft.com/office/drawing/2010/main">
                        <mc:Choice Requires="a14">
                          <xdr:sp macro="" textlink="">
                            <xdr:nvSpPr>
                              <xdr:cNvPr id="1035" name="Oval 1034">
                                <a:extLst>
                                  <a:ext uri="{FF2B5EF4-FFF2-40B4-BE49-F238E27FC236}">
                                    <a16:creationId xmlns:a16="http://schemas.microsoft.com/office/drawing/2014/main" id="{8A8ACE1F-4BDA-4A24-89DD-B6D522B779BD}"/>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1035" name="Oval 1034">
                                <a:extLst>
                                  <a:ext uri="{FF2B5EF4-FFF2-40B4-BE49-F238E27FC236}">
                                    <a16:creationId xmlns:a16="http://schemas.microsoft.com/office/drawing/2014/main" id="{8A8ACE1F-4BDA-4A24-89DD-B6D522B779BD}"/>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1036" name="Rectangle 1035">
                            <a:extLst>
                              <a:ext uri="{FF2B5EF4-FFF2-40B4-BE49-F238E27FC236}">
                                <a16:creationId xmlns:a16="http://schemas.microsoft.com/office/drawing/2014/main" id="{3353AE9A-20EA-4B92-95E8-FBF238140C18}"/>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1019" name="Oval 1018">
                          <a:extLst>
                            <a:ext uri="{FF2B5EF4-FFF2-40B4-BE49-F238E27FC236}">
                              <a16:creationId xmlns:a16="http://schemas.microsoft.com/office/drawing/2014/main" id="{4B00DF09-CE91-4C4F-8343-B498A27C1614}"/>
                            </a:ext>
                          </a:extLst>
                        </xdr:cNvPr>
                        <xdr:cNvSpPr>
                          <a:spLocks noChangeArrowheads="1"/>
                        </xdr:cNvSpPr>
                      </xdr:nvSpPr>
                      <xdr:spPr bwMode="auto">
                        <a:xfrm>
                          <a:off x="4175461" y="12333575"/>
                          <a:ext cx="229566"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020" name="Oval 1019">
                          <a:extLst>
                            <a:ext uri="{FF2B5EF4-FFF2-40B4-BE49-F238E27FC236}">
                              <a16:creationId xmlns:a16="http://schemas.microsoft.com/office/drawing/2014/main" id="{4C034905-6130-4718-B988-12001C848B0E}"/>
                            </a:ext>
                          </a:extLst>
                        </xdr:cNvPr>
                        <xdr:cNvSpPr>
                          <a:spLocks noChangeArrowheads="1"/>
                        </xdr:cNvSpPr>
                      </xdr:nvSpPr>
                      <xdr:spPr bwMode="auto">
                        <a:xfrm>
                          <a:off x="3406924" y="11885244"/>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xdr:sp macro="" textlink="">
                      <xdr:nvSpPr>
                        <xdr:cNvPr id="1021" name="Freeform 73">
                          <a:extLst>
                            <a:ext uri="{FF2B5EF4-FFF2-40B4-BE49-F238E27FC236}">
                              <a16:creationId xmlns:a16="http://schemas.microsoft.com/office/drawing/2014/main" id="{AF7C0F01-A3A8-4470-85DE-A69A3B2A4F54}"/>
                            </a:ext>
                          </a:extLst>
                        </xdr:cNvPr>
                        <xdr:cNvSpPr>
                          <a:spLocks/>
                        </xdr:cNvSpPr>
                      </xdr:nvSpPr>
                      <xdr:spPr bwMode="auto">
                        <a:xfrm>
                          <a:off x="3316303" y="13975326"/>
                          <a:ext cx="414691" cy="79109"/>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22" name="Freeform 73">
                          <a:extLst>
                            <a:ext uri="{FF2B5EF4-FFF2-40B4-BE49-F238E27FC236}">
                              <a16:creationId xmlns:a16="http://schemas.microsoft.com/office/drawing/2014/main" id="{7877DF41-39FF-4634-8F66-628A2ABC1254}"/>
                            </a:ext>
                          </a:extLst>
                        </xdr:cNvPr>
                        <xdr:cNvSpPr>
                          <a:spLocks/>
                        </xdr:cNvSpPr>
                      </xdr:nvSpPr>
                      <xdr:spPr bwMode="auto">
                        <a:xfrm>
                          <a:off x="6121197" y="11945958"/>
                          <a:ext cx="655813"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23" name="Freeform 47">
                              <a:extLst>
                                <a:ext uri="{FF2B5EF4-FFF2-40B4-BE49-F238E27FC236}">
                                  <a16:creationId xmlns:a16="http://schemas.microsoft.com/office/drawing/2014/main" id="{F863C084-3C61-43B1-90E2-741697B98134}"/>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1023" name="Freeform 47">
                              <a:extLst>
                                <a:ext uri="{FF2B5EF4-FFF2-40B4-BE49-F238E27FC236}">
                                  <a16:creationId xmlns:a16="http://schemas.microsoft.com/office/drawing/2014/main" id="{F863C084-3C61-43B1-90E2-741697B98134}"/>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1024" name="Freeform 155">
                          <a:extLst>
                            <a:ext uri="{FF2B5EF4-FFF2-40B4-BE49-F238E27FC236}">
                              <a16:creationId xmlns:a16="http://schemas.microsoft.com/office/drawing/2014/main" id="{93ED091B-76A0-4FBD-83FB-41929548AC89}"/>
                            </a:ext>
                          </a:extLst>
                        </xdr:cNvPr>
                        <xdr:cNvSpPr>
                          <a:spLocks/>
                        </xdr:cNvSpPr>
                      </xdr:nvSpPr>
                      <xdr:spPr bwMode="auto">
                        <a:xfrm>
                          <a:off x="3117293" y="13382802"/>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mc:AlternateContent xmlns:mc="http://schemas.openxmlformats.org/markup-compatibility/2006" xmlns:a14="http://schemas.microsoft.com/office/drawing/2010/main">
                      <mc:Choice Requires="a14">
                        <xdr:sp macro="" textlink="">
                          <xdr:nvSpPr>
                            <xdr:cNvPr id="1025" name="Freeform 147">
                              <a:extLst>
                                <a:ext uri="{FF2B5EF4-FFF2-40B4-BE49-F238E27FC236}">
                                  <a16:creationId xmlns:a16="http://schemas.microsoft.com/office/drawing/2014/main" id="{56337CCD-B99C-4A28-A1A1-EDA54FB0E295}"/>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025" name="Freeform 147">
                              <a:extLst>
                                <a:ext uri="{FF2B5EF4-FFF2-40B4-BE49-F238E27FC236}">
                                  <a16:creationId xmlns:a16="http://schemas.microsoft.com/office/drawing/2014/main" id="{56337CCD-B99C-4A28-A1A1-EDA54FB0E295}"/>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026" name="Freeform 82">
                              <a:extLst>
                                <a:ext uri="{FF2B5EF4-FFF2-40B4-BE49-F238E27FC236}">
                                  <a16:creationId xmlns:a16="http://schemas.microsoft.com/office/drawing/2014/main" id="{F1DDA520-5B54-408B-8347-C34B04042F30}"/>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026" name="Freeform 82">
                              <a:extLst>
                                <a:ext uri="{FF2B5EF4-FFF2-40B4-BE49-F238E27FC236}">
                                  <a16:creationId xmlns:a16="http://schemas.microsoft.com/office/drawing/2014/main" id="{F1DDA520-5B54-408B-8347-C34B04042F30}"/>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027" name="Freeform 61">
                              <a:extLst>
                                <a:ext uri="{FF2B5EF4-FFF2-40B4-BE49-F238E27FC236}">
                                  <a16:creationId xmlns:a16="http://schemas.microsoft.com/office/drawing/2014/main" id="{912B048F-0ABB-48FF-824C-12A08A554F4F}"/>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027" name="Freeform 61">
                              <a:extLst>
                                <a:ext uri="{FF2B5EF4-FFF2-40B4-BE49-F238E27FC236}">
                                  <a16:creationId xmlns:a16="http://schemas.microsoft.com/office/drawing/2014/main" id="{912B048F-0ABB-48FF-824C-12A08A554F4F}"/>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1028" name="Freeform 155">
                          <a:extLst>
                            <a:ext uri="{FF2B5EF4-FFF2-40B4-BE49-F238E27FC236}">
                              <a16:creationId xmlns:a16="http://schemas.microsoft.com/office/drawing/2014/main" id="{32961AFA-3F59-4823-BDE7-ADB416253525}"/>
                            </a:ext>
                          </a:extLst>
                        </xdr:cNvPr>
                        <xdr:cNvSpPr>
                          <a:spLocks/>
                        </xdr:cNvSpPr>
                      </xdr:nvSpPr>
                      <xdr:spPr bwMode="auto">
                        <a:xfrm>
                          <a:off x="4163131" y="13394737"/>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1029" name="Freeform 155">
                          <a:extLst>
                            <a:ext uri="{FF2B5EF4-FFF2-40B4-BE49-F238E27FC236}">
                              <a16:creationId xmlns:a16="http://schemas.microsoft.com/office/drawing/2014/main" id="{9F600DBD-A5E1-40C5-A372-D66B8E3D14BB}"/>
                            </a:ext>
                          </a:extLst>
                        </xdr:cNvPr>
                        <xdr:cNvSpPr>
                          <a:spLocks/>
                        </xdr:cNvSpPr>
                      </xdr:nvSpPr>
                      <xdr:spPr bwMode="auto">
                        <a:xfrm>
                          <a:off x="3712582" y="13395290"/>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1030" name="Freeform 155">
                          <a:extLst>
                            <a:ext uri="{FF2B5EF4-FFF2-40B4-BE49-F238E27FC236}">
                              <a16:creationId xmlns:a16="http://schemas.microsoft.com/office/drawing/2014/main" id="{86BB1B8D-EA04-4F1F-A80E-80BC79464BE0}"/>
                            </a:ext>
                          </a:extLst>
                        </xdr:cNvPr>
                        <xdr:cNvSpPr>
                          <a:spLocks/>
                        </xdr:cNvSpPr>
                      </xdr:nvSpPr>
                      <xdr:spPr bwMode="auto">
                        <a:xfrm>
                          <a:off x="4728752" y="13393086"/>
                          <a:ext cx="268960"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1031" name="Oval 1030">
                          <a:extLst>
                            <a:ext uri="{FF2B5EF4-FFF2-40B4-BE49-F238E27FC236}">
                              <a16:creationId xmlns:a16="http://schemas.microsoft.com/office/drawing/2014/main" id="{41580621-D427-4D06-BF69-A6D6A4CBDCBD}"/>
                            </a:ext>
                          </a:extLst>
                        </xdr:cNvPr>
                        <xdr:cNvSpPr>
                          <a:spLocks noChangeArrowheads="1"/>
                        </xdr:cNvSpPr>
                      </xdr:nvSpPr>
                      <xdr:spPr bwMode="auto">
                        <a:xfrm>
                          <a:off x="4450468" y="11854391"/>
                          <a:ext cx="293814" cy="296658"/>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1032" name="Oval 1031">
                              <a:extLst>
                                <a:ext uri="{FF2B5EF4-FFF2-40B4-BE49-F238E27FC236}">
                                  <a16:creationId xmlns:a16="http://schemas.microsoft.com/office/drawing/2014/main" id="{1BBA9D93-0CC5-41DB-8CAE-D9CCBEB8F79A}"/>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032" name="Oval 1031">
                              <a:extLst>
                                <a:ext uri="{FF2B5EF4-FFF2-40B4-BE49-F238E27FC236}">
                                  <a16:creationId xmlns:a16="http://schemas.microsoft.com/office/drawing/2014/main" id="{1BBA9D93-0CC5-41DB-8CAE-D9CCBEB8F79A}"/>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033" name="Oval 1032">
                              <a:extLst>
                                <a:ext uri="{FF2B5EF4-FFF2-40B4-BE49-F238E27FC236}">
                                  <a16:creationId xmlns:a16="http://schemas.microsoft.com/office/drawing/2014/main" id="{65569DD1-E926-401C-8A9F-7D60D75DD0D4}"/>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033" name="Oval 1032">
                              <a:extLst>
                                <a:ext uri="{FF2B5EF4-FFF2-40B4-BE49-F238E27FC236}">
                                  <a16:creationId xmlns:a16="http://schemas.microsoft.com/office/drawing/2014/main" id="{65569DD1-E926-401C-8A9F-7D60D75DD0D4}"/>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1034" name="Freeform 73">
                          <a:extLst>
                            <a:ext uri="{FF2B5EF4-FFF2-40B4-BE49-F238E27FC236}">
                              <a16:creationId xmlns:a16="http://schemas.microsoft.com/office/drawing/2014/main" id="{80AE1CCD-211E-4CD5-8594-C8E40BAA13AF}"/>
                            </a:ext>
                          </a:extLst>
                        </xdr:cNvPr>
                        <xdr:cNvSpPr>
                          <a:spLocks/>
                        </xdr:cNvSpPr>
                      </xdr:nvSpPr>
                      <xdr:spPr bwMode="auto">
                        <a:xfrm>
                          <a:off x="852450" y="11952134"/>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grpSp>
          </xdr:grpSp>
          <xdr:sp macro="" textlink="">
            <xdr:nvSpPr>
              <xdr:cNvPr id="972" name="Freeform 84">
                <a:extLst>
                  <a:ext uri="{FF2B5EF4-FFF2-40B4-BE49-F238E27FC236}">
                    <a16:creationId xmlns:a16="http://schemas.microsoft.com/office/drawing/2014/main" id="{2203AF8E-21AE-496E-9644-DF5CEEDE6033}"/>
                  </a:ext>
                </a:extLst>
              </xdr:cNvPr>
              <xdr:cNvSpPr>
                <a:spLocks/>
              </xdr:cNvSpPr>
            </xdr:nvSpPr>
            <xdr:spPr bwMode="auto">
              <a:xfrm>
                <a:off x="4817858" y="13561583"/>
                <a:ext cx="90024" cy="18449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clientData/>
  </xdr:twoCellAnchor>
  <xdr:twoCellAnchor>
    <xdr:from>
      <xdr:col>45</xdr:col>
      <xdr:colOff>8967</xdr:colOff>
      <xdr:row>54</xdr:row>
      <xdr:rowOff>58908</xdr:rowOff>
    </xdr:from>
    <xdr:to>
      <xdr:col>54</xdr:col>
      <xdr:colOff>38560</xdr:colOff>
      <xdr:row>72</xdr:row>
      <xdr:rowOff>106588</xdr:rowOff>
    </xdr:to>
    <xdr:grpSp>
      <xdr:nvGrpSpPr>
        <xdr:cNvPr id="1056" name="Group 1055">
          <a:extLst>
            <a:ext uri="{FF2B5EF4-FFF2-40B4-BE49-F238E27FC236}">
              <a16:creationId xmlns:a16="http://schemas.microsoft.com/office/drawing/2014/main" id="{4DFB7865-1E70-4392-B052-E746916E9AF0}"/>
            </a:ext>
          </a:extLst>
        </xdr:cNvPr>
        <xdr:cNvGrpSpPr/>
      </xdr:nvGrpSpPr>
      <xdr:grpSpPr>
        <a:xfrm>
          <a:off x="26182512" y="10992453"/>
          <a:ext cx="5525230" cy="3465135"/>
          <a:chOff x="839262" y="11240492"/>
          <a:chExt cx="5937748" cy="3536838"/>
        </a:xfrm>
      </xdr:grpSpPr>
      <xdr:grpSp>
        <xdr:nvGrpSpPr>
          <xdr:cNvPr id="1057" name="Group 1056">
            <a:extLst>
              <a:ext uri="{FF2B5EF4-FFF2-40B4-BE49-F238E27FC236}">
                <a16:creationId xmlns:a16="http://schemas.microsoft.com/office/drawing/2014/main" id="{3716D0F3-569A-4964-9D49-1F7B7CB7D6EC}"/>
              </a:ext>
            </a:extLst>
          </xdr:cNvPr>
          <xdr:cNvGrpSpPr/>
        </xdr:nvGrpSpPr>
        <xdr:grpSpPr>
          <a:xfrm>
            <a:off x="839262" y="11864675"/>
            <a:ext cx="4783932" cy="2803177"/>
            <a:chOff x="842843" y="11850351"/>
            <a:chExt cx="4799688" cy="2790287"/>
          </a:xfrm>
        </xdr:grpSpPr>
        <xdr:sp macro="" textlink="">
          <xdr:nvSpPr>
            <xdr:cNvPr id="1128" name="Rectangle 1127">
              <a:extLst>
                <a:ext uri="{FF2B5EF4-FFF2-40B4-BE49-F238E27FC236}">
                  <a16:creationId xmlns:a16="http://schemas.microsoft.com/office/drawing/2014/main" id="{8B008F27-DBCB-4E0E-953D-A7A006FBA835}"/>
                </a:ext>
              </a:extLst>
            </xdr:cNvPr>
            <xdr:cNvSpPr>
              <a:spLocks noChangeArrowheads="1"/>
            </xdr:cNvSpPr>
          </xdr:nvSpPr>
          <xdr:spPr bwMode="auto">
            <a:xfrm>
              <a:off x="1924072" y="11850351"/>
              <a:ext cx="3718459" cy="2255188"/>
            </a:xfrm>
            <a:prstGeom prst="rect">
              <a:avLst/>
            </a:prstGeom>
            <a:solidFill>
              <a:srgbClr val="047368"/>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1129" name="Group 1128">
              <a:extLst>
                <a:ext uri="{FF2B5EF4-FFF2-40B4-BE49-F238E27FC236}">
                  <a16:creationId xmlns:a16="http://schemas.microsoft.com/office/drawing/2014/main" id="{170CA030-6896-4E7F-A641-EFFDE41530AB}"/>
                </a:ext>
              </a:extLst>
            </xdr:cNvPr>
            <xdr:cNvGrpSpPr/>
          </xdr:nvGrpSpPr>
          <xdr:grpSpPr>
            <a:xfrm>
              <a:off x="842843" y="12354173"/>
              <a:ext cx="2298243" cy="2286465"/>
              <a:chOff x="839262" y="12374941"/>
              <a:chExt cx="2288217" cy="2292911"/>
            </a:xfrm>
          </xdr:grpSpPr>
          <xdr:sp macro="" textlink="">
            <xdr:nvSpPr>
              <xdr:cNvPr id="1130" name="Freeform 73">
                <a:extLst>
                  <a:ext uri="{FF2B5EF4-FFF2-40B4-BE49-F238E27FC236}">
                    <a16:creationId xmlns:a16="http://schemas.microsoft.com/office/drawing/2014/main" id="{702D77FD-4C5F-4E48-96E3-2E4AA46E84D6}"/>
                  </a:ext>
                </a:extLst>
              </xdr:cNvPr>
              <xdr:cNvSpPr>
                <a:spLocks/>
              </xdr:cNvSpPr>
            </xdr:nvSpPr>
            <xdr:spPr bwMode="auto">
              <a:xfrm>
                <a:off x="839262" y="13975375"/>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31" name="Freeform 109">
                <a:extLst>
                  <a:ext uri="{FF2B5EF4-FFF2-40B4-BE49-F238E27FC236}">
                    <a16:creationId xmlns:a16="http://schemas.microsoft.com/office/drawing/2014/main" id="{5313EDE2-5A18-4733-9935-1AF9A7B760A1}"/>
                  </a:ext>
                </a:extLst>
              </xdr:cNvPr>
              <xdr:cNvSpPr>
                <a:spLocks/>
              </xdr:cNvSpPr>
            </xdr:nvSpPr>
            <xdr:spPr bwMode="auto">
              <a:xfrm>
                <a:off x="2552171" y="13493555"/>
                <a:ext cx="326938" cy="223087"/>
              </a:xfrm>
              <a:custGeom>
                <a:avLst/>
                <a:gdLst>
                  <a:gd name="T0" fmla="*/ 376 w 409"/>
                  <a:gd name="T1" fmla="*/ 0 h 282"/>
                  <a:gd name="T2" fmla="*/ 409 w 409"/>
                  <a:gd name="T3" fmla="*/ 0 h 282"/>
                  <a:gd name="T4" fmla="*/ 406 w 409"/>
                  <a:gd name="T5" fmla="*/ 162 h 282"/>
                  <a:gd name="T6" fmla="*/ 69 w 409"/>
                  <a:gd name="T7" fmla="*/ 162 h 282"/>
                  <a:gd name="T8" fmla="*/ 67 w 409"/>
                  <a:gd name="T9" fmla="*/ 221 h 282"/>
                  <a:gd name="T10" fmla="*/ 102 w 409"/>
                  <a:gd name="T11" fmla="*/ 222 h 282"/>
                  <a:gd name="T12" fmla="*/ 49 w 409"/>
                  <a:gd name="T13" fmla="*/ 282 h 282"/>
                  <a:gd name="T14" fmla="*/ 0 w 409"/>
                  <a:gd name="T15" fmla="*/ 219 h 282"/>
                  <a:gd name="T16" fmla="*/ 35 w 409"/>
                  <a:gd name="T17" fmla="*/ 220 h 282"/>
                  <a:gd name="T18" fmla="*/ 37 w 409"/>
                  <a:gd name="T19" fmla="*/ 130 h 282"/>
                  <a:gd name="T20" fmla="*/ 374 w 409"/>
                  <a:gd name="T21" fmla="*/ 130 h 282"/>
                  <a:gd name="T22" fmla="*/ 376 w 409"/>
                  <a:gd name="T23" fmla="*/ 0 h 2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09" h="282">
                    <a:moveTo>
                      <a:pt x="376" y="0"/>
                    </a:moveTo>
                    <a:lnTo>
                      <a:pt x="409" y="0"/>
                    </a:lnTo>
                    <a:lnTo>
                      <a:pt x="406" y="162"/>
                    </a:lnTo>
                    <a:lnTo>
                      <a:pt x="69" y="162"/>
                    </a:lnTo>
                    <a:lnTo>
                      <a:pt x="67" y="221"/>
                    </a:lnTo>
                    <a:lnTo>
                      <a:pt x="102" y="222"/>
                    </a:lnTo>
                    <a:lnTo>
                      <a:pt x="49" y="282"/>
                    </a:lnTo>
                    <a:lnTo>
                      <a:pt x="0" y="219"/>
                    </a:lnTo>
                    <a:lnTo>
                      <a:pt x="35" y="220"/>
                    </a:lnTo>
                    <a:lnTo>
                      <a:pt x="37" y="130"/>
                    </a:lnTo>
                    <a:lnTo>
                      <a:pt x="374" y="130"/>
                    </a:lnTo>
                    <a:lnTo>
                      <a:pt x="376" y="0"/>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32" name="Freeform 112">
                <a:extLst>
                  <a:ext uri="{FF2B5EF4-FFF2-40B4-BE49-F238E27FC236}">
                    <a16:creationId xmlns:a16="http://schemas.microsoft.com/office/drawing/2014/main" id="{B6FD80D1-51FC-4EE4-BBF7-CFBD1C7BD861}"/>
                  </a:ext>
                </a:extLst>
              </xdr:cNvPr>
              <xdr:cNvSpPr>
                <a:spLocks/>
              </xdr:cNvSpPr>
            </xdr:nvSpPr>
            <xdr:spPr bwMode="auto">
              <a:xfrm>
                <a:off x="2046920" y="12374941"/>
                <a:ext cx="856478" cy="1844041"/>
              </a:xfrm>
              <a:custGeom>
                <a:avLst/>
                <a:gdLst>
                  <a:gd name="T0" fmla="*/ 32 w 1089"/>
                  <a:gd name="T1" fmla="*/ 2334 h 2334"/>
                  <a:gd name="T2" fmla="*/ 0 w 1089"/>
                  <a:gd name="T3" fmla="*/ 2334 h 2334"/>
                  <a:gd name="T4" fmla="*/ 0 w 1089"/>
                  <a:gd name="T5" fmla="*/ 0 h 2334"/>
                  <a:gd name="T6" fmla="*/ 49 w 1089"/>
                  <a:gd name="T7" fmla="*/ 0 h 2334"/>
                  <a:gd name="T8" fmla="*/ 1055 w 1089"/>
                  <a:gd name="T9" fmla="*/ 0 h 2334"/>
                  <a:gd name="T10" fmla="*/ 1055 w 1089"/>
                  <a:gd name="T11" fmla="*/ 1053 h 2334"/>
                  <a:gd name="T12" fmla="*/ 1089 w 1089"/>
                  <a:gd name="T13" fmla="*/ 1053 h 2334"/>
                  <a:gd name="T14" fmla="*/ 1039 w 1089"/>
                  <a:gd name="T15" fmla="*/ 1115 h 2334"/>
                  <a:gd name="T16" fmla="*/ 988 w 1089"/>
                  <a:gd name="T17" fmla="*/ 1053 h 2334"/>
                  <a:gd name="T18" fmla="*/ 1023 w 1089"/>
                  <a:gd name="T19" fmla="*/ 1053 h 2334"/>
                  <a:gd name="T20" fmla="*/ 1023 w 1089"/>
                  <a:gd name="T21" fmla="*/ 33 h 2334"/>
                  <a:gd name="T22" fmla="*/ 49 w 1089"/>
                  <a:gd name="T23" fmla="*/ 33 h 2334"/>
                  <a:gd name="T24" fmla="*/ 32 w 1089"/>
                  <a:gd name="T25" fmla="*/ 33 h 2334"/>
                  <a:gd name="T26" fmla="*/ 32 w 1089"/>
                  <a:gd name="T27" fmla="*/ 2334 h 23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089" h="2334">
                    <a:moveTo>
                      <a:pt x="32" y="2334"/>
                    </a:moveTo>
                    <a:lnTo>
                      <a:pt x="0" y="2334"/>
                    </a:lnTo>
                    <a:lnTo>
                      <a:pt x="0" y="0"/>
                    </a:lnTo>
                    <a:lnTo>
                      <a:pt x="49" y="0"/>
                    </a:lnTo>
                    <a:lnTo>
                      <a:pt x="1055" y="0"/>
                    </a:lnTo>
                    <a:lnTo>
                      <a:pt x="1055" y="1053"/>
                    </a:lnTo>
                    <a:lnTo>
                      <a:pt x="1089" y="1053"/>
                    </a:lnTo>
                    <a:lnTo>
                      <a:pt x="1039" y="1115"/>
                    </a:lnTo>
                    <a:lnTo>
                      <a:pt x="988" y="1053"/>
                    </a:lnTo>
                    <a:lnTo>
                      <a:pt x="1023" y="1053"/>
                    </a:lnTo>
                    <a:lnTo>
                      <a:pt x="1023" y="33"/>
                    </a:lnTo>
                    <a:lnTo>
                      <a:pt x="49" y="33"/>
                    </a:lnTo>
                    <a:lnTo>
                      <a:pt x="32" y="33"/>
                    </a:lnTo>
                    <a:lnTo>
                      <a:pt x="32" y="2334"/>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33" name="Freeform 113">
                <a:extLst>
                  <a:ext uri="{FF2B5EF4-FFF2-40B4-BE49-F238E27FC236}">
                    <a16:creationId xmlns:a16="http://schemas.microsoft.com/office/drawing/2014/main" id="{50456151-2B6C-400F-BCB0-E648DEE276BB}"/>
                  </a:ext>
                </a:extLst>
              </xdr:cNvPr>
              <xdr:cNvSpPr>
                <a:spLocks/>
              </xdr:cNvSpPr>
            </xdr:nvSpPr>
            <xdr:spPr bwMode="auto">
              <a:xfrm>
                <a:off x="2357861" y="13226562"/>
                <a:ext cx="60536" cy="1198894"/>
              </a:xfrm>
              <a:custGeom>
                <a:avLst/>
                <a:gdLst>
                  <a:gd name="T0" fmla="*/ 66 w 101"/>
                  <a:gd name="T1" fmla="*/ 1466 h 1466"/>
                  <a:gd name="T2" fmla="*/ 34 w 101"/>
                  <a:gd name="T3" fmla="*/ 1466 h 1466"/>
                  <a:gd name="T4" fmla="*/ 34 w 101"/>
                  <a:gd name="T5" fmla="*/ 194 h 1466"/>
                  <a:gd name="T6" fmla="*/ 34 w 101"/>
                  <a:gd name="T7" fmla="*/ 62 h 1466"/>
                  <a:gd name="T8" fmla="*/ 0 w 101"/>
                  <a:gd name="T9" fmla="*/ 62 h 1466"/>
                  <a:gd name="T10" fmla="*/ 50 w 101"/>
                  <a:gd name="T11" fmla="*/ 0 h 1466"/>
                  <a:gd name="T12" fmla="*/ 101 w 101"/>
                  <a:gd name="T13" fmla="*/ 62 h 1466"/>
                  <a:gd name="T14" fmla="*/ 66 w 101"/>
                  <a:gd name="T15" fmla="*/ 62 h 1466"/>
                  <a:gd name="T16" fmla="*/ 66 w 101"/>
                  <a:gd name="T17" fmla="*/ 194 h 1466"/>
                  <a:gd name="T18" fmla="*/ 66 w 101"/>
                  <a:gd name="T19" fmla="*/ 1466 h 14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66">
                    <a:moveTo>
                      <a:pt x="66" y="1466"/>
                    </a:moveTo>
                    <a:lnTo>
                      <a:pt x="34" y="1466"/>
                    </a:lnTo>
                    <a:lnTo>
                      <a:pt x="34" y="194"/>
                    </a:lnTo>
                    <a:lnTo>
                      <a:pt x="34" y="62"/>
                    </a:lnTo>
                    <a:lnTo>
                      <a:pt x="0" y="62"/>
                    </a:lnTo>
                    <a:lnTo>
                      <a:pt x="50" y="0"/>
                    </a:lnTo>
                    <a:lnTo>
                      <a:pt x="101" y="62"/>
                    </a:lnTo>
                    <a:lnTo>
                      <a:pt x="66" y="62"/>
                    </a:lnTo>
                    <a:lnTo>
                      <a:pt x="66" y="194"/>
                    </a:lnTo>
                    <a:lnTo>
                      <a:pt x="66" y="1466"/>
                    </a:lnTo>
                    <a:close/>
                  </a:path>
                </a:pathLst>
              </a:custGeom>
              <a:solidFill>
                <a:srgbClr val="F5802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34" name="Freeform 114">
                <a:extLst>
                  <a:ext uri="{FF2B5EF4-FFF2-40B4-BE49-F238E27FC236}">
                    <a16:creationId xmlns:a16="http://schemas.microsoft.com/office/drawing/2014/main" id="{225AF2CA-F907-4BFC-8733-95AC4017AECB}"/>
                  </a:ext>
                </a:extLst>
              </xdr:cNvPr>
              <xdr:cNvSpPr>
                <a:spLocks/>
              </xdr:cNvSpPr>
            </xdr:nvSpPr>
            <xdr:spPr bwMode="auto">
              <a:xfrm>
                <a:off x="1779460" y="13226562"/>
                <a:ext cx="654402" cy="791484"/>
              </a:xfrm>
              <a:custGeom>
                <a:avLst/>
                <a:gdLst>
                  <a:gd name="T0" fmla="*/ 0 w 850"/>
                  <a:gd name="T1" fmla="*/ 958 h 960"/>
                  <a:gd name="T2" fmla="*/ 0 w 850"/>
                  <a:gd name="T3" fmla="*/ 925 h 960"/>
                  <a:gd name="T4" fmla="*/ 779 w 850"/>
                  <a:gd name="T5" fmla="*/ 927 h 960"/>
                  <a:gd name="T6" fmla="*/ 783 w 850"/>
                  <a:gd name="T7" fmla="*/ 63 h 960"/>
                  <a:gd name="T8" fmla="*/ 749 w 850"/>
                  <a:gd name="T9" fmla="*/ 63 h 960"/>
                  <a:gd name="T10" fmla="*/ 800 w 850"/>
                  <a:gd name="T11" fmla="*/ 0 h 960"/>
                  <a:gd name="T12" fmla="*/ 850 w 850"/>
                  <a:gd name="T13" fmla="*/ 63 h 960"/>
                  <a:gd name="T14" fmla="*/ 816 w 850"/>
                  <a:gd name="T15" fmla="*/ 63 h 960"/>
                  <a:gd name="T16" fmla="*/ 811 w 850"/>
                  <a:gd name="T17" fmla="*/ 960 h 960"/>
                  <a:gd name="T18" fmla="*/ 0 w 850"/>
                  <a:gd name="T19" fmla="*/ 958 h 96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50" h="960">
                    <a:moveTo>
                      <a:pt x="0" y="958"/>
                    </a:moveTo>
                    <a:lnTo>
                      <a:pt x="0" y="925"/>
                    </a:lnTo>
                    <a:lnTo>
                      <a:pt x="779" y="927"/>
                    </a:lnTo>
                    <a:lnTo>
                      <a:pt x="783" y="63"/>
                    </a:lnTo>
                    <a:lnTo>
                      <a:pt x="749" y="63"/>
                    </a:lnTo>
                    <a:lnTo>
                      <a:pt x="800" y="0"/>
                    </a:lnTo>
                    <a:lnTo>
                      <a:pt x="850" y="63"/>
                    </a:lnTo>
                    <a:lnTo>
                      <a:pt x="816" y="63"/>
                    </a:lnTo>
                    <a:lnTo>
                      <a:pt x="811" y="960"/>
                    </a:lnTo>
                    <a:lnTo>
                      <a:pt x="0" y="958"/>
                    </a:lnTo>
                    <a:close/>
                  </a:path>
                </a:pathLst>
              </a:cu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35" name="Oval 1134">
                <a:extLst>
                  <a:ext uri="{FF2B5EF4-FFF2-40B4-BE49-F238E27FC236}">
                    <a16:creationId xmlns:a16="http://schemas.microsoft.com/office/drawing/2014/main" id="{E7012562-93D2-4BEA-84BE-901DF13A8206}"/>
                  </a:ext>
                </a:extLst>
              </xdr:cNvPr>
              <xdr:cNvSpPr>
                <a:spLocks noChangeArrowheads="1"/>
              </xdr:cNvSpPr>
            </xdr:nvSpPr>
            <xdr:spPr bwMode="auto">
              <a:xfrm>
                <a:off x="2324172" y="12461960"/>
                <a:ext cx="153566" cy="152695"/>
              </a:xfrm>
              <a:prstGeom prst="ellipse">
                <a:avLst/>
              </a:prstGeom>
              <a:solidFill>
                <a:srgbClr val="FBCCCD"/>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T</a:t>
                </a:r>
                <a:endParaRPr lang="id-ID" sz="800"/>
              </a:p>
            </xdr:txBody>
          </xdr:sp>
          <xdr:sp macro="" textlink="">
            <xdr:nvSpPr>
              <xdr:cNvPr id="1136" name="Freeform 120">
                <a:extLst>
                  <a:ext uri="{FF2B5EF4-FFF2-40B4-BE49-F238E27FC236}">
                    <a16:creationId xmlns:a16="http://schemas.microsoft.com/office/drawing/2014/main" id="{4DD34B79-28CC-4730-96BF-4C56B9F756EB}"/>
                  </a:ext>
                </a:extLst>
              </xdr:cNvPr>
              <xdr:cNvSpPr>
                <a:spLocks/>
              </xdr:cNvSpPr>
            </xdr:nvSpPr>
            <xdr:spPr bwMode="auto">
              <a:xfrm>
                <a:off x="2645133" y="12872093"/>
                <a:ext cx="98211" cy="543935"/>
              </a:xfrm>
              <a:custGeom>
                <a:avLst/>
                <a:gdLst>
                  <a:gd name="T0" fmla="*/ 5 w 132"/>
                  <a:gd name="T1" fmla="*/ 0 h 620"/>
                  <a:gd name="T2" fmla="*/ 38 w 132"/>
                  <a:gd name="T3" fmla="*/ 0 h 620"/>
                  <a:gd name="T4" fmla="*/ 34 w 132"/>
                  <a:gd name="T5" fmla="*/ 553 h 620"/>
                  <a:gd name="T6" fmla="*/ 70 w 132"/>
                  <a:gd name="T7" fmla="*/ 553 h 620"/>
                  <a:gd name="T8" fmla="*/ 70 w 132"/>
                  <a:gd name="T9" fmla="*/ 519 h 620"/>
                  <a:gd name="T10" fmla="*/ 132 w 132"/>
                  <a:gd name="T11" fmla="*/ 569 h 620"/>
                  <a:gd name="T12" fmla="*/ 70 w 132"/>
                  <a:gd name="T13" fmla="*/ 620 h 620"/>
                  <a:gd name="T14" fmla="*/ 70 w 132"/>
                  <a:gd name="T15" fmla="*/ 586 h 620"/>
                  <a:gd name="T16" fmla="*/ 0 w 132"/>
                  <a:gd name="T17" fmla="*/ 586 h 620"/>
                  <a:gd name="T18" fmla="*/ 5 w 132"/>
                  <a:gd name="T19" fmla="*/ 0 h 62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 h="620">
                    <a:moveTo>
                      <a:pt x="5" y="0"/>
                    </a:moveTo>
                    <a:lnTo>
                      <a:pt x="38" y="0"/>
                    </a:lnTo>
                    <a:lnTo>
                      <a:pt x="34" y="553"/>
                    </a:lnTo>
                    <a:lnTo>
                      <a:pt x="70" y="553"/>
                    </a:lnTo>
                    <a:lnTo>
                      <a:pt x="70" y="519"/>
                    </a:lnTo>
                    <a:lnTo>
                      <a:pt x="132" y="569"/>
                    </a:lnTo>
                    <a:lnTo>
                      <a:pt x="70" y="620"/>
                    </a:lnTo>
                    <a:lnTo>
                      <a:pt x="70" y="586"/>
                    </a:lnTo>
                    <a:lnTo>
                      <a:pt x="0" y="586"/>
                    </a:lnTo>
                    <a:lnTo>
                      <a:pt x="5" y="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37" name="Freeform 121">
                <a:extLst>
                  <a:ext uri="{FF2B5EF4-FFF2-40B4-BE49-F238E27FC236}">
                    <a16:creationId xmlns:a16="http://schemas.microsoft.com/office/drawing/2014/main" id="{3F5C1377-3A30-4D50-93B4-D23E27B7B944}"/>
                  </a:ext>
                </a:extLst>
              </xdr:cNvPr>
              <xdr:cNvSpPr>
                <a:spLocks/>
              </xdr:cNvSpPr>
            </xdr:nvSpPr>
            <xdr:spPr bwMode="auto">
              <a:xfrm>
                <a:off x="2478521" y="12526830"/>
                <a:ext cx="215463" cy="86243"/>
              </a:xfrm>
              <a:custGeom>
                <a:avLst/>
                <a:gdLst>
                  <a:gd name="T0" fmla="*/ 0 w 275"/>
                  <a:gd name="T1" fmla="*/ 32 h 112"/>
                  <a:gd name="T2" fmla="*/ 1 w 275"/>
                  <a:gd name="T3" fmla="*/ 0 h 112"/>
                  <a:gd name="T4" fmla="*/ 238 w 275"/>
                  <a:gd name="T5" fmla="*/ 5 h 112"/>
                  <a:gd name="T6" fmla="*/ 241 w 275"/>
                  <a:gd name="T7" fmla="*/ 49 h 112"/>
                  <a:gd name="T8" fmla="*/ 275 w 275"/>
                  <a:gd name="T9" fmla="*/ 48 h 112"/>
                  <a:gd name="T10" fmla="*/ 228 w 275"/>
                  <a:gd name="T11" fmla="*/ 112 h 112"/>
                  <a:gd name="T12" fmla="*/ 174 w 275"/>
                  <a:gd name="T13" fmla="*/ 53 h 112"/>
                  <a:gd name="T14" fmla="*/ 208 w 275"/>
                  <a:gd name="T15" fmla="*/ 51 h 112"/>
                  <a:gd name="T16" fmla="*/ 207 w 275"/>
                  <a:gd name="T17" fmla="*/ 37 h 112"/>
                  <a:gd name="T18" fmla="*/ 0 w 275"/>
                  <a:gd name="T19" fmla="*/ 32 h 11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75" h="112">
                    <a:moveTo>
                      <a:pt x="0" y="32"/>
                    </a:moveTo>
                    <a:lnTo>
                      <a:pt x="1" y="0"/>
                    </a:lnTo>
                    <a:lnTo>
                      <a:pt x="238" y="5"/>
                    </a:lnTo>
                    <a:lnTo>
                      <a:pt x="241" y="49"/>
                    </a:lnTo>
                    <a:lnTo>
                      <a:pt x="275" y="48"/>
                    </a:lnTo>
                    <a:lnTo>
                      <a:pt x="228" y="112"/>
                    </a:lnTo>
                    <a:lnTo>
                      <a:pt x="174" y="53"/>
                    </a:lnTo>
                    <a:lnTo>
                      <a:pt x="208" y="51"/>
                    </a:lnTo>
                    <a:lnTo>
                      <a:pt x="207" y="37"/>
                    </a:lnTo>
                    <a:lnTo>
                      <a:pt x="0" y="32"/>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138" name="Oval 1137">
                    <a:extLst>
                      <a:ext uri="{FF2B5EF4-FFF2-40B4-BE49-F238E27FC236}">
                        <a16:creationId xmlns:a16="http://schemas.microsoft.com/office/drawing/2014/main" id="{606EFC16-6DAD-4ED6-AA6C-535F1BD3F6EE}"/>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𝑥</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138" name="Oval 1137">
                    <a:extLst>
                      <a:ext uri="{FF2B5EF4-FFF2-40B4-BE49-F238E27FC236}">
                        <a16:creationId xmlns:a16="http://schemas.microsoft.com/office/drawing/2014/main" id="{606EFC16-6DAD-4ED6-AA6C-535F1BD3F6EE}"/>
                      </a:ext>
                    </a:extLst>
                  </xdr:cNvPr>
                  <xdr:cNvSpPr>
                    <a:spLocks noChangeArrowheads="1"/>
                  </xdr:cNvSpPr>
                </xdr:nvSpPr>
                <xdr:spPr bwMode="auto">
                  <a:xfrm>
                    <a:off x="2227305" y="14366705"/>
                    <a:ext cx="294488" cy="301147"/>
                  </a:xfrm>
                  <a:prstGeom prst="ellipse">
                    <a:avLst/>
                  </a:prstGeom>
                  <a:solidFill>
                    <a:srgbClr val="D1E8C5"/>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𝑥</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139" name="Freeform 125">
                <a:extLst>
                  <a:ext uri="{FF2B5EF4-FFF2-40B4-BE49-F238E27FC236}">
                    <a16:creationId xmlns:a16="http://schemas.microsoft.com/office/drawing/2014/main" id="{8926DAC3-9F72-44BC-8898-B9E02C24E472}"/>
                  </a:ext>
                </a:extLst>
              </xdr:cNvPr>
              <xdr:cNvSpPr>
                <a:spLocks/>
              </xdr:cNvSpPr>
            </xdr:nvSpPr>
            <xdr:spPr bwMode="auto">
              <a:xfrm>
                <a:off x="2357861" y="12619401"/>
                <a:ext cx="79134" cy="351639"/>
              </a:xfrm>
              <a:custGeom>
                <a:avLst/>
                <a:gdLst>
                  <a:gd name="T0" fmla="*/ 66 w 101"/>
                  <a:gd name="T1" fmla="*/ 411 h 411"/>
                  <a:gd name="T2" fmla="*/ 34 w 101"/>
                  <a:gd name="T3" fmla="*/ 411 h 411"/>
                  <a:gd name="T4" fmla="*/ 34 w 101"/>
                  <a:gd name="T5" fmla="*/ 97 h 411"/>
                  <a:gd name="T6" fmla="*/ 34 w 101"/>
                  <a:gd name="T7" fmla="*/ 62 h 411"/>
                  <a:gd name="T8" fmla="*/ 0 w 101"/>
                  <a:gd name="T9" fmla="*/ 62 h 411"/>
                  <a:gd name="T10" fmla="*/ 50 w 101"/>
                  <a:gd name="T11" fmla="*/ 0 h 411"/>
                  <a:gd name="T12" fmla="*/ 101 w 101"/>
                  <a:gd name="T13" fmla="*/ 62 h 411"/>
                  <a:gd name="T14" fmla="*/ 66 w 101"/>
                  <a:gd name="T15" fmla="*/ 62 h 411"/>
                  <a:gd name="T16" fmla="*/ 66 w 101"/>
                  <a:gd name="T17" fmla="*/ 97 h 411"/>
                  <a:gd name="T18" fmla="*/ 66 w 101"/>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411">
                    <a:moveTo>
                      <a:pt x="66" y="411"/>
                    </a:moveTo>
                    <a:lnTo>
                      <a:pt x="34" y="411"/>
                    </a:lnTo>
                    <a:lnTo>
                      <a:pt x="34" y="97"/>
                    </a:lnTo>
                    <a:lnTo>
                      <a:pt x="34" y="62"/>
                    </a:lnTo>
                    <a:lnTo>
                      <a:pt x="0" y="62"/>
                    </a:lnTo>
                    <a:lnTo>
                      <a:pt x="50" y="0"/>
                    </a:lnTo>
                    <a:lnTo>
                      <a:pt x="101" y="62"/>
                    </a:lnTo>
                    <a:lnTo>
                      <a:pt x="66" y="62"/>
                    </a:lnTo>
                    <a:lnTo>
                      <a:pt x="66" y="97"/>
                    </a:lnTo>
                    <a:lnTo>
                      <a:pt x="66" y="411"/>
                    </a:lnTo>
                    <a:close/>
                  </a:path>
                </a:pathLst>
              </a:custGeom>
              <a:solidFill>
                <a:srgbClr val="EF3D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140" name="Oval 1139">
                    <a:extLst>
                      <a:ext uri="{FF2B5EF4-FFF2-40B4-BE49-F238E27FC236}">
                        <a16:creationId xmlns:a16="http://schemas.microsoft.com/office/drawing/2014/main" id="{278BEF7A-48F0-4583-8AFB-384ACEC40198}"/>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1140" name="Oval 1139">
                    <a:extLst>
                      <a:ext uri="{FF2B5EF4-FFF2-40B4-BE49-F238E27FC236}">
                        <a16:creationId xmlns:a16="http://schemas.microsoft.com/office/drawing/2014/main" id="{278BEF7A-48F0-4583-8AFB-384ACEC40198}"/>
                      </a:ext>
                    </a:extLst>
                  </xdr:cNvPr>
                  <xdr:cNvSpPr>
                    <a:spLocks noChangeArrowheads="1"/>
                  </xdr:cNvSpPr>
                </xdr:nvSpPr>
                <xdr:spPr bwMode="auto">
                  <a:xfrm>
                    <a:off x="1492306" y="13858842"/>
                    <a:ext cx="298514" cy="301405"/>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1141" name="Oval 1140">
                <a:extLst>
                  <a:ext uri="{FF2B5EF4-FFF2-40B4-BE49-F238E27FC236}">
                    <a16:creationId xmlns:a16="http://schemas.microsoft.com/office/drawing/2014/main" id="{2951B151-6CD3-4072-A459-D8D935353FAF}"/>
                  </a:ext>
                </a:extLst>
              </xdr:cNvPr>
              <xdr:cNvSpPr>
                <a:spLocks noChangeArrowheads="1"/>
              </xdr:cNvSpPr>
            </xdr:nvSpPr>
            <xdr:spPr bwMode="auto">
              <a:xfrm>
                <a:off x="2736020" y="13247525"/>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142" name="Oval 1141">
                <a:extLst>
                  <a:ext uri="{FF2B5EF4-FFF2-40B4-BE49-F238E27FC236}">
                    <a16:creationId xmlns:a16="http://schemas.microsoft.com/office/drawing/2014/main" id="{5D2C8FAA-4CF1-44A6-91D5-3C1C3E6420AD}"/>
                  </a:ext>
                </a:extLst>
              </xdr:cNvPr>
              <xdr:cNvSpPr>
                <a:spLocks noChangeArrowheads="1"/>
              </xdr:cNvSpPr>
            </xdr:nvSpPr>
            <xdr:spPr bwMode="auto">
              <a:xfrm>
                <a:off x="1968479" y="14212219"/>
                <a:ext cx="175007" cy="178786"/>
              </a:xfrm>
              <a:prstGeom prst="ellipse">
                <a:avLst/>
              </a:prstGeom>
              <a:solidFill>
                <a:srgbClr val="F8993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i="1"/>
                  <a:t>W</a:t>
                </a:r>
                <a:endParaRPr lang="id-ID" sz="800" i="1"/>
              </a:p>
            </xdr:txBody>
          </xdr:sp>
          <mc:AlternateContent xmlns:mc="http://schemas.openxmlformats.org/markup-compatibility/2006" xmlns:a14="http://schemas.microsoft.com/office/drawing/2010/main">
            <mc:Choice Requires="a14">
              <xdr:sp macro="" textlink="">
                <xdr:nvSpPr>
                  <xdr:cNvPr id="1143" name="Oval 1142">
                    <a:extLst>
                      <a:ext uri="{FF2B5EF4-FFF2-40B4-BE49-F238E27FC236}">
                        <a16:creationId xmlns:a16="http://schemas.microsoft.com/office/drawing/2014/main" id="{DF996E31-FA63-4A93-9807-B3FFBFF90CEF}"/>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𝐼</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143" name="Oval 1142">
                    <a:extLst>
                      <a:ext uri="{FF2B5EF4-FFF2-40B4-BE49-F238E27FC236}">
                        <a16:creationId xmlns:a16="http://schemas.microsoft.com/office/drawing/2014/main" id="{DF996E31-FA63-4A93-9807-B3FFBFF90CEF}"/>
                      </a:ext>
                    </a:extLst>
                  </xdr:cNvPr>
                  <xdr:cNvSpPr>
                    <a:spLocks noChangeArrowheads="1"/>
                  </xdr:cNvSpPr>
                </xdr:nvSpPr>
                <xdr:spPr bwMode="auto">
                  <a:xfrm>
                    <a:off x="2254556" y="12951228"/>
                    <a:ext cx="285034" cy="287794"/>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𝐼</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144" name="Oval 1143">
                    <a:extLst>
                      <a:ext uri="{FF2B5EF4-FFF2-40B4-BE49-F238E27FC236}">
                        <a16:creationId xmlns:a16="http://schemas.microsoft.com/office/drawing/2014/main" id="{6D15E4BD-FA31-4835-B566-9FAA9F740585}"/>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en-US" sz="800" b="0" i="1">
                                  <a:latin typeface="Cambria Math" panose="02040503050406030204" pitchFamily="18" charset="0"/>
                                </a:rPr>
                                <m:t>𝐼</m:t>
                              </m:r>
                            </m:e>
                            <m:sub>
                              <m:r>
                                <a:rPr lang="id-ID" sz="800" i="1">
                                  <a:latin typeface="Cambria Math" panose="02040503050406030204" pitchFamily="18" charset="0"/>
                                </a:rPr>
                                <m:t>𝑡</m:t>
                              </m:r>
                            </m:sub>
                            <m:sup>
                              <m:r>
                                <a:rPr lang="en-US" sz="800" b="0" i="1">
                                  <a:latin typeface="Cambria Math" panose="02040503050406030204" pitchFamily="18" charset="0"/>
                                </a:rPr>
                                <m:t>𝑇</m:t>
                              </m:r>
                            </m:sup>
                          </m:sSubSup>
                        </m:oMath>
                      </m:oMathPara>
                    </a14:m>
                    <a:endParaRPr lang="id-ID" sz="800"/>
                  </a:p>
                </xdr:txBody>
              </xdr:sp>
            </mc:Choice>
            <mc:Fallback xmlns="">
              <xdr:sp macro="" textlink="">
                <xdr:nvSpPr>
                  <xdr:cNvPr id="1144" name="Oval 1143">
                    <a:extLst>
                      <a:ext uri="{FF2B5EF4-FFF2-40B4-BE49-F238E27FC236}">
                        <a16:creationId xmlns:a16="http://schemas.microsoft.com/office/drawing/2014/main" id="{6D15E4BD-FA31-4835-B566-9FAA9F740585}"/>
                      </a:ext>
                    </a:extLst>
                  </xdr:cNvPr>
                  <xdr:cNvSpPr>
                    <a:spLocks noChangeArrowheads="1"/>
                  </xdr:cNvSpPr>
                </xdr:nvSpPr>
                <xdr:spPr bwMode="auto">
                  <a:xfrm>
                    <a:off x="2518089" y="12610367"/>
                    <a:ext cx="258554" cy="261726"/>
                  </a:xfrm>
                  <a:prstGeom prst="ellipse">
                    <a:avLst/>
                  </a:prstGeom>
                  <a:solidFill>
                    <a:srgbClr val="D5E7D3"/>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𝐼</a:t>
                    </a:r>
                    <a:r>
                      <a:rPr lang="id-ID" sz="800" b="0" i="0">
                        <a:latin typeface="Cambria Math" panose="02040503050406030204" pitchFamily="18" charset="0"/>
                      </a:rPr>
                      <a:t>_</a:t>
                    </a:r>
                    <a:r>
                      <a:rPr lang="id-ID" sz="800" i="0">
                        <a:latin typeface="Cambria Math" panose="02040503050406030204" pitchFamily="18" charset="0"/>
                      </a:rPr>
                      <a:t>𝑡^</a:t>
                    </a:r>
                    <a:r>
                      <a:rPr lang="en-US" sz="800" b="0" i="0">
                        <a:latin typeface="Cambria Math" panose="02040503050406030204" pitchFamily="18" charset="0"/>
                      </a:rPr>
                      <a:t>𝑇</a:t>
                    </a:r>
                    <a:endParaRPr lang="id-ID" sz="800"/>
                  </a:p>
                </xdr:txBody>
              </xdr:sp>
            </mc:Fallback>
          </mc:AlternateContent>
          <mc:AlternateContent xmlns:mc="http://schemas.openxmlformats.org/markup-compatibility/2006" xmlns:a14="http://schemas.microsoft.com/office/drawing/2010/main">
            <mc:Choice Requires="a14">
              <xdr:sp macro="" textlink="">
                <xdr:nvSpPr>
                  <xdr:cNvPr id="1145" name="Oval 1144">
                    <a:extLst>
                      <a:ext uri="{FF2B5EF4-FFF2-40B4-BE49-F238E27FC236}">
                        <a16:creationId xmlns:a16="http://schemas.microsoft.com/office/drawing/2014/main" id="{66D46B7D-99E8-4F9E-AE0A-8981788EAF3C}"/>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145" name="Oval 1144">
                    <a:extLst>
                      <a:ext uri="{FF2B5EF4-FFF2-40B4-BE49-F238E27FC236}">
                        <a16:creationId xmlns:a16="http://schemas.microsoft.com/office/drawing/2014/main" id="{66D46B7D-99E8-4F9E-AE0A-8981788EAF3C}"/>
                      </a:ext>
                    </a:extLst>
                  </xdr:cNvPr>
                  <xdr:cNvSpPr>
                    <a:spLocks noChangeArrowheads="1"/>
                  </xdr:cNvSpPr>
                </xdr:nvSpPr>
                <xdr:spPr bwMode="auto">
                  <a:xfrm>
                    <a:off x="2437778" y="13718223"/>
                    <a:ext cx="306349" cy="31010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146" name="Freeform 152">
                <a:extLst>
                  <a:ext uri="{FF2B5EF4-FFF2-40B4-BE49-F238E27FC236}">
                    <a16:creationId xmlns:a16="http://schemas.microsoft.com/office/drawing/2014/main" id="{21AF04EF-0D8B-4DAD-AB9D-747351AB6048}"/>
                  </a:ext>
                </a:extLst>
              </xdr:cNvPr>
              <xdr:cNvSpPr>
                <a:spLocks/>
              </xdr:cNvSpPr>
            </xdr:nvSpPr>
            <xdr:spPr bwMode="auto">
              <a:xfrm>
                <a:off x="2683015" y="13947638"/>
                <a:ext cx="444464" cy="79900"/>
              </a:xfrm>
              <a:custGeom>
                <a:avLst/>
                <a:gdLst>
                  <a:gd name="T0" fmla="*/ 0 w 559"/>
                  <a:gd name="T1" fmla="*/ 41 h 101"/>
                  <a:gd name="T2" fmla="*/ 33 w 559"/>
                  <a:gd name="T3" fmla="*/ 41 h 101"/>
                  <a:gd name="T4" fmla="*/ 33 w 559"/>
                  <a:gd name="T5" fmla="*/ 34 h 101"/>
                  <a:gd name="T6" fmla="*/ 27 w 559"/>
                  <a:gd name="T7" fmla="*/ 34 h 101"/>
                  <a:gd name="T8" fmla="*/ 497 w 559"/>
                  <a:gd name="T9" fmla="*/ 34 h 101"/>
                  <a:gd name="T10" fmla="*/ 497 w 559"/>
                  <a:gd name="T11" fmla="*/ 0 h 101"/>
                  <a:gd name="T12" fmla="*/ 559 w 559"/>
                  <a:gd name="T13" fmla="*/ 50 h 101"/>
                  <a:gd name="T14" fmla="*/ 497 w 559"/>
                  <a:gd name="T15" fmla="*/ 101 h 101"/>
                  <a:gd name="T16" fmla="*/ 497 w 559"/>
                  <a:gd name="T17" fmla="*/ 67 h 101"/>
                  <a:gd name="T18" fmla="*/ 27 w 559"/>
                  <a:gd name="T19" fmla="*/ 67 h 101"/>
                  <a:gd name="T20" fmla="*/ 0 w 559"/>
                  <a:gd name="T21" fmla="*/ 67 h 101"/>
                  <a:gd name="T22" fmla="*/ 0 w 559"/>
                  <a:gd name="T23" fmla="*/ 41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559" h="101">
                    <a:moveTo>
                      <a:pt x="0" y="41"/>
                    </a:moveTo>
                    <a:lnTo>
                      <a:pt x="33" y="41"/>
                    </a:lnTo>
                    <a:lnTo>
                      <a:pt x="33" y="34"/>
                    </a:lnTo>
                    <a:lnTo>
                      <a:pt x="27" y="34"/>
                    </a:lnTo>
                    <a:lnTo>
                      <a:pt x="497" y="34"/>
                    </a:lnTo>
                    <a:lnTo>
                      <a:pt x="497" y="0"/>
                    </a:lnTo>
                    <a:lnTo>
                      <a:pt x="559" y="50"/>
                    </a:lnTo>
                    <a:lnTo>
                      <a:pt x="497" y="101"/>
                    </a:lnTo>
                    <a:lnTo>
                      <a:pt x="497" y="67"/>
                    </a:lnTo>
                    <a:lnTo>
                      <a:pt x="27" y="67"/>
                    </a:lnTo>
                    <a:lnTo>
                      <a:pt x="0" y="67"/>
                    </a:lnTo>
                    <a:lnTo>
                      <a:pt x="0" y="41"/>
                    </a:lnTo>
                    <a:close/>
                  </a:path>
                </a:pathLst>
              </a:custGeom>
              <a:solidFill>
                <a:srgbClr val="C0A7D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nvGrpSpPr>
          <xdr:cNvPr id="1058" name="Group 1057">
            <a:extLst>
              <a:ext uri="{FF2B5EF4-FFF2-40B4-BE49-F238E27FC236}">
                <a16:creationId xmlns:a16="http://schemas.microsoft.com/office/drawing/2014/main" id="{A894482F-7AE6-439D-856E-CAC41971D9E0}"/>
              </a:ext>
            </a:extLst>
          </xdr:cNvPr>
          <xdr:cNvGrpSpPr/>
        </xdr:nvGrpSpPr>
        <xdr:grpSpPr>
          <a:xfrm>
            <a:off x="852450" y="11240492"/>
            <a:ext cx="5924560" cy="3536838"/>
            <a:chOff x="852450" y="11240492"/>
            <a:chExt cx="5924560" cy="3536838"/>
          </a:xfrm>
        </xdr:grpSpPr>
        <xdr:sp macro="" textlink="">
          <xdr:nvSpPr>
            <xdr:cNvPr id="1059" name="TextBox 1058">
              <a:extLst>
                <a:ext uri="{FF2B5EF4-FFF2-40B4-BE49-F238E27FC236}">
                  <a16:creationId xmlns:a16="http://schemas.microsoft.com/office/drawing/2014/main" id="{589D3C63-B918-4A57-980A-680794B9F064}"/>
                </a:ext>
              </a:extLst>
            </xdr:cNvPr>
            <xdr:cNvSpPr txBox="1"/>
          </xdr:nvSpPr>
          <xdr:spPr>
            <a:xfrm>
              <a:off x="2235457" y="11429333"/>
              <a:ext cx="2720528" cy="322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t>Langkah t 5</a:t>
              </a:r>
              <a:endParaRPr lang="id-ID" sz="1400"/>
            </a:p>
          </xdr:txBody>
        </xdr:sp>
        <xdr:sp macro="" textlink="">
          <xdr:nvSpPr>
            <xdr:cNvPr id="1060" name="Rectangle 1059">
              <a:extLst>
                <a:ext uri="{FF2B5EF4-FFF2-40B4-BE49-F238E27FC236}">
                  <a16:creationId xmlns:a16="http://schemas.microsoft.com/office/drawing/2014/main" id="{5F123CF1-B63F-493F-91D5-D32082AC8293}"/>
                </a:ext>
              </a:extLst>
            </xdr:cNvPr>
            <xdr:cNvSpPr/>
          </xdr:nvSpPr>
          <xdr:spPr>
            <a:xfrm>
              <a:off x="1357133" y="11775907"/>
              <a:ext cx="4776823" cy="3001423"/>
            </a:xfrm>
            <a:prstGeom prst="rect">
              <a:avLst/>
            </a:prstGeom>
            <a:solidFill>
              <a:srgbClr val="FFFFFF">
                <a:alpha val="9098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800"/>
            </a:p>
          </xdr:txBody>
        </xdr:sp>
        <xdr:grpSp>
          <xdr:nvGrpSpPr>
            <xdr:cNvPr id="1061" name="Group 1060">
              <a:extLst>
                <a:ext uri="{FF2B5EF4-FFF2-40B4-BE49-F238E27FC236}">
                  <a16:creationId xmlns:a16="http://schemas.microsoft.com/office/drawing/2014/main" id="{03BD9B3F-6411-4B26-A6E4-8CF3B299FAAC}"/>
                </a:ext>
              </a:extLst>
            </xdr:cNvPr>
            <xdr:cNvGrpSpPr/>
          </xdr:nvGrpSpPr>
          <xdr:grpSpPr>
            <a:xfrm>
              <a:off x="852450" y="11240492"/>
              <a:ext cx="5924560" cy="2946451"/>
              <a:chOff x="852450" y="11240492"/>
              <a:chExt cx="5924560" cy="2946451"/>
            </a:xfrm>
          </xdr:grpSpPr>
          <xdr:grpSp>
            <xdr:nvGrpSpPr>
              <xdr:cNvPr id="1062" name="Group 1061">
                <a:extLst>
                  <a:ext uri="{FF2B5EF4-FFF2-40B4-BE49-F238E27FC236}">
                    <a16:creationId xmlns:a16="http://schemas.microsoft.com/office/drawing/2014/main" id="{71CA0A29-6861-4FBD-805B-99484EE33D72}"/>
                  </a:ext>
                </a:extLst>
              </xdr:cNvPr>
              <xdr:cNvGrpSpPr/>
            </xdr:nvGrpSpPr>
            <xdr:grpSpPr>
              <a:xfrm>
                <a:off x="852450" y="11240492"/>
                <a:ext cx="5924560" cy="2946451"/>
                <a:chOff x="848993" y="11228391"/>
                <a:chExt cx="5919201" cy="2945414"/>
              </a:xfrm>
            </xdr:grpSpPr>
            <xdr:sp macro="" textlink="">
              <xdr:nvSpPr>
                <xdr:cNvPr id="1064" name="Freeform 77">
                  <a:extLst>
                    <a:ext uri="{FF2B5EF4-FFF2-40B4-BE49-F238E27FC236}">
                      <a16:creationId xmlns:a16="http://schemas.microsoft.com/office/drawing/2014/main" id="{BCBF8150-6486-4D90-BFFC-B5456C0525BC}"/>
                    </a:ext>
                  </a:extLst>
                </xdr:cNvPr>
                <xdr:cNvSpPr>
                  <a:spLocks/>
                </xdr:cNvSpPr>
              </xdr:nvSpPr>
              <xdr:spPr bwMode="auto">
                <a:xfrm>
                  <a:off x="5238383" y="12106959"/>
                  <a:ext cx="630782" cy="129406"/>
                </a:xfrm>
                <a:custGeom>
                  <a:avLst/>
                  <a:gdLst>
                    <a:gd name="T0" fmla="*/ 753 w 811"/>
                    <a:gd name="T1" fmla="*/ 0 h 167"/>
                    <a:gd name="T2" fmla="*/ 811 w 811"/>
                    <a:gd name="T3" fmla="*/ 28 h 167"/>
                    <a:gd name="T4" fmla="*/ 67 w 811"/>
                    <a:gd name="T5" fmla="*/ 28 h 167"/>
                    <a:gd name="T6" fmla="*/ 67 w 811"/>
                    <a:gd name="T7" fmla="*/ 105 h 167"/>
                    <a:gd name="T8" fmla="*/ 101 w 811"/>
                    <a:gd name="T9" fmla="*/ 105 h 167"/>
                    <a:gd name="T10" fmla="*/ 50 w 811"/>
                    <a:gd name="T11" fmla="*/ 167 h 167"/>
                    <a:gd name="T12" fmla="*/ 0 w 811"/>
                    <a:gd name="T13" fmla="*/ 105 h 167"/>
                    <a:gd name="T14" fmla="*/ 34 w 811"/>
                    <a:gd name="T15" fmla="*/ 105 h 167"/>
                    <a:gd name="T16" fmla="*/ 34 w 811"/>
                    <a:gd name="T17" fmla="*/ 0 h 167"/>
                    <a:gd name="T18" fmla="*/ 753 w 811"/>
                    <a:gd name="T19" fmla="*/ 0 h 1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11" h="167">
                      <a:moveTo>
                        <a:pt x="753" y="0"/>
                      </a:moveTo>
                      <a:lnTo>
                        <a:pt x="811" y="28"/>
                      </a:lnTo>
                      <a:lnTo>
                        <a:pt x="67" y="28"/>
                      </a:lnTo>
                      <a:lnTo>
                        <a:pt x="67" y="105"/>
                      </a:lnTo>
                      <a:lnTo>
                        <a:pt x="101" y="105"/>
                      </a:lnTo>
                      <a:lnTo>
                        <a:pt x="50" y="167"/>
                      </a:lnTo>
                      <a:lnTo>
                        <a:pt x="0" y="105"/>
                      </a:lnTo>
                      <a:lnTo>
                        <a:pt x="34" y="105"/>
                      </a:lnTo>
                      <a:lnTo>
                        <a:pt x="34" y="0"/>
                      </a:lnTo>
                      <a:lnTo>
                        <a:pt x="75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65" name="Freeform 97">
                  <a:extLst>
                    <a:ext uri="{FF2B5EF4-FFF2-40B4-BE49-F238E27FC236}">
                      <a16:creationId xmlns:a16="http://schemas.microsoft.com/office/drawing/2014/main" id="{7FDDAE09-F1F9-4389-A3B0-78B5820A4C41}"/>
                    </a:ext>
                  </a:extLst>
                </xdr:cNvPr>
                <xdr:cNvSpPr>
                  <a:spLocks/>
                </xdr:cNvSpPr>
              </xdr:nvSpPr>
              <xdr:spPr bwMode="auto">
                <a:xfrm>
                  <a:off x="5238383" y="12415151"/>
                  <a:ext cx="74497" cy="109961"/>
                </a:xfrm>
                <a:custGeom>
                  <a:avLst/>
                  <a:gdLst>
                    <a:gd name="T0" fmla="*/ 33 w 101"/>
                    <a:gd name="T1" fmla="*/ 0 h 139"/>
                    <a:gd name="T2" fmla="*/ 66 w 101"/>
                    <a:gd name="T3" fmla="*/ 0 h 139"/>
                    <a:gd name="T4" fmla="*/ 67 w 101"/>
                    <a:gd name="T5" fmla="*/ 70 h 139"/>
                    <a:gd name="T6" fmla="*/ 67 w 101"/>
                    <a:gd name="T7" fmla="*/ 77 h 139"/>
                    <a:gd name="T8" fmla="*/ 101 w 101"/>
                    <a:gd name="T9" fmla="*/ 77 h 139"/>
                    <a:gd name="T10" fmla="*/ 49 w 101"/>
                    <a:gd name="T11" fmla="*/ 139 h 139"/>
                    <a:gd name="T12" fmla="*/ 0 w 101"/>
                    <a:gd name="T13" fmla="*/ 76 h 139"/>
                    <a:gd name="T14" fmla="*/ 34 w 101"/>
                    <a:gd name="T15" fmla="*/ 76 h 139"/>
                    <a:gd name="T16" fmla="*/ 34 w 101"/>
                    <a:gd name="T17" fmla="*/ 70 h 139"/>
                    <a:gd name="T18" fmla="*/ 33 w 101"/>
                    <a:gd name="T19"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39">
                      <a:moveTo>
                        <a:pt x="33" y="0"/>
                      </a:moveTo>
                      <a:lnTo>
                        <a:pt x="66" y="0"/>
                      </a:lnTo>
                      <a:lnTo>
                        <a:pt x="67" y="70"/>
                      </a:lnTo>
                      <a:lnTo>
                        <a:pt x="67" y="77"/>
                      </a:lnTo>
                      <a:lnTo>
                        <a:pt x="101" y="77"/>
                      </a:lnTo>
                      <a:lnTo>
                        <a:pt x="49" y="139"/>
                      </a:lnTo>
                      <a:lnTo>
                        <a:pt x="0" y="76"/>
                      </a:lnTo>
                      <a:lnTo>
                        <a:pt x="34" y="76"/>
                      </a:lnTo>
                      <a:lnTo>
                        <a:pt x="34" y="70"/>
                      </a:lnTo>
                      <a:lnTo>
                        <a:pt x="33"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66" name="Freeform 47">
                      <a:extLst>
                        <a:ext uri="{FF2B5EF4-FFF2-40B4-BE49-F238E27FC236}">
                          <a16:creationId xmlns:a16="http://schemas.microsoft.com/office/drawing/2014/main" id="{E14E5228-BF59-47DE-B77B-BE02D5AE6E86}"/>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1066" name="Freeform 47">
                      <a:extLst>
                        <a:ext uri="{FF2B5EF4-FFF2-40B4-BE49-F238E27FC236}">
                          <a16:creationId xmlns:a16="http://schemas.microsoft.com/office/drawing/2014/main" id="{E14E5228-BF59-47DE-B77B-BE02D5AE6E86}"/>
                        </a:ext>
                      </a:extLst>
                    </xdr:cNvPr>
                    <xdr:cNvSpPr>
                      <a:spLocks/>
                    </xdr:cNvSpPr>
                  </xdr:nvSpPr>
                  <xdr:spPr bwMode="auto">
                    <a:xfrm>
                      <a:off x="5082654" y="12231120"/>
                      <a:ext cx="385147"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grpSp>
              <xdr:nvGrpSpPr>
                <xdr:cNvPr id="1067" name="Group 1066">
                  <a:extLst>
                    <a:ext uri="{FF2B5EF4-FFF2-40B4-BE49-F238E27FC236}">
                      <a16:creationId xmlns:a16="http://schemas.microsoft.com/office/drawing/2014/main" id="{51BF9B89-C17F-4425-9207-8A14E7AEF096}"/>
                    </a:ext>
                  </a:extLst>
                </xdr:cNvPr>
                <xdr:cNvGrpSpPr/>
              </xdr:nvGrpSpPr>
              <xdr:grpSpPr>
                <a:xfrm>
                  <a:off x="848993" y="11228391"/>
                  <a:ext cx="5919201" cy="2945414"/>
                  <a:chOff x="848993" y="11228391"/>
                  <a:chExt cx="5919201" cy="2945414"/>
                </a:xfrm>
              </xdr:grpSpPr>
              <xdr:sp macro="" textlink="">
                <xdr:nvSpPr>
                  <xdr:cNvPr id="1068" name="Freeform 90">
                    <a:extLst>
                      <a:ext uri="{FF2B5EF4-FFF2-40B4-BE49-F238E27FC236}">
                        <a16:creationId xmlns:a16="http://schemas.microsoft.com/office/drawing/2014/main" id="{9646483A-4BA0-4763-BAD5-71EC9C706546}"/>
                      </a:ext>
                    </a:extLst>
                  </xdr:cNvPr>
                  <xdr:cNvSpPr>
                    <a:spLocks/>
                  </xdr:cNvSpPr>
                </xdr:nvSpPr>
                <xdr:spPr bwMode="auto">
                  <a:xfrm>
                    <a:off x="5264238" y="12757361"/>
                    <a:ext cx="503855" cy="1268906"/>
                  </a:xfrm>
                  <a:custGeom>
                    <a:avLst/>
                    <a:gdLst>
                      <a:gd name="T0" fmla="*/ 0 w 649"/>
                      <a:gd name="T1" fmla="*/ 0 h 1604"/>
                      <a:gd name="T2" fmla="*/ 33 w 649"/>
                      <a:gd name="T3" fmla="*/ 0 h 1604"/>
                      <a:gd name="T4" fmla="*/ 34 w 649"/>
                      <a:gd name="T5" fmla="*/ 1533 h 1604"/>
                      <a:gd name="T6" fmla="*/ 587 w 649"/>
                      <a:gd name="T7" fmla="*/ 1537 h 1604"/>
                      <a:gd name="T8" fmla="*/ 587 w 649"/>
                      <a:gd name="T9" fmla="*/ 1502 h 1604"/>
                      <a:gd name="T10" fmla="*/ 649 w 649"/>
                      <a:gd name="T11" fmla="*/ 1554 h 1604"/>
                      <a:gd name="T12" fmla="*/ 586 w 649"/>
                      <a:gd name="T13" fmla="*/ 1604 h 1604"/>
                      <a:gd name="T14" fmla="*/ 586 w 649"/>
                      <a:gd name="T15" fmla="*/ 1569 h 1604"/>
                      <a:gd name="T16" fmla="*/ 1 w 649"/>
                      <a:gd name="T17" fmla="*/ 1565 h 1604"/>
                      <a:gd name="T18" fmla="*/ 0 w 649"/>
                      <a:gd name="T19" fmla="*/ 0 h 160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49" h="1604">
                        <a:moveTo>
                          <a:pt x="0" y="0"/>
                        </a:moveTo>
                        <a:lnTo>
                          <a:pt x="33" y="0"/>
                        </a:lnTo>
                        <a:lnTo>
                          <a:pt x="34" y="1533"/>
                        </a:lnTo>
                        <a:lnTo>
                          <a:pt x="587" y="1537"/>
                        </a:lnTo>
                        <a:lnTo>
                          <a:pt x="587" y="1502"/>
                        </a:lnTo>
                        <a:lnTo>
                          <a:pt x="649" y="1554"/>
                        </a:lnTo>
                        <a:lnTo>
                          <a:pt x="586" y="1604"/>
                        </a:lnTo>
                        <a:lnTo>
                          <a:pt x="586" y="1569"/>
                        </a:lnTo>
                        <a:lnTo>
                          <a:pt x="1" y="1565"/>
                        </a:lnTo>
                        <a:lnTo>
                          <a:pt x="0" y="0"/>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69" name="Oval 1068">
                        <a:extLst>
                          <a:ext uri="{FF2B5EF4-FFF2-40B4-BE49-F238E27FC236}">
                            <a16:creationId xmlns:a16="http://schemas.microsoft.com/office/drawing/2014/main" id="{BA1FE98F-181D-4F6D-ABBB-6B5D785831BB}"/>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𝑦</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069" name="Oval 1068">
                        <a:extLst>
                          <a:ext uri="{FF2B5EF4-FFF2-40B4-BE49-F238E27FC236}">
                            <a16:creationId xmlns:a16="http://schemas.microsoft.com/office/drawing/2014/main" id="{BA1FE98F-181D-4F6D-ABBB-6B5D785831BB}"/>
                          </a:ext>
                        </a:extLst>
                      </xdr:cNvPr>
                      <xdr:cNvSpPr>
                        <a:spLocks noChangeArrowheads="1"/>
                      </xdr:cNvSpPr>
                    </xdr:nvSpPr>
                    <xdr:spPr bwMode="auto">
                      <a:xfrm>
                        <a:off x="5285457" y="11228391"/>
                        <a:ext cx="467751" cy="468785"/>
                      </a:xfrm>
                      <a:prstGeom prst="ellipse">
                        <a:avLst/>
                      </a:pr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𝑦</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070" name="Freeform 102">
                    <a:extLst>
                      <a:ext uri="{FF2B5EF4-FFF2-40B4-BE49-F238E27FC236}">
                        <a16:creationId xmlns:a16="http://schemas.microsoft.com/office/drawing/2014/main" id="{915010A7-5813-47A1-AB48-DF24F5AF72FE}"/>
                      </a:ext>
                    </a:extLst>
                  </xdr:cNvPr>
                  <xdr:cNvSpPr>
                    <a:spLocks/>
                  </xdr:cNvSpPr>
                </xdr:nvSpPr>
                <xdr:spPr bwMode="auto">
                  <a:xfrm>
                    <a:off x="5265022" y="11694011"/>
                    <a:ext cx="295445" cy="1923263"/>
                  </a:xfrm>
                  <a:custGeom>
                    <a:avLst/>
                    <a:gdLst>
                      <a:gd name="T0" fmla="*/ 0 w 383"/>
                      <a:gd name="T1" fmla="*/ 1413 h 2438"/>
                      <a:gd name="T2" fmla="*/ 33 w 383"/>
                      <a:gd name="T3" fmla="*/ 1413 h 2438"/>
                      <a:gd name="T4" fmla="*/ 33 w 383"/>
                      <a:gd name="T5" fmla="*/ 2407 h 2438"/>
                      <a:gd name="T6" fmla="*/ 316 w 383"/>
                      <a:gd name="T7" fmla="*/ 2407 h 2438"/>
                      <a:gd name="T8" fmla="*/ 316 w 383"/>
                      <a:gd name="T9" fmla="*/ 58 h 2438"/>
                      <a:gd name="T10" fmla="*/ 282 w 383"/>
                      <a:gd name="T11" fmla="*/ 58 h 2438"/>
                      <a:gd name="T12" fmla="*/ 332 w 383"/>
                      <a:gd name="T13" fmla="*/ 0 h 2438"/>
                      <a:gd name="T14" fmla="*/ 383 w 383"/>
                      <a:gd name="T15" fmla="*/ 58 h 2438"/>
                      <a:gd name="T16" fmla="*/ 349 w 383"/>
                      <a:gd name="T17" fmla="*/ 58 h 2438"/>
                      <a:gd name="T18" fmla="*/ 349 w 383"/>
                      <a:gd name="T19" fmla="*/ 2438 h 2438"/>
                      <a:gd name="T20" fmla="*/ 0 w 383"/>
                      <a:gd name="T21" fmla="*/ 2438 h 2438"/>
                      <a:gd name="T22" fmla="*/ 0 w 383"/>
                      <a:gd name="T23" fmla="*/ 1413 h 243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83" h="2438">
                        <a:moveTo>
                          <a:pt x="0" y="1413"/>
                        </a:moveTo>
                        <a:lnTo>
                          <a:pt x="33" y="1413"/>
                        </a:lnTo>
                        <a:lnTo>
                          <a:pt x="33" y="2407"/>
                        </a:lnTo>
                        <a:lnTo>
                          <a:pt x="316" y="2407"/>
                        </a:lnTo>
                        <a:lnTo>
                          <a:pt x="316" y="58"/>
                        </a:lnTo>
                        <a:lnTo>
                          <a:pt x="282" y="58"/>
                        </a:lnTo>
                        <a:lnTo>
                          <a:pt x="332" y="0"/>
                        </a:lnTo>
                        <a:lnTo>
                          <a:pt x="383" y="58"/>
                        </a:lnTo>
                        <a:lnTo>
                          <a:pt x="349" y="58"/>
                        </a:lnTo>
                        <a:lnTo>
                          <a:pt x="349" y="2438"/>
                        </a:lnTo>
                        <a:lnTo>
                          <a:pt x="0" y="2438"/>
                        </a:lnTo>
                        <a:lnTo>
                          <a:pt x="0" y="1413"/>
                        </a:lnTo>
                        <a:close/>
                      </a:path>
                    </a:pathLst>
                  </a:custGeom>
                  <a:solidFill>
                    <a:srgbClr val="8AC652"/>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71" name="Oval 1070">
                        <a:extLst>
                          <a:ext uri="{FF2B5EF4-FFF2-40B4-BE49-F238E27FC236}">
                            <a16:creationId xmlns:a16="http://schemas.microsoft.com/office/drawing/2014/main" id="{8B885F4C-FA58-45B3-9CC0-1392B9A72A7A}"/>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071" name="Oval 1070">
                        <a:extLst>
                          <a:ext uri="{FF2B5EF4-FFF2-40B4-BE49-F238E27FC236}">
                            <a16:creationId xmlns:a16="http://schemas.microsoft.com/office/drawing/2014/main" id="{8B885F4C-FA58-45B3-9CC0-1392B9A72A7A}"/>
                          </a:ext>
                        </a:extLst>
                      </xdr:cNvPr>
                      <xdr:cNvSpPr>
                        <a:spLocks noChangeArrowheads="1"/>
                      </xdr:cNvSpPr>
                    </xdr:nvSpPr>
                    <xdr:spPr bwMode="auto">
                      <a:xfrm>
                        <a:off x="5762059" y="13826518"/>
                        <a:ext cx="336615" cy="347287"/>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sp macro="" textlink="">
                <xdr:nvSpPr>
                  <xdr:cNvPr id="1072" name="Freeform 73">
                    <a:extLst>
                      <a:ext uri="{FF2B5EF4-FFF2-40B4-BE49-F238E27FC236}">
                        <a16:creationId xmlns:a16="http://schemas.microsoft.com/office/drawing/2014/main" id="{05F04248-B1E0-4A0E-A352-8651522BE382}"/>
                      </a:ext>
                    </a:extLst>
                  </xdr:cNvPr>
                  <xdr:cNvSpPr>
                    <a:spLocks/>
                  </xdr:cNvSpPr>
                </xdr:nvSpPr>
                <xdr:spPr bwMode="auto">
                  <a:xfrm>
                    <a:off x="6098675" y="13956061"/>
                    <a:ext cx="656332"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D7AF07"/>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1073" name="Group 1072">
                    <a:extLst>
                      <a:ext uri="{FF2B5EF4-FFF2-40B4-BE49-F238E27FC236}">
                        <a16:creationId xmlns:a16="http://schemas.microsoft.com/office/drawing/2014/main" id="{F2089168-B957-4669-8221-8038E329FD4B}"/>
                      </a:ext>
                    </a:extLst>
                  </xdr:cNvPr>
                  <xdr:cNvGrpSpPr/>
                </xdr:nvGrpSpPr>
                <xdr:grpSpPr>
                  <a:xfrm>
                    <a:off x="848993" y="11810301"/>
                    <a:ext cx="5919201" cy="2253939"/>
                    <a:chOff x="848993" y="11810301"/>
                    <a:chExt cx="5919201" cy="2253939"/>
                  </a:xfrm>
                </xdr:grpSpPr>
                <xdr:sp macro="" textlink="">
                  <xdr:nvSpPr>
                    <xdr:cNvPr id="1074" name="Oval 1073">
                      <a:extLst>
                        <a:ext uri="{FF2B5EF4-FFF2-40B4-BE49-F238E27FC236}">
                          <a16:creationId xmlns:a16="http://schemas.microsoft.com/office/drawing/2014/main" id="{4AC641A9-53D3-4D3A-897A-93EFB6893904}"/>
                        </a:ext>
                      </a:extLst>
                    </xdr:cNvPr>
                    <xdr:cNvSpPr>
                      <a:spLocks noChangeArrowheads="1"/>
                    </xdr:cNvSpPr>
                  </xdr:nvSpPr>
                  <xdr:spPr bwMode="auto">
                    <a:xfrm>
                      <a:off x="5162378" y="12518108"/>
                      <a:ext cx="224929" cy="229875"/>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grpSp>
                  <xdr:nvGrpSpPr>
                    <xdr:cNvPr id="1075" name="Group 1074">
                      <a:extLst>
                        <a:ext uri="{FF2B5EF4-FFF2-40B4-BE49-F238E27FC236}">
                          <a16:creationId xmlns:a16="http://schemas.microsoft.com/office/drawing/2014/main" id="{823AE249-9C3B-44F4-803E-B1017FB894F3}"/>
                        </a:ext>
                      </a:extLst>
                    </xdr:cNvPr>
                    <xdr:cNvGrpSpPr/>
                  </xdr:nvGrpSpPr>
                  <xdr:grpSpPr>
                    <a:xfrm>
                      <a:off x="848993" y="11810301"/>
                      <a:ext cx="5919201" cy="2253939"/>
                      <a:chOff x="848993" y="11810301"/>
                      <a:chExt cx="5919201" cy="2253939"/>
                    </a:xfrm>
                  </xdr:grpSpPr>
                  <xdr:sp macro="" textlink="">
                    <xdr:nvSpPr>
                      <xdr:cNvPr id="1076" name="Rectangle 1075">
                        <a:extLst>
                          <a:ext uri="{FF2B5EF4-FFF2-40B4-BE49-F238E27FC236}">
                            <a16:creationId xmlns:a16="http://schemas.microsoft.com/office/drawing/2014/main" id="{D7DEB96A-6AE3-4848-8D99-160930A2F92B}"/>
                          </a:ext>
                        </a:extLst>
                      </xdr:cNvPr>
                      <xdr:cNvSpPr>
                        <a:spLocks noChangeArrowheads="1"/>
                      </xdr:cNvSpPr>
                    </xdr:nvSpPr>
                    <xdr:spPr bwMode="auto">
                      <a:xfrm>
                        <a:off x="4644962" y="12240321"/>
                        <a:ext cx="465710"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77" name="Rectangle 1076">
                        <a:extLst>
                          <a:ext uri="{FF2B5EF4-FFF2-40B4-BE49-F238E27FC236}">
                            <a16:creationId xmlns:a16="http://schemas.microsoft.com/office/drawing/2014/main" id="{905AFC78-E048-4611-BAC9-7C3F42310AC6}"/>
                          </a:ext>
                        </a:extLst>
                      </xdr:cNvPr>
                      <xdr:cNvSpPr>
                        <a:spLocks noChangeArrowheads="1"/>
                      </xdr:cNvSpPr>
                    </xdr:nvSpPr>
                    <xdr:spPr bwMode="auto">
                      <a:xfrm>
                        <a:off x="3640984" y="12245859"/>
                        <a:ext cx="875484"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78" name="Rectangle 1077">
                        <a:extLst>
                          <a:ext uri="{FF2B5EF4-FFF2-40B4-BE49-F238E27FC236}">
                            <a16:creationId xmlns:a16="http://schemas.microsoft.com/office/drawing/2014/main" id="{A0213BE0-D45C-42C9-B677-A3C78DC9BD42}"/>
                          </a:ext>
                        </a:extLst>
                      </xdr:cNvPr>
                      <xdr:cNvSpPr>
                        <a:spLocks noChangeArrowheads="1"/>
                      </xdr:cNvSpPr>
                    </xdr:nvSpPr>
                    <xdr:spPr bwMode="auto">
                      <a:xfrm>
                        <a:off x="3021706" y="12245859"/>
                        <a:ext cx="465711" cy="1818381"/>
                      </a:xfrm>
                      <a:prstGeom prst="rect">
                        <a:avLst/>
                      </a:prstGeom>
                      <a:solidFill>
                        <a:srgbClr val="04968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nvGrpSpPr>
                      <xdr:cNvPr id="1079" name="Group 1078">
                        <a:extLst>
                          <a:ext uri="{FF2B5EF4-FFF2-40B4-BE49-F238E27FC236}">
                            <a16:creationId xmlns:a16="http://schemas.microsoft.com/office/drawing/2014/main" id="{279CF607-809D-46D1-9908-C8DB85534F22}"/>
                          </a:ext>
                        </a:extLst>
                      </xdr:cNvPr>
                      <xdr:cNvGrpSpPr/>
                    </xdr:nvGrpSpPr>
                    <xdr:grpSpPr>
                      <a:xfrm>
                        <a:off x="848993" y="11810301"/>
                        <a:ext cx="5919201" cy="2239698"/>
                        <a:chOff x="852450" y="11822748"/>
                        <a:chExt cx="5924560" cy="2240389"/>
                      </a:xfrm>
                    </xdr:grpSpPr>
                    <xdr:sp macro="" textlink="">
                      <xdr:nvSpPr>
                        <xdr:cNvPr id="1080" name="Freeform 16">
                          <a:extLst>
                            <a:ext uri="{FF2B5EF4-FFF2-40B4-BE49-F238E27FC236}">
                              <a16:creationId xmlns:a16="http://schemas.microsoft.com/office/drawing/2014/main" id="{DF2E0414-8552-4F3A-8E60-11CD990612AC}"/>
                            </a:ext>
                          </a:extLst>
                        </xdr:cNvPr>
                        <xdr:cNvSpPr>
                          <a:spLocks/>
                        </xdr:cNvSpPr>
                      </xdr:nvSpPr>
                      <xdr:spPr bwMode="auto">
                        <a:xfrm>
                          <a:off x="3649509" y="11962770"/>
                          <a:ext cx="799392" cy="79900"/>
                        </a:xfrm>
                        <a:custGeom>
                          <a:avLst/>
                          <a:gdLst>
                            <a:gd name="T0" fmla="*/ 0 w 1012"/>
                            <a:gd name="T1" fmla="*/ 67 h 101"/>
                            <a:gd name="T2" fmla="*/ 0 w 1012"/>
                            <a:gd name="T3" fmla="*/ 35 h 101"/>
                            <a:gd name="T4" fmla="*/ 508 w 1012"/>
                            <a:gd name="T5" fmla="*/ 35 h 101"/>
                            <a:gd name="T6" fmla="*/ 950 w 1012"/>
                            <a:gd name="T7" fmla="*/ 34 h 101"/>
                            <a:gd name="T8" fmla="*/ 950 w 1012"/>
                            <a:gd name="T9" fmla="*/ 0 h 101"/>
                            <a:gd name="T10" fmla="*/ 1012 w 1012"/>
                            <a:gd name="T11" fmla="*/ 50 h 101"/>
                            <a:gd name="T12" fmla="*/ 950 w 1012"/>
                            <a:gd name="T13" fmla="*/ 101 h 101"/>
                            <a:gd name="T14" fmla="*/ 950 w 1012"/>
                            <a:gd name="T15" fmla="*/ 67 h 101"/>
                            <a:gd name="T16" fmla="*/ 508 w 1012"/>
                            <a:gd name="T17" fmla="*/ 67 h 101"/>
                            <a:gd name="T18" fmla="*/ 0 w 1012"/>
                            <a:gd name="T19" fmla="*/ 67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2" h="101">
                              <a:moveTo>
                                <a:pt x="0" y="67"/>
                              </a:moveTo>
                              <a:lnTo>
                                <a:pt x="0" y="35"/>
                              </a:lnTo>
                              <a:lnTo>
                                <a:pt x="508" y="35"/>
                              </a:lnTo>
                              <a:lnTo>
                                <a:pt x="950" y="34"/>
                              </a:lnTo>
                              <a:lnTo>
                                <a:pt x="950" y="0"/>
                              </a:lnTo>
                              <a:lnTo>
                                <a:pt x="1012" y="50"/>
                              </a:lnTo>
                              <a:lnTo>
                                <a:pt x="950" y="101"/>
                              </a:lnTo>
                              <a:lnTo>
                                <a:pt x="950" y="67"/>
                              </a:lnTo>
                              <a:lnTo>
                                <a:pt x="508" y="67"/>
                              </a:lnTo>
                              <a:lnTo>
                                <a:pt x="0" y="67"/>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81" name="Freeform 18">
                          <a:extLst>
                            <a:ext uri="{FF2B5EF4-FFF2-40B4-BE49-F238E27FC236}">
                              <a16:creationId xmlns:a16="http://schemas.microsoft.com/office/drawing/2014/main" id="{03A2FAF1-3CF0-4565-AE41-FCF7037E9BBB}"/>
                            </a:ext>
                          </a:extLst>
                        </xdr:cNvPr>
                        <xdr:cNvSpPr>
                          <a:spLocks/>
                        </xdr:cNvSpPr>
                      </xdr:nvSpPr>
                      <xdr:spPr bwMode="auto">
                        <a:xfrm>
                          <a:off x="1784945" y="11962770"/>
                          <a:ext cx="1623812" cy="80691"/>
                        </a:xfrm>
                        <a:custGeom>
                          <a:avLst/>
                          <a:gdLst>
                            <a:gd name="T0" fmla="*/ 32 w 2071"/>
                            <a:gd name="T1" fmla="*/ 61 h 102"/>
                            <a:gd name="T2" fmla="*/ 0 w 2071"/>
                            <a:gd name="T3" fmla="*/ 61 h 102"/>
                            <a:gd name="T4" fmla="*/ 0 w 2071"/>
                            <a:gd name="T5" fmla="*/ 35 h 102"/>
                            <a:gd name="T6" fmla="*/ 2009 w 2071"/>
                            <a:gd name="T7" fmla="*/ 35 h 102"/>
                            <a:gd name="T8" fmla="*/ 2009 w 2071"/>
                            <a:gd name="T9" fmla="*/ 0 h 102"/>
                            <a:gd name="T10" fmla="*/ 2071 w 2071"/>
                            <a:gd name="T11" fmla="*/ 51 h 102"/>
                            <a:gd name="T12" fmla="*/ 2009 w 2071"/>
                            <a:gd name="T13" fmla="*/ 102 h 102"/>
                            <a:gd name="T14" fmla="*/ 2009 w 2071"/>
                            <a:gd name="T15" fmla="*/ 67 h 102"/>
                            <a:gd name="T16" fmla="*/ 32 w 2071"/>
                            <a:gd name="T17" fmla="*/ 67 h 102"/>
                            <a:gd name="T18" fmla="*/ 32 w 2071"/>
                            <a:gd name="T19" fmla="*/ 61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071" h="102">
                              <a:moveTo>
                                <a:pt x="32" y="61"/>
                              </a:moveTo>
                              <a:lnTo>
                                <a:pt x="0" y="61"/>
                              </a:lnTo>
                              <a:lnTo>
                                <a:pt x="0" y="35"/>
                              </a:lnTo>
                              <a:lnTo>
                                <a:pt x="2009" y="35"/>
                              </a:lnTo>
                              <a:lnTo>
                                <a:pt x="2009" y="0"/>
                              </a:lnTo>
                              <a:lnTo>
                                <a:pt x="2071" y="51"/>
                              </a:lnTo>
                              <a:lnTo>
                                <a:pt x="2009" y="102"/>
                              </a:lnTo>
                              <a:lnTo>
                                <a:pt x="2009" y="67"/>
                              </a:lnTo>
                              <a:lnTo>
                                <a:pt x="32" y="67"/>
                              </a:lnTo>
                              <a:lnTo>
                                <a:pt x="32" y="61"/>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82" name="Freeform 28">
                          <a:extLst>
                            <a:ext uri="{FF2B5EF4-FFF2-40B4-BE49-F238E27FC236}">
                              <a16:creationId xmlns:a16="http://schemas.microsoft.com/office/drawing/2014/main" id="{AC415595-C6F6-4E88-83F5-D0DB5477DDBE}"/>
                            </a:ext>
                          </a:extLst>
                        </xdr:cNvPr>
                        <xdr:cNvSpPr>
                          <a:spLocks/>
                        </xdr:cNvSpPr>
                      </xdr:nvSpPr>
                      <xdr:spPr bwMode="auto">
                        <a:xfrm>
                          <a:off x="4816365" y="13604307"/>
                          <a:ext cx="85621" cy="49047"/>
                        </a:xfrm>
                        <a:custGeom>
                          <a:avLst/>
                          <a:gdLst>
                            <a:gd name="T0" fmla="*/ 34 w 101"/>
                            <a:gd name="T1" fmla="*/ 62 h 62"/>
                            <a:gd name="T2" fmla="*/ 0 w 101"/>
                            <a:gd name="T3" fmla="*/ 62 h 62"/>
                            <a:gd name="T4" fmla="*/ 50 w 101"/>
                            <a:gd name="T5" fmla="*/ 0 h 62"/>
                            <a:gd name="T6" fmla="*/ 101 w 101"/>
                            <a:gd name="T7" fmla="*/ 62 h 62"/>
                            <a:gd name="T8" fmla="*/ 67 w 101"/>
                            <a:gd name="T9" fmla="*/ 62 h 62"/>
                          </a:gdLst>
                          <a:ahLst/>
                          <a:cxnLst>
                            <a:cxn ang="0">
                              <a:pos x="T0" y="T1"/>
                            </a:cxn>
                            <a:cxn ang="0">
                              <a:pos x="T2" y="T3"/>
                            </a:cxn>
                            <a:cxn ang="0">
                              <a:pos x="T4" y="T5"/>
                            </a:cxn>
                            <a:cxn ang="0">
                              <a:pos x="T6" y="T7"/>
                            </a:cxn>
                            <a:cxn ang="0">
                              <a:pos x="T8" y="T9"/>
                            </a:cxn>
                          </a:cxnLst>
                          <a:rect l="0" t="0" r="r" b="b"/>
                          <a:pathLst>
                            <a:path w="101" h="62">
                              <a:moveTo>
                                <a:pt x="34" y="62"/>
                              </a:moveTo>
                              <a:lnTo>
                                <a:pt x="0" y="62"/>
                              </a:lnTo>
                              <a:lnTo>
                                <a:pt x="50" y="0"/>
                              </a:lnTo>
                              <a:lnTo>
                                <a:pt x="101" y="62"/>
                              </a:lnTo>
                              <a:lnTo>
                                <a:pt x="67" y="62"/>
                              </a:lnTo>
                            </a:path>
                          </a:pathLst>
                        </a:custGeom>
                        <a:noFill/>
                        <a:ln w="6350" cap="flat">
                          <a:no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83" name="Oval 1082">
                              <a:extLst>
                                <a:ext uri="{FF2B5EF4-FFF2-40B4-BE49-F238E27FC236}">
                                  <a16:creationId xmlns:a16="http://schemas.microsoft.com/office/drawing/2014/main" id="{C14E77E8-93AD-402C-A381-615483E65F1A}"/>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1083" name="Oval 1082">
                              <a:extLst>
                                <a:ext uri="{FF2B5EF4-FFF2-40B4-BE49-F238E27FC236}">
                                  <a16:creationId xmlns:a16="http://schemas.microsoft.com/office/drawing/2014/main" id="{C14E77E8-93AD-402C-A381-615483E65F1A}"/>
                                </a:ext>
                              </a:extLst>
                            </xdr:cNvPr>
                            <xdr:cNvSpPr>
                              <a:spLocks noChangeArrowheads="1"/>
                            </xdr:cNvSpPr>
                          </xdr:nvSpPr>
                          <xdr:spPr bwMode="auto">
                            <a:xfrm>
                              <a:off x="4140043" y="12713243"/>
                              <a:ext cx="301854" cy="304076"/>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084" name="Oval 1083">
                              <a:extLst>
                                <a:ext uri="{FF2B5EF4-FFF2-40B4-BE49-F238E27FC236}">
                                  <a16:creationId xmlns:a16="http://schemas.microsoft.com/office/drawing/2014/main" id="{16C4C82B-3E2A-415A-802C-2D9B0DFF98AD}"/>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084" name="Oval 1083">
                              <a:extLst>
                                <a:ext uri="{FF2B5EF4-FFF2-40B4-BE49-F238E27FC236}">
                                  <a16:creationId xmlns:a16="http://schemas.microsoft.com/office/drawing/2014/main" id="{16C4C82B-3E2A-415A-802C-2D9B0DFF98AD}"/>
                                </a:ext>
                              </a:extLst>
                            </xdr:cNvPr>
                            <xdr:cNvSpPr>
                              <a:spLocks noChangeArrowheads="1"/>
                            </xdr:cNvSpPr>
                          </xdr:nvSpPr>
                          <xdr:spPr bwMode="auto">
                            <a:xfrm>
                              <a:off x="3695736" y="12727780"/>
                              <a:ext cx="285978" cy="289538"/>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sp macro="" textlink="">
                      <xdr:nvSpPr>
                        <xdr:cNvPr id="1085" name="Freeform 51">
                          <a:extLst>
                            <a:ext uri="{FF2B5EF4-FFF2-40B4-BE49-F238E27FC236}">
                              <a16:creationId xmlns:a16="http://schemas.microsoft.com/office/drawing/2014/main" id="{AF0E9288-C8B8-4AD2-96B4-BA65FBC54429}"/>
                            </a:ext>
                          </a:extLst>
                        </xdr:cNvPr>
                        <xdr:cNvSpPr>
                          <a:spLocks/>
                        </xdr:cNvSpPr>
                      </xdr:nvSpPr>
                      <xdr:spPr bwMode="auto">
                        <a:xfrm>
                          <a:off x="4279666" y="12152632"/>
                          <a:ext cx="358843" cy="175635"/>
                        </a:xfrm>
                        <a:custGeom>
                          <a:avLst/>
                          <a:gdLst>
                            <a:gd name="T0" fmla="*/ 38 w 458"/>
                            <a:gd name="T1" fmla="*/ 223 h 225"/>
                            <a:gd name="T2" fmla="*/ 6 w 458"/>
                            <a:gd name="T3" fmla="*/ 225 h 225"/>
                            <a:gd name="T4" fmla="*/ 0 w 458"/>
                            <a:gd name="T5" fmla="*/ 100 h 225"/>
                            <a:gd name="T6" fmla="*/ 392 w 458"/>
                            <a:gd name="T7" fmla="*/ 100 h 225"/>
                            <a:gd name="T8" fmla="*/ 391 w 458"/>
                            <a:gd name="T9" fmla="*/ 62 h 225"/>
                            <a:gd name="T10" fmla="*/ 357 w 458"/>
                            <a:gd name="T11" fmla="*/ 62 h 225"/>
                            <a:gd name="T12" fmla="*/ 406 w 458"/>
                            <a:gd name="T13" fmla="*/ 0 h 225"/>
                            <a:gd name="T14" fmla="*/ 458 w 458"/>
                            <a:gd name="T15" fmla="*/ 60 h 225"/>
                            <a:gd name="T16" fmla="*/ 423 w 458"/>
                            <a:gd name="T17" fmla="*/ 61 h 225"/>
                            <a:gd name="T18" fmla="*/ 425 w 458"/>
                            <a:gd name="T19" fmla="*/ 133 h 225"/>
                            <a:gd name="T20" fmla="*/ 34 w 458"/>
                            <a:gd name="T21" fmla="*/ 133 h 225"/>
                            <a:gd name="T22" fmla="*/ 38 w 458"/>
                            <a:gd name="T23" fmla="*/ 223 h 2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58" h="225">
                              <a:moveTo>
                                <a:pt x="38" y="223"/>
                              </a:moveTo>
                              <a:lnTo>
                                <a:pt x="6" y="225"/>
                              </a:lnTo>
                              <a:lnTo>
                                <a:pt x="0" y="100"/>
                              </a:lnTo>
                              <a:lnTo>
                                <a:pt x="392" y="100"/>
                              </a:lnTo>
                              <a:lnTo>
                                <a:pt x="391" y="62"/>
                              </a:lnTo>
                              <a:lnTo>
                                <a:pt x="357" y="62"/>
                              </a:lnTo>
                              <a:lnTo>
                                <a:pt x="406" y="0"/>
                              </a:lnTo>
                              <a:lnTo>
                                <a:pt x="458" y="60"/>
                              </a:lnTo>
                              <a:lnTo>
                                <a:pt x="423" y="61"/>
                              </a:lnTo>
                              <a:lnTo>
                                <a:pt x="425" y="133"/>
                              </a:lnTo>
                              <a:lnTo>
                                <a:pt x="34" y="133"/>
                              </a:lnTo>
                              <a:lnTo>
                                <a:pt x="38" y="223"/>
                              </a:lnTo>
                              <a:close/>
                            </a:path>
                          </a:pathLst>
                        </a:custGeom>
                        <a:solidFill>
                          <a:srgbClr val="8F6DB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86" name="Freeform 54">
                          <a:extLst>
                            <a:ext uri="{FF2B5EF4-FFF2-40B4-BE49-F238E27FC236}">
                              <a16:creationId xmlns:a16="http://schemas.microsoft.com/office/drawing/2014/main" id="{D6242DFC-8E48-47C3-98B8-9B50C9B34346}"/>
                            </a:ext>
                          </a:extLst>
                        </xdr:cNvPr>
                        <xdr:cNvSpPr>
                          <a:spLocks/>
                        </xdr:cNvSpPr>
                      </xdr:nvSpPr>
                      <xdr:spPr bwMode="auto">
                        <a:xfrm>
                          <a:off x="3825798" y="12405002"/>
                          <a:ext cx="354364" cy="322779"/>
                        </a:xfrm>
                        <a:custGeom>
                          <a:avLst/>
                          <a:gdLst>
                            <a:gd name="T0" fmla="*/ 33 w 444"/>
                            <a:gd name="T1" fmla="*/ 411 h 411"/>
                            <a:gd name="T2" fmla="*/ 0 w 444"/>
                            <a:gd name="T3" fmla="*/ 410 h 411"/>
                            <a:gd name="T4" fmla="*/ 6 w 444"/>
                            <a:gd name="T5" fmla="*/ 39 h 411"/>
                            <a:gd name="T6" fmla="*/ 382 w 444"/>
                            <a:gd name="T7" fmla="*/ 34 h 411"/>
                            <a:gd name="T8" fmla="*/ 382 w 444"/>
                            <a:gd name="T9" fmla="*/ 0 h 411"/>
                            <a:gd name="T10" fmla="*/ 444 w 444"/>
                            <a:gd name="T11" fmla="*/ 51 h 411"/>
                            <a:gd name="T12" fmla="*/ 383 w 444"/>
                            <a:gd name="T13" fmla="*/ 101 h 411"/>
                            <a:gd name="T14" fmla="*/ 383 w 444"/>
                            <a:gd name="T15" fmla="*/ 67 h 411"/>
                            <a:gd name="T16" fmla="*/ 38 w 444"/>
                            <a:gd name="T17" fmla="*/ 71 h 411"/>
                            <a:gd name="T18" fmla="*/ 33 w 444"/>
                            <a:gd name="T19" fmla="*/ 411 h 41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44" h="411">
                              <a:moveTo>
                                <a:pt x="33" y="411"/>
                              </a:moveTo>
                              <a:lnTo>
                                <a:pt x="0" y="410"/>
                              </a:lnTo>
                              <a:lnTo>
                                <a:pt x="6" y="39"/>
                              </a:lnTo>
                              <a:lnTo>
                                <a:pt x="382" y="34"/>
                              </a:lnTo>
                              <a:lnTo>
                                <a:pt x="382" y="0"/>
                              </a:lnTo>
                              <a:lnTo>
                                <a:pt x="444" y="51"/>
                              </a:lnTo>
                              <a:lnTo>
                                <a:pt x="383" y="101"/>
                              </a:lnTo>
                              <a:lnTo>
                                <a:pt x="383" y="67"/>
                              </a:lnTo>
                              <a:lnTo>
                                <a:pt x="38" y="71"/>
                              </a:lnTo>
                              <a:lnTo>
                                <a:pt x="33" y="41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87" name="Freeform 55">
                          <a:extLst>
                            <a:ext uri="{FF2B5EF4-FFF2-40B4-BE49-F238E27FC236}">
                              <a16:creationId xmlns:a16="http://schemas.microsoft.com/office/drawing/2014/main" id="{F6637151-95AF-4A19-AEC3-ACD0D2F0FED8}"/>
                            </a:ext>
                          </a:extLst>
                        </xdr:cNvPr>
                        <xdr:cNvSpPr>
                          <a:spLocks/>
                        </xdr:cNvSpPr>
                      </xdr:nvSpPr>
                      <xdr:spPr bwMode="auto">
                        <a:xfrm>
                          <a:off x="4253026" y="13575037"/>
                          <a:ext cx="79917" cy="170875"/>
                        </a:xfrm>
                        <a:custGeom>
                          <a:avLst/>
                          <a:gdLst>
                            <a:gd name="T0" fmla="*/ 71 w 102"/>
                            <a:gd name="T1" fmla="*/ 215 h 216"/>
                            <a:gd name="T2" fmla="*/ 39 w 102"/>
                            <a:gd name="T3" fmla="*/ 216 h 216"/>
                            <a:gd name="T4" fmla="*/ 35 w 102"/>
                            <a:gd name="T5" fmla="*/ 108 h 216"/>
                            <a:gd name="T6" fmla="*/ 35 w 102"/>
                            <a:gd name="T7" fmla="*/ 62 h 216"/>
                            <a:gd name="T8" fmla="*/ 0 w 102"/>
                            <a:gd name="T9" fmla="*/ 62 h 216"/>
                            <a:gd name="T10" fmla="*/ 51 w 102"/>
                            <a:gd name="T11" fmla="*/ 0 h 216"/>
                            <a:gd name="T12" fmla="*/ 102 w 102"/>
                            <a:gd name="T13" fmla="*/ 62 h 216"/>
                            <a:gd name="T14" fmla="*/ 67 w 102"/>
                            <a:gd name="T15" fmla="*/ 62 h 216"/>
                            <a:gd name="T16" fmla="*/ 67 w 102"/>
                            <a:gd name="T17" fmla="*/ 107 h 216"/>
                            <a:gd name="T18" fmla="*/ 71 w 102"/>
                            <a:gd name="T19" fmla="*/ 215 h 2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216">
                              <a:moveTo>
                                <a:pt x="71" y="215"/>
                              </a:moveTo>
                              <a:lnTo>
                                <a:pt x="39" y="216"/>
                              </a:lnTo>
                              <a:lnTo>
                                <a:pt x="35" y="108"/>
                              </a:lnTo>
                              <a:lnTo>
                                <a:pt x="35" y="62"/>
                              </a:lnTo>
                              <a:lnTo>
                                <a:pt x="0" y="62"/>
                              </a:lnTo>
                              <a:lnTo>
                                <a:pt x="51" y="0"/>
                              </a:lnTo>
                              <a:lnTo>
                                <a:pt x="102" y="62"/>
                              </a:lnTo>
                              <a:lnTo>
                                <a:pt x="67" y="62"/>
                              </a:lnTo>
                              <a:lnTo>
                                <a:pt x="67" y="107"/>
                              </a:lnTo>
                              <a:lnTo>
                                <a:pt x="71" y="215"/>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088" name="Oval 1087">
                              <a:extLst>
                                <a:ext uri="{FF2B5EF4-FFF2-40B4-BE49-F238E27FC236}">
                                  <a16:creationId xmlns:a16="http://schemas.microsoft.com/office/drawing/2014/main" id="{A5DB60E0-9F34-4A22-9761-B3F0BF411168}"/>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sup>
                                    </m:sSubSup>
                                  </m:oMath>
                                </m:oMathPara>
                              </a14:m>
                              <a:endParaRPr lang="id-ID" sz="800"/>
                            </a:p>
                          </xdr:txBody>
                        </xdr:sp>
                      </mc:Choice>
                      <mc:Fallback xmlns="">
                        <xdr:sp macro="" textlink="">
                          <xdr:nvSpPr>
                            <xdr:cNvPr id="1088" name="Oval 1087">
                              <a:extLst>
                                <a:ext uri="{FF2B5EF4-FFF2-40B4-BE49-F238E27FC236}">
                                  <a16:creationId xmlns:a16="http://schemas.microsoft.com/office/drawing/2014/main" id="{A5DB60E0-9F34-4A22-9761-B3F0BF411168}"/>
                                </a:ext>
                              </a:extLst>
                            </xdr:cNvPr>
                            <xdr:cNvSpPr>
                              <a:spLocks noChangeArrowheads="1"/>
                            </xdr:cNvSpPr>
                          </xdr:nvSpPr>
                          <xdr:spPr bwMode="auto">
                            <a:xfrm>
                              <a:off x="4142553" y="13747493"/>
                              <a:ext cx="307916" cy="310107"/>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𝑧_𝑡^(𝐶 ̌_𝑡 )</a:t>
                              </a:r>
                              <a:endParaRPr lang="id-ID" sz="800"/>
                            </a:p>
                          </xdr:txBody>
                        </xdr:sp>
                      </mc:Fallback>
                    </mc:AlternateContent>
                    <xdr:sp macro="" textlink="">
                      <xdr:nvSpPr>
                        <xdr:cNvPr id="1089" name="Freeform 60">
                          <a:extLst>
                            <a:ext uri="{FF2B5EF4-FFF2-40B4-BE49-F238E27FC236}">
                              <a16:creationId xmlns:a16="http://schemas.microsoft.com/office/drawing/2014/main" id="{F65843E7-9992-4EF8-B101-B944956D39AA}"/>
                            </a:ext>
                          </a:extLst>
                        </xdr:cNvPr>
                        <xdr:cNvSpPr>
                          <a:spLocks/>
                        </xdr:cNvSpPr>
                      </xdr:nvSpPr>
                      <xdr:spPr bwMode="auto">
                        <a:xfrm>
                          <a:off x="3799159" y="13018901"/>
                          <a:ext cx="79134" cy="116290"/>
                        </a:xfrm>
                        <a:custGeom>
                          <a:avLst/>
                          <a:gdLst>
                            <a:gd name="T0" fmla="*/ 67 w 101"/>
                            <a:gd name="T1" fmla="*/ 147 h 147"/>
                            <a:gd name="T2" fmla="*/ 34 w 101"/>
                            <a:gd name="T3" fmla="*/ 147 h 147"/>
                            <a:gd name="T4" fmla="*/ 34 w 101"/>
                            <a:gd name="T5" fmla="*/ 62 h 147"/>
                            <a:gd name="T6" fmla="*/ 0 w 101"/>
                            <a:gd name="T7" fmla="*/ 62 h 147"/>
                            <a:gd name="T8" fmla="*/ 51 w 101"/>
                            <a:gd name="T9" fmla="*/ 0 h 147"/>
                            <a:gd name="T10" fmla="*/ 101 w 101"/>
                            <a:gd name="T11" fmla="*/ 62 h 147"/>
                            <a:gd name="T12" fmla="*/ 67 w 101"/>
                            <a:gd name="T13" fmla="*/ 62 h 147"/>
                            <a:gd name="T14" fmla="*/ 67 w 101"/>
                            <a:gd name="T15" fmla="*/ 147 h 14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47">
                              <a:moveTo>
                                <a:pt x="67" y="147"/>
                              </a:moveTo>
                              <a:lnTo>
                                <a:pt x="34" y="147"/>
                              </a:lnTo>
                              <a:lnTo>
                                <a:pt x="34" y="62"/>
                              </a:lnTo>
                              <a:lnTo>
                                <a:pt x="0" y="62"/>
                              </a:lnTo>
                              <a:lnTo>
                                <a:pt x="51" y="0"/>
                              </a:lnTo>
                              <a:lnTo>
                                <a:pt x="101" y="62"/>
                              </a:lnTo>
                              <a:lnTo>
                                <a:pt x="67" y="62"/>
                              </a:lnTo>
                              <a:lnTo>
                                <a:pt x="67" y="147"/>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0" name="Freeform 65">
                          <a:extLst>
                            <a:ext uri="{FF2B5EF4-FFF2-40B4-BE49-F238E27FC236}">
                              <a16:creationId xmlns:a16="http://schemas.microsoft.com/office/drawing/2014/main" id="{5796CBEB-62D3-43DE-AAAF-465866D5D3CA}"/>
                            </a:ext>
                          </a:extLst>
                        </xdr:cNvPr>
                        <xdr:cNvSpPr>
                          <a:spLocks/>
                        </xdr:cNvSpPr>
                      </xdr:nvSpPr>
                      <xdr:spPr bwMode="auto">
                        <a:xfrm>
                          <a:off x="3803076" y="13560796"/>
                          <a:ext cx="79917" cy="183532"/>
                        </a:xfrm>
                        <a:custGeom>
                          <a:avLst/>
                          <a:gdLst>
                            <a:gd name="T0" fmla="*/ 64 w 101"/>
                            <a:gd name="T1" fmla="*/ 182 h 182"/>
                            <a:gd name="T2" fmla="*/ 32 w 101"/>
                            <a:gd name="T3" fmla="*/ 180 h 182"/>
                            <a:gd name="T4" fmla="*/ 34 w 101"/>
                            <a:gd name="T5" fmla="*/ 87 h 182"/>
                            <a:gd name="T6" fmla="*/ 34 w 101"/>
                            <a:gd name="T7" fmla="*/ 62 h 182"/>
                            <a:gd name="T8" fmla="*/ 0 w 101"/>
                            <a:gd name="T9" fmla="*/ 62 h 182"/>
                            <a:gd name="T10" fmla="*/ 50 w 101"/>
                            <a:gd name="T11" fmla="*/ 0 h 182"/>
                            <a:gd name="T12" fmla="*/ 101 w 101"/>
                            <a:gd name="T13" fmla="*/ 62 h 182"/>
                            <a:gd name="T14" fmla="*/ 67 w 101"/>
                            <a:gd name="T15" fmla="*/ 62 h 182"/>
                            <a:gd name="T16" fmla="*/ 67 w 101"/>
                            <a:gd name="T17" fmla="*/ 87 h 182"/>
                            <a:gd name="T18" fmla="*/ 64 w 101"/>
                            <a:gd name="T19" fmla="*/ 182 h 18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2">
                              <a:moveTo>
                                <a:pt x="64" y="182"/>
                              </a:moveTo>
                              <a:lnTo>
                                <a:pt x="32" y="180"/>
                              </a:lnTo>
                              <a:lnTo>
                                <a:pt x="34" y="87"/>
                              </a:lnTo>
                              <a:lnTo>
                                <a:pt x="34" y="62"/>
                              </a:lnTo>
                              <a:lnTo>
                                <a:pt x="0" y="62"/>
                              </a:lnTo>
                              <a:lnTo>
                                <a:pt x="50" y="0"/>
                              </a:lnTo>
                              <a:lnTo>
                                <a:pt x="101" y="62"/>
                              </a:lnTo>
                              <a:lnTo>
                                <a:pt x="67" y="62"/>
                              </a:lnTo>
                              <a:lnTo>
                                <a:pt x="67" y="87"/>
                              </a:lnTo>
                              <a:lnTo>
                                <a:pt x="64" y="182"/>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1" name="Freeform 66">
                          <a:extLst>
                            <a:ext uri="{FF2B5EF4-FFF2-40B4-BE49-F238E27FC236}">
                              <a16:creationId xmlns:a16="http://schemas.microsoft.com/office/drawing/2014/main" id="{2A8DB680-3C63-4E74-919D-FF6C2A582FA7}"/>
                            </a:ext>
                          </a:extLst>
                        </xdr:cNvPr>
                        <xdr:cNvSpPr>
                          <a:spLocks/>
                        </xdr:cNvSpPr>
                      </xdr:nvSpPr>
                      <xdr:spPr bwMode="auto">
                        <a:xfrm>
                          <a:off x="4405027" y="13972954"/>
                          <a:ext cx="338473" cy="80691"/>
                        </a:xfrm>
                        <a:custGeom>
                          <a:avLst/>
                          <a:gdLst>
                            <a:gd name="T0" fmla="*/ 0 w 432"/>
                            <a:gd name="T1" fmla="*/ 67 h 102"/>
                            <a:gd name="T2" fmla="*/ 0 w 432"/>
                            <a:gd name="T3" fmla="*/ 35 h 102"/>
                            <a:gd name="T4" fmla="*/ 216 w 432"/>
                            <a:gd name="T5" fmla="*/ 35 h 102"/>
                            <a:gd name="T6" fmla="*/ 370 w 432"/>
                            <a:gd name="T7" fmla="*/ 35 h 102"/>
                            <a:gd name="T8" fmla="*/ 370 w 432"/>
                            <a:gd name="T9" fmla="*/ 0 h 102"/>
                            <a:gd name="T10" fmla="*/ 432 w 432"/>
                            <a:gd name="T11" fmla="*/ 51 h 102"/>
                            <a:gd name="T12" fmla="*/ 370 w 432"/>
                            <a:gd name="T13" fmla="*/ 102 h 102"/>
                            <a:gd name="T14" fmla="*/ 370 w 432"/>
                            <a:gd name="T15" fmla="*/ 67 h 102"/>
                            <a:gd name="T16" fmla="*/ 216 w 432"/>
                            <a:gd name="T17" fmla="*/ 67 h 102"/>
                            <a:gd name="T18" fmla="*/ 0 w 432"/>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32" h="102">
                              <a:moveTo>
                                <a:pt x="0" y="67"/>
                              </a:moveTo>
                              <a:lnTo>
                                <a:pt x="0" y="35"/>
                              </a:lnTo>
                              <a:lnTo>
                                <a:pt x="216" y="35"/>
                              </a:lnTo>
                              <a:lnTo>
                                <a:pt x="370" y="35"/>
                              </a:lnTo>
                              <a:lnTo>
                                <a:pt x="370" y="0"/>
                              </a:lnTo>
                              <a:lnTo>
                                <a:pt x="432" y="51"/>
                              </a:lnTo>
                              <a:lnTo>
                                <a:pt x="370" y="102"/>
                              </a:lnTo>
                              <a:lnTo>
                                <a:pt x="370" y="67"/>
                              </a:lnTo>
                              <a:lnTo>
                                <a:pt x="216"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2" name="Freeform 67">
                          <a:extLst>
                            <a:ext uri="{FF2B5EF4-FFF2-40B4-BE49-F238E27FC236}">
                              <a16:creationId xmlns:a16="http://schemas.microsoft.com/office/drawing/2014/main" id="{795F586B-9C6C-435E-951A-06F949052443}"/>
                            </a:ext>
                          </a:extLst>
                        </xdr:cNvPr>
                        <xdr:cNvSpPr>
                          <a:spLocks/>
                        </xdr:cNvSpPr>
                      </xdr:nvSpPr>
                      <xdr:spPr bwMode="auto">
                        <a:xfrm>
                          <a:off x="4253026" y="13016527"/>
                          <a:ext cx="79917" cy="118663"/>
                        </a:xfrm>
                        <a:custGeom>
                          <a:avLst/>
                          <a:gdLst>
                            <a:gd name="T0" fmla="*/ 69 w 102"/>
                            <a:gd name="T1" fmla="*/ 149 h 150"/>
                            <a:gd name="T2" fmla="*/ 36 w 102"/>
                            <a:gd name="T3" fmla="*/ 150 h 150"/>
                            <a:gd name="T4" fmla="*/ 35 w 102"/>
                            <a:gd name="T5" fmla="*/ 74 h 150"/>
                            <a:gd name="T6" fmla="*/ 35 w 102"/>
                            <a:gd name="T7" fmla="*/ 62 h 150"/>
                            <a:gd name="T8" fmla="*/ 0 w 102"/>
                            <a:gd name="T9" fmla="*/ 61 h 150"/>
                            <a:gd name="T10" fmla="*/ 53 w 102"/>
                            <a:gd name="T11" fmla="*/ 0 h 150"/>
                            <a:gd name="T12" fmla="*/ 102 w 102"/>
                            <a:gd name="T13" fmla="*/ 63 h 150"/>
                            <a:gd name="T14" fmla="*/ 67 w 102"/>
                            <a:gd name="T15" fmla="*/ 62 h 150"/>
                            <a:gd name="T16" fmla="*/ 67 w 102"/>
                            <a:gd name="T17" fmla="*/ 74 h 150"/>
                            <a:gd name="T18" fmla="*/ 69 w 102"/>
                            <a:gd name="T19" fmla="*/ 149 h 15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50">
                              <a:moveTo>
                                <a:pt x="69" y="149"/>
                              </a:moveTo>
                              <a:lnTo>
                                <a:pt x="36" y="150"/>
                              </a:lnTo>
                              <a:lnTo>
                                <a:pt x="35" y="74"/>
                              </a:lnTo>
                              <a:lnTo>
                                <a:pt x="35" y="62"/>
                              </a:lnTo>
                              <a:lnTo>
                                <a:pt x="0" y="61"/>
                              </a:lnTo>
                              <a:lnTo>
                                <a:pt x="53" y="0"/>
                              </a:lnTo>
                              <a:lnTo>
                                <a:pt x="102" y="63"/>
                              </a:lnTo>
                              <a:lnTo>
                                <a:pt x="67" y="62"/>
                              </a:lnTo>
                              <a:lnTo>
                                <a:pt x="67" y="74"/>
                              </a:lnTo>
                              <a:lnTo>
                                <a:pt x="69" y="14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3" name="Freeform 68">
                          <a:extLst>
                            <a:ext uri="{FF2B5EF4-FFF2-40B4-BE49-F238E27FC236}">
                              <a16:creationId xmlns:a16="http://schemas.microsoft.com/office/drawing/2014/main" id="{875B7518-ED22-4069-A8E4-C92FCDE00D54}"/>
                            </a:ext>
                          </a:extLst>
                        </xdr:cNvPr>
                        <xdr:cNvSpPr>
                          <a:spLocks/>
                        </xdr:cNvSpPr>
                      </xdr:nvSpPr>
                      <xdr:spPr bwMode="auto">
                        <a:xfrm>
                          <a:off x="4253811" y="13308440"/>
                          <a:ext cx="79134" cy="87020"/>
                        </a:xfrm>
                        <a:custGeom>
                          <a:avLst/>
                          <a:gdLst>
                            <a:gd name="T0" fmla="*/ 68 w 101"/>
                            <a:gd name="T1" fmla="*/ 109 h 110"/>
                            <a:gd name="T2" fmla="*/ 35 w 101"/>
                            <a:gd name="T3" fmla="*/ 110 h 110"/>
                            <a:gd name="T4" fmla="*/ 34 w 101"/>
                            <a:gd name="T5" fmla="*/ 62 h 110"/>
                            <a:gd name="T6" fmla="*/ 0 w 101"/>
                            <a:gd name="T7" fmla="*/ 63 h 110"/>
                            <a:gd name="T8" fmla="*/ 50 w 101"/>
                            <a:gd name="T9" fmla="*/ 0 h 110"/>
                            <a:gd name="T10" fmla="*/ 101 w 101"/>
                            <a:gd name="T11" fmla="*/ 62 h 110"/>
                            <a:gd name="T12" fmla="*/ 67 w 101"/>
                            <a:gd name="T13" fmla="*/ 62 h 110"/>
                            <a:gd name="T14" fmla="*/ 68 w 101"/>
                            <a:gd name="T15" fmla="*/ 109 h 110"/>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1" h="110">
                              <a:moveTo>
                                <a:pt x="68" y="109"/>
                              </a:moveTo>
                              <a:lnTo>
                                <a:pt x="35" y="110"/>
                              </a:lnTo>
                              <a:lnTo>
                                <a:pt x="34" y="62"/>
                              </a:lnTo>
                              <a:lnTo>
                                <a:pt x="0" y="63"/>
                              </a:lnTo>
                              <a:lnTo>
                                <a:pt x="50" y="0"/>
                              </a:lnTo>
                              <a:lnTo>
                                <a:pt x="101" y="62"/>
                              </a:lnTo>
                              <a:lnTo>
                                <a:pt x="67" y="62"/>
                              </a:lnTo>
                              <a:lnTo>
                                <a:pt x="68" y="109"/>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4" name="Freeform 69">
                          <a:extLst>
                            <a:ext uri="{FF2B5EF4-FFF2-40B4-BE49-F238E27FC236}">
                              <a16:creationId xmlns:a16="http://schemas.microsoft.com/office/drawing/2014/main" id="{B4B8A1E0-65E9-4CDF-A61D-ACEA9772EAE7}"/>
                            </a:ext>
                          </a:extLst>
                        </xdr:cNvPr>
                        <xdr:cNvSpPr>
                          <a:spLocks/>
                        </xdr:cNvSpPr>
                      </xdr:nvSpPr>
                      <xdr:spPr bwMode="auto">
                        <a:xfrm>
                          <a:off x="4260862" y="12562429"/>
                          <a:ext cx="79134" cy="155067"/>
                        </a:xfrm>
                        <a:custGeom>
                          <a:avLst/>
                          <a:gdLst>
                            <a:gd name="T0" fmla="*/ 59 w 101"/>
                            <a:gd name="T1" fmla="*/ 140 h 141"/>
                            <a:gd name="T2" fmla="*/ 26 w 101"/>
                            <a:gd name="T3" fmla="*/ 141 h 141"/>
                            <a:gd name="T4" fmla="*/ 24 w 101"/>
                            <a:gd name="T5" fmla="*/ 57 h 141"/>
                            <a:gd name="T6" fmla="*/ 34 w 101"/>
                            <a:gd name="T7" fmla="*/ 57 h 141"/>
                            <a:gd name="T8" fmla="*/ 34 w 101"/>
                            <a:gd name="T9" fmla="*/ 63 h 141"/>
                            <a:gd name="T10" fmla="*/ 0 w 101"/>
                            <a:gd name="T11" fmla="*/ 66 h 141"/>
                            <a:gd name="T12" fmla="*/ 47 w 101"/>
                            <a:gd name="T13" fmla="*/ 0 h 141"/>
                            <a:gd name="T14" fmla="*/ 101 w 101"/>
                            <a:gd name="T15" fmla="*/ 58 h 141"/>
                            <a:gd name="T16" fmla="*/ 67 w 101"/>
                            <a:gd name="T17" fmla="*/ 61 h 141"/>
                            <a:gd name="T18" fmla="*/ 70 w 101"/>
                            <a:gd name="T19" fmla="*/ 90 h 141"/>
                            <a:gd name="T20" fmla="*/ 57 w 101"/>
                            <a:gd name="T21" fmla="*/ 90 h 141"/>
                            <a:gd name="T22" fmla="*/ 59 w 101"/>
                            <a:gd name="T23" fmla="*/ 140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1" h="141">
                              <a:moveTo>
                                <a:pt x="59" y="140"/>
                              </a:moveTo>
                              <a:lnTo>
                                <a:pt x="26" y="141"/>
                              </a:lnTo>
                              <a:lnTo>
                                <a:pt x="24" y="57"/>
                              </a:lnTo>
                              <a:lnTo>
                                <a:pt x="34" y="57"/>
                              </a:lnTo>
                              <a:lnTo>
                                <a:pt x="34" y="63"/>
                              </a:lnTo>
                              <a:lnTo>
                                <a:pt x="0" y="66"/>
                              </a:lnTo>
                              <a:lnTo>
                                <a:pt x="47" y="0"/>
                              </a:lnTo>
                              <a:lnTo>
                                <a:pt x="101" y="58"/>
                              </a:lnTo>
                              <a:lnTo>
                                <a:pt x="67" y="61"/>
                              </a:lnTo>
                              <a:lnTo>
                                <a:pt x="70" y="90"/>
                              </a:lnTo>
                              <a:lnTo>
                                <a:pt x="57" y="90"/>
                              </a:lnTo>
                              <a:lnTo>
                                <a:pt x="59" y="140"/>
                              </a:lnTo>
                              <a:close/>
                            </a:path>
                          </a:pathLst>
                        </a:custGeom>
                        <a:solidFill>
                          <a:srgbClr val="B9539F"/>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5" name="Freeform 71">
                          <a:extLst>
                            <a:ext uri="{FF2B5EF4-FFF2-40B4-BE49-F238E27FC236}">
                              <a16:creationId xmlns:a16="http://schemas.microsoft.com/office/drawing/2014/main" id="{74E366E1-0663-4D0C-B3C7-8DB1072558E6}"/>
                            </a:ext>
                          </a:extLst>
                        </xdr:cNvPr>
                        <xdr:cNvSpPr>
                          <a:spLocks/>
                        </xdr:cNvSpPr>
                      </xdr:nvSpPr>
                      <xdr:spPr bwMode="auto">
                        <a:xfrm>
                          <a:off x="3802293" y="13283916"/>
                          <a:ext cx="79134" cy="111543"/>
                        </a:xfrm>
                        <a:custGeom>
                          <a:avLst/>
                          <a:gdLst>
                            <a:gd name="T0" fmla="*/ 65 w 101"/>
                            <a:gd name="T1" fmla="*/ 141 h 141"/>
                            <a:gd name="T2" fmla="*/ 33 w 101"/>
                            <a:gd name="T3" fmla="*/ 139 h 141"/>
                            <a:gd name="T4" fmla="*/ 35 w 101"/>
                            <a:gd name="T5" fmla="*/ 73 h 141"/>
                            <a:gd name="T6" fmla="*/ 34 w 101"/>
                            <a:gd name="T7" fmla="*/ 62 h 141"/>
                            <a:gd name="T8" fmla="*/ 0 w 101"/>
                            <a:gd name="T9" fmla="*/ 65 h 141"/>
                            <a:gd name="T10" fmla="*/ 47 w 101"/>
                            <a:gd name="T11" fmla="*/ 0 h 141"/>
                            <a:gd name="T12" fmla="*/ 101 w 101"/>
                            <a:gd name="T13" fmla="*/ 57 h 141"/>
                            <a:gd name="T14" fmla="*/ 67 w 101"/>
                            <a:gd name="T15" fmla="*/ 60 h 141"/>
                            <a:gd name="T16" fmla="*/ 68 w 101"/>
                            <a:gd name="T17" fmla="*/ 73 h 141"/>
                            <a:gd name="T18" fmla="*/ 65 w 101"/>
                            <a:gd name="T19" fmla="*/ 141 h 14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1">
                              <a:moveTo>
                                <a:pt x="65" y="141"/>
                              </a:moveTo>
                              <a:lnTo>
                                <a:pt x="33" y="139"/>
                              </a:lnTo>
                              <a:lnTo>
                                <a:pt x="35" y="73"/>
                              </a:lnTo>
                              <a:lnTo>
                                <a:pt x="34" y="62"/>
                              </a:lnTo>
                              <a:lnTo>
                                <a:pt x="0" y="65"/>
                              </a:lnTo>
                              <a:lnTo>
                                <a:pt x="47" y="0"/>
                              </a:lnTo>
                              <a:lnTo>
                                <a:pt x="101" y="57"/>
                              </a:lnTo>
                              <a:lnTo>
                                <a:pt x="67" y="60"/>
                              </a:lnTo>
                              <a:lnTo>
                                <a:pt x="68" y="73"/>
                              </a:lnTo>
                              <a:lnTo>
                                <a:pt x="65" y="141"/>
                              </a:lnTo>
                              <a:close/>
                            </a:path>
                          </a:pathLst>
                        </a:custGeom>
                        <a:solidFill>
                          <a:srgbClr val="B89BC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6" name="Freeform 72">
                          <a:extLst>
                            <a:ext uri="{FF2B5EF4-FFF2-40B4-BE49-F238E27FC236}">
                              <a16:creationId xmlns:a16="http://schemas.microsoft.com/office/drawing/2014/main" id="{E5F98B60-31AE-478F-8042-87FAAB5E823D}"/>
                            </a:ext>
                          </a:extLst>
                        </xdr:cNvPr>
                        <xdr:cNvSpPr>
                          <a:spLocks/>
                        </xdr:cNvSpPr>
                      </xdr:nvSpPr>
                      <xdr:spPr bwMode="auto">
                        <a:xfrm>
                          <a:off x="3955076" y="13972954"/>
                          <a:ext cx="234488" cy="80691"/>
                        </a:xfrm>
                        <a:custGeom>
                          <a:avLst/>
                          <a:gdLst>
                            <a:gd name="T0" fmla="*/ 0 w 291"/>
                            <a:gd name="T1" fmla="*/ 67 h 102"/>
                            <a:gd name="T2" fmla="*/ 0 w 291"/>
                            <a:gd name="T3" fmla="*/ 35 h 102"/>
                            <a:gd name="T4" fmla="*/ 140 w 291"/>
                            <a:gd name="T5" fmla="*/ 35 h 102"/>
                            <a:gd name="T6" fmla="*/ 229 w 291"/>
                            <a:gd name="T7" fmla="*/ 35 h 102"/>
                            <a:gd name="T8" fmla="*/ 229 w 291"/>
                            <a:gd name="T9" fmla="*/ 0 h 102"/>
                            <a:gd name="T10" fmla="*/ 291 w 291"/>
                            <a:gd name="T11" fmla="*/ 51 h 102"/>
                            <a:gd name="T12" fmla="*/ 229 w 291"/>
                            <a:gd name="T13" fmla="*/ 102 h 102"/>
                            <a:gd name="T14" fmla="*/ 229 w 291"/>
                            <a:gd name="T15" fmla="*/ 67 h 102"/>
                            <a:gd name="T16" fmla="*/ 140 w 291"/>
                            <a:gd name="T17" fmla="*/ 67 h 102"/>
                            <a:gd name="T18" fmla="*/ 0 w 291"/>
                            <a:gd name="T19" fmla="*/ 67 h 10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291" h="102">
                              <a:moveTo>
                                <a:pt x="0" y="67"/>
                              </a:moveTo>
                              <a:lnTo>
                                <a:pt x="0" y="35"/>
                              </a:lnTo>
                              <a:lnTo>
                                <a:pt x="140" y="35"/>
                              </a:lnTo>
                              <a:lnTo>
                                <a:pt x="229" y="35"/>
                              </a:lnTo>
                              <a:lnTo>
                                <a:pt x="229" y="0"/>
                              </a:lnTo>
                              <a:lnTo>
                                <a:pt x="291" y="51"/>
                              </a:lnTo>
                              <a:lnTo>
                                <a:pt x="229" y="102"/>
                              </a:lnTo>
                              <a:lnTo>
                                <a:pt x="229" y="67"/>
                              </a:lnTo>
                              <a:lnTo>
                                <a:pt x="140" y="67"/>
                              </a:lnTo>
                              <a:lnTo>
                                <a:pt x="0" y="67"/>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7" name="Freeform 81">
                          <a:extLst>
                            <a:ext uri="{FF2B5EF4-FFF2-40B4-BE49-F238E27FC236}">
                              <a16:creationId xmlns:a16="http://schemas.microsoft.com/office/drawing/2014/main" id="{1FB265DF-0395-4655-877E-46E4C5EE3AF1}"/>
                            </a:ext>
                          </a:extLst>
                        </xdr:cNvPr>
                        <xdr:cNvSpPr>
                          <a:spLocks/>
                        </xdr:cNvSpPr>
                      </xdr:nvSpPr>
                      <xdr:spPr bwMode="auto">
                        <a:xfrm>
                          <a:off x="4816365" y="12996751"/>
                          <a:ext cx="86404" cy="130529"/>
                        </a:xfrm>
                        <a:custGeom>
                          <a:avLst/>
                          <a:gdLst>
                            <a:gd name="T0" fmla="*/ 69 w 102"/>
                            <a:gd name="T1" fmla="*/ 163 h 165"/>
                            <a:gd name="T2" fmla="*/ 36 w 102"/>
                            <a:gd name="T3" fmla="*/ 165 h 165"/>
                            <a:gd name="T4" fmla="*/ 34 w 102"/>
                            <a:gd name="T5" fmla="*/ 88 h 165"/>
                            <a:gd name="T6" fmla="*/ 35 w 102"/>
                            <a:gd name="T7" fmla="*/ 61 h 165"/>
                            <a:gd name="T8" fmla="*/ 0 w 102"/>
                            <a:gd name="T9" fmla="*/ 60 h 165"/>
                            <a:gd name="T10" fmla="*/ 53 w 102"/>
                            <a:gd name="T11" fmla="*/ 0 h 165"/>
                            <a:gd name="T12" fmla="*/ 102 w 102"/>
                            <a:gd name="T13" fmla="*/ 64 h 165"/>
                            <a:gd name="T14" fmla="*/ 67 w 102"/>
                            <a:gd name="T15" fmla="*/ 62 h 165"/>
                            <a:gd name="T16" fmla="*/ 67 w 102"/>
                            <a:gd name="T17" fmla="*/ 87 h 165"/>
                            <a:gd name="T18" fmla="*/ 69 w 102"/>
                            <a:gd name="T19" fmla="*/ 163 h 16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2" h="165">
                              <a:moveTo>
                                <a:pt x="69" y="163"/>
                              </a:moveTo>
                              <a:lnTo>
                                <a:pt x="36" y="165"/>
                              </a:lnTo>
                              <a:lnTo>
                                <a:pt x="34" y="88"/>
                              </a:lnTo>
                              <a:lnTo>
                                <a:pt x="35" y="61"/>
                              </a:lnTo>
                              <a:lnTo>
                                <a:pt x="0" y="60"/>
                              </a:lnTo>
                              <a:lnTo>
                                <a:pt x="53" y="0"/>
                              </a:lnTo>
                              <a:lnTo>
                                <a:pt x="102" y="64"/>
                              </a:lnTo>
                              <a:lnTo>
                                <a:pt x="67" y="62"/>
                              </a:lnTo>
                              <a:lnTo>
                                <a:pt x="67" y="87"/>
                              </a:lnTo>
                              <a:lnTo>
                                <a:pt x="69" y="16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8" name="Freeform 84">
                          <a:extLst>
                            <a:ext uri="{FF2B5EF4-FFF2-40B4-BE49-F238E27FC236}">
                              <a16:creationId xmlns:a16="http://schemas.microsoft.com/office/drawing/2014/main" id="{76C23331-912B-47F1-AE58-44571EF0D2E9}"/>
                            </a:ext>
                          </a:extLst>
                        </xdr:cNvPr>
                        <xdr:cNvSpPr>
                          <a:spLocks/>
                        </xdr:cNvSpPr>
                      </xdr:nvSpPr>
                      <xdr:spPr bwMode="auto">
                        <a:xfrm>
                          <a:off x="4816365" y="13287080"/>
                          <a:ext cx="85621" cy="11233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099" name="Freeform 98">
                          <a:extLst>
                            <a:ext uri="{FF2B5EF4-FFF2-40B4-BE49-F238E27FC236}">
                              <a16:creationId xmlns:a16="http://schemas.microsoft.com/office/drawing/2014/main" id="{2B69EF63-DC0C-4F54-B29A-B2A46CADDF31}"/>
                            </a:ext>
                          </a:extLst>
                        </xdr:cNvPr>
                        <xdr:cNvSpPr>
                          <a:spLocks/>
                        </xdr:cNvSpPr>
                      </xdr:nvSpPr>
                      <xdr:spPr bwMode="auto">
                        <a:xfrm>
                          <a:off x="4842220" y="12613073"/>
                          <a:ext cx="320671" cy="93349"/>
                        </a:xfrm>
                        <a:custGeom>
                          <a:avLst/>
                          <a:gdLst>
                            <a:gd name="T0" fmla="*/ 36 w 401"/>
                            <a:gd name="T1" fmla="*/ 117 h 118"/>
                            <a:gd name="T2" fmla="*/ 3 w 401"/>
                            <a:gd name="T3" fmla="*/ 118 h 118"/>
                            <a:gd name="T4" fmla="*/ 0 w 401"/>
                            <a:gd name="T5" fmla="*/ 34 h 118"/>
                            <a:gd name="T6" fmla="*/ 339 w 401"/>
                            <a:gd name="T7" fmla="*/ 34 h 118"/>
                            <a:gd name="T8" fmla="*/ 339 w 401"/>
                            <a:gd name="T9" fmla="*/ 0 h 118"/>
                            <a:gd name="T10" fmla="*/ 401 w 401"/>
                            <a:gd name="T11" fmla="*/ 51 h 118"/>
                            <a:gd name="T12" fmla="*/ 339 w 401"/>
                            <a:gd name="T13" fmla="*/ 101 h 118"/>
                            <a:gd name="T14" fmla="*/ 339 w 401"/>
                            <a:gd name="T15" fmla="*/ 67 h 118"/>
                            <a:gd name="T16" fmla="*/ 34 w 401"/>
                            <a:gd name="T17" fmla="*/ 67 h 118"/>
                            <a:gd name="T18" fmla="*/ 36 w 401"/>
                            <a:gd name="T19" fmla="*/ 117 h 11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401" h="118">
                              <a:moveTo>
                                <a:pt x="36" y="117"/>
                              </a:moveTo>
                              <a:lnTo>
                                <a:pt x="3" y="118"/>
                              </a:lnTo>
                              <a:lnTo>
                                <a:pt x="0" y="34"/>
                              </a:lnTo>
                              <a:lnTo>
                                <a:pt x="339" y="34"/>
                              </a:lnTo>
                              <a:lnTo>
                                <a:pt x="339" y="0"/>
                              </a:lnTo>
                              <a:lnTo>
                                <a:pt x="401" y="51"/>
                              </a:lnTo>
                              <a:lnTo>
                                <a:pt x="339" y="101"/>
                              </a:lnTo>
                              <a:lnTo>
                                <a:pt x="339" y="67"/>
                              </a:lnTo>
                              <a:lnTo>
                                <a:pt x="34" y="67"/>
                              </a:lnTo>
                              <a:lnTo>
                                <a:pt x="36" y="117"/>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00" name="Freeform 126">
                          <a:extLst>
                            <a:ext uri="{FF2B5EF4-FFF2-40B4-BE49-F238E27FC236}">
                              <a16:creationId xmlns:a16="http://schemas.microsoft.com/office/drawing/2014/main" id="{9503AC5F-463A-49F0-B21C-3578F03C0901}"/>
                            </a:ext>
                          </a:extLst>
                        </xdr:cNvPr>
                        <xdr:cNvSpPr>
                          <a:spLocks/>
                        </xdr:cNvSpPr>
                      </xdr:nvSpPr>
                      <xdr:spPr bwMode="auto">
                        <a:xfrm>
                          <a:off x="4741149" y="11961189"/>
                          <a:ext cx="1042663" cy="79900"/>
                        </a:xfrm>
                        <a:custGeom>
                          <a:avLst/>
                          <a:gdLst>
                            <a:gd name="T0" fmla="*/ 0 w 1324"/>
                            <a:gd name="T1" fmla="*/ 64 h 101"/>
                            <a:gd name="T2" fmla="*/ 0 w 1324"/>
                            <a:gd name="T3" fmla="*/ 31 h 101"/>
                            <a:gd name="T4" fmla="*/ 820 w 1324"/>
                            <a:gd name="T5" fmla="*/ 35 h 101"/>
                            <a:gd name="T6" fmla="*/ 1262 w 1324"/>
                            <a:gd name="T7" fmla="*/ 34 h 101"/>
                            <a:gd name="T8" fmla="*/ 1262 w 1324"/>
                            <a:gd name="T9" fmla="*/ 0 h 101"/>
                            <a:gd name="T10" fmla="*/ 1324 w 1324"/>
                            <a:gd name="T11" fmla="*/ 51 h 101"/>
                            <a:gd name="T12" fmla="*/ 1262 w 1324"/>
                            <a:gd name="T13" fmla="*/ 101 h 101"/>
                            <a:gd name="T14" fmla="*/ 1262 w 1324"/>
                            <a:gd name="T15" fmla="*/ 67 h 101"/>
                            <a:gd name="T16" fmla="*/ 820 w 1324"/>
                            <a:gd name="T17" fmla="*/ 68 h 101"/>
                            <a:gd name="T18" fmla="*/ 0 w 1324"/>
                            <a:gd name="T19" fmla="*/ 64 h 10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24" h="101">
                              <a:moveTo>
                                <a:pt x="0" y="64"/>
                              </a:moveTo>
                              <a:lnTo>
                                <a:pt x="0" y="31"/>
                              </a:lnTo>
                              <a:lnTo>
                                <a:pt x="820" y="35"/>
                              </a:lnTo>
                              <a:lnTo>
                                <a:pt x="1262" y="34"/>
                              </a:lnTo>
                              <a:lnTo>
                                <a:pt x="1262" y="0"/>
                              </a:lnTo>
                              <a:lnTo>
                                <a:pt x="1324" y="51"/>
                              </a:lnTo>
                              <a:lnTo>
                                <a:pt x="1262" y="101"/>
                              </a:lnTo>
                              <a:lnTo>
                                <a:pt x="1262" y="67"/>
                              </a:lnTo>
                              <a:lnTo>
                                <a:pt x="820" y="68"/>
                              </a:lnTo>
                              <a:lnTo>
                                <a:pt x="0" y="64"/>
                              </a:lnTo>
                              <a:close/>
                            </a:path>
                          </a:pathLst>
                        </a:custGeom>
                        <a:solidFill>
                          <a:srgbClr val="ED222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101" name="Oval 1100">
                              <a:extLst>
                                <a:ext uri="{FF2B5EF4-FFF2-40B4-BE49-F238E27FC236}">
                                  <a16:creationId xmlns:a16="http://schemas.microsoft.com/office/drawing/2014/main" id="{567255BB-71A2-4B37-85C1-47A0191ED479}"/>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1101" name="Oval 1100">
                              <a:extLst>
                                <a:ext uri="{FF2B5EF4-FFF2-40B4-BE49-F238E27FC236}">
                                  <a16:creationId xmlns:a16="http://schemas.microsoft.com/office/drawing/2014/main" id="{567255BB-71A2-4B37-85C1-47A0191ED479}"/>
                                </a:ext>
                              </a:extLst>
                            </xdr:cNvPr>
                            <xdr:cNvSpPr>
                              <a:spLocks noChangeArrowheads="1"/>
                            </xdr:cNvSpPr>
                          </xdr:nvSpPr>
                          <xdr:spPr bwMode="auto">
                            <a:xfrm>
                              <a:off x="1506018" y="11822748"/>
                              <a:ext cx="339257" cy="342542"/>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sp macro="" textlink="">
                      <xdr:nvSpPr>
                        <xdr:cNvPr id="1102" name="Freeform 144">
                          <a:extLst>
                            <a:ext uri="{FF2B5EF4-FFF2-40B4-BE49-F238E27FC236}">
                              <a16:creationId xmlns:a16="http://schemas.microsoft.com/office/drawing/2014/main" id="{F9C9E8C9-3AC6-44EA-83C1-DFF844458E38}"/>
                            </a:ext>
                          </a:extLst>
                        </xdr:cNvPr>
                        <xdr:cNvSpPr>
                          <a:spLocks/>
                        </xdr:cNvSpPr>
                      </xdr:nvSpPr>
                      <xdr:spPr bwMode="auto">
                        <a:xfrm>
                          <a:off x="3234819" y="12117033"/>
                          <a:ext cx="340259" cy="543506"/>
                        </a:xfrm>
                        <a:custGeom>
                          <a:avLst/>
                          <a:gdLst>
                            <a:gd name="T0" fmla="*/ 33 w 426"/>
                            <a:gd name="T1" fmla="*/ 693 h 693"/>
                            <a:gd name="T2" fmla="*/ 0 w 426"/>
                            <a:gd name="T3" fmla="*/ 693 h 693"/>
                            <a:gd name="T4" fmla="*/ 0 w 426"/>
                            <a:gd name="T5" fmla="*/ 449 h 693"/>
                            <a:gd name="T6" fmla="*/ 359 w 426"/>
                            <a:gd name="T7" fmla="*/ 449 h 693"/>
                            <a:gd name="T8" fmla="*/ 359 w 426"/>
                            <a:gd name="T9" fmla="*/ 62 h 693"/>
                            <a:gd name="T10" fmla="*/ 325 w 426"/>
                            <a:gd name="T11" fmla="*/ 62 h 693"/>
                            <a:gd name="T12" fmla="*/ 376 w 426"/>
                            <a:gd name="T13" fmla="*/ 0 h 693"/>
                            <a:gd name="T14" fmla="*/ 426 w 426"/>
                            <a:gd name="T15" fmla="*/ 62 h 693"/>
                            <a:gd name="T16" fmla="*/ 392 w 426"/>
                            <a:gd name="T17" fmla="*/ 62 h 693"/>
                            <a:gd name="T18" fmla="*/ 392 w 426"/>
                            <a:gd name="T19" fmla="*/ 482 h 693"/>
                            <a:gd name="T20" fmla="*/ 33 w 426"/>
                            <a:gd name="T21" fmla="*/ 482 h 693"/>
                            <a:gd name="T22" fmla="*/ 33 w 426"/>
                            <a:gd name="T23" fmla="*/ 693 h 6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426" h="693">
                              <a:moveTo>
                                <a:pt x="33" y="693"/>
                              </a:moveTo>
                              <a:lnTo>
                                <a:pt x="0" y="693"/>
                              </a:lnTo>
                              <a:lnTo>
                                <a:pt x="0" y="449"/>
                              </a:lnTo>
                              <a:lnTo>
                                <a:pt x="359" y="449"/>
                              </a:lnTo>
                              <a:lnTo>
                                <a:pt x="359" y="62"/>
                              </a:lnTo>
                              <a:lnTo>
                                <a:pt x="325" y="62"/>
                              </a:lnTo>
                              <a:lnTo>
                                <a:pt x="376" y="0"/>
                              </a:lnTo>
                              <a:lnTo>
                                <a:pt x="426" y="62"/>
                              </a:lnTo>
                              <a:lnTo>
                                <a:pt x="392" y="62"/>
                              </a:lnTo>
                              <a:lnTo>
                                <a:pt x="392" y="482"/>
                              </a:lnTo>
                              <a:lnTo>
                                <a:pt x="33" y="482"/>
                              </a:lnTo>
                              <a:lnTo>
                                <a:pt x="33" y="693"/>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03" name="Freeform 153">
                          <a:extLst>
                            <a:ext uri="{FF2B5EF4-FFF2-40B4-BE49-F238E27FC236}">
                              <a16:creationId xmlns:a16="http://schemas.microsoft.com/office/drawing/2014/main" id="{05C5ACAF-8843-42EC-8123-43980FC1E9A5}"/>
                            </a:ext>
                          </a:extLst>
                        </xdr:cNvPr>
                        <xdr:cNvSpPr>
                          <a:spLocks/>
                        </xdr:cNvSpPr>
                      </xdr:nvSpPr>
                      <xdr:spPr bwMode="auto">
                        <a:xfrm>
                          <a:off x="3207396" y="12967480"/>
                          <a:ext cx="79134" cy="129738"/>
                        </a:xfrm>
                        <a:custGeom>
                          <a:avLst/>
                          <a:gdLst>
                            <a:gd name="T0" fmla="*/ 69 w 101"/>
                            <a:gd name="T1" fmla="*/ 164 h 164"/>
                            <a:gd name="T2" fmla="*/ 36 w 101"/>
                            <a:gd name="T3" fmla="*/ 164 h 164"/>
                            <a:gd name="T4" fmla="*/ 35 w 101"/>
                            <a:gd name="T5" fmla="*/ 82 h 164"/>
                            <a:gd name="T6" fmla="*/ 34 w 101"/>
                            <a:gd name="T7" fmla="*/ 62 h 164"/>
                            <a:gd name="T8" fmla="*/ 0 w 101"/>
                            <a:gd name="T9" fmla="*/ 64 h 164"/>
                            <a:gd name="T10" fmla="*/ 47 w 101"/>
                            <a:gd name="T11" fmla="*/ 0 h 164"/>
                            <a:gd name="T12" fmla="*/ 101 w 101"/>
                            <a:gd name="T13" fmla="*/ 59 h 164"/>
                            <a:gd name="T14" fmla="*/ 67 w 101"/>
                            <a:gd name="T15" fmla="*/ 61 h 164"/>
                            <a:gd name="T16" fmla="*/ 68 w 101"/>
                            <a:gd name="T17" fmla="*/ 81 h 164"/>
                            <a:gd name="T18" fmla="*/ 69 w 101"/>
                            <a:gd name="T19" fmla="*/ 164 h 16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4">
                              <a:moveTo>
                                <a:pt x="69" y="164"/>
                              </a:moveTo>
                              <a:lnTo>
                                <a:pt x="36" y="164"/>
                              </a:lnTo>
                              <a:lnTo>
                                <a:pt x="35" y="82"/>
                              </a:lnTo>
                              <a:lnTo>
                                <a:pt x="34" y="62"/>
                              </a:lnTo>
                              <a:lnTo>
                                <a:pt x="0" y="64"/>
                              </a:lnTo>
                              <a:lnTo>
                                <a:pt x="47" y="0"/>
                              </a:lnTo>
                              <a:lnTo>
                                <a:pt x="101" y="59"/>
                              </a:lnTo>
                              <a:lnTo>
                                <a:pt x="67" y="61"/>
                              </a:lnTo>
                              <a:lnTo>
                                <a:pt x="68" y="81"/>
                              </a:lnTo>
                              <a:lnTo>
                                <a:pt x="69" y="164"/>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04" name="Freeform 154">
                          <a:extLst>
                            <a:ext uri="{FF2B5EF4-FFF2-40B4-BE49-F238E27FC236}">
                              <a16:creationId xmlns:a16="http://schemas.microsoft.com/office/drawing/2014/main" id="{BFFEFEF3-A9E0-43A1-9EDA-84810C412CDA}"/>
                            </a:ext>
                          </a:extLst>
                        </xdr:cNvPr>
                        <xdr:cNvSpPr>
                          <a:spLocks/>
                        </xdr:cNvSpPr>
                      </xdr:nvSpPr>
                      <xdr:spPr bwMode="auto">
                        <a:xfrm>
                          <a:off x="3208179" y="13254645"/>
                          <a:ext cx="79134" cy="127365"/>
                        </a:xfrm>
                        <a:custGeom>
                          <a:avLst/>
                          <a:gdLst>
                            <a:gd name="T0" fmla="*/ 68 w 101"/>
                            <a:gd name="T1" fmla="*/ 161 h 161"/>
                            <a:gd name="T2" fmla="*/ 35 w 101"/>
                            <a:gd name="T3" fmla="*/ 161 h 161"/>
                            <a:gd name="T4" fmla="*/ 34 w 101"/>
                            <a:gd name="T5" fmla="*/ 77 h 161"/>
                            <a:gd name="T6" fmla="*/ 34 w 101"/>
                            <a:gd name="T7" fmla="*/ 62 h 161"/>
                            <a:gd name="T8" fmla="*/ 0 w 101"/>
                            <a:gd name="T9" fmla="*/ 62 h 161"/>
                            <a:gd name="T10" fmla="*/ 51 w 101"/>
                            <a:gd name="T11" fmla="*/ 0 h 161"/>
                            <a:gd name="T12" fmla="*/ 101 w 101"/>
                            <a:gd name="T13" fmla="*/ 62 h 161"/>
                            <a:gd name="T14" fmla="*/ 67 w 101"/>
                            <a:gd name="T15" fmla="*/ 62 h 161"/>
                            <a:gd name="T16" fmla="*/ 67 w 101"/>
                            <a:gd name="T17" fmla="*/ 77 h 161"/>
                            <a:gd name="T18" fmla="*/ 68 w 101"/>
                            <a:gd name="T19" fmla="*/ 161 h 16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61">
                              <a:moveTo>
                                <a:pt x="68" y="161"/>
                              </a:moveTo>
                              <a:lnTo>
                                <a:pt x="35" y="161"/>
                              </a:lnTo>
                              <a:lnTo>
                                <a:pt x="34" y="77"/>
                              </a:lnTo>
                              <a:lnTo>
                                <a:pt x="34" y="62"/>
                              </a:lnTo>
                              <a:lnTo>
                                <a:pt x="0" y="62"/>
                              </a:lnTo>
                              <a:lnTo>
                                <a:pt x="51" y="0"/>
                              </a:lnTo>
                              <a:lnTo>
                                <a:pt x="101" y="62"/>
                              </a:lnTo>
                              <a:lnTo>
                                <a:pt x="67" y="62"/>
                              </a:lnTo>
                              <a:lnTo>
                                <a:pt x="67" y="77"/>
                              </a:lnTo>
                              <a:lnTo>
                                <a:pt x="68" y="16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05" name="Freeform 157">
                          <a:extLst>
                            <a:ext uri="{FF2B5EF4-FFF2-40B4-BE49-F238E27FC236}">
                              <a16:creationId xmlns:a16="http://schemas.microsoft.com/office/drawing/2014/main" id="{9FBEFF0D-2D03-424A-988B-031F078D490D}"/>
                            </a:ext>
                          </a:extLst>
                        </xdr:cNvPr>
                        <xdr:cNvSpPr>
                          <a:spLocks/>
                        </xdr:cNvSpPr>
                      </xdr:nvSpPr>
                      <xdr:spPr bwMode="auto">
                        <a:xfrm>
                          <a:off x="3208179" y="13561588"/>
                          <a:ext cx="79134" cy="147142"/>
                        </a:xfrm>
                        <a:custGeom>
                          <a:avLst/>
                          <a:gdLst>
                            <a:gd name="T0" fmla="*/ 65 w 101"/>
                            <a:gd name="T1" fmla="*/ 186 h 186"/>
                            <a:gd name="T2" fmla="*/ 33 w 101"/>
                            <a:gd name="T3" fmla="*/ 185 h 186"/>
                            <a:gd name="T4" fmla="*/ 34 w 101"/>
                            <a:gd name="T5" fmla="*/ 92 h 186"/>
                            <a:gd name="T6" fmla="*/ 34 w 101"/>
                            <a:gd name="T7" fmla="*/ 62 h 186"/>
                            <a:gd name="T8" fmla="*/ 0 w 101"/>
                            <a:gd name="T9" fmla="*/ 62 h 186"/>
                            <a:gd name="T10" fmla="*/ 51 w 101"/>
                            <a:gd name="T11" fmla="*/ 0 h 186"/>
                            <a:gd name="T12" fmla="*/ 101 w 101"/>
                            <a:gd name="T13" fmla="*/ 62 h 186"/>
                            <a:gd name="T14" fmla="*/ 67 w 101"/>
                            <a:gd name="T15" fmla="*/ 62 h 186"/>
                            <a:gd name="T16" fmla="*/ 67 w 101"/>
                            <a:gd name="T17" fmla="*/ 93 h 186"/>
                            <a:gd name="T18" fmla="*/ 65 w 101"/>
                            <a:gd name="T19" fmla="*/ 186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86">
                              <a:moveTo>
                                <a:pt x="65" y="186"/>
                              </a:moveTo>
                              <a:lnTo>
                                <a:pt x="33" y="185"/>
                              </a:lnTo>
                              <a:lnTo>
                                <a:pt x="34" y="92"/>
                              </a:lnTo>
                              <a:lnTo>
                                <a:pt x="34" y="62"/>
                              </a:lnTo>
                              <a:lnTo>
                                <a:pt x="0" y="62"/>
                              </a:lnTo>
                              <a:lnTo>
                                <a:pt x="51" y="0"/>
                              </a:lnTo>
                              <a:lnTo>
                                <a:pt x="101" y="62"/>
                              </a:lnTo>
                              <a:lnTo>
                                <a:pt x="67" y="62"/>
                              </a:lnTo>
                              <a:lnTo>
                                <a:pt x="67" y="93"/>
                              </a:lnTo>
                              <a:lnTo>
                                <a:pt x="65" y="186"/>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106" name="Oval 1105">
                              <a:extLst>
                                <a:ext uri="{FF2B5EF4-FFF2-40B4-BE49-F238E27FC236}">
                                  <a16:creationId xmlns:a16="http://schemas.microsoft.com/office/drawing/2014/main" id="{76AC238D-1CF8-4FCA-AB4C-F45ABBF43BCC}"/>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106" name="Oval 1105">
                              <a:extLst>
                                <a:ext uri="{FF2B5EF4-FFF2-40B4-BE49-F238E27FC236}">
                                  <a16:creationId xmlns:a16="http://schemas.microsoft.com/office/drawing/2014/main" id="{76AC238D-1CF8-4FCA-AB4C-F45ABBF43BCC}"/>
                                </a:ext>
                              </a:extLst>
                            </xdr:cNvPr>
                            <xdr:cNvSpPr>
                              <a:spLocks noChangeArrowheads="1"/>
                            </xdr:cNvSpPr>
                          </xdr:nvSpPr>
                          <xdr:spPr bwMode="auto">
                            <a:xfrm>
                              <a:off x="3095356" y="12664494"/>
                              <a:ext cx="298514" cy="30140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107" name="Oval 1106">
                              <a:extLst>
                                <a:ext uri="{FF2B5EF4-FFF2-40B4-BE49-F238E27FC236}">
                                  <a16:creationId xmlns:a16="http://schemas.microsoft.com/office/drawing/2014/main" id="{AFAAF31F-3ED4-4D69-80E6-7FE1C0CEBB33}"/>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id-ID" sz="800" i="1">
                                            <a:latin typeface="Cambria Math" panose="02040503050406030204" pitchFamily="18" charset="0"/>
                                          </a:rPr>
                                          <m:t>𝑓</m:t>
                                        </m:r>
                                      </m:sup>
                                    </m:sSubSup>
                                  </m:oMath>
                                </m:oMathPara>
                              </a14:m>
                              <a:endParaRPr lang="id-ID" sz="800"/>
                            </a:p>
                          </xdr:txBody>
                        </xdr:sp>
                      </mc:Choice>
                      <mc:Fallback xmlns="">
                        <xdr:sp macro="" textlink="">
                          <xdr:nvSpPr>
                            <xdr:cNvPr id="1107" name="Oval 1106">
                              <a:extLst>
                                <a:ext uri="{FF2B5EF4-FFF2-40B4-BE49-F238E27FC236}">
                                  <a16:creationId xmlns:a16="http://schemas.microsoft.com/office/drawing/2014/main" id="{AFAAF31F-3ED4-4D69-80E6-7FE1C0CEBB33}"/>
                                </a:ext>
                              </a:extLst>
                            </xdr:cNvPr>
                            <xdr:cNvSpPr>
                              <a:spLocks noChangeArrowheads="1"/>
                            </xdr:cNvSpPr>
                          </xdr:nvSpPr>
                          <xdr:spPr bwMode="auto">
                            <a:xfrm>
                              <a:off x="3084387" y="13709521"/>
                              <a:ext cx="324370" cy="327510"/>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𝑧_𝑡^𝑓</a:t>
                              </a:r>
                              <a:endParaRPr lang="id-ID" sz="800"/>
                            </a:p>
                          </xdr:txBody>
                        </xdr:sp>
                      </mc:Fallback>
                    </mc:AlternateContent>
                    <mc:AlternateContent xmlns:mc="http://schemas.openxmlformats.org/markup-compatibility/2006" xmlns:a14="http://schemas.microsoft.com/office/drawing/2010/main">
                      <mc:Choice Requires="a14">
                        <xdr:sp macro="" textlink="">
                          <xdr:nvSpPr>
                            <xdr:cNvPr id="1108" name="Oval 1107">
                              <a:extLst>
                                <a:ext uri="{FF2B5EF4-FFF2-40B4-BE49-F238E27FC236}">
                                  <a16:creationId xmlns:a16="http://schemas.microsoft.com/office/drawing/2014/main" id="{63FA95AB-F390-4375-9A3A-57E6064E7047}"/>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a:rPr lang="en-US" sz="800" b="0" i="1">
                                            <a:latin typeface="Cambria Math" panose="02040503050406030204" pitchFamily="18" charset="0"/>
                                          </a:rPr>
                                          <m:t>𝑖</m:t>
                                        </m:r>
                                      </m:sup>
                                    </m:sSubSup>
                                  </m:oMath>
                                </m:oMathPara>
                              </a14:m>
                              <a:endParaRPr lang="id-ID" sz="800"/>
                            </a:p>
                          </xdr:txBody>
                        </xdr:sp>
                      </mc:Choice>
                      <mc:Fallback xmlns="">
                        <xdr:sp macro="" textlink="">
                          <xdr:nvSpPr>
                            <xdr:cNvPr id="1108" name="Oval 1107">
                              <a:extLst>
                                <a:ext uri="{FF2B5EF4-FFF2-40B4-BE49-F238E27FC236}">
                                  <a16:creationId xmlns:a16="http://schemas.microsoft.com/office/drawing/2014/main" id="{63FA95AB-F390-4375-9A3A-57E6064E7047}"/>
                                </a:ext>
                              </a:extLst>
                            </xdr:cNvPr>
                            <xdr:cNvSpPr>
                              <a:spLocks noChangeArrowheads="1"/>
                            </xdr:cNvSpPr>
                          </xdr:nvSpPr>
                          <xdr:spPr bwMode="auto">
                            <a:xfrm>
                              <a:off x="3682417" y="13744329"/>
                              <a:ext cx="315751" cy="318808"/>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a:t>
                              </a:r>
                              <a:r>
                                <a:rPr lang="en-US" sz="800" b="0" i="0">
                                  <a:latin typeface="Cambria Math" panose="02040503050406030204" pitchFamily="18" charset="0"/>
                                </a:rPr>
                                <a:t>𝑖</a:t>
                              </a:r>
                              <a:endParaRPr lang="id-ID" sz="800"/>
                            </a:p>
                          </xdr:txBody>
                        </xdr:sp>
                      </mc:Fallback>
                    </mc:AlternateContent>
                    <xdr:grpSp>
                      <xdr:nvGrpSpPr>
                        <xdr:cNvPr id="1109" name="Group 1108">
                          <a:extLst>
                            <a:ext uri="{FF2B5EF4-FFF2-40B4-BE49-F238E27FC236}">
                              <a16:creationId xmlns:a16="http://schemas.microsoft.com/office/drawing/2014/main" id="{8A05C35E-C4CD-42A0-AF0C-5B80ABCA84C9}"/>
                            </a:ext>
                          </a:extLst>
                        </xdr:cNvPr>
                        <xdr:cNvGrpSpPr/>
                      </xdr:nvGrpSpPr>
                      <xdr:grpSpPr>
                        <a:xfrm>
                          <a:off x="4704324" y="13751449"/>
                          <a:ext cx="313620" cy="310107"/>
                          <a:chOff x="5721461" y="4434792"/>
                          <a:chExt cx="489857" cy="489857"/>
                        </a:xfrm>
                      </xdr:grpSpPr>
                      <mc:AlternateContent xmlns:mc="http://schemas.openxmlformats.org/markup-compatibility/2006" xmlns:a14="http://schemas.microsoft.com/office/drawing/2010/main">
                        <mc:Choice Requires="a14">
                          <xdr:sp macro="" textlink="">
                            <xdr:nvSpPr>
                              <xdr:cNvPr id="1126" name="Oval 1125">
                                <a:extLst>
                                  <a:ext uri="{FF2B5EF4-FFF2-40B4-BE49-F238E27FC236}">
                                    <a16:creationId xmlns:a16="http://schemas.microsoft.com/office/drawing/2014/main" id="{520C2F15-7155-4E52-9AFF-296FA2DBAC72}"/>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800" i="1">
                                              <a:latin typeface="Cambria Math" panose="02040503050406030204" pitchFamily="18" charset="0"/>
                                            </a:rPr>
                                          </m:ctrlPr>
                                        </m:sSubSupPr>
                                        <m:e>
                                          <m:r>
                                            <a:rPr lang="id-ID" sz="800" i="1">
                                              <a:latin typeface="Cambria Math" panose="02040503050406030204" pitchFamily="18" charset="0"/>
                                            </a:rPr>
                                            <m:t>𝑧</m:t>
                                          </m:r>
                                        </m:e>
                                        <m:sub>
                                          <m:r>
                                            <a:rPr lang="id-ID" sz="800" i="1">
                                              <a:latin typeface="Cambria Math" panose="02040503050406030204" pitchFamily="18" charset="0"/>
                                            </a:rPr>
                                            <m:t>𝑡</m:t>
                                          </m:r>
                                        </m:sub>
                                        <m:sup>
                                          <m:r>
                                            <m:rPr>
                                              <m:sty m:val="p"/>
                                            </m:rPr>
                                            <a:rPr lang="id-ID" sz="800" i="0">
                                              <a:latin typeface="Cambria Math" panose="02040503050406030204" pitchFamily="18" charset="0"/>
                                            </a:rPr>
                                            <m:t>o</m:t>
                                          </m:r>
                                        </m:sup>
                                      </m:sSubSup>
                                    </m:oMath>
                                  </m:oMathPara>
                                </a14:m>
                                <a:endParaRPr lang="id-ID" sz="800"/>
                              </a:p>
                            </xdr:txBody>
                          </xdr:sp>
                        </mc:Choice>
                        <mc:Fallback xmlns="">
                          <xdr:sp macro="" textlink="">
                            <xdr:nvSpPr>
                              <xdr:cNvPr id="1126" name="Oval 1125">
                                <a:extLst>
                                  <a:ext uri="{FF2B5EF4-FFF2-40B4-BE49-F238E27FC236}">
                                    <a16:creationId xmlns:a16="http://schemas.microsoft.com/office/drawing/2014/main" id="{520C2F15-7155-4E52-9AFF-296FA2DBAC72}"/>
                                  </a:ext>
                                </a:extLst>
                              </xdr:cNvPr>
                              <xdr:cNvSpPr>
                                <a:spLocks noChangeArrowheads="1"/>
                              </xdr:cNvSpPr>
                            </xdr:nvSpPr>
                            <xdr:spPr bwMode="auto">
                              <a:xfrm>
                                <a:off x="5721461" y="4434792"/>
                                <a:ext cx="489857" cy="489857"/>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𝑧_𝑡^o</a:t>
                                </a:r>
                                <a:endParaRPr lang="id-ID" sz="800"/>
                              </a:p>
                            </xdr:txBody>
                          </xdr:sp>
                        </mc:Fallback>
                      </mc:AlternateContent>
                      <xdr:sp macro="" textlink="">
                        <xdr:nvSpPr>
                          <xdr:cNvPr id="1127" name="Rectangle 1126">
                            <a:extLst>
                              <a:ext uri="{FF2B5EF4-FFF2-40B4-BE49-F238E27FC236}">
                                <a16:creationId xmlns:a16="http://schemas.microsoft.com/office/drawing/2014/main" id="{F63696DD-CBFF-49B1-A00F-B91399F05335}"/>
                              </a:ext>
                            </a:extLst>
                          </xdr:cNvPr>
                          <xdr:cNvSpPr/>
                        </xdr:nvSpPr>
                        <xdr:spPr>
                          <a:xfrm>
                            <a:off x="5753081" y="4484778"/>
                            <a:ext cx="184731" cy="342755"/>
                          </a:xfrm>
                          <a:prstGeom prst="rect">
                            <a:avLst/>
                          </a:prstGeom>
                        </xdr:spPr>
                        <xdr:txBody>
                          <a:bodyPr wrap="square">
                            <a:spAutoFit/>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sp macro="" textlink="">
                      <xdr:nvSpPr>
                        <xdr:cNvPr id="1110" name="Oval 1109">
                          <a:extLst>
                            <a:ext uri="{FF2B5EF4-FFF2-40B4-BE49-F238E27FC236}">
                              <a16:creationId xmlns:a16="http://schemas.microsoft.com/office/drawing/2014/main" id="{C97D9170-3044-4A60-9BA5-48E65A8E2A01}"/>
                            </a:ext>
                          </a:extLst>
                        </xdr:cNvPr>
                        <xdr:cNvSpPr>
                          <a:spLocks noChangeArrowheads="1"/>
                        </xdr:cNvSpPr>
                      </xdr:nvSpPr>
                      <xdr:spPr bwMode="auto">
                        <a:xfrm>
                          <a:off x="4175461" y="12333575"/>
                          <a:ext cx="229566"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x</a:t>
                          </a:r>
                          <a:endParaRPr lang="id-ID" sz="800"/>
                        </a:p>
                      </xdr:txBody>
                    </xdr:sp>
                    <xdr:sp macro="" textlink="">
                      <xdr:nvSpPr>
                        <xdr:cNvPr id="1111" name="Oval 1110">
                          <a:extLst>
                            <a:ext uri="{FF2B5EF4-FFF2-40B4-BE49-F238E27FC236}">
                              <a16:creationId xmlns:a16="http://schemas.microsoft.com/office/drawing/2014/main" id="{E9A7BE0B-A25C-4D43-AF95-520079C901F9}"/>
                            </a:ext>
                          </a:extLst>
                        </xdr:cNvPr>
                        <xdr:cNvSpPr>
                          <a:spLocks noChangeArrowheads="1"/>
                        </xdr:cNvSpPr>
                      </xdr:nvSpPr>
                      <xdr:spPr bwMode="auto">
                        <a:xfrm>
                          <a:off x="3406924" y="11885244"/>
                          <a:ext cx="236053" cy="232580"/>
                        </a:xfrm>
                        <a:prstGeom prst="ellipse">
                          <a:avLst/>
                        </a:prstGeom>
                        <a:solidFill>
                          <a:srgbClr val="77ADDE"/>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t>x</a:t>
                          </a:r>
                          <a:endParaRPr lang="id-ID" sz="800"/>
                        </a:p>
                      </xdr:txBody>
                    </xdr:sp>
                    <xdr:sp macro="" textlink="">
                      <xdr:nvSpPr>
                        <xdr:cNvPr id="1112" name="Freeform 73">
                          <a:extLst>
                            <a:ext uri="{FF2B5EF4-FFF2-40B4-BE49-F238E27FC236}">
                              <a16:creationId xmlns:a16="http://schemas.microsoft.com/office/drawing/2014/main" id="{3D369A3C-F5BE-44D3-9EA0-13ACCBFEF9A3}"/>
                            </a:ext>
                          </a:extLst>
                        </xdr:cNvPr>
                        <xdr:cNvSpPr>
                          <a:spLocks/>
                        </xdr:cNvSpPr>
                      </xdr:nvSpPr>
                      <xdr:spPr bwMode="auto">
                        <a:xfrm>
                          <a:off x="3316303" y="13975326"/>
                          <a:ext cx="414691" cy="79109"/>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502D8D"/>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sp macro="" textlink="">
                      <xdr:nvSpPr>
                        <xdr:cNvPr id="1113" name="Freeform 73">
                          <a:extLst>
                            <a:ext uri="{FF2B5EF4-FFF2-40B4-BE49-F238E27FC236}">
                              <a16:creationId xmlns:a16="http://schemas.microsoft.com/office/drawing/2014/main" id="{6B6961C5-B57E-4969-BD78-B0035796CB3A}"/>
                            </a:ext>
                          </a:extLst>
                        </xdr:cNvPr>
                        <xdr:cNvSpPr>
                          <a:spLocks/>
                        </xdr:cNvSpPr>
                      </xdr:nvSpPr>
                      <xdr:spPr bwMode="auto">
                        <a:xfrm>
                          <a:off x="6121197" y="11945958"/>
                          <a:ext cx="655813"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mc:AlternateContent xmlns:mc="http://schemas.openxmlformats.org/markup-compatibility/2006" xmlns:a14="http://schemas.microsoft.com/office/drawing/2010/main">
                      <mc:Choice Requires="a14">
                        <xdr:sp macro="" textlink="">
                          <xdr:nvSpPr>
                            <xdr:cNvPr id="1114" name="Freeform 47">
                              <a:extLst>
                                <a:ext uri="{FF2B5EF4-FFF2-40B4-BE49-F238E27FC236}">
                                  <a16:creationId xmlns:a16="http://schemas.microsoft.com/office/drawing/2014/main" id="{7F89CA5B-05D4-4100-8CB4-8FDBCA48751B}"/>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m:rPr>
                                        <m:nor/>
                                      </m:rPr>
                                      <a:rPr lang="en-US" sz="800" i="1"/>
                                      <m:t>tanh</m:t>
                                    </m:r>
                                  </m:oMath>
                                </m:oMathPara>
                              </a14:m>
                              <a:endParaRPr lang="id-ID" sz="800" i="1"/>
                            </a:p>
                          </xdr:txBody>
                        </xdr:sp>
                      </mc:Choice>
                      <mc:Fallback xmlns="">
                        <xdr:sp macro="" textlink="">
                          <xdr:nvSpPr>
                            <xdr:cNvPr id="1114" name="Freeform 47">
                              <a:extLst>
                                <a:ext uri="{FF2B5EF4-FFF2-40B4-BE49-F238E27FC236}">
                                  <a16:creationId xmlns:a16="http://schemas.microsoft.com/office/drawing/2014/main" id="{7F89CA5B-05D4-4100-8CB4-8FDBCA48751B}"/>
                                </a:ext>
                              </a:extLst>
                            </xdr:cNvPr>
                            <xdr:cNvSpPr>
                              <a:spLocks/>
                            </xdr:cNvSpPr>
                          </xdr:nvSpPr>
                          <xdr:spPr bwMode="auto">
                            <a:xfrm>
                              <a:off x="4097510" y="13136256"/>
                              <a:ext cx="389784" cy="172457"/>
                            </a:xfrm>
                            <a:custGeom>
                              <a:avLst/>
                              <a:gdLst>
                                <a:gd name="T0" fmla="*/ 40 w 428"/>
                                <a:gd name="T1" fmla="*/ 0 h 266"/>
                                <a:gd name="T2" fmla="*/ 388 w 428"/>
                                <a:gd name="T3" fmla="*/ 0 h 266"/>
                                <a:gd name="T4" fmla="*/ 428 w 428"/>
                                <a:gd name="T5" fmla="*/ 39 h 266"/>
                                <a:gd name="T6" fmla="*/ 428 w 428"/>
                                <a:gd name="T7" fmla="*/ 226 h 266"/>
                                <a:gd name="T8" fmla="*/ 388 w 428"/>
                                <a:gd name="T9" fmla="*/ 266 h 266"/>
                                <a:gd name="T10" fmla="*/ 40 w 428"/>
                                <a:gd name="T11" fmla="*/ 266 h 266"/>
                                <a:gd name="T12" fmla="*/ 0 w 428"/>
                                <a:gd name="T13" fmla="*/ 226 h 266"/>
                                <a:gd name="T14" fmla="*/ 0 w 428"/>
                                <a:gd name="T15" fmla="*/ 39 h 266"/>
                                <a:gd name="T16" fmla="*/ 40 w 428"/>
                                <a:gd name="T17" fmla="*/ 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28" h="266">
                                  <a:moveTo>
                                    <a:pt x="40" y="0"/>
                                  </a:moveTo>
                                  <a:cubicBezTo>
                                    <a:pt x="388" y="0"/>
                                    <a:pt x="388" y="0"/>
                                    <a:pt x="388" y="0"/>
                                  </a:cubicBezTo>
                                  <a:cubicBezTo>
                                    <a:pt x="410" y="0"/>
                                    <a:pt x="428" y="17"/>
                                    <a:pt x="428" y="39"/>
                                  </a:cubicBezTo>
                                  <a:cubicBezTo>
                                    <a:pt x="428" y="226"/>
                                    <a:pt x="428" y="226"/>
                                    <a:pt x="428" y="226"/>
                                  </a:cubicBezTo>
                                  <a:cubicBezTo>
                                    <a:pt x="428" y="248"/>
                                    <a:pt x="410" y="266"/>
                                    <a:pt x="388" y="266"/>
                                  </a:cubicBezTo>
                                  <a:cubicBezTo>
                                    <a:pt x="40" y="266"/>
                                    <a:pt x="40" y="266"/>
                                    <a:pt x="40" y="266"/>
                                  </a:cubicBezTo>
                                  <a:cubicBezTo>
                                    <a:pt x="18" y="266"/>
                                    <a:pt x="0" y="248"/>
                                    <a:pt x="0" y="226"/>
                                  </a:cubicBezTo>
                                  <a:cubicBezTo>
                                    <a:pt x="0" y="39"/>
                                    <a:pt x="0" y="39"/>
                                    <a:pt x="0" y="39"/>
                                  </a:cubicBezTo>
                                  <a:cubicBezTo>
                                    <a:pt x="0" y="17"/>
                                    <a:pt x="18" y="0"/>
                                    <a:pt x="40" y="0"/>
                                  </a:cubicBezTo>
                                  <a:close/>
                                </a:path>
                              </a:pathLst>
                            </a:custGeom>
                            <a:solidFill>
                              <a:srgbClr val="CECBE6"/>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"tanh</a:t>
                              </a:r>
                              <a:r>
                                <a:rPr lang="id-ID" sz="800" i="0"/>
                                <a:t>"</a:t>
                              </a:r>
                              <a:endParaRPr lang="id-ID" sz="800" i="1"/>
                            </a:p>
                          </xdr:txBody>
                        </xdr:sp>
                      </mc:Fallback>
                    </mc:AlternateContent>
                    <xdr:sp macro="" textlink="">
                      <xdr:nvSpPr>
                        <xdr:cNvPr id="1115" name="Freeform 155">
                          <a:extLst>
                            <a:ext uri="{FF2B5EF4-FFF2-40B4-BE49-F238E27FC236}">
                              <a16:creationId xmlns:a16="http://schemas.microsoft.com/office/drawing/2014/main" id="{ABDA6D51-0D9E-4EA4-849A-52735BCF4EDD}"/>
                            </a:ext>
                          </a:extLst>
                        </xdr:cNvPr>
                        <xdr:cNvSpPr>
                          <a:spLocks/>
                        </xdr:cNvSpPr>
                      </xdr:nvSpPr>
                      <xdr:spPr bwMode="auto">
                        <a:xfrm>
                          <a:off x="3117293" y="13382802"/>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mc:AlternateContent xmlns:mc="http://schemas.openxmlformats.org/markup-compatibility/2006" xmlns:a14="http://schemas.microsoft.com/office/drawing/2010/main">
                      <mc:Choice Requires="a14">
                        <xdr:sp macro="" textlink="">
                          <xdr:nvSpPr>
                            <xdr:cNvPr id="1116" name="Freeform 147">
                              <a:extLst>
                                <a:ext uri="{FF2B5EF4-FFF2-40B4-BE49-F238E27FC236}">
                                  <a16:creationId xmlns:a16="http://schemas.microsoft.com/office/drawing/2014/main" id="{D580FE1D-2D68-45DD-93D6-8C9E389EE566}"/>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116" name="Freeform 147">
                              <a:extLst>
                                <a:ext uri="{FF2B5EF4-FFF2-40B4-BE49-F238E27FC236}">
                                  <a16:creationId xmlns:a16="http://schemas.microsoft.com/office/drawing/2014/main" id="{D580FE1D-2D68-45DD-93D6-8C9E389EE566}"/>
                                </a:ext>
                              </a:extLst>
                            </xdr:cNvPr>
                            <xdr:cNvSpPr>
                              <a:spLocks/>
                            </xdr:cNvSpPr>
                          </xdr:nvSpPr>
                          <xdr:spPr bwMode="auto">
                            <a:xfrm>
                              <a:off x="3070283" y="13098010"/>
                              <a:ext cx="354926" cy="155054"/>
                            </a:xfrm>
                            <a:custGeom>
                              <a:avLst/>
                              <a:gdLst>
                                <a:gd name="T0" fmla="*/ 36 w 555"/>
                                <a:gd name="T1" fmla="*/ 0 h 240"/>
                                <a:gd name="T2" fmla="*/ 519 w 555"/>
                                <a:gd name="T3" fmla="*/ 0 h 240"/>
                                <a:gd name="T4" fmla="*/ 555 w 555"/>
                                <a:gd name="T5" fmla="*/ 36 h 240"/>
                                <a:gd name="T6" fmla="*/ 555 w 555"/>
                                <a:gd name="T7" fmla="*/ 204 h 240"/>
                                <a:gd name="T8" fmla="*/ 519 w 555"/>
                                <a:gd name="T9" fmla="*/ 240 h 240"/>
                                <a:gd name="T10" fmla="*/ 36 w 555"/>
                                <a:gd name="T11" fmla="*/ 240 h 240"/>
                                <a:gd name="T12" fmla="*/ 0 w 555"/>
                                <a:gd name="T13" fmla="*/ 204 h 240"/>
                                <a:gd name="T14" fmla="*/ 0 w 555"/>
                                <a:gd name="T15" fmla="*/ 36 h 240"/>
                                <a:gd name="T16" fmla="*/ 36 w 555"/>
                                <a:gd name="T17"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55" h="240">
                                  <a:moveTo>
                                    <a:pt x="36" y="0"/>
                                  </a:moveTo>
                                  <a:cubicBezTo>
                                    <a:pt x="519" y="0"/>
                                    <a:pt x="519" y="0"/>
                                    <a:pt x="519" y="0"/>
                                  </a:cubicBezTo>
                                  <a:cubicBezTo>
                                    <a:pt x="539" y="0"/>
                                    <a:pt x="555" y="16"/>
                                    <a:pt x="555" y="36"/>
                                  </a:cubicBezTo>
                                  <a:cubicBezTo>
                                    <a:pt x="555" y="204"/>
                                    <a:pt x="555" y="204"/>
                                    <a:pt x="555" y="204"/>
                                  </a:cubicBezTo>
                                  <a:cubicBezTo>
                                    <a:pt x="555" y="224"/>
                                    <a:pt x="539" y="240"/>
                                    <a:pt x="519" y="240"/>
                                  </a:cubicBezTo>
                                  <a:cubicBezTo>
                                    <a:pt x="36" y="240"/>
                                    <a:pt x="36" y="240"/>
                                    <a:pt x="36" y="240"/>
                                  </a:cubicBezTo>
                                  <a:cubicBezTo>
                                    <a:pt x="17" y="240"/>
                                    <a:pt x="0" y="224"/>
                                    <a:pt x="0" y="204"/>
                                  </a:cubicBezTo>
                                  <a:cubicBezTo>
                                    <a:pt x="0" y="36"/>
                                    <a:pt x="0" y="36"/>
                                    <a:pt x="0" y="36"/>
                                  </a:cubicBezTo>
                                  <a:cubicBezTo>
                                    <a:pt x="0" y="16"/>
                                    <a:pt x="17"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117" name="Freeform 82">
                              <a:extLst>
                                <a:ext uri="{FF2B5EF4-FFF2-40B4-BE49-F238E27FC236}">
                                  <a16:creationId xmlns:a16="http://schemas.microsoft.com/office/drawing/2014/main" id="{DFB76C44-A003-4564-A3FB-CA5D78A9755D}"/>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117" name="Freeform 82">
                              <a:extLst>
                                <a:ext uri="{FF2B5EF4-FFF2-40B4-BE49-F238E27FC236}">
                                  <a16:creationId xmlns:a16="http://schemas.microsoft.com/office/drawing/2014/main" id="{DFB76C44-A003-4564-A3FB-CA5D78A9755D}"/>
                                </a:ext>
                              </a:extLst>
                            </xdr:cNvPr>
                            <xdr:cNvSpPr>
                              <a:spLocks/>
                            </xdr:cNvSpPr>
                          </xdr:nvSpPr>
                          <xdr:spPr bwMode="auto">
                            <a:xfrm>
                              <a:off x="4677684" y="13128071"/>
                              <a:ext cx="367681" cy="158217"/>
                            </a:xfrm>
                            <a:custGeom>
                              <a:avLst/>
                              <a:gdLst>
                                <a:gd name="T0" fmla="*/ 36 w 565"/>
                                <a:gd name="T1" fmla="*/ 0 h 245"/>
                                <a:gd name="T2" fmla="*/ 528 w 565"/>
                                <a:gd name="T3" fmla="*/ 0 h 245"/>
                                <a:gd name="T4" fmla="*/ 565 w 565"/>
                                <a:gd name="T5" fmla="*/ 37 h 245"/>
                                <a:gd name="T6" fmla="*/ 565 w 565"/>
                                <a:gd name="T7" fmla="*/ 208 h 245"/>
                                <a:gd name="T8" fmla="*/ 528 w 565"/>
                                <a:gd name="T9" fmla="*/ 245 h 245"/>
                                <a:gd name="T10" fmla="*/ 36 w 565"/>
                                <a:gd name="T11" fmla="*/ 245 h 245"/>
                                <a:gd name="T12" fmla="*/ 0 w 565"/>
                                <a:gd name="T13" fmla="*/ 208 h 245"/>
                                <a:gd name="T14" fmla="*/ 0 w 565"/>
                                <a:gd name="T15" fmla="*/ 37 h 245"/>
                                <a:gd name="T16" fmla="*/ 36 w 565"/>
                                <a:gd name="T17" fmla="*/ 0 h 2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65" h="245">
                                  <a:moveTo>
                                    <a:pt x="36" y="0"/>
                                  </a:moveTo>
                                  <a:cubicBezTo>
                                    <a:pt x="528" y="0"/>
                                    <a:pt x="528" y="0"/>
                                    <a:pt x="528" y="0"/>
                                  </a:cubicBezTo>
                                  <a:cubicBezTo>
                                    <a:pt x="548" y="0"/>
                                    <a:pt x="565" y="16"/>
                                    <a:pt x="565" y="37"/>
                                  </a:cubicBezTo>
                                  <a:cubicBezTo>
                                    <a:pt x="565" y="208"/>
                                    <a:pt x="565" y="208"/>
                                    <a:pt x="565" y="208"/>
                                  </a:cubicBezTo>
                                  <a:cubicBezTo>
                                    <a:pt x="565" y="228"/>
                                    <a:pt x="548" y="245"/>
                                    <a:pt x="528" y="245"/>
                                  </a:cubicBezTo>
                                  <a:cubicBezTo>
                                    <a:pt x="36" y="245"/>
                                    <a:pt x="36" y="245"/>
                                    <a:pt x="36" y="245"/>
                                  </a:cubicBezTo>
                                  <a:cubicBezTo>
                                    <a:pt x="16" y="245"/>
                                    <a:pt x="0" y="228"/>
                                    <a:pt x="0" y="208"/>
                                  </a:cubicBezTo>
                                  <a:cubicBezTo>
                                    <a:pt x="0" y="37"/>
                                    <a:pt x="0" y="37"/>
                                    <a:pt x="0" y="37"/>
                                  </a:cubicBezTo>
                                  <a:cubicBezTo>
                                    <a:pt x="0" y="16"/>
                                    <a:pt x="16" y="0"/>
                                    <a:pt x="36"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mc:AlternateContent xmlns:mc="http://schemas.openxmlformats.org/markup-compatibility/2006" xmlns:a14="http://schemas.microsoft.com/office/drawing/2010/main">
                      <mc:Choice Requires="a14">
                        <xdr:sp macro="" textlink="">
                          <xdr:nvSpPr>
                            <xdr:cNvPr id="1118" name="Freeform 61">
                              <a:extLst>
                                <a:ext uri="{FF2B5EF4-FFF2-40B4-BE49-F238E27FC236}">
                                  <a16:creationId xmlns:a16="http://schemas.microsoft.com/office/drawing/2014/main" id="{7BA0F9FE-44AB-476A-B670-6532314DBCFC}"/>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r>
                                      <a:rPr lang="id-ID" sz="800" i="1">
                                        <a:latin typeface="Cambria Math" panose="02040503050406030204" pitchFamily="18" charset="0"/>
                                      </a:rPr>
                                      <m:t>𝜎</m:t>
                                    </m:r>
                                  </m:oMath>
                                </m:oMathPara>
                              </a14:m>
                              <a:endParaRPr lang="id-ID" sz="800"/>
                            </a:p>
                          </xdr:txBody>
                        </xdr:sp>
                      </mc:Choice>
                      <mc:Fallback xmlns="">
                        <xdr:sp macro="" textlink="">
                          <xdr:nvSpPr>
                            <xdr:cNvPr id="1118" name="Freeform 61">
                              <a:extLst>
                                <a:ext uri="{FF2B5EF4-FFF2-40B4-BE49-F238E27FC236}">
                                  <a16:creationId xmlns:a16="http://schemas.microsoft.com/office/drawing/2014/main" id="{7BA0F9FE-44AB-476A-B670-6532314DBCFC}"/>
                                </a:ext>
                              </a:extLst>
                            </xdr:cNvPr>
                            <xdr:cNvSpPr>
                              <a:spLocks/>
                            </xdr:cNvSpPr>
                          </xdr:nvSpPr>
                          <xdr:spPr bwMode="auto">
                            <a:xfrm>
                              <a:off x="3672230" y="13135982"/>
                              <a:ext cx="333772" cy="146352"/>
                            </a:xfrm>
                            <a:custGeom>
                              <a:avLst/>
                              <a:gdLst>
                                <a:gd name="T0" fmla="*/ 34 w 522"/>
                                <a:gd name="T1" fmla="*/ 0 h 226"/>
                                <a:gd name="T2" fmla="*/ 488 w 522"/>
                                <a:gd name="T3" fmla="*/ 0 h 226"/>
                                <a:gd name="T4" fmla="*/ 522 w 522"/>
                                <a:gd name="T5" fmla="*/ 33 h 226"/>
                                <a:gd name="T6" fmla="*/ 522 w 522"/>
                                <a:gd name="T7" fmla="*/ 192 h 226"/>
                                <a:gd name="T8" fmla="*/ 488 w 522"/>
                                <a:gd name="T9" fmla="*/ 226 h 226"/>
                                <a:gd name="T10" fmla="*/ 34 w 522"/>
                                <a:gd name="T11" fmla="*/ 226 h 226"/>
                                <a:gd name="T12" fmla="*/ 0 w 522"/>
                                <a:gd name="T13" fmla="*/ 192 h 226"/>
                                <a:gd name="T14" fmla="*/ 0 w 522"/>
                                <a:gd name="T15" fmla="*/ 33 h 226"/>
                                <a:gd name="T16" fmla="*/ 34 w 522"/>
                                <a:gd name="T17" fmla="*/ 0 h 22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522" h="226">
                                  <a:moveTo>
                                    <a:pt x="34" y="0"/>
                                  </a:moveTo>
                                  <a:cubicBezTo>
                                    <a:pt x="488" y="0"/>
                                    <a:pt x="488" y="0"/>
                                    <a:pt x="488" y="0"/>
                                  </a:cubicBezTo>
                                  <a:cubicBezTo>
                                    <a:pt x="507" y="0"/>
                                    <a:pt x="522" y="15"/>
                                    <a:pt x="522" y="33"/>
                                  </a:cubicBezTo>
                                  <a:cubicBezTo>
                                    <a:pt x="522" y="192"/>
                                    <a:pt x="522" y="192"/>
                                    <a:pt x="522" y="192"/>
                                  </a:cubicBezTo>
                                  <a:cubicBezTo>
                                    <a:pt x="522" y="210"/>
                                    <a:pt x="507" y="226"/>
                                    <a:pt x="488" y="226"/>
                                  </a:cubicBezTo>
                                  <a:cubicBezTo>
                                    <a:pt x="34" y="226"/>
                                    <a:pt x="34" y="226"/>
                                    <a:pt x="34" y="226"/>
                                  </a:cubicBezTo>
                                  <a:cubicBezTo>
                                    <a:pt x="15" y="226"/>
                                    <a:pt x="0" y="210"/>
                                    <a:pt x="0" y="192"/>
                                  </a:cubicBezTo>
                                  <a:cubicBezTo>
                                    <a:pt x="0" y="33"/>
                                    <a:pt x="0" y="33"/>
                                    <a:pt x="0" y="33"/>
                                  </a:cubicBezTo>
                                  <a:cubicBezTo>
                                    <a:pt x="0" y="15"/>
                                    <a:pt x="15" y="0"/>
                                    <a:pt x="34" y="0"/>
                                  </a:cubicBezTo>
                                  <a:close/>
                                </a:path>
                              </a:pathLst>
                            </a:custGeom>
                            <a:solidFill>
                              <a:srgbClr val="FBF49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𝜎</a:t>
                              </a:r>
                              <a:endParaRPr lang="id-ID" sz="800"/>
                            </a:p>
                          </xdr:txBody>
                        </xdr:sp>
                      </mc:Fallback>
                    </mc:AlternateContent>
                    <xdr:sp macro="" textlink="">
                      <xdr:nvSpPr>
                        <xdr:cNvPr id="1119" name="Freeform 155">
                          <a:extLst>
                            <a:ext uri="{FF2B5EF4-FFF2-40B4-BE49-F238E27FC236}">
                              <a16:creationId xmlns:a16="http://schemas.microsoft.com/office/drawing/2014/main" id="{2A3C07D9-0C7A-4B84-B321-97235FF67F7A}"/>
                            </a:ext>
                          </a:extLst>
                        </xdr:cNvPr>
                        <xdr:cNvSpPr>
                          <a:spLocks/>
                        </xdr:cNvSpPr>
                      </xdr:nvSpPr>
                      <xdr:spPr bwMode="auto">
                        <a:xfrm>
                          <a:off x="4163131" y="13394737"/>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1120" name="Freeform 155">
                          <a:extLst>
                            <a:ext uri="{FF2B5EF4-FFF2-40B4-BE49-F238E27FC236}">
                              <a16:creationId xmlns:a16="http://schemas.microsoft.com/office/drawing/2014/main" id="{B5618469-C1E8-4271-9742-78A76C3A0528}"/>
                            </a:ext>
                          </a:extLst>
                        </xdr:cNvPr>
                        <xdr:cNvSpPr>
                          <a:spLocks/>
                        </xdr:cNvSpPr>
                      </xdr:nvSpPr>
                      <xdr:spPr bwMode="auto">
                        <a:xfrm>
                          <a:off x="3712582" y="13395290"/>
                          <a:ext cx="262473"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1121" name="Freeform 155">
                          <a:extLst>
                            <a:ext uri="{FF2B5EF4-FFF2-40B4-BE49-F238E27FC236}">
                              <a16:creationId xmlns:a16="http://schemas.microsoft.com/office/drawing/2014/main" id="{66C23D97-8E23-4A86-9C00-5F3905527151}"/>
                            </a:ext>
                          </a:extLst>
                        </xdr:cNvPr>
                        <xdr:cNvSpPr>
                          <a:spLocks/>
                        </xdr:cNvSpPr>
                      </xdr:nvSpPr>
                      <xdr:spPr bwMode="auto">
                        <a:xfrm>
                          <a:off x="4728752" y="13393086"/>
                          <a:ext cx="268960" cy="177995"/>
                        </a:xfrm>
                        <a:custGeom>
                          <a:avLst/>
                          <a:gdLst>
                            <a:gd name="T0" fmla="*/ 41 w 410"/>
                            <a:gd name="T1" fmla="*/ 0 h 275"/>
                            <a:gd name="T2" fmla="*/ 368 w 410"/>
                            <a:gd name="T3" fmla="*/ 0 h 275"/>
                            <a:gd name="T4" fmla="*/ 410 w 410"/>
                            <a:gd name="T5" fmla="*/ 41 h 275"/>
                            <a:gd name="T6" fmla="*/ 410 w 410"/>
                            <a:gd name="T7" fmla="*/ 234 h 275"/>
                            <a:gd name="T8" fmla="*/ 368 w 410"/>
                            <a:gd name="T9" fmla="*/ 275 h 275"/>
                            <a:gd name="T10" fmla="*/ 41 w 410"/>
                            <a:gd name="T11" fmla="*/ 275 h 275"/>
                            <a:gd name="T12" fmla="*/ 0 w 410"/>
                            <a:gd name="T13" fmla="*/ 234 h 275"/>
                            <a:gd name="T14" fmla="*/ 0 w 410"/>
                            <a:gd name="T15" fmla="*/ 41 h 275"/>
                            <a:gd name="T16" fmla="*/ 41 w 410"/>
                            <a:gd name="T17" fmla="*/ 0 h 27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410" h="275">
                              <a:moveTo>
                                <a:pt x="41" y="0"/>
                              </a:moveTo>
                              <a:cubicBezTo>
                                <a:pt x="368" y="0"/>
                                <a:pt x="368" y="0"/>
                                <a:pt x="368" y="0"/>
                              </a:cubicBezTo>
                              <a:cubicBezTo>
                                <a:pt x="391" y="0"/>
                                <a:pt x="410" y="19"/>
                                <a:pt x="410" y="41"/>
                              </a:cubicBezTo>
                              <a:cubicBezTo>
                                <a:pt x="410" y="234"/>
                                <a:pt x="410" y="234"/>
                                <a:pt x="410" y="234"/>
                              </a:cubicBezTo>
                              <a:cubicBezTo>
                                <a:pt x="410" y="256"/>
                                <a:pt x="391" y="275"/>
                                <a:pt x="368" y="275"/>
                              </a:cubicBezTo>
                              <a:cubicBezTo>
                                <a:pt x="41" y="275"/>
                                <a:pt x="41" y="275"/>
                                <a:pt x="41" y="275"/>
                              </a:cubicBezTo>
                              <a:cubicBezTo>
                                <a:pt x="19" y="275"/>
                                <a:pt x="0" y="256"/>
                                <a:pt x="0" y="234"/>
                              </a:cubicBezTo>
                              <a:cubicBezTo>
                                <a:pt x="0" y="41"/>
                                <a:pt x="0" y="41"/>
                                <a:pt x="0" y="41"/>
                              </a:cubicBezTo>
                              <a:cubicBezTo>
                                <a:pt x="0" y="19"/>
                                <a:pt x="19" y="0"/>
                                <a:pt x="41" y="0"/>
                              </a:cubicBezTo>
                              <a:close/>
                            </a:path>
                          </a:pathLst>
                        </a:custGeom>
                        <a:solidFill>
                          <a:srgbClr val="D2EDF3"/>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600"/>
                            <a:t>1+</a:t>
                          </a:r>
                          <a:endParaRPr lang="id-ID" sz="600"/>
                        </a:p>
                      </xdr:txBody>
                    </xdr:sp>
                    <xdr:sp macro="" textlink="">
                      <xdr:nvSpPr>
                        <xdr:cNvPr id="1122" name="Oval 1121">
                          <a:extLst>
                            <a:ext uri="{FF2B5EF4-FFF2-40B4-BE49-F238E27FC236}">
                              <a16:creationId xmlns:a16="http://schemas.microsoft.com/office/drawing/2014/main" id="{301A80EF-B3CD-4DF0-969F-573795F1D934}"/>
                            </a:ext>
                          </a:extLst>
                        </xdr:cNvPr>
                        <xdr:cNvSpPr>
                          <a:spLocks noChangeArrowheads="1"/>
                        </xdr:cNvSpPr>
                      </xdr:nvSpPr>
                      <xdr:spPr bwMode="auto">
                        <a:xfrm>
                          <a:off x="4450468" y="11854391"/>
                          <a:ext cx="293814" cy="296658"/>
                        </a:xfrm>
                        <a:prstGeom prst="ellipse">
                          <a:avLst/>
                        </a:prstGeom>
                        <a:solidFill>
                          <a:srgbClr val="FBF49C"/>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800"/>
                            <a:t>+</a:t>
                          </a:r>
                          <a:endParaRPr lang="id-ID" sz="800"/>
                        </a:p>
                      </xdr:txBody>
                    </xdr:sp>
                    <mc:AlternateContent xmlns:mc="http://schemas.openxmlformats.org/markup-compatibility/2006" xmlns:a14="http://schemas.microsoft.com/office/drawing/2010/main">
                      <mc:Choice Requires="a14">
                        <xdr:sp macro="" textlink="">
                          <xdr:nvSpPr>
                            <xdr:cNvPr id="1123" name="Oval 1122">
                              <a:extLst>
                                <a:ext uri="{FF2B5EF4-FFF2-40B4-BE49-F238E27FC236}">
                                  <a16:creationId xmlns:a16="http://schemas.microsoft.com/office/drawing/2014/main" id="{A3546982-D765-4A0B-A23E-1C6394772540}"/>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1123" name="Oval 1122">
                              <a:extLst>
                                <a:ext uri="{FF2B5EF4-FFF2-40B4-BE49-F238E27FC236}">
                                  <a16:creationId xmlns:a16="http://schemas.microsoft.com/office/drawing/2014/main" id="{A3546982-D765-4A0B-A23E-1C6394772540}"/>
                                </a:ext>
                              </a:extLst>
                            </xdr:cNvPr>
                            <xdr:cNvSpPr>
                              <a:spLocks noChangeArrowheads="1"/>
                            </xdr:cNvSpPr>
                          </xdr:nvSpPr>
                          <xdr:spPr bwMode="auto">
                            <a:xfrm>
                              <a:off x="5780677" y="11852847"/>
                              <a:ext cx="335719" cy="341764"/>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mc:AlternateContent xmlns:mc="http://schemas.openxmlformats.org/markup-compatibility/2006" xmlns:a14="http://schemas.microsoft.com/office/drawing/2010/main">
                      <mc:Choice Requires="a14">
                        <xdr:sp macro="" textlink="">
                          <xdr:nvSpPr>
                            <xdr:cNvPr id="1124" name="Oval 1123">
                              <a:extLst>
                                <a:ext uri="{FF2B5EF4-FFF2-40B4-BE49-F238E27FC236}">
                                  <a16:creationId xmlns:a16="http://schemas.microsoft.com/office/drawing/2014/main" id="{3E601B92-D82E-4A98-8FBF-95EDC9A8386A}"/>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1124" name="Oval 1123">
                              <a:extLst>
                                <a:ext uri="{FF2B5EF4-FFF2-40B4-BE49-F238E27FC236}">
                                  <a16:creationId xmlns:a16="http://schemas.microsoft.com/office/drawing/2014/main" id="{3E601B92-D82E-4A98-8FBF-95EDC9A8386A}"/>
                                </a:ext>
                              </a:extLst>
                            </xdr:cNvPr>
                            <xdr:cNvSpPr>
                              <a:spLocks noChangeArrowheads="1"/>
                            </xdr:cNvSpPr>
                          </xdr:nvSpPr>
                          <xdr:spPr bwMode="auto">
                            <a:xfrm>
                              <a:off x="4715295" y="12707212"/>
                              <a:ext cx="291682" cy="287956"/>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sp macro="" textlink="">
                      <xdr:nvSpPr>
                        <xdr:cNvPr id="1125" name="Freeform 73">
                          <a:extLst>
                            <a:ext uri="{FF2B5EF4-FFF2-40B4-BE49-F238E27FC236}">
                              <a16:creationId xmlns:a16="http://schemas.microsoft.com/office/drawing/2014/main" id="{48D778A0-DA8A-421B-93C2-01C39D142CA8}"/>
                            </a:ext>
                          </a:extLst>
                        </xdr:cNvPr>
                        <xdr:cNvSpPr>
                          <a:spLocks/>
                        </xdr:cNvSpPr>
                      </xdr:nvSpPr>
                      <xdr:spPr bwMode="auto">
                        <a:xfrm>
                          <a:off x="852450" y="11952134"/>
                          <a:ext cx="657878" cy="80691"/>
                        </a:xfrm>
                        <a:custGeom>
                          <a:avLst/>
                          <a:gdLst>
                            <a:gd name="T0" fmla="*/ 0 w 521"/>
                            <a:gd name="T1" fmla="*/ 76 h 100"/>
                            <a:gd name="T2" fmla="*/ 0 w 521"/>
                            <a:gd name="T3" fmla="*/ 43 h 100"/>
                            <a:gd name="T4" fmla="*/ 152 w 521"/>
                            <a:gd name="T5" fmla="*/ 43 h 100"/>
                            <a:gd name="T6" fmla="*/ 458 w 521"/>
                            <a:gd name="T7" fmla="*/ 34 h 100"/>
                            <a:gd name="T8" fmla="*/ 457 w 521"/>
                            <a:gd name="T9" fmla="*/ 0 h 100"/>
                            <a:gd name="T10" fmla="*/ 521 w 521"/>
                            <a:gd name="T11" fmla="*/ 48 h 100"/>
                            <a:gd name="T12" fmla="*/ 460 w 521"/>
                            <a:gd name="T13" fmla="*/ 100 h 100"/>
                            <a:gd name="T14" fmla="*/ 459 w 521"/>
                            <a:gd name="T15" fmla="*/ 66 h 100"/>
                            <a:gd name="T16" fmla="*/ 153 w 521"/>
                            <a:gd name="T17" fmla="*/ 76 h 100"/>
                            <a:gd name="T18" fmla="*/ 0 w 521"/>
                            <a:gd name="T19" fmla="*/ 76 h 1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521" h="100">
                              <a:moveTo>
                                <a:pt x="0" y="76"/>
                              </a:moveTo>
                              <a:lnTo>
                                <a:pt x="0" y="43"/>
                              </a:lnTo>
                              <a:lnTo>
                                <a:pt x="152" y="43"/>
                              </a:lnTo>
                              <a:lnTo>
                                <a:pt x="458" y="34"/>
                              </a:lnTo>
                              <a:lnTo>
                                <a:pt x="457" y="0"/>
                              </a:lnTo>
                              <a:lnTo>
                                <a:pt x="521" y="48"/>
                              </a:lnTo>
                              <a:lnTo>
                                <a:pt x="460" y="100"/>
                              </a:lnTo>
                              <a:lnTo>
                                <a:pt x="459" y="66"/>
                              </a:lnTo>
                              <a:lnTo>
                                <a:pt x="153" y="76"/>
                              </a:lnTo>
                              <a:lnTo>
                                <a:pt x="0" y="76"/>
                              </a:lnTo>
                              <a:close/>
                            </a:path>
                          </a:pathLst>
                        </a:custGeom>
                        <a:solidFill>
                          <a:srgbClr val="FF0000"/>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grpSp>
          </xdr:grpSp>
          <xdr:sp macro="" textlink="">
            <xdr:nvSpPr>
              <xdr:cNvPr id="1063" name="Freeform 84">
                <a:extLst>
                  <a:ext uri="{FF2B5EF4-FFF2-40B4-BE49-F238E27FC236}">
                    <a16:creationId xmlns:a16="http://schemas.microsoft.com/office/drawing/2014/main" id="{17DA1D8D-5CEB-46AB-B872-0B1D2B3CCAAF}"/>
                  </a:ext>
                </a:extLst>
              </xdr:cNvPr>
              <xdr:cNvSpPr>
                <a:spLocks/>
              </xdr:cNvSpPr>
            </xdr:nvSpPr>
            <xdr:spPr bwMode="auto">
              <a:xfrm>
                <a:off x="4817858" y="13561583"/>
                <a:ext cx="90024" cy="184495"/>
              </a:xfrm>
              <a:custGeom>
                <a:avLst/>
                <a:gdLst>
                  <a:gd name="T0" fmla="*/ 69 w 101"/>
                  <a:gd name="T1" fmla="*/ 141 h 142"/>
                  <a:gd name="T2" fmla="*/ 36 w 101"/>
                  <a:gd name="T3" fmla="*/ 142 h 142"/>
                  <a:gd name="T4" fmla="*/ 34 w 101"/>
                  <a:gd name="T5" fmla="*/ 69 h 142"/>
                  <a:gd name="T6" fmla="*/ 34 w 101"/>
                  <a:gd name="T7" fmla="*/ 62 h 142"/>
                  <a:gd name="T8" fmla="*/ 0 w 101"/>
                  <a:gd name="T9" fmla="*/ 60 h 142"/>
                  <a:gd name="T10" fmla="*/ 53 w 101"/>
                  <a:gd name="T11" fmla="*/ 0 h 142"/>
                  <a:gd name="T12" fmla="*/ 101 w 101"/>
                  <a:gd name="T13" fmla="*/ 64 h 142"/>
                  <a:gd name="T14" fmla="*/ 67 w 101"/>
                  <a:gd name="T15" fmla="*/ 62 h 142"/>
                  <a:gd name="T16" fmla="*/ 67 w 101"/>
                  <a:gd name="T17" fmla="*/ 69 h 142"/>
                  <a:gd name="T18" fmla="*/ 69 w 101"/>
                  <a:gd name="T19" fmla="*/ 141 h 1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01" h="142">
                    <a:moveTo>
                      <a:pt x="69" y="141"/>
                    </a:moveTo>
                    <a:lnTo>
                      <a:pt x="36" y="142"/>
                    </a:lnTo>
                    <a:lnTo>
                      <a:pt x="34" y="69"/>
                    </a:lnTo>
                    <a:lnTo>
                      <a:pt x="34" y="62"/>
                    </a:lnTo>
                    <a:lnTo>
                      <a:pt x="0" y="60"/>
                    </a:lnTo>
                    <a:lnTo>
                      <a:pt x="53" y="0"/>
                    </a:lnTo>
                    <a:lnTo>
                      <a:pt x="101" y="64"/>
                    </a:lnTo>
                    <a:lnTo>
                      <a:pt x="67" y="62"/>
                    </a:lnTo>
                    <a:lnTo>
                      <a:pt x="67" y="69"/>
                    </a:lnTo>
                    <a:lnTo>
                      <a:pt x="69" y="141"/>
                    </a:lnTo>
                    <a:close/>
                  </a:path>
                </a:pathLst>
              </a:custGeom>
              <a:solidFill>
                <a:srgbClr val="F499C1"/>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id-ID" sz="800"/>
              </a:p>
            </xdr:txBody>
          </xdr:sp>
        </xdr:grpSp>
      </xdr:grpSp>
    </xdr:grpSp>
    <xdr:clientData/>
  </xdr:twoCellAnchor>
  <xdr:twoCellAnchor>
    <xdr:from>
      <xdr:col>2</xdr:col>
      <xdr:colOff>11207</xdr:colOff>
      <xdr:row>11</xdr:row>
      <xdr:rowOff>162003</xdr:rowOff>
    </xdr:from>
    <xdr:to>
      <xdr:col>2</xdr:col>
      <xdr:colOff>240987</xdr:colOff>
      <xdr:row>13</xdr:row>
      <xdr:rowOff>33618</xdr:rowOff>
    </xdr:to>
    <mc:AlternateContent xmlns:mc="http://schemas.openxmlformats.org/markup-compatibility/2006" xmlns:a14="http://schemas.microsoft.com/office/drawing/2010/main">
      <mc:Choice Requires="a14">
        <xdr:sp macro="" textlink="">
          <xdr:nvSpPr>
            <xdr:cNvPr id="587" name="Oval 586">
              <a:extLst>
                <a:ext uri="{FF2B5EF4-FFF2-40B4-BE49-F238E27FC236}">
                  <a16:creationId xmlns:a16="http://schemas.microsoft.com/office/drawing/2014/main" id="{CF90FE9F-1A01-42DB-976F-BFD92C69589F}"/>
                </a:ext>
              </a:extLst>
            </xdr:cNvPr>
            <xdr:cNvSpPr>
              <a:spLocks noChangeArrowheads="1"/>
            </xdr:cNvSpPr>
          </xdr:nvSpPr>
          <xdr:spPr bwMode="auto">
            <a:xfrm>
              <a:off x="661148" y="2616091"/>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587" name="Oval 586">
              <a:extLst>
                <a:ext uri="{FF2B5EF4-FFF2-40B4-BE49-F238E27FC236}">
                  <a16:creationId xmlns:a16="http://schemas.microsoft.com/office/drawing/2014/main" id="{CF90FE9F-1A01-42DB-976F-BFD92C69589F}"/>
                </a:ext>
              </a:extLst>
            </xdr:cNvPr>
            <xdr:cNvSpPr>
              <a:spLocks noChangeArrowheads="1"/>
            </xdr:cNvSpPr>
          </xdr:nvSpPr>
          <xdr:spPr bwMode="auto">
            <a:xfrm>
              <a:off x="661148" y="2616091"/>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4</xdr:col>
      <xdr:colOff>354406</xdr:colOff>
      <xdr:row>6</xdr:row>
      <xdr:rowOff>145956</xdr:rowOff>
    </xdr:from>
    <xdr:to>
      <xdr:col>4</xdr:col>
      <xdr:colOff>550074</xdr:colOff>
      <xdr:row>7</xdr:row>
      <xdr:rowOff>170022</xdr:rowOff>
    </xdr:to>
    <mc:AlternateContent xmlns:mc="http://schemas.openxmlformats.org/markup-compatibility/2006" xmlns:a14="http://schemas.microsoft.com/office/drawing/2010/main">
      <mc:Choice Requires="a14">
        <xdr:sp macro="" textlink="">
          <xdr:nvSpPr>
            <xdr:cNvPr id="588" name="Oval 587">
              <a:extLst>
                <a:ext uri="{FF2B5EF4-FFF2-40B4-BE49-F238E27FC236}">
                  <a16:creationId xmlns:a16="http://schemas.microsoft.com/office/drawing/2014/main" id="{3E48C24B-F934-4229-9191-43AF4C68FC37}"/>
                </a:ext>
              </a:extLst>
            </xdr:cNvPr>
            <xdr:cNvSpPr>
              <a:spLocks noChangeArrowheads="1"/>
            </xdr:cNvSpPr>
          </xdr:nvSpPr>
          <xdr:spPr bwMode="auto">
            <a:xfrm>
              <a:off x="2141165" y="1650249"/>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sSub>
                          <m:sSubPr>
                            <m:ctrlPr>
                              <a:rPr lang="id-ID" sz="600" i="1">
                                <a:latin typeface="Cambria Math" panose="02040503050406030204" pitchFamily="18" charset="0"/>
                              </a:rPr>
                            </m:ctrlPr>
                          </m:sSubPr>
                          <m:e>
                            <m:acc>
                              <m:accPr>
                                <m:chr m:val="̌"/>
                                <m:ctrlPr>
                                  <a:rPr lang="id-ID" sz="600" i="1">
                                    <a:latin typeface="Cambria Math" panose="02040503050406030204" pitchFamily="18" charset="0"/>
                                  </a:rPr>
                                </m:ctrlPr>
                              </m:accPr>
                              <m:e>
                                <m:r>
                                  <a:rPr lang="id-ID" sz="600" i="1">
                                    <a:latin typeface="Cambria Math" panose="02040503050406030204" pitchFamily="18" charset="0"/>
                                  </a:rPr>
                                  <m:t>𝐶</m:t>
                                </m:r>
                              </m:e>
                            </m:acc>
                          </m:e>
                          <m:sub>
                            <m:r>
                              <a:rPr lang="id-ID" sz="600" i="1">
                                <a:latin typeface="Cambria Math" panose="02040503050406030204" pitchFamily="18" charset="0"/>
                              </a:rPr>
                              <m:t>𝑡</m:t>
                            </m:r>
                          </m:sub>
                        </m:sSub>
                      </m:sup>
                    </m:sSubSup>
                  </m:oMath>
                </m:oMathPara>
              </a14:m>
              <a:endParaRPr lang="id-ID" sz="600"/>
            </a:p>
          </xdr:txBody>
        </xdr:sp>
      </mc:Choice>
      <mc:Fallback xmlns="">
        <xdr:sp macro="" textlink="">
          <xdr:nvSpPr>
            <xdr:cNvPr id="588" name="Oval 587">
              <a:extLst>
                <a:ext uri="{FF2B5EF4-FFF2-40B4-BE49-F238E27FC236}">
                  <a16:creationId xmlns:a16="http://schemas.microsoft.com/office/drawing/2014/main" id="{3E48C24B-F934-4229-9191-43AF4C68FC37}"/>
                </a:ext>
              </a:extLst>
            </xdr:cNvPr>
            <xdr:cNvSpPr>
              <a:spLocks noChangeArrowheads="1"/>
            </xdr:cNvSpPr>
          </xdr:nvSpPr>
          <xdr:spPr bwMode="auto">
            <a:xfrm>
              <a:off x="2141165" y="1650249"/>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𝑧_𝑡^(𝐶 ̌_𝑡 )</a:t>
              </a:r>
              <a:endParaRPr lang="id-ID" sz="600"/>
            </a:p>
          </xdr:txBody>
        </xdr:sp>
      </mc:Fallback>
    </mc:AlternateContent>
    <xdr:clientData/>
  </xdr:twoCellAnchor>
  <xdr:twoCellAnchor>
    <xdr:from>
      <xdr:col>4</xdr:col>
      <xdr:colOff>344293</xdr:colOff>
      <xdr:row>9</xdr:row>
      <xdr:rowOff>7054</xdr:rowOff>
    </xdr:from>
    <xdr:to>
      <xdr:col>4</xdr:col>
      <xdr:colOff>551793</xdr:colOff>
      <xdr:row>10</xdr:row>
      <xdr:rowOff>26276</xdr:rowOff>
    </xdr:to>
    <mc:AlternateContent xmlns:mc="http://schemas.openxmlformats.org/markup-compatibility/2006" xmlns:a14="http://schemas.microsoft.com/office/drawing/2010/main">
      <mc:Choice Requires="a14">
        <xdr:sp macro="" textlink="">
          <xdr:nvSpPr>
            <xdr:cNvPr id="589" name="Oval 588">
              <a:extLst>
                <a:ext uri="{FF2B5EF4-FFF2-40B4-BE49-F238E27FC236}">
                  <a16:creationId xmlns:a16="http://schemas.microsoft.com/office/drawing/2014/main" id="{5555E54B-73A1-4EA4-8ADC-85664F41988E}"/>
                </a:ext>
              </a:extLst>
            </xdr:cNvPr>
            <xdr:cNvSpPr>
              <a:spLocks noChangeArrowheads="1"/>
            </xdr:cNvSpPr>
          </xdr:nvSpPr>
          <xdr:spPr bwMode="auto">
            <a:xfrm>
              <a:off x="2131052" y="2082847"/>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id-ID" sz="600" i="1">
                            <a:latin typeface="Cambria Math" panose="02040503050406030204" pitchFamily="18" charset="0"/>
                          </a:rPr>
                          <m:t>𝑓</m:t>
                        </m:r>
                      </m:sup>
                    </m:sSubSup>
                  </m:oMath>
                </m:oMathPara>
              </a14:m>
              <a:endParaRPr lang="id-ID" sz="800"/>
            </a:p>
          </xdr:txBody>
        </xdr:sp>
      </mc:Choice>
      <mc:Fallback xmlns="">
        <xdr:sp macro="" textlink="">
          <xdr:nvSpPr>
            <xdr:cNvPr id="589" name="Oval 588">
              <a:extLst>
                <a:ext uri="{FF2B5EF4-FFF2-40B4-BE49-F238E27FC236}">
                  <a16:creationId xmlns:a16="http://schemas.microsoft.com/office/drawing/2014/main" id="{5555E54B-73A1-4EA4-8ADC-85664F41988E}"/>
                </a:ext>
              </a:extLst>
            </xdr:cNvPr>
            <xdr:cNvSpPr>
              <a:spLocks noChangeArrowheads="1"/>
            </xdr:cNvSpPr>
          </xdr:nvSpPr>
          <xdr:spPr bwMode="auto">
            <a:xfrm>
              <a:off x="2131052" y="2082847"/>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𝑧_𝑡^𝑓</a:t>
              </a:r>
              <a:endParaRPr lang="id-ID" sz="800"/>
            </a:p>
          </xdr:txBody>
        </xdr:sp>
      </mc:Fallback>
    </mc:AlternateContent>
    <xdr:clientData/>
  </xdr:twoCellAnchor>
  <xdr:twoCellAnchor>
    <xdr:from>
      <xdr:col>4</xdr:col>
      <xdr:colOff>356772</xdr:colOff>
      <xdr:row>7</xdr:row>
      <xdr:rowOff>163264</xdr:rowOff>
    </xdr:from>
    <xdr:to>
      <xdr:col>4</xdr:col>
      <xdr:colOff>568410</xdr:colOff>
      <xdr:row>9</xdr:row>
      <xdr:rowOff>14935</xdr:rowOff>
    </xdr:to>
    <mc:AlternateContent xmlns:mc="http://schemas.openxmlformats.org/markup-compatibility/2006" xmlns:a14="http://schemas.microsoft.com/office/drawing/2010/main">
      <mc:Choice Requires="a14">
        <xdr:sp macro="" textlink="">
          <xdr:nvSpPr>
            <xdr:cNvPr id="590" name="Oval 589">
              <a:extLst>
                <a:ext uri="{FF2B5EF4-FFF2-40B4-BE49-F238E27FC236}">
                  <a16:creationId xmlns:a16="http://schemas.microsoft.com/office/drawing/2014/main" id="{BCC7ED38-E1A4-4D91-BAC1-D0C069B30983}"/>
                </a:ext>
              </a:extLst>
            </xdr:cNvPr>
            <xdr:cNvSpPr>
              <a:spLocks noChangeArrowheads="1"/>
            </xdr:cNvSpPr>
          </xdr:nvSpPr>
          <xdr:spPr bwMode="auto">
            <a:xfrm>
              <a:off x="2143531" y="1858057"/>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en-US" sz="600" b="0" i="1">
                            <a:latin typeface="Cambria Math" panose="02040503050406030204" pitchFamily="18" charset="0"/>
                          </a:rPr>
                          <m:t>𝑖</m:t>
                        </m:r>
                      </m:sup>
                    </m:sSubSup>
                  </m:oMath>
                </m:oMathPara>
              </a14:m>
              <a:endParaRPr lang="id-ID" sz="600"/>
            </a:p>
          </xdr:txBody>
        </xdr:sp>
      </mc:Choice>
      <mc:Fallback xmlns="">
        <xdr:sp macro="" textlink="">
          <xdr:nvSpPr>
            <xdr:cNvPr id="590" name="Oval 589">
              <a:extLst>
                <a:ext uri="{FF2B5EF4-FFF2-40B4-BE49-F238E27FC236}">
                  <a16:creationId xmlns:a16="http://schemas.microsoft.com/office/drawing/2014/main" id="{BCC7ED38-E1A4-4D91-BAC1-D0C069B30983}"/>
                </a:ext>
              </a:extLst>
            </xdr:cNvPr>
            <xdr:cNvSpPr>
              <a:spLocks noChangeArrowheads="1"/>
            </xdr:cNvSpPr>
          </xdr:nvSpPr>
          <xdr:spPr bwMode="auto">
            <a:xfrm>
              <a:off x="2143531" y="1858057"/>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a:t>
              </a:r>
              <a:r>
                <a:rPr lang="en-US" sz="600" b="0" i="0">
                  <a:latin typeface="Cambria Math" panose="02040503050406030204" pitchFamily="18" charset="0"/>
                </a:rPr>
                <a:t>𝑖</a:t>
              </a:r>
              <a:endParaRPr lang="id-ID" sz="600"/>
            </a:p>
          </xdr:txBody>
        </xdr:sp>
      </mc:Fallback>
    </mc:AlternateContent>
    <xdr:clientData/>
  </xdr:twoCellAnchor>
  <xdr:twoCellAnchor>
    <xdr:from>
      <xdr:col>4</xdr:col>
      <xdr:colOff>344721</xdr:colOff>
      <xdr:row>10</xdr:row>
      <xdr:rowOff>26655</xdr:rowOff>
    </xdr:from>
    <xdr:to>
      <xdr:col>4</xdr:col>
      <xdr:colOff>540331</xdr:colOff>
      <xdr:row>11</xdr:row>
      <xdr:rowOff>46757</xdr:rowOff>
    </xdr:to>
    <mc:AlternateContent xmlns:mc="http://schemas.openxmlformats.org/markup-compatibility/2006" xmlns:a14="http://schemas.microsoft.com/office/drawing/2010/main">
      <mc:Choice Requires="a14">
        <xdr:sp macro="" textlink="">
          <xdr:nvSpPr>
            <xdr:cNvPr id="591" name="Oval 590">
              <a:extLst>
                <a:ext uri="{FF2B5EF4-FFF2-40B4-BE49-F238E27FC236}">
                  <a16:creationId xmlns:a16="http://schemas.microsoft.com/office/drawing/2014/main" id="{123F7794-6713-4720-912B-E092A8BAEAA9}"/>
                </a:ext>
              </a:extLst>
            </xdr:cNvPr>
            <xdr:cNvSpPr>
              <a:spLocks noChangeArrowheads="1"/>
            </xdr:cNvSpPr>
          </xdr:nvSpPr>
          <xdr:spPr bwMode="auto">
            <a:xfrm>
              <a:off x="2131480" y="2292948"/>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m:rPr>
                            <m:sty m:val="p"/>
                          </m:rPr>
                          <a:rPr lang="id-ID" sz="600" i="0">
                            <a:latin typeface="Cambria Math" panose="02040503050406030204" pitchFamily="18" charset="0"/>
                          </a:rPr>
                          <m:t>o</m:t>
                        </m:r>
                      </m:sup>
                    </m:sSubSup>
                  </m:oMath>
                </m:oMathPara>
              </a14:m>
              <a:endParaRPr lang="id-ID" sz="600"/>
            </a:p>
          </xdr:txBody>
        </xdr:sp>
      </mc:Choice>
      <mc:Fallback xmlns="">
        <xdr:sp macro="" textlink="">
          <xdr:nvSpPr>
            <xdr:cNvPr id="591" name="Oval 590">
              <a:extLst>
                <a:ext uri="{FF2B5EF4-FFF2-40B4-BE49-F238E27FC236}">
                  <a16:creationId xmlns:a16="http://schemas.microsoft.com/office/drawing/2014/main" id="{123F7794-6713-4720-912B-E092A8BAEAA9}"/>
                </a:ext>
              </a:extLst>
            </xdr:cNvPr>
            <xdr:cNvSpPr>
              <a:spLocks noChangeArrowheads="1"/>
            </xdr:cNvSpPr>
          </xdr:nvSpPr>
          <xdr:spPr bwMode="auto">
            <a:xfrm>
              <a:off x="2131480" y="2292948"/>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𝑧_𝑡^o</a:t>
              </a:r>
              <a:endParaRPr lang="id-ID" sz="600"/>
            </a:p>
          </xdr:txBody>
        </xdr:sp>
      </mc:Fallback>
    </mc:AlternateContent>
    <xdr:clientData/>
  </xdr:twoCellAnchor>
  <xdr:twoCellAnchor>
    <xdr:from>
      <xdr:col>9</xdr:col>
      <xdr:colOff>390731</xdr:colOff>
      <xdr:row>11</xdr:row>
      <xdr:rowOff>169476</xdr:rowOff>
    </xdr:from>
    <xdr:to>
      <xdr:col>9</xdr:col>
      <xdr:colOff>669015</xdr:colOff>
      <xdr:row>13</xdr:row>
      <xdr:rowOff>90494</xdr:rowOff>
    </xdr:to>
    <mc:AlternateContent xmlns:mc="http://schemas.openxmlformats.org/markup-compatibility/2006" xmlns:a14="http://schemas.microsoft.com/office/drawing/2010/main">
      <mc:Choice Requires="a14">
        <xdr:sp macro="" textlink="">
          <xdr:nvSpPr>
            <xdr:cNvPr id="596" name="Oval 595">
              <a:extLst>
                <a:ext uri="{FF2B5EF4-FFF2-40B4-BE49-F238E27FC236}">
                  <a16:creationId xmlns:a16="http://schemas.microsoft.com/office/drawing/2014/main" id="{76854606-D992-434F-B701-F9112C7450C0}"/>
                </a:ext>
              </a:extLst>
            </xdr:cNvPr>
            <xdr:cNvSpPr>
              <a:spLocks noChangeArrowheads="1"/>
            </xdr:cNvSpPr>
          </xdr:nvSpPr>
          <xdr:spPr bwMode="auto">
            <a:xfrm>
              <a:off x="5189866" y="2623995"/>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596" name="Oval 595">
              <a:extLst>
                <a:ext uri="{FF2B5EF4-FFF2-40B4-BE49-F238E27FC236}">
                  <a16:creationId xmlns:a16="http://schemas.microsoft.com/office/drawing/2014/main" id="{76854606-D992-434F-B701-F9112C7450C0}"/>
                </a:ext>
              </a:extLst>
            </xdr:cNvPr>
            <xdr:cNvSpPr>
              <a:spLocks noChangeArrowheads="1"/>
            </xdr:cNvSpPr>
          </xdr:nvSpPr>
          <xdr:spPr bwMode="auto">
            <a:xfrm>
              <a:off x="5189866" y="2623995"/>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xdr:clientData/>
  </xdr:twoCellAnchor>
  <xdr:twoCellAnchor>
    <xdr:from>
      <xdr:col>9</xdr:col>
      <xdr:colOff>342837</xdr:colOff>
      <xdr:row>17</xdr:row>
      <xdr:rowOff>2818</xdr:rowOff>
    </xdr:from>
    <xdr:to>
      <xdr:col>9</xdr:col>
      <xdr:colOff>606485</xdr:colOff>
      <xdr:row>18</xdr:row>
      <xdr:rowOff>99747</xdr:rowOff>
    </xdr:to>
    <mc:AlternateContent xmlns:mc="http://schemas.openxmlformats.org/markup-compatibility/2006" xmlns:a14="http://schemas.microsoft.com/office/drawing/2010/main">
      <mc:Choice Requires="a14">
        <xdr:sp macro="" textlink="">
          <xdr:nvSpPr>
            <xdr:cNvPr id="597" name="Oval 596">
              <a:extLst>
                <a:ext uri="{FF2B5EF4-FFF2-40B4-BE49-F238E27FC236}">
                  <a16:creationId xmlns:a16="http://schemas.microsoft.com/office/drawing/2014/main" id="{8F77D53D-D7D3-456C-8659-6ACDD59F1B8F}"/>
                </a:ext>
              </a:extLst>
            </xdr:cNvPr>
            <xdr:cNvSpPr>
              <a:spLocks noChangeArrowheads="1"/>
            </xdr:cNvSpPr>
          </xdr:nvSpPr>
          <xdr:spPr bwMode="auto">
            <a:xfrm>
              <a:off x="5141972" y="3600337"/>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597" name="Oval 596">
              <a:extLst>
                <a:ext uri="{FF2B5EF4-FFF2-40B4-BE49-F238E27FC236}">
                  <a16:creationId xmlns:a16="http://schemas.microsoft.com/office/drawing/2014/main" id="{8F77D53D-D7D3-456C-8659-6ACDD59F1B8F}"/>
                </a:ext>
              </a:extLst>
            </xdr:cNvPr>
            <xdr:cNvSpPr>
              <a:spLocks noChangeArrowheads="1"/>
            </xdr:cNvSpPr>
          </xdr:nvSpPr>
          <xdr:spPr bwMode="auto">
            <a:xfrm>
              <a:off x="5141972" y="3600337"/>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clientData/>
  </xdr:twoCellAnchor>
  <xdr:twoCellAnchor>
    <xdr:from>
      <xdr:col>9</xdr:col>
      <xdr:colOff>377165</xdr:colOff>
      <xdr:row>21</xdr:row>
      <xdr:rowOff>147551</xdr:rowOff>
    </xdr:from>
    <xdr:to>
      <xdr:col>9</xdr:col>
      <xdr:colOff>652370</xdr:colOff>
      <xdr:row>23</xdr:row>
      <xdr:rowOff>65196</xdr:rowOff>
    </xdr:to>
    <mc:AlternateContent xmlns:mc="http://schemas.openxmlformats.org/markup-compatibility/2006" xmlns:a14="http://schemas.microsoft.com/office/drawing/2010/main">
      <mc:Choice Requires="a14">
        <xdr:sp macro="" textlink="">
          <xdr:nvSpPr>
            <xdr:cNvPr id="598" name="Oval 597">
              <a:extLst>
                <a:ext uri="{FF2B5EF4-FFF2-40B4-BE49-F238E27FC236}">
                  <a16:creationId xmlns:a16="http://schemas.microsoft.com/office/drawing/2014/main" id="{B0212787-35E8-4B4B-BC1F-034163AE05FF}"/>
                </a:ext>
              </a:extLst>
            </xdr:cNvPr>
            <xdr:cNvSpPr>
              <a:spLocks noChangeArrowheads="1"/>
            </xdr:cNvSpPr>
          </xdr:nvSpPr>
          <xdr:spPr bwMode="auto">
            <a:xfrm>
              <a:off x="5194810" y="4508998"/>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598" name="Oval 597">
              <a:extLst>
                <a:ext uri="{FF2B5EF4-FFF2-40B4-BE49-F238E27FC236}">
                  <a16:creationId xmlns:a16="http://schemas.microsoft.com/office/drawing/2014/main" id="{B0212787-35E8-4B4B-BC1F-034163AE05FF}"/>
                </a:ext>
              </a:extLst>
            </xdr:cNvPr>
            <xdr:cNvSpPr>
              <a:spLocks noChangeArrowheads="1"/>
            </xdr:cNvSpPr>
          </xdr:nvSpPr>
          <xdr:spPr bwMode="auto">
            <a:xfrm>
              <a:off x="5194810" y="4508998"/>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xdr:clientData/>
  </xdr:twoCellAnchor>
  <xdr:twoCellAnchor>
    <xdr:from>
      <xdr:col>9</xdr:col>
      <xdr:colOff>379805</xdr:colOff>
      <xdr:row>26</xdr:row>
      <xdr:rowOff>205457</xdr:rowOff>
    </xdr:from>
    <xdr:to>
      <xdr:col>9</xdr:col>
      <xdr:colOff>645080</xdr:colOff>
      <xdr:row>28</xdr:row>
      <xdr:rowOff>90246</xdr:rowOff>
    </xdr:to>
    <mc:AlternateContent xmlns:mc="http://schemas.openxmlformats.org/markup-compatibility/2006" xmlns:a14="http://schemas.microsoft.com/office/drawing/2010/main">
      <mc:Choice Requires="a14">
        <xdr:sp macro="" textlink="">
          <xdr:nvSpPr>
            <xdr:cNvPr id="599" name="Oval 598">
              <a:extLst>
                <a:ext uri="{FF2B5EF4-FFF2-40B4-BE49-F238E27FC236}">
                  <a16:creationId xmlns:a16="http://schemas.microsoft.com/office/drawing/2014/main" id="{BC35E70C-E345-4A1A-BF37-862D3CE8F028}"/>
                </a:ext>
              </a:extLst>
            </xdr:cNvPr>
            <xdr:cNvSpPr>
              <a:spLocks noChangeArrowheads="1"/>
            </xdr:cNvSpPr>
          </xdr:nvSpPr>
          <xdr:spPr bwMode="auto">
            <a:xfrm>
              <a:off x="5197450" y="5539457"/>
              <a:ext cx="265275" cy="285842"/>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599" name="Oval 598">
              <a:extLst>
                <a:ext uri="{FF2B5EF4-FFF2-40B4-BE49-F238E27FC236}">
                  <a16:creationId xmlns:a16="http://schemas.microsoft.com/office/drawing/2014/main" id="{BC35E70C-E345-4A1A-BF37-862D3CE8F028}"/>
                </a:ext>
              </a:extLst>
            </xdr:cNvPr>
            <xdr:cNvSpPr>
              <a:spLocks noChangeArrowheads="1"/>
            </xdr:cNvSpPr>
          </xdr:nvSpPr>
          <xdr:spPr bwMode="auto">
            <a:xfrm>
              <a:off x="5197450" y="5539457"/>
              <a:ext cx="265275" cy="285842"/>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clientData/>
  </xdr:twoCellAnchor>
  <xdr:twoCellAnchor>
    <xdr:from>
      <xdr:col>9</xdr:col>
      <xdr:colOff>325855</xdr:colOff>
      <xdr:row>33</xdr:row>
      <xdr:rowOff>15040</xdr:rowOff>
    </xdr:from>
    <xdr:to>
      <xdr:col>9</xdr:col>
      <xdr:colOff>635897</xdr:colOff>
      <xdr:row>34</xdr:row>
      <xdr:rowOff>167288</xdr:rowOff>
    </xdr:to>
    <mc:AlternateContent xmlns:mc="http://schemas.openxmlformats.org/markup-compatibility/2006" xmlns:a14="http://schemas.microsoft.com/office/drawing/2010/main">
      <mc:Choice Requires="a14">
        <xdr:sp macro="" textlink="">
          <xdr:nvSpPr>
            <xdr:cNvPr id="600" name="Oval 599">
              <a:extLst>
                <a:ext uri="{FF2B5EF4-FFF2-40B4-BE49-F238E27FC236}">
                  <a16:creationId xmlns:a16="http://schemas.microsoft.com/office/drawing/2014/main" id="{8CE8FA46-B047-495B-999F-E262AE63C688}"/>
                </a:ext>
              </a:extLst>
            </xdr:cNvPr>
            <xdr:cNvSpPr>
              <a:spLocks noChangeArrowheads="1"/>
            </xdr:cNvSpPr>
          </xdr:nvSpPr>
          <xdr:spPr bwMode="auto">
            <a:xfrm>
              <a:off x="5143500" y="6702593"/>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00" name="Oval 599">
              <a:extLst>
                <a:ext uri="{FF2B5EF4-FFF2-40B4-BE49-F238E27FC236}">
                  <a16:creationId xmlns:a16="http://schemas.microsoft.com/office/drawing/2014/main" id="{8CE8FA46-B047-495B-999F-E262AE63C688}"/>
                </a:ext>
              </a:extLst>
            </xdr:cNvPr>
            <xdr:cNvSpPr>
              <a:spLocks noChangeArrowheads="1"/>
            </xdr:cNvSpPr>
          </xdr:nvSpPr>
          <xdr:spPr bwMode="auto">
            <a:xfrm>
              <a:off x="5143500" y="6702593"/>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9</xdr:col>
      <xdr:colOff>381000</xdr:colOff>
      <xdr:row>40</xdr:row>
      <xdr:rowOff>165434</xdr:rowOff>
    </xdr:from>
    <xdr:to>
      <xdr:col>9</xdr:col>
      <xdr:colOff>692151</xdr:colOff>
      <xdr:row>42</xdr:row>
      <xdr:rowOff>85223</xdr:rowOff>
    </xdr:to>
    <mc:AlternateContent xmlns:mc="http://schemas.openxmlformats.org/markup-compatibility/2006" xmlns:a14="http://schemas.microsoft.com/office/drawing/2010/main">
      <mc:Choice Requires="a14">
        <xdr:sp macro="" textlink="">
          <xdr:nvSpPr>
            <xdr:cNvPr id="601" name="Oval 600">
              <a:extLst>
                <a:ext uri="{FF2B5EF4-FFF2-40B4-BE49-F238E27FC236}">
                  <a16:creationId xmlns:a16="http://schemas.microsoft.com/office/drawing/2014/main" id="{CCD2517E-913E-405F-ACA0-A6CD05BCB0F8}"/>
                </a:ext>
              </a:extLst>
            </xdr:cNvPr>
            <xdr:cNvSpPr>
              <a:spLocks noChangeArrowheads="1"/>
            </xdr:cNvSpPr>
          </xdr:nvSpPr>
          <xdr:spPr bwMode="auto">
            <a:xfrm>
              <a:off x="5198645" y="8186487"/>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01" name="Oval 600">
              <a:extLst>
                <a:ext uri="{FF2B5EF4-FFF2-40B4-BE49-F238E27FC236}">
                  <a16:creationId xmlns:a16="http://schemas.microsoft.com/office/drawing/2014/main" id="{CCD2517E-913E-405F-ACA0-A6CD05BCB0F8}"/>
                </a:ext>
              </a:extLst>
            </xdr:cNvPr>
            <xdr:cNvSpPr>
              <a:spLocks noChangeArrowheads="1"/>
            </xdr:cNvSpPr>
          </xdr:nvSpPr>
          <xdr:spPr bwMode="auto">
            <a:xfrm>
              <a:off x="5198645" y="8186487"/>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9</xdr:col>
      <xdr:colOff>388327</xdr:colOff>
      <xdr:row>5</xdr:row>
      <xdr:rowOff>175846</xdr:rowOff>
    </xdr:from>
    <xdr:to>
      <xdr:col>9</xdr:col>
      <xdr:colOff>697635</xdr:colOff>
      <xdr:row>7</xdr:row>
      <xdr:rowOff>105803</xdr:rowOff>
    </xdr:to>
    <mc:AlternateContent xmlns:mc="http://schemas.openxmlformats.org/markup-compatibility/2006" xmlns:a14="http://schemas.microsoft.com/office/drawing/2010/main">
      <mc:Choice Requires="a14">
        <xdr:sp macro="" textlink="">
          <xdr:nvSpPr>
            <xdr:cNvPr id="602" name="Oval 601">
              <a:extLst>
                <a:ext uri="{FF2B5EF4-FFF2-40B4-BE49-F238E27FC236}">
                  <a16:creationId xmlns:a16="http://schemas.microsoft.com/office/drawing/2014/main" id="{E16FB278-8654-495E-BDAA-91C2E12F1BC3}"/>
                </a:ext>
              </a:extLst>
            </xdr:cNvPr>
            <xdr:cNvSpPr>
              <a:spLocks noChangeArrowheads="1"/>
            </xdr:cNvSpPr>
          </xdr:nvSpPr>
          <xdr:spPr bwMode="auto">
            <a:xfrm>
              <a:off x="5187462" y="1487365"/>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02" name="Oval 601">
              <a:extLst>
                <a:ext uri="{FF2B5EF4-FFF2-40B4-BE49-F238E27FC236}">
                  <a16:creationId xmlns:a16="http://schemas.microsoft.com/office/drawing/2014/main" id="{E16FB278-8654-495E-BDAA-91C2E12F1BC3}"/>
                </a:ext>
              </a:extLst>
            </xdr:cNvPr>
            <xdr:cNvSpPr>
              <a:spLocks noChangeArrowheads="1"/>
            </xdr:cNvSpPr>
          </xdr:nvSpPr>
          <xdr:spPr bwMode="auto">
            <a:xfrm>
              <a:off x="5187462" y="1487365"/>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13</xdr:col>
      <xdr:colOff>23705</xdr:colOff>
      <xdr:row>11</xdr:row>
      <xdr:rowOff>154675</xdr:rowOff>
    </xdr:from>
    <xdr:to>
      <xdr:col>13</xdr:col>
      <xdr:colOff>253485</xdr:colOff>
      <xdr:row>13</xdr:row>
      <xdr:rowOff>26290</xdr:rowOff>
    </xdr:to>
    <mc:AlternateContent xmlns:mc="http://schemas.openxmlformats.org/markup-compatibility/2006" xmlns:a14="http://schemas.microsoft.com/office/drawing/2010/main">
      <mc:Choice Requires="a14">
        <xdr:sp macro="" textlink="">
          <xdr:nvSpPr>
            <xdr:cNvPr id="603" name="Oval 602">
              <a:extLst>
                <a:ext uri="{FF2B5EF4-FFF2-40B4-BE49-F238E27FC236}">
                  <a16:creationId xmlns:a16="http://schemas.microsoft.com/office/drawing/2014/main" id="{275A3E9B-F8F7-4D4E-936A-FBDEDA455613}"/>
                </a:ext>
              </a:extLst>
            </xdr:cNvPr>
            <xdr:cNvSpPr>
              <a:spLocks noChangeArrowheads="1"/>
            </xdr:cNvSpPr>
          </xdr:nvSpPr>
          <xdr:spPr bwMode="auto">
            <a:xfrm>
              <a:off x="6566647" y="2609194"/>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603" name="Oval 602">
              <a:extLst>
                <a:ext uri="{FF2B5EF4-FFF2-40B4-BE49-F238E27FC236}">
                  <a16:creationId xmlns:a16="http://schemas.microsoft.com/office/drawing/2014/main" id="{275A3E9B-F8F7-4D4E-936A-FBDEDA455613}"/>
                </a:ext>
              </a:extLst>
            </xdr:cNvPr>
            <xdr:cNvSpPr>
              <a:spLocks noChangeArrowheads="1"/>
            </xdr:cNvSpPr>
          </xdr:nvSpPr>
          <xdr:spPr bwMode="auto">
            <a:xfrm>
              <a:off x="6566647" y="2609194"/>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15</xdr:col>
      <xdr:colOff>352250</xdr:colOff>
      <xdr:row>6</xdr:row>
      <xdr:rowOff>138628</xdr:rowOff>
    </xdr:from>
    <xdr:to>
      <xdr:col>15</xdr:col>
      <xdr:colOff>547918</xdr:colOff>
      <xdr:row>7</xdr:row>
      <xdr:rowOff>162694</xdr:rowOff>
    </xdr:to>
    <mc:AlternateContent xmlns:mc="http://schemas.openxmlformats.org/markup-compatibility/2006" xmlns:a14="http://schemas.microsoft.com/office/drawing/2010/main">
      <mc:Choice Requires="a14">
        <xdr:sp macro="" textlink="">
          <xdr:nvSpPr>
            <xdr:cNvPr id="604" name="Oval 603">
              <a:extLst>
                <a:ext uri="{FF2B5EF4-FFF2-40B4-BE49-F238E27FC236}">
                  <a16:creationId xmlns:a16="http://schemas.microsoft.com/office/drawing/2014/main" id="{89925151-7705-48FA-9430-575EF619B95E}"/>
                </a:ext>
              </a:extLst>
            </xdr:cNvPr>
            <xdr:cNvSpPr>
              <a:spLocks noChangeArrowheads="1"/>
            </xdr:cNvSpPr>
          </xdr:nvSpPr>
          <xdr:spPr bwMode="auto">
            <a:xfrm>
              <a:off x="8052846" y="1640647"/>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sSub>
                          <m:sSubPr>
                            <m:ctrlPr>
                              <a:rPr lang="id-ID" sz="600" i="1">
                                <a:latin typeface="Cambria Math" panose="02040503050406030204" pitchFamily="18" charset="0"/>
                              </a:rPr>
                            </m:ctrlPr>
                          </m:sSubPr>
                          <m:e>
                            <m:acc>
                              <m:accPr>
                                <m:chr m:val="̌"/>
                                <m:ctrlPr>
                                  <a:rPr lang="id-ID" sz="600" i="1">
                                    <a:latin typeface="Cambria Math" panose="02040503050406030204" pitchFamily="18" charset="0"/>
                                  </a:rPr>
                                </m:ctrlPr>
                              </m:accPr>
                              <m:e>
                                <m:r>
                                  <a:rPr lang="id-ID" sz="600" i="1">
                                    <a:latin typeface="Cambria Math" panose="02040503050406030204" pitchFamily="18" charset="0"/>
                                  </a:rPr>
                                  <m:t>𝐶</m:t>
                                </m:r>
                              </m:e>
                            </m:acc>
                          </m:e>
                          <m:sub>
                            <m:r>
                              <a:rPr lang="id-ID" sz="600" i="1">
                                <a:latin typeface="Cambria Math" panose="02040503050406030204" pitchFamily="18" charset="0"/>
                              </a:rPr>
                              <m:t>𝑡</m:t>
                            </m:r>
                          </m:sub>
                        </m:sSub>
                      </m:sup>
                    </m:sSubSup>
                  </m:oMath>
                </m:oMathPara>
              </a14:m>
              <a:endParaRPr lang="id-ID" sz="600"/>
            </a:p>
          </xdr:txBody>
        </xdr:sp>
      </mc:Choice>
      <mc:Fallback xmlns="">
        <xdr:sp macro="" textlink="">
          <xdr:nvSpPr>
            <xdr:cNvPr id="604" name="Oval 603">
              <a:extLst>
                <a:ext uri="{FF2B5EF4-FFF2-40B4-BE49-F238E27FC236}">
                  <a16:creationId xmlns:a16="http://schemas.microsoft.com/office/drawing/2014/main" id="{89925151-7705-48FA-9430-575EF619B95E}"/>
                </a:ext>
              </a:extLst>
            </xdr:cNvPr>
            <xdr:cNvSpPr>
              <a:spLocks noChangeArrowheads="1"/>
            </xdr:cNvSpPr>
          </xdr:nvSpPr>
          <xdr:spPr bwMode="auto">
            <a:xfrm>
              <a:off x="8052846" y="1640647"/>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𝑧_𝑡^(𝐶 ̌_𝑡 )</a:t>
              </a:r>
              <a:endParaRPr lang="id-ID" sz="600"/>
            </a:p>
          </xdr:txBody>
        </xdr:sp>
      </mc:Fallback>
    </mc:AlternateContent>
    <xdr:clientData/>
  </xdr:twoCellAnchor>
  <xdr:twoCellAnchor>
    <xdr:from>
      <xdr:col>15</xdr:col>
      <xdr:colOff>342137</xdr:colOff>
      <xdr:row>8</xdr:row>
      <xdr:rowOff>190226</xdr:rowOff>
    </xdr:from>
    <xdr:to>
      <xdr:col>15</xdr:col>
      <xdr:colOff>549637</xdr:colOff>
      <xdr:row>10</xdr:row>
      <xdr:rowOff>18948</xdr:rowOff>
    </xdr:to>
    <mc:AlternateContent xmlns:mc="http://schemas.openxmlformats.org/markup-compatibility/2006" xmlns:a14="http://schemas.microsoft.com/office/drawing/2010/main">
      <mc:Choice Requires="a14">
        <xdr:sp macro="" textlink="">
          <xdr:nvSpPr>
            <xdr:cNvPr id="605" name="Oval 604">
              <a:extLst>
                <a:ext uri="{FF2B5EF4-FFF2-40B4-BE49-F238E27FC236}">
                  <a16:creationId xmlns:a16="http://schemas.microsoft.com/office/drawing/2014/main" id="{2BAE6788-F7B7-429B-9805-CECDFD908A3E}"/>
                </a:ext>
              </a:extLst>
            </xdr:cNvPr>
            <xdr:cNvSpPr>
              <a:spLocks noChangeArrowheads="1"/>
            </xdr:cNvSpPr>
          </xdr:nvSpPr>
          <xdr:spPr bwMode="auto">
            <a:xfrm>
              <a:off x="8042733" y="2073245"/>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id-ID" sz="600" i="1">
                            <a:latin typeface="Cambria Math" panose="02040503050406030204" pitchFamily="18" charset="0"/>
                          </a:rPr>
                          <m:t>𝑓</m:t>
                        </m:r>
                      </m:sup>
                    </m:sSubSup>
                  </m:oMath>
                </m:oMathPara>
              </a14:m>
              <a:endParaRPr lang="id-ID" sz="800"/>
            </a:p>
          </xdr:txBody>
        </xdr:sp>
      </mc:Choice>
      <mc:Fallback xmlns="">
        <xdr:sp macro="" textlink="">
          <xdr:nvSpPr>
            <xdr:cNvPr id="605" name="Oval 604">
              <a:extLst>
                <a:ext uri="{FF2B5EF4-FFF2-40B4-BE49-F238E27FC236}">
                  <a16:creationId xmlns:a16="http://schemas.microsoft.com/office/drawing/2014/main" id="{2BAE6788-F7B7-429B-9805-CECDFD908A3E}"/>
                </a:ext>
              </a:extLst>
            </xdr:cNvPr>
            <xdr:cNvSpPr>
              <a:spLocks noChangeArrowheads="1"/>
            </xdr:cNvSpPr>
          </xdr:nvSpPr>
          <xdr:spPr bwMode="auto">
            <a:xfrm>
              <a:off x="8042733" y="2073245"/>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𝑧_𝑡^𝑓</a:t>
              </a:r>
              <a:endParaRPr lang="id-ID" sz="800"/>
            </a:p>
          </xdr:txBody>
        </xdr:sp>
      </mc:Fallback>
    </mc:AlternateContent>
    <xdr:clientData/>
  </xdr:twoCellAnchor>
  <xdr:twoCellAnchor>
    <xdr:from>
      <xdr:col>15</xdr:col>
      <xdr:colOff>354616</xdr:colOff>
      <xdr:row>7</xdr:row>
      <xdr:rowOff>155936</xdr:rowOff>
    </xdr:from>
    <xdr:to>
      <xdr:col>15</xdr:col>
      <xdr:colOff>566254</xdr:colOff>
      <xdr:row>9</xdr:row>
      <xdr:rowOff>7607</xdr:rowOff>
    </xdr:to>
    <mc:AlternateContent xmlns:mc="http://schemas.openxmlformats.org/markup-compatibility/2006" xmlns:a14="http://schemas.microsoft.com/office/drawing/2010/main">
      <mc:Choice Requires="a14">
        <xdr:sp macro="" textlink="">
          <xdr:nvSpPr>
            <xdr:cNvPr id="606" name="Oval 605">
              <a:extLst>
                <a:ext uri="{FF2B5EF4-FFF2-40B4-BE49-F238E27FC236}">
                  <a16:creationId xmlns:a16="http://schemas.microsoft.com/office/drawing/2014/main" id="{2414D2C4-A5AF-4960-BB71-083C32E3847F}"/>
                </a:ext>
              </a:extLst>
            </xdr:cNvPr>
            <xdr:cNvSpPr>
              <a:spLocks noChangeArrowheads="1"/>
            </xdr:cNvSpPr>
          </xdr:nvSpPr>
          <xdr:spPr bwMode="auto">
            <a:xfrm>
              <a:off x="8055212" y="1848455"/>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en-US" sz="600" b="0" i="1">
                            <a:latin typeface="Cambria Math" panose="02040503050406030204" pitchFamily="18" charset="0"/>
                          </a:rPr>
                          <m:t>𝑖</m:t>
                        </m:r>
                      </m:sup>
                    </m:sSubSup>
                  </m:oMath>
                </m:oMathPara>
              </a14:m>
              <a:endParaRPr lang="id-ID" sz="600"/>
            </a:p>
          </xdr:txBody>
        </xdr:sp>
      </mc:Choice>
      <mc:Fallback xmlns="">
        <xdr:sp macro="" textlink="">
          <xdr:nvSpPr>
            <xdr:cNvPr id="606" name="Oval 605">
              <a:extLst>
                <a:ext uri="{FF2B5EF4-FFF2-40B4-BE49-F238E27FC236}">
                  <a16:creationId xmlns:a16="http://schemas.microsoft.com/office/drawing/2014/main" id="{2414D2C4-A5AF-4960-BB71-083C32E3847F}"/>
                </a:ext>
              </a:extLst>
            </xdr:cNvPr>
            <xdr:cNvSpPr>
              <a:spLocks noChangeArrowheads="1"/>
            </xdr:cNvSpPr>
          </xdr:nvSpPr>
          <xdr:spPr bwMode="auto">
            <a:xfrm>
              <a:off x="8055212" y="1848455"/>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a:t>
              </a:r>
              <a:r>
                <a:rPr lang="en-US" sz="600" b="0" i="0">
                  <a:latin typeface="Cambria Math" panose="02040503050406030204" pitchFamily="18" charset="0"/>
                </a:rPr>
                <a:t>𝑖</a:t>
              </a:r>
              <a:endParaRPr lang="id-ID" sz="600"/>
            </a:p>
          </xdr:txBody>
        </xdr:sp>
      </mc:Fallback>
    </mc:AlternateContent>
    <xdr:clientData/>
  </xdr:twoCellAnchor>
  <xdr:twoCellAnchor>
    <xdr:from>
      <xdr:col>15</xdr:col>
      <xdr:colOff>342565</xdr:colOff>
      <xdr:row>10</xdr:row>
      <xdr:rowOff>19327</xdr:rowOff>
    </xdr:from>
    <xdr:to>
      <xdr:col>15</xdr:col>
      <xdr:colOff>538175</xdr:colOff>
      <xdr:row>11</xdr:row>
      <xdr:rowOff>39429</xdr:rowOff>
    </xdr:to>
    <mc:AlternateContent xmlns:mc="http://schemas.openxmlformats.org/markup-compatibility/2006" xmlns:a14="http://schemas.microsoft.com/office/drawing/2010/main">
      <mc:Choice Requires="a14">
        <xdr:sp macro="" textlink="">
          <xdr:nvSpPr>
            <xdr:cNvPr id="607" name="Oval 606">
              <a:extLst>
                <a:ext uri="{FF2B5EF4-FFF2-40B4-BE49-F238E27FC236}">
                  <a16:creationId xmlns:a16="http://schemas.microsoft.com/office/drawing/2014/main" id="{02DCD2E2-5B32-4693-AB76-D003387479DD}"/>
                </a:ext>
              </a:extLst>
            </xdr:cNvPr>
            <xdr:cNvSpPr>
              <a:spLocks noChangeArrowheads="1"/>
            </xdr:cNvSpPr>
          </xdr:nvSpPr>
          <xdr:spPr bwMode="auto">
            <a:xfrm>
              <a:off x="8043161" y="2283346"/>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m:rPr>
                            <m:sty m:val="p"/>
                          </m:rPr>
                          <a:rPr lang="id-ID" sz="600" i="0">
                            <a:latin typeface="Cambria Math" panose="02040503050406030204" pitchFamily="18" charset="0"/>
                          </a:rPr>
                          <m:t>o</m:t>
                        </m:r>
                      </m:sup>
                    </m:sSubSup>
                  </m:oMath>
                </m:oMathPara>
              </a14:m>
              <a:endParaRPr lang="id-ID" sz="600"/>
            </a:p>
          </xdr:txBody>
        </xdr:sp>
      </mc:Choice>
      <mc:Fallback xmlns="">
        <xdr:sp macro="" textlink="">
          <xdr:nvSpPr>
            <xdr:cNvPr id="607" name="Oval 606">
              <a:extLst>
                <a:ext uri="{FF2B5EF4-FFF2-40B4-BE49-F238E27FC236}">
                  <a16:creationId xmlns:a16="http://schemas.microsoft.com/office/drawing/2014/main" id="{02DCD2E2-5B32-4693-AB76-D003387479DD}"/>
                </a:ext>
              </a:extLst>
            </xdr:cNvPr>
            <xdr:cNvSpPr>
              <a:spLocks noChangeArrowheads="1"/>
            </xdr:cNvSpPr>
          </xdr:nvSpPr>
          <xdr:spPr bwMode="auto">
            <a:xfrm>
              <a:off x="8043161" y="2283346"/>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𝑧_𝑡^o</a:t>
              </a:r>
              <a:endParaRPr lang="id-ID" sz="600"/>
            </a:p>
          </xdr:txBody>
        </xdr:sp>
      </mc:Fallback>
    </mc:AlternateContent>
    <xdr:clientData/>
  </xdr:twoCellAnchor>
  <xdr:twoCellAnchor>
    <xdr:from>
      <xdr:col>19</xdr:col>
      <xdr:colOff>586402</xdr:colOff>
      <xdr:row>11</xdr:row>
      <xdr:rowOff>162148</xdr:rowOff>
    </xdr:from>
    <xdr:to>
      <xdr:col>20</xdr:col>
      <xdr:colOff>256552</xdr:colOff>
      <xdr:row>13</xdr:row>
      <xdr:rowOff>83166</xdr:rowOff>
    </xdr:to>
    <mc:AlternateContent xmlns:mc="http://schemas.openxmlformats.org/markup-compatibility/2006" xmlns:a14="http://schemas.microsoft.com/office/drawing/2010/main">
      <mc:Choice Requires="a14">
        <xdr:sp macro="" textlink="">
          <xdr:nvSpPr>
            <xdr:cNvPr id="608" name="Oval 607">
              <a:extLst>
                <a:ext uri="{FF2B5EF4-FFF2-40B4-BE49-F238E27FC236}">
                  <a16:creationId xmlns:a16="http://schemas.microsoft.com/office/drawing/2014/main" id="{A0420B94-045F-425B-894D-708D2176D9A1}"/>
                </a:ext>
              </a:extLst>
            </xdr:cNvPr>
            <xdr:cNvSpPr>
              <a:spLocks noChangeArrowheads="1"/>
            </xdr:cNvSpPr>
          </xdr:nvSpPr>
          <xdr:spPr bwMode="auto">
            <a:xfrm>
              <a:off x="11100537" y="2616667"/>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608" name="Oval 607">
              <a:extLst>
                <a:ext uri="{FF2B5EF4-FFF2-40B4-BE49-F238E27FC236}">
                  <a16:creationId xmlns:a16="http://schemas.microsoft.com/office/drawing/2014/main" id="{A0420B94-045F-425B-894D-708D2176D9A1}"/>
                </a:ext>
              </a:extLst>
            </xdr:cNvPr>
            <xdr:cNvSpPr>
              <a:spLocks noChangeArrowheads="1"/>
            </xdr:cNvSpPr>
          </xdr:nvSpPr>
          <xdr:spPr bwMode="auto">
            <a:xfrm>
              <a:off x="11100537" y="2616667"/>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xdr:clientData/>
  </xdr:twoCellAnchor>
  <xdr:twoCellAnchor>
    <xdr:from>
      <xdr:col>19</xdr:col>
      <xdr:colOff>538508</xdr:colOff>
      <xdr:row>16</xdr:row>
      <xdr:rowOff>185990</xdr:rowOff>
    </xdr:from>
    <xdr:to>
      <xdr:col>20</xdr:col>
      <xdr:colOff>194022</xdr:colOff>
      <xdr:row>18</xdr:row>
      <xdr:rowOff>92419</xdr:rowOff>
    </xdr:to>
    <mc:AlternateContent xmlns:mc="http://schemas.openxmlformats.org/markup-compatibility/2006" xmlns:a14="http://schemas.microsoft.com/office/drawing/2010/main">
      <mc:Choice Requires="a14">
        <xdr:sp macro="" textlink="">
          <xdr:nvSpPr>
            <xdr:cNvPr id="609" name="Oval 608">
              <a:extLst>
                <a:ext uri="{FF2B5EF4-FFF2-40B4-BE49-F238E27FC236}">
                  <a16:creationId xmlns:a16="http://schemas.microsoft.com/office/drawing/2014/main" id="{56EC23D2-8088-40C4-9B08-07A7E7082F5B}"/>
                </a:ext>
              </a:extLst>
            </xdr:cNvPr>
            <xdr:cNvSpPr>
              <a:spLocks noChangeArrowheads="1"/>
            </xdr:cNvSpPr>
          </xdr:nvSpPr>
          <xdr:spPr bwMode="auto">
            <a:xfrm>
              <a:off x="11052643" y="3593009"/>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609" name="Oval 608">
              <a:extLst>
                <a:ext uri="{FF2B5EF4-FFF2-40B4-BE49-F238E27FC236}">
                  <a16:creationId xmlns:a16="http://schemas.microsoft.com/office/drawing/2014/main" id="{56EC23D2-8088-40C4-9B08-07A7E7082F5B}"/>
                </a:ext>
              </a:extLst>
            </xdr:cNvPr>
            <xdr:cNvSpPr>
              <a:spLocks noChangeArrowheads="1"/>
            </xdr:cNvSpPr>
          </xdr:nvSpPr>
          <xdr:spPr bwMode="auto">
            <a:xfrm>
              <a:off x="11052643" y="3593009"/>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clientData/>
  </xdr:twoCellAnchor>
  <xdr:twoCellAnchor>
    <xdr:from>
      <xdr:col>19</xdr:col>
      <xdr:colOff>572836</xdr:colOff>
      <xdr:row>21</xdr:row>
      <xdr:rowOff>140223</xdr:rowOff>
    </xdr:from>
    <xdr:to>
      <xdr:col>20</xdr:col>
      <xdr:colOff>239907</xdr:colOff>
      <xdr:row>23</xdr:row>
      <xdr:rowOff>57868</xdr:rowOff>
    </xdr:to>
    <mc:AlternateContent xmlns:mc="http://schemas.openxmlformats.org/markup-compatibility/2006" xmlns:a14="http://schemas.microsoft.com/office/drawing/2010/main">
      <mc:Choice Requires="a14">
        <xdr:sp macro="" textlink="">
          <xdr:nvSpPr>
            <xdr:cNvPr id="610" name="Oval 609">
              <a:extLst>
                <a:ext uri="{FF2B5EF4-FFF2-40B4-BE49-F238E27FC236}">
                  <a16:creationId xmlns:a16="http://schemas.microsoft.com/office/drawing/2014/main" id="{F093DCA2-B0D4-4D13-9E24-79E45EB058A3}"/>
                </a:ext>
              </a:extLst>
            </xdr:cNvPr>
            <xdr:cNvSpPr>
              <a:spLocks noChangeArrowheads="1"/>
            </xdr:cNvSpPr>
          </xdr:nvSpPr>
          <xdr:spPr bwMode="auto">
            <a:xfrm>
              <a:off x="11086971" y="4499742"/>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610" name="Oval 609">
              <a:extLst>
                <a:ext uri="{FF2B5EF4-FFF2-40B4-BE49-F238E27FC236}">
                  <a16:creationId xmlns:a16="http://schemas.microsoft.com/office/drawing/2014/main" id="{F093DCA2-B0D4-4D13-9E24-79E45EB058A3}"/>
                </a:ext>
              </a:extLst>
            </xdr:cNvPr>
            <xdr:cNvSpPr>
              <a:spLocks noChangeArrowheads="1"/>
            </xdr:cNvSpPr>
          </xdr:nvSpPr>
          <xdr:spPr bwMode="auto">
            <a:xfrm>
              <a:off x="11086971" y="4499742"/>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xdr:clientData/>
  </xdr:twoCellAnchor>
  <xdr:twoCellAnchor>
    <xdr:from>
      <xdr:col>19</xdr:col>
      <xdr:colOff>575476</xdr:colOff>
      <xdr:row>26</xdr:row>
      <xdr:rowOff>198129</xdr:rowOff>
    </xdr:from>
    <xdr:to>
      <xdr:col>20</xdr:col>
      <xdr:colOff>232617</xdr:colOff>
      <xdr:row>28</xdr:row>
      <xdr:rowOff>82918</xdr:rowOff>
    </xdr:to>
    <mc:AlternateContent xmlns:mc="http://schemas.openxmlformats.org/markup-compatibility/2006" xmlns:a14="http://schemas.microsoft.com/office/drawing/2010/main">
      <mc:Choice Requires="a14">
        <xdr:sp macro="" textlink="">
          <xdr:nvSpPr>
            <xdr:cNvPr id="611" name="Oval 610">
              <a:extLst>
                <a:ext uri="{FF2B5EF4-FFF2-40B4-BE49-F238E27FC236}">
                  <a16:creationId xmlns:a16="http://schemas.microsoft.com/office/drawing/2014/main" id="{8FC257DA-BB1B-46A9-BE72-7ED3F6E1F7A9}"/>
                </a:ext>
              </a:extLst>
            </xdr:cNvPr>
            <xdr:cNvSpPr>
              <a:spLocks noChangeArrowheads="1"/>
            </xdr:cNvSpPr>
          </xdr:nvSpPr>
          <xdr:spPr bwMode="auto">
            <a:xfrm>
              <a:off x="11089611" y="5532129"/>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611" name="Oval 610">
              <a:extLst>
                <a:ext uri="{FF2B5EF4-FFF2-40B4-BE49-F238E27FC236}">
                  <a16:creationId xmlns:a16="http://schemas.microsoft.com/office/drawing/2014/main" id="{8FC257DA-BB1B-46A9-BE72-7ED3F6E1F7A9}"/>
                </a:ext>
              </a:extLst>
            </xdr:cNvPr>
            <xdr:cNvSpPr>
              <a:spLocks noChangeArrowheads="1"/>
            </xdr:cNvSpPr>
          </xdr:nvSpPr>
          <xdr:spPr bwMode="auto">
            <a:xfrm>
              <a:off x="11089611" y="5532129"/>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clientData/>
  </xdr:twoCellAnchor>
  <xdr:twoCellAnchor>
    <xdr:from>
      <xdr:col>19</xdr:col>
      <xdr:colOff>521526</xdr:colOff>
      <xdr:row>33</xdr:row>
      <xdr:rowOff>7712</xdr:rowOff>
    </xdr:from>
    <xdr:to>
      <xdr:col>20</xdr:col>
      <xdr:colOff>223434</xdr:colOff>
      <xdr:row>34</xdr:row>
      <xdr:rowOff>159960</xdr:rowOff>
    </xdr:to>
    <mc:AlternateContent xmlns:mc="http://schemas.openxmlformats.org/markup-compatibility/2006" xmlns:a14="http://schemas.microsoft.com/office/drawing/2010/main">
      <mc:Choice Requires="a14">
        <xdr:sp macro="" textlink="">
          <xdr:nvSpPr>
            <xdr:cNvPr id="612" name="Oval 611">
              <a:extLst>
                <a:ext uri="{FF2B5EF4-FFF2-40B4-BE49-F238E27FC236}">
                  <a16:creationId xmlns:a16="http://schemas.microsoft.com/office/drawing/2014/main" id="{D9A7FDF6-3C51-45F4-9B92-6DB4EFA54EAF}"/>
                </a:ext>
              </a:extLst>
            </xdr:cNvPr>
            <xdr:cNvSpPr>
              <a:spLocks noChangeArrowheads="1"/>
            </xdr:cNvSpPr>
          </xdr:nvSpPr>
          <xdr:spPr bwMode="auto">
            <a:xfrm>
              <a:off x="11035661" y="6697193"/>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12" name="Oval 611">
              <a:extLst>
                <a:ext uri="{FF2B5EF4-FFF2-40B4-BE49-F238E27FC236}">
                  <a16:creationId xmlns:a16="http://schemas.microsoft.com/office/drawing/2014/main" id="{D9A7FDF6-3C51-45F4-9B92-6DB4EFA54EAF}"/>
                </a:ext>
              </a:extLst>
            </xdr:cNvPr>
            <xdr:cNvSpPr>
              <a:spLocks noChangeArrowheads="1"/>
            </xdr:cNvSpPr>
          </xdr:nvSpPr>
          <xdr:spPr bwMode="auto">
            <a:xfrm>
              <a:off x="11035661" y="6697193"/>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19</xdr:col>
      <xdr:colOff>576671</xdr:colOff>
      <xdr:row>40</xdr:row>
      <xdr:rowOff>158106</xdr:rowOff>
    </xdr:from>
    <xdr:to>
      <xdr:col>20</xdr:col>
      <xdr:colOff>279688</xdr:colOff>
      <xdr:row>42</xdr:row>
      <xdr:rowOff>77895</xdr:rowOff>
    </xdr:to>
    <mc:AlternateContent xmlns:mc="http://schemas.openxmlformats.org/markup-compatibility/2006" xmlns:a14="http://schemas.microsoft.com/office/drawing/2010/main">
      <mc:Choice Requires="a14">
        <xdr:sp macro="" textlink="">
          <xdr:nvSpPr>
            <xdr:cNvPr id="613" name="Oval 612">
              <a:extLst>
                <a:ext uri="{FF2B5EF4-FFF2-40B4-BE49-F238E27FC236}">
                  <a16:creationId xmlns:a16="http://schemas.microsoft.com/office/drawing/2014/main" id="{3998B777-6D36-405D-90FC-E1E01FBD999D}"/>
                </a:ext>
              </a:extLst>
            </xdr:cNvPr>
            <xdr:cNvSpPr>
              <a:spLocks noChangeArrowheads="1"/>
            </xdr:cNvSpPr>
          </xdr:nvSpPr>
          <xdr:spPr bwMode="auto">
            <a:xfrm>
              <a:off x="11090806" y="8181087"/>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13" name="Oval 612">
              <a:extLst>
                <a:ext uri="{FF2B5EF4-FFF2-40B4-BE49-F238E27FC236}">
                  <a16:creationId xmlns:a16="http://schemas.microsoft.com/office/drawing/2014/main" id="{3998B777-6D36-405D-90FC-E1E01FBD999D}"/>
                </a:ext>
              </a:extLst>
            </xdr:cNvPr>
            <xdr:cNvSpPr>
              <a:spLocks noChangeArrowheads="1"/>
            </xdr:cNvSpPr>
          </xdr:nvSpPr>
          <xdr:spPr bwMode="auto">
            <a:xfrm>
              <a:off x="11090806" y="8181087"/>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19</xdr:col>
      <xdr:colOff>583998</xdr:colOff>
      <xdr:row>5</xdr:row>
      <xdr:rowOff>168518</xdr:rowOff>
    </xdr:from>
    <xdr:to>
      <xdr:col>20</xdr:col>
      <xdr:colOff>285172</xdr:colOff>
      <xdr:row>7</xdr:row>
      <xdr:rowOff>98475</xdr:rowOff>
    </xdr:to>
    <mc:AlternateContent xmlns:mc="http://schemas.openxmlformats.org/markup-compatibility/2006" xmlns:a14="http://schemas.microsoft.com/office/drawing/2010/main">
      <mc:Choice Requires="a14">
        <xdr:sp macro="" textlink="">
          <xdr:nvSpPr>
            <xdr:cNvPr id="614" name="Oval 613">
              <a:extLst>
                <a:ext uri="{FF2B5EF4-FFF2-40B4-BE49-F238E27FC236}">
                  <a16:creationId xmlns:a16="http://schemas.microsoft.com/office/drawing/2014/main" id="{E813FFA1-7FA4-4DBD-A4C6-6C0F0F4FB576}"/>
                </a:ext>
              </a:extLst>
            </xdr:cNvPr>
            <xdr:cNvSpPr>
              <a:spLocks noChangeArrowheads="1"/>
            </xdr:cNvSpPr>
          </xdr:nvSpPr>
          <xdr:spPr bwMode="auto">
            <a:xfrm>
              <a:off x="11098133" y="1480037"/>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14" name="Oval 613">
              <a:extLst>
                <a:ext uri="{FF2B5EF4-FFF2-40B4-BE49-F238E27FC236}">
                  <a16:creationId xmlns:a16="http://schemas.microsoft.com/office/drawing/2014/main" id="{E813FFA1-7FA4-4DBD-A4C6-6C0F0F4FB576}"/>
                </a:ext>
              </a:extLst>
            </xdr:cNvPr>
            <xdr:cNvSpPr>
              <a:spLocks noChangeArrowheads="1"/>
            </xdr:cNvSpPr>
          </xdr:nvSpPr>
          <xdr:spPr bwMode="auto">
            <a:xfrm>
              <a:off x="11098133" y="1480037"/>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24</xdr:col>
      <xdr:colOff>66202</xdr:colOff>
      <xdr:row>11</xdr:row>
      <xdr:rowOff>138556</xdr:rowOff>
    </xdr:from>
    <xdr:to>
      <xdr:col>24</xdr:col>
      <xdr:colOff>295982</xdr:colOff>
      <xdr:row>13</xdr:row>
      <xdr:rowOff>10171</xdr:rowOff>
    </xdr:to>
    <mc:AlternateContent xmlns:mc="http://schemas.openxmlformats.org/markup-compatibility/2006" xmlns:a14="http://schemas.microsoft.com/office/drawing/2010/main">
      <mc:Choice Requires="a14">
        <xdr:sp macro="" textlink="">
          <xdr:nvSpPr>
            <xdr:cNvPr id="627" name="Oval 626">
              <a:extLst>
                <a:ext uri="{FF2B5EF4-FFF2-40B4-BE49-F238E27FC236}">
                  <a16:creationId xmlns:a16="http://schemas.microsoft.com/office/drawing/2014/main" id="{33D5B12B-9C05-4948-9A96-A343A79078BC}"/>
                </a:ext>
              </a:extLst>
            </xdr:cNvPr>
            <xdr:cNvSpPr>
              <a:spLocks noChangeArrowheads="1"/>
            </xdr:cNvSpPr>
          </xdr:nvSpPr>
          <xdr:spPr bwMode="auto">
            <a:xfrm>
              <a:off x="12697817" y="2593075"/>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627" name="Oval 626">
              <a:extLst>
                <a:ext uri="{FF2B5EF4-FFF2-40B4-BE49-F238E27FC236}">
                  <a16:creationId xmlns:a16="http://schemas.microsoft.com/office/drawing/2014/main" id="{33D5B12B-9C05-4948-9A96-A343A79078BC}"/>
                </a:ext>
              </a:extLst>
            </xdr:cNvPr>
            <xdr:cNvSpPr>
              <a:spLocks noChangeArrowheads="1"/>
            </xdr:cNvSpPr>
          </xdr:nvSpPr>
          <xdr:spPr bwMode="auto">
            <a:xfrm>
              <a:off x="12697817" y="2593075"/>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26</xdr:col>
      <xdr:colOff>343458</xdr:colOff>
      <xdr:row>6</xdr:row>
      <xdr:rowOff>122509</xdr:rowOff>
    </xdr:from>
    <xdr:to>
      <xdr:col>26</xdr:col>
      <xdr:colOff>539126</xdr:colOff>
      <xdr:row>7</xdr:row>
      <xdr:rowOff>146575</xdr:rowOff>
    </xdr:to>
    <mc:AlternateContent xmlns:mc="http://schemas.openxmlformats.org/markup-compatibility/2006" xmlns:a14="http://schemas.microsoft.com/office/drawing/2010/main">
      <mc:Choice Requires="a14">
        <xdr:sp macro="" textlink="">
          <xdr:nvSpPr>
            <xdr:cNvPr id="628" name="Oval 627">
              <a:extLst>
                <a:ext uri="{FF2B5EF4-FFF2-40B4-BE49-F238E27FC236}">
                  <a16:creationId xmlns:a16="http://schemas.microsoft.com/office/drawing/2014/main" id="{2F8288D8-60F0-4A5B-B8F8-DFE28B2AA740}"/>
                </a:ext>
              </a:extLst>
            </xdr:cNvPr>
            <xdr:cNvSpPr>
              <a:spLocks noChangeArrowheads="1"/>
            </xdr:cNvSpPr>
          </xdr:nvSpPr>
          <xdr:spPr bwMode="auto">
            <a:xfrm>
              <a:off x="14184016" y="1624528"/>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sSub>
                          <m:sSubPr>
                            <m:ctrlPr>
                              <a:rPr lang="id-ID" sz="600" i="1">
                                <a:latin typeface="Cambria Math" panose="02040503050406030204" pitchFamily="18" charset="0"/>
                              </a:rPr>
                            </m:ctrlPr>
                          </m:sSubPr>
                          <m:e>
                            <m:acc>
                              <m:accPr>
                                <m:chr m:val="̌"/>
                                <m:ctrlPr>
                                  <a:rPr lang="id-ID" sz="600" i="1">
                                    <a:latin typeface="Cambria Math" panose="02040503050406030204" pitchFamily="18" charset="0"/>
                                  </a:rPr>
                                </m:ctrlPr>
                              </m:accPr>
                              <m:e>
                                <m:r>
                                  <a:rPr lang="id-ID" sz="600" i="1">
                                    <a:latin typeface="Cambria Math" panose="02040503050406030204" pitchFamily="18" charset="0"/>
                                  </a:rPr>
                                  <m:t>𝐶</m:t>
                                </m:r>
                              </m:e>
                            </m:acc>
                          </m:e>
                          <m:sub>
                            <m:r>
                              <a:rPr lang="id-ID" sz="600" i="1">
                                <a:latin typeface="Cambria Math" panose="02040503050406030204" pitchFamily="18" charset="0"/>
                              </a:rPr>
                              <m:t>𝑡</m:t>
                            </m:r>
                          </m:sub>
                        </m:sSub>
                      </m:sup>
                    </m:sSubSup>
                  </m:oMath>
                </m:oMathPara>
              </a14:m>
              <a:endParaRPr lang="id-ID" sz="600"/>
            </a:p>
          </xdr:txBody>
        </xdr:sp>
      </mc:Choice>
      <mc:Fallback xmlns="">
        <xdr:sp macro="" textlink="">
          <xdr:nvSpPr>
            <xdr:cNvPr id="628" name="Oval 627">
              <a:extLst>
                <a:ext uri="{FF2B5EF4-FFF2-40B4-BE49-F238E27FC236}">
                  <a16:creationId xmlns:a16="http://schemas.microsoft.com/office/drawing/2014/main" id="{2F8288D8-60F0-4A5B-B8F8-DFE28B2AA740}"/>
                </a:ext>
              </a:extLst>
            </xdr:cNvPr>
            <xdr:cNvSpPr>
              <a:spLocks noChangeArrowheads="1"/>
            </xdr:cNvSpPr>
          </xdr:nvSpPr>
          <xdr:spPr bwMode="auto">
            <a:xfrm>
              <a:off x="14184016" y="1624528"/>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𝑧_𝑡^(𝐶 ̌_𝑡 )</a:t>
              </a:r>
              <a:endParaRPr lang="id-ID" sz="600"/>
            </a:p>
          </xdr:txBody>
        </xdr:sp>
      </mc:Fallback>
    </mc:AlternateContent>
    <xdr:clientData/>
  </xdr:twoCellAnchor>
  <xdr:twoCellAnchor>
    <xdr:from>
      <xdr:col>26</xdr:col>
      <xdr:colOff>333345</xdr:colOff>
      <xdr:row>8</xdr:row>
      <xdr:rowOff>174107</xdr:rowOff>
    </xdr:from>
    <xdr:to>
      <xdr:col>26</xdr:col>
      <xdr:colOff>540845</xdr:colOff>
      <xdr:row>10</xdr:row>
      <xdr:rowOff>2829</xdr:rowOff>
    </xdr:to>
    <mc:AlternateContent xmlns:mc="http://schemas.openxmlformats.org/markup-compatibility/2006" xmlns:a14="http://schemas.microsoft.com/office/drawing/2010/main">
      <mc:Choice Requires="a14">
        <xdr:sp macro="" textlink="">
          <xdr:nvSpPr>
            <xdr:cNvPr id="629" name="Oval 628">
              <a:extLst>
                <a:ext uri="{FF2B5EF4-FFF2-40B4-BE49-F238E27FC236}">
                  <a16:creationId xmlns:a16="http://schemas.microsoft.com/office/drawing/2014/main" id="{1910B599-9AFA-403B-A0D4-2D28CE59F4C1}"/>
                </a:ext>
              </a:extLst>
            </xdr:cNvPr>
            <xdr:cNvSpPr>
              <a:spLocks noChangeArrowheads="1"/>
            </xdr:cNvSpPr>
          </xdr:nvSpPr>
          <xdr:spPr bwMode="auto">
            <a:xfrm>
              <a:off x="14173903" y="2057126"/>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id-ID" sz="600" i="1">
                            <a:latin typeface="Cambria Math" panose="02040503050406030204" pitchFamily="18" charset="0"/>
                          </a:rPr>
                          <m:t>𝑓</m:t>
                        </m:r>
                      </m:sup>
                    </m:sSubSup>
                  </m:oMath>
                </m:oMathPara>
              </a14:m>
              <a:endParaRPr lang="id-ID" sz="800"/>
            </a:p>
          </xdr:txBody>
        </xdr:sp>
      </mc:Choice>
      <mc:Fallback xmlns="">
        <xdr:sp macro="" textlink="">
          <xdr:nvSpPr>
            <xdr:cNvPr id="629" name="Oval 628">
              <a:extLst>
                <a:ext uri="{FF2B5EF4-FFF2-40B4-BE49-F238E27FC236}">
                  <a16:creationId xmlns:a16="http://schemas.microsoft.com/office/drawing/2014/main" id="{1910B599-9AFA-403B-A0D4-2D28CE59F4C1}"/>
                </a:ext>
              </a:extLst>
            </xdr:cNvPr>
            <xdr:cNvSpPr>
              <a:spLocks noChangeArrowheads="1"/>
            </xdr:cNvSpPr>
          </xdr:nvSpPr>
          <xdr:spPr bwMode="auto">
            <a:xfrm>
              <a:off x="14173903" y="2057126"/>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𝑧_𝑡^𝑓</a:t>
              </a:r>
              <a:endParaRPr lang="id-ID" sz="800"/>
            </a:p>
          </xdr:txBody>
        </xdr:sp>
      </mc:Fallback>
    </mc:AlternateContent>
    <xdr:clientData/>
  </xdr:twoCellAnchor>
  <xdr:twoCellAnchor>
    <xdr:from>
      <xdr:col>26</xdr:col>
      <xdr:colOff>345824</xdr:colOff>
      <xdr:row>7</xdr:row>
      <xdr:rowOff>139817</xdr:rowOff>
    </xdr:from>
    <xdr:to>
      <xdr:col>26</xdr:col>
      <xdr:colOff>557462</xdr:colOff>
      <xdr:row>8</xdr:row>
      <xdr:rowOff>181988</xdr:rowOff>
    </xdr:to>
    <mc:AlternateContent xmlns:mc="http://schemas.openxmlformats.org/markup-compatibility/2006" xmlns:a14="http://schemas.microsoft.com/office/drawing/2010/main">
      <mc:Choice Requires="a14">
        <xdr:sp macro="" textlink="">
          <xdr:nvSpPr>
            <xdr:cNvPr id="630" name="Oval 629">
              <a:extLst>
                <a:ext uri="{FF2B5EF4-FFF2-40B4-BE49-F238E27FC236}">
                  <a16:creationId xmlns:a16="http://schemas.microsoft.com/office/drawing/2014/main" id="{9B661632-06FF-484C-8C5A-6D2B769FD92B}"/>
                </a:ext>
              </a:extLst>
            </xdr:cNvPr>
            <xdr:cNvSpPr>
              <a:spLocks noChangeArrowheads="1"/>
            </xdr:cNvSpPr>
          </xdr:nvSpPr>
          <xdr:spPr bwMode="auto">
            <a:xfrm>
              <a:off x="14186382" y="1832336"/>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en-US" sz="600" b="0" i="1">
                            <a:latin typeface="Cambria Math" panose="02040503050406030204" pitchFamily="18" charset="0"/>
                          </a:rPr>
                          <m:t>𝑖</m:t>
                        </m:r>
                      </m:sup>
                    </m:sSubSup>
                  </m:oMath>
                </m:oMathPara>
              </a14:m>
              <a:endParaRPr lang="id-ID" sz="600"/>
            </a:p>
          </xdr:txBody>
        </xdr:sp>
      </mc:Choice>
      <mc:Fallback xmlns="">
        <xdr:sp macro="" textlink="">
          <xdr:nvSpPr>
            <xdr:cNvPr id="630" name="Oval 629">
              <a:extLst>
                <a:ext uri="{FF2B5EF4-FFF2-40B4-BE49-F238E27FC236}">
                  <a16:creationId xmlns:a16="http://schemas.microsoft.com/office/drawing/2014/main" id="{9B661632-06FF-484C-8C5A-6D2B769FD92B}"/>
                </a:ext>
              </a:extLst>
            </xdr:cNvPr>
            <xdr:cNvSpPr>
              <a:spLocks noChangeArrowheads="1"/>
            </xdr:cNvSpPr>
          </xdr:nvSpPr>
          <xdr:spPr bwMode="auto">
            <a:xfrm>
              <a:off x="14186382" y="1832336"/>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a:t>
              </a:r>
              <a:r>
                <a:rPr lang="en-US" sz="600" b="0" i="0">
                  <a:latin typeface="Cambria Math" panose="02040503050406030204" pitchFamily="18" charset="0"/>
                </a:rPr>
                <a:t>𝑖</a:t>
              </a:r>
              <a:endParaRPr lang="id-ID" sz="600"/>
            </a:p>
          </xdr:txBody>
        </xdr:sp>
      </mc:Fallback>
    </mc:AlternateContent>
    <xdr:clientData/>
  </xdr:twoCellAnchor>
  <xdr:twoCellAnchor>
    <xdr:from>
      <xdr:col>26</xdr:col>
      <xdr:colOff>333773</xdr:colOff>
      <xdr:row>10</xdr:row>
      <xdr:rowOff>3208</xdr:rowOff>
    </xdr:from>
    <xdr:to>
      <xdr:col>26</xdr:col>
      <xdr:colOff>529383</xdr:colOff>
      <xdr:row>11</xdr:row>
      <xdr:rowOff>23310</xdr:rowOff>
    </xdr:to>
    <mc:AlternateContent xmlns:mc="http://schemas.openxmlformats.org/markup-compatibility/2006" xmlns:a14="http://schemas.microsoft.com/office/drawing/2010/main">
      <mc:Choice Requires="a14">
        <xdr:sp macro="" textlink="">
          <xdr:nvSpPr>
            <xdr:cNvPr id="631" name="Oval 630">
              <a:extLst>
                <a:ext uri="{FF2B5EF4-FFF2-40B4-BE49-F238E27FC236}">
                  <a16:creationId xmlns:a16="http://schemas.microsoft.com/office/drawing/2014/main" id="{306A9D26-D007-4620-A00F-5A6BE3BBEDF8}"/>
                </a:ext>
              </a:extLst>
            </xdr:cNvPr>
            <xdr:cNvSpPr>
              <a:spLocks noChangeArrowheads="1"/>
            </xdr:cNvSpPr>
          </xdr:nvSpPr>
          <xdr:spPr bwMode="auto">
            <a:xfrm>
              <a:off x="14174331" y="2267227"/>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m:rPr>
                            <m:sty m:val="p"/>
                          </m:rPr>
                          <a:rPr lang="id-ID" sz="600" i="0">
                            <a:latin typeface="Cambria Math" panose="02040503050406030204" pitchFamily="18" charset="0"/>
                          </a:rPr>
                          <m:t>o</m:t>
                        </m:r>
                      </m:sup>
                    </m:sSubSup>
                  </m:oMath>
                </m:oMathPara>
              </a14:m>
              <a:endParaRPr lang="id-ID" sz="600"/>
            </a:p>
          </xdr:txBody>
        </xdr:sp>
      </mc:Choice>
      <mc:Fallback xmlns="">
        <xdr:sp macro="" textlink="">
          <xdr:nvSpPr>
            <xdr:cNvPr id="631" name="Oval 630">
              <a:extLst>
                <a:ext uri="{FF2B5EF4-FFF2-40B4-BE49-F238E27FC236}">
                  <a16:creationId xmlns:a16="http://schemas.microsoft.com/office/drawing/2014/main" id="{306A9D26-D007-4620-A00F-5A6BE3BBEDF8}"/>
                </a:ext>
              </a:extLst>
            </xdr:cNvPr>
            <xdr:cNvSpPr>
              <a:spLocks noChangeArrowheads="1"/>
            </xdr:cNvSpPr>
          </xdr:nvSpPr>
          <xdr:spPr bwMode="auto">
            <a:xfrm>
              <a:off x="14174331" y="2267227"/>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𝑧_𝑡^o</a:t>
              </a:r>
              <a:endParaRPr lang="id-ID" sz="600"/>
            </a:p>
          </xdr:txBody>
        </xdr:sp>
      </mc:Fallback>
    </mc:AlternateContent>
    <xdr:clientData/>
  </xdr:twoCellAnchor>
  <xdr:twoCellAnchor>
    <xdr:from>
      <xdr:col>31</xdr:col>
      <xdr:colOff>350476</xdr:colOff>
      <xdr:row>11</xdr:row>
      <xdr:rowOff>146029</xdr:rowOff>
    </xdr:from>
    <xdr:to>
      <xdr:col>32</xdr:col>
      <xdr:colOff>20626</xdr:colOff>
      <xdr:row>13</xdr:row>
      <xdr:rowOff>67047</xdr:rowOff>
    </xdr:to>
    <mc:AlternateContent xmlns:mc="http://schemas.openxmlformats.org/markup-compatibility/2006" xmlns:a14="http://schemas.microsoft.com/office/drawing/2010/main">
      <mc:Choice Requires="a14">
        <xdr:sp macro="" textlink="">
          <xdr:nvSpPr>
            <xdr:cNvPr id="632" name="Oval 631">
              <a:extLst>
                <a:ext uri="{FF2B5EF4-FFF2-40B4-BE49-F238E27FC236}">
                  <a16:creationId xmlns:a16="http://schemas.microsoft.com/office/drawing/2014/main" id="{92F001D1-5AB5-4677-8836-B9E9E94C73AE}"/>
                </a:ext>
              </a:extLst>
            </xdr:cNvPr>
            <xdr:cNvSpPr>
              <a:spLocks noChangeArrowheads="1"/>
            </xdr:cNvSpPr>
          </xdr:nvSpPr>
          <xdr:spPr bwMode="auto">
            <a:xfrm>
              <a:off x="17231707" y="2600548"/>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632" name="Oval 631">
              <a:extLst>
                <a:ext uri="{FF2B5EF4-FFF2-40B4-BE49-F238E27FC236}">
                  <a16:creationId xmlns:a16="http://schemas.microsoft.com/office/drawing/2014/main" id="{92F001D1-5AB5-4677-8836-B9E9E94C73AE}"/>
                </a:ext>
              </a:extLst>
            </xdr:cNvPr>
            <xdr:cNvSpPr>
              <a:spLocks noChangeArrowheads="1"/>
            </xdr:cNvSpPr>
          </xdr:nvSpPr>
          <xdr:spPr bwMode="auto">
            <a:xfrm>
              <a:off x="17231707" y="2600548"/>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xdr:clientData/>
  </xdr:twoCellAnchor>
  <xdr:twoCellAnchor>
    <xdr:from>
      <xdr:col>31</xdr:col>
      <xdr:colOff>302582</xdr:colOff>
      <xdr:row>16</xdr:row>
      <xdr:rowOff>169871</xdr:rowOff>
    </xdr:from>
    <xdr:to>
      <xdr:col>31</xdr:col>
      <xdr:colOff>566230</xdr:colOff>
      <xdr:row>18</xdr:row>
      <xdr:rowOff>76300</xdr:rowOff>
    </xdr:to>
    <mc:AlternateContent xmlns:mc="http://schemas.openxmlformats.org/markup-compatibility/2006" xmlns:a14="http://schemas.microsoft.com/office/drawing/2010/main">
      <mc:Choice Requires="a14">
        <xdr:sp macro="" textlink="">
          <xdr:nvSpPr>
            <xdr:cNvPr id="633" name="Oval 632">
              <a:extLst>
                <a:ext uri="{FF2B5EF4-FFF2-40B4-BE49-F238E27FC236}">
                  <a16:creationId xmlns:a16="http://schemas.microsoft.com/office/drawing/2014/main" id="{709049A0-D18E-4B86-8580-EE6CEC2CDB55}"/>
                </a:ext>
              </a:extLst>
            </xdr:cNvPr>
            <xdr:cNvSpPr>
              <a:spLocks noChangeArrowheads="1"/>
            </xdr:cNvSpPr>
          </xdr:nvSpPr>
          <xdr:spPr bwMode="auto">
            <a:xfrm>
              <a:off x="17183813" y="3576890"/>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633" name="Oval 632">
              <a:extLst>
                <a:ext uri="{FF2B5EF4-FFF2-40B4-BE49-F238E27FC236}">
                  <a16:creationId xmlns:a16="http://schemas.microsoft.com/office/drawing/2014/main" id="{709049A0-D18E-4B86-8580-EE6CEC2CDB55}"/>
                </a:ext>
              </a:extLst>
            </xdr:cNvPr>
            <xdr:cNvSpPr>
              <a:spLocks noChangeArrowheads="1"/>
            </xdr:cNvSpPr>
          </xdr:nvSpPr>
          <xdr:spPr bwMode="auto">
            <a:xfrm>
              <a:off x="17183813" y="3576890"/>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clientData/>
  </xdr:twoCellAnchor>
  <xdr:twoCellAnchor>
    <xdr:from>
      <xdr:col>31</xdr:col>
      <xdr:colOff>336910</xdr:colOff>
      <xdr:row>21</xdr:row>
      <xdr:rowOff>124104</xdr:rowOff>
    </xdr:from>
    <xdr:to>
      <xdr:col>32</xdr:col>
      <xdr:colOff>3981</xdr:colOff>
      <xdr:row>23</xdr:row>
      <xdr:rowOff>41749</xdr:rowOff>
    </xdr:to>
    <mc:AlternateContent xmlns:mc="http://schemas.openxmlformats.org/markup-compatibility/2006" xmlns:a14="http://schemas.microsoft.com/office/drawing/2010/main">
      <mc:Choice Requires="a14">
        <xdr:sp macro="" textlink="">
          <xdr:nvSpPr>
            <xdr:cNvPr id="634" name="Oval 633">
              <a:extLst>
                <a:ext uri="{FF2B5EF4-FFF2-40B4-BE49-F238E27FC236}">
                  <a16:creationId xmlns:a16="http://schemas.microsoft.com/office/drawing/2014/main" id="{D544F712-CD70-4199-A51C-D972D859AFB0}"/>
                </a:ext>
              </a:extLst>
            </xdr:cNvPr>
            <xdr:cNvSpPr>
              <a:spLocks noChangeArrowheads="1"/>
            </xdr:cNvSpPr>
          </xdr:nvSpPr>
          <xdr:spPr bwMode="auto">
            <a:xfrm>
              <a:off x="17218141" y="4483623"/>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634" name="Oval 633">
              <a:extLst>
                <a:ext uri="{FF2B5EF4-FFF2-40B4-BE49-F238E27FC236}">
                  <a16:creationId xmlns:a16="http://schemas.microsoft.com/office/drawing/2014/main" id="{D544F712-CD70-4199-A51C-D972D859AFB0}"/>
                </a:ext>
              </a:extLst>
            </xdr:cNvPr>
            <xdr:cNvSpPr>
              <a:spLocks noChangeArrowheads="1"/>
            </xdr:cNvSpPr>
          </xdr:nvSpPr>
          <xdr:spPr bwMode="auto">
            <a:xfrm>
              <a:off x="17218141" y="4483623"/>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xdr:clientData/>
  </xdr:twoCellAnchor>
  <xdr:twoCellAnchor>
    <xdr:from>
      <xdr:col>31</xdr:col>
      <xdr:colOff>339550</xdr:colOff>
      <xdr:row>26</xdr:row>
      <xdr:rowOff>182010</xdr:rowOff>
    </xdr:from>
    <xdr:to>
      <xdr:col>31</xdr:col>
      <xdr:colOff>604825</xdr:colOff>
      <xdr:row>28</xdr:row>
      <xdr:rowOff>66799</xdr:rowOff>
    </xdr:to>
    <mc:AlternateContent xmlns:mc="http://schemas.openxmlformats.org/markup-compatibility/2006" xmlns:a14="http://schemas.microsoft.com/office/drawing/2010/main">
      <mc:Choice Requires="a14">
        <xdr:sp macro="" textlink="">
          <xdr:nvSpPr>
            <xdr:cNvPr id="635" name="Oval 634">
              <a:extLst>
                <a:ext uri="{FF2B5EF4-FFF2-40B4-BE49-F238E27FC236}">
                  <a16:creationId xmlns:a16="http://schemas.microsoft.com/office/drawing/2014/main" id="{D0016DE0-9063-4BF0-B542-4BEBB01265ED}"/>
                </a:ext>
              </a:extLst>
            </xdr:cNvPr>
            <xdr:cNvSpPr>
              <a:spLocks noChangeArrowheads="1"/>
            </xdr:cNvSpPr>
          </xdr:nvSpPr>
          <xdr:spPr bwMode="auto">
            <a:xfrm>
              <a:off x="17220781" y="5516010"/>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635" name="Oval 634">
              <a:extLst>
                <a:ext uri="{FF2B5EF4-FFF2-40B4-BE49-F238E27FC236}">
                  <a16:creationId xmlns:a16="http://schemas.microsoft.com/office/drawing/2014/main" id="{D0016DE0-9063-4BF0-B542-4BEBB01265ED}"/>
                </a:ext>
              </a:extLst>
            </xdr:cNvPr>
            <xdr:cNvSpPr>
              <a:spLocks noChangeArrowheads="1"/>
            </xdr:cNvSpPr>
          </xdr:nvSpPr>
          <xdr:spPr bwMode="auto">
            <a:xfrm>
              <a:off x="17220781" y="5516010"/>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clientData/>
  </xdr:twoCellAnchor>
  <xdr:twoCellAnchor>
    <xdr:from>
      <xdr:col>31</xdr:col>
      <xdr:colOff>285600</xdr:colOff>
      <xdr:row>32</xdr:row>
      <xdr:rowOff>182093</xdr:rowOff>
    </xdr:from>
    <xdr:to>
      <xdr:col>31</xdr:col>
      <xdr:colOff>595642</xdr:colOff>
      <xdr:row>34</xdr:row>
      <xdr:rowOff>143841</xdr:rowOff>
    </xdr:to>
    <mc:AlternateContent xmlns:mc="http://schemas.openxmlformats.org/markup-compatibility/2006" xmlns:a14="http://schemas.microsoft.com/office/drawing/2010/main">
      <mc:Choice Requires="a14">
        <xdr:sp macro="" textlink="">
          <xdr:nvSpPr>
            <xdr:cNvPr id="636" name="Oval 635">
              <a:extLst>
                <a:ext uri="{FF2B5EF4-FFF2-40B4-BE49-F238E27FC236}">
                  <a16:creationId xmlns:a16="http://schemas.microsoft.com/office/drawing/2014/main" id="{582C3056-79A9-471D-A7D1-AFA17ACD35E3}"/>
                </a:ext>
              </a:extLst>
            </xdr:cNvPr>
            <xdr:cNvSpPr>
              <a:spLocks noChangeArrowheads="1"/>
            </xdr:cNvSpPr>
          </xdr:nvSpPr>
          <xdr:spPr bwMode="auto">
            <a:xfrm>
              <a:off x="17166831" y="6681074"/>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36" name="Oval 635">
              <a:extLst>
                <a:ext uri="{FF2B5EF4-FFF2-40B4-BE49-F238E27FC236}">
                  <a16:creationId xmlns:a16="http://schemas.microsoft.com/office/drawing/2014/main" id="{582C3056-79A9-471D-A7D1-AFA17ACD35E3}"/>
                </a:ext>
              </a:extLst>
            </xdr:cNvPr>
            <xdr:cNvSpPr>
              <a:spLocks noChangeArrowheads="1"/>
            </xdr:cNvSpPr>
          </xdr:nvSpPr>
          <xdr:spPr bwMode="auto">
            <a:xfrm>
              <a:off x="17166831" y="6681074"/>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31</xdr:col>
      <xdr:colOff>340745</xdr:colOff>
      <xdr:row>40</xdr:row>
      <xdr:rowOff>141987</xdr:rowOff>
    </xdr:from>
    <xdr:to>
      <xdr:col>32</xdr:col>
      <xdr:colOff>43762</xdr:colOff>
      <xdr:row>42</xdr:row>
      <xdr:rowOff>61776</xdr:rowOff>
    </xdr:to>
    <mc:AlternateContent xmlns:mc="http://schemas.openxmlformats.org/markup-compatibility/2006" xmlns:a14="http://schemas.microsoft.com/office/drawing/2010/main">
      <mc:Choice Requires="a14">
        <xdr:sp macro="" textlink="">
          <xdr:nvSpPr>
            <xdr:cNvPr id="637" name="Oval 636">
              <a:extLst>
                <a:ext uri="{FF2B5EF4-FFF2-40B4-BE49-F238E27FC236}">
                  <a16:creationId xmlns:a16="http://schemas.microsoft.com/office/drawing/2014/main" id="{BDDE4E81-DAB4-4B2B-9533-21995FB71CDD}"/>
                </a:ext>
              </a:extLst>
            </xdr:cNvPr>
            <xdr:cNvSpPr>
              <a:spLocks noChangeArrowheads="1"/>
            </xdr:cNvSpPr>
          </xdr:nvSpPr>
          <xdr:spPr bwMode="auto">
            <a:xfrm>
              <a:off x="17221976" y="8164968"/>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37" name="Oval 636">
              <a:extLst>
                <a:ext uri="{FF2B5EF4-FFF2-40B4-BE49-F238E27FC236}">
                  <a16:creationId xmlns:a16="http://schemas.microsoft.com/office/drawing/2014/main" id="{BDDE4E81-DAB4-4B2B-9533-21995FB71CDD}"/>
                </a:ext>
              </a:extLst>
            </xdr:cNvPr>
            <xdr:cNvSpPr>
              <a:spLocks noChangeArrowheads="1"/>
            </xdr:cNvSpPr>
          </xdr:nvSpPr>
          <xdr:spPr bwMode="auto">
            <a:xfrm>
              <a:off x="17221976" y="8164968"/>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31</xdr:col>
      <xdr:colOff>348072</xdr:colOff>
      <xdr:row>5</xdr:row>
      <xdr:rowOff>152399</xdr:rowOff>
    </xdr:from>
    <xdr:to>
      <xdr:col>32</xdr:col>
      <xdr:colOff>49246</xdr:colOff>
      <xdr:row>7</xdr:row>
      <xdr:rowOff>82356</xdr:rowOff>
    </xdr:to>
    <mc:AlternateContent xmlns:mc="http://schemas.openxmlformats.org/markup-compatibility/2006" xmlns:a14="http://schemas.microsoft.com/office/drawing/2010/main">
      <mc:Choice Requires="a14">
        <xdr:sp macro="" textlink="">
          <xdr:nvSpPr>
            <xdr:cNvPr id="638" name="Oval 637">
              <a:extLst>
                <a:ext uri="{FF2B5EF4-FFF2-40B4-BE49-F238E27FC236}">
                  <a16:creationId xmlns:a16="http://schemas.microsoft.com/office/drawing/2014/main" id="{E3151A7F-4122-4768-9A6B-88FA38C3BB88}"/>
                </a:ext>
              </a:extLst>
            </xdr:cNvPr>
            <xdr:cNvSpPr>
              <a:spLocks noChangeArrowheads="1"/>
            </xdr:cNvSpPr>
          </xdr:nvSpPr>
          <xdr:spPr bwMode="auto">
            <a:xfrm>
              <a:off x="17229303" y="1463918"/>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38" name="Oval 637">
              <a:extLst>
                <a:ext uri="{FF2B5EF4-FFF2-40B4-BE49-F238E27FC236}">
                  <a16:creationId xmlns:a16="http://schemas.microsoft.com/office/drawing/2014/main" id="{E3151A7F-4122-4768-9A6B-88FA38C3BB88}"/>
                </a:ext>
              </a:extLst>
            </xdr:cNvPr>
            <xdr:cNvSpPr>
              <a:spLocks noChangeArrowheads="1"/>
            </xdr:cNvSpPr>
          </xdr:nvSpPr>
          <xdr:spPr bwMode="auto">
            <a:xfrm>
              <a:off x="17229303" y="1463918"/>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34</xdr:col>
      <xdr:colOff>401774</xdr:colOff>
      <xdr:row>11</xdr:row>
      <xdr:rowOff>151745</xdr:rowOff>
    </xdr:from>
    <xdr:to>
      <xdr:col>35</xdr:col>
      <xdr:colOff>133323</xdr:colOff>
      <xdr:row>13</xdr:row>
      <xdr:rowOff>23360</xdr:rowOff>
    </xdr:to>
    <mc:AlternateContent xmlns:mc="http://schemas.openxmlformats.org/markup-compatibility/2006" xmlns:a14="http://schemas.microsoft.com/office/drawing/2010/main">
      <mc:Choice Requires="a14">
        <xdr:sp macro="" textlink="">
          <xdr:nvSpPr>
            <xdr:cNvPr id="639" name="Oval 638">
              <a:extLst>
                <a:ext uri="{FF2B5EF4-FFF2-40B4-BE49-F238E27FC236}">
                  <a16:creationId xmlns:a16="http://schemas.microsoft.com/office/drawing/2014/main" id="{3369CB9B-8F36-469C-9DC1-2BBE2ECE76EE}"/>
                </a:ext>
              </a:extLst>
            </xdr:cNvPr>
            <xdr:cNvSpPr>
              <a:spLocks noChangeArrowheads="1"/>
            </xdr:cNvSpPr>
          </xdr:nvSpPr>
          <xdr:spPr bwMode="auto">
            <a:xfrm>
              <a:off x="18330755" y="2606264"/>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639" name="Oval 638">
              <a:extLst>
                <a:ext uri="{FF2B5EF4-FFF2-40B4-BE49-F238E27FC236}">
                  <a16:creationId xmlns:a16="http://schemas.microsoft.com/office/drawing/2014/main" id="{3369CB9B-8F36-469C-9DC1-2BBE2ECE76EE}"/>
                </a:ext>
              </a:extLst>
            </xdr:cNvPr>
            <xdr:cNvSpPr>
              <a:spLocks noChangeArrowheads="1"/>
            </xdr:cNvSpPr>
          </xdr:nvSpPr>
          <xdr:spPr bwMode="auto">
            <a:xfrm>
              <a:off x="18330755" y="2606264"/>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37</xdr:col>
      <xdr:colOff>356646</xdr:colOff>
      <xdr:row>6</xdr:row>
      <xdr:rowOff>135698</xdr:rowOff>
    </xdr:from>
    <xdr:to>
      <xdr:col>37</xdr:col>
      <xdr:colOff>552314</xdr:colOff>
      <xdr:row>7</xdr:row>
      <xdr:rowOff>159764</xdr:rowOff>
    </xdr:to>
    <mc:AlternateContent xmlns:mc="http://schemas.openxmlformats.org/markup-compatibility/2006" xmlns:a14="http://schemas.microsoft.com/office/drawing/2010/main">
      <mc:Choice Requires="a14">
        <xdr:sp macro="" textlink="">
          <xdr:nvSpPr>
            <xdr:cNvPr id="640" name="Oval 639">
              <a:extLst>
                <a:ext uri="{FF2B5EF4-FFF2-40B4-BE49-F238E27FC236}">
                  <a16:creationId xmlns:a16="http://schemas.microsoft.com/office/drawing/2014/main" id="{CC290F8C-E210-4817-BAFE-B62FEDEB1B7E}"/>
                </a:ext>
              </a:extLst>
            </xdr:cNvPr>
            <xdr:cNvSpPr>
              <a:spLocks noChangeArrowheads="1"/>
            </xdr:cNvSpPr>
          </xdr:nvSpPr>
          <xdr:spPr bwMode="auto">
            <a:xfrm>
              <a:off x="19816954" y="1637717"/>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sSub>
                          <m:sSubPr>
                            <m:ctrlPr>
                              <a:rPr lang="id-ID" sz="600" i="1">
                                <a:latin typeface="Cambria Math" panose="02040503050406030204" pitchFamily="18" charset="0"/>
                              </a:rPr>
                            </m:ctrlPr>
                          </m:sSubPr>
                          <m:e>
                            <m:acc>
                              <m:accPr>
                                <m:chr m:val="̌"/>
                                <m:ctrlPr>
                                  <a:rPr lang="id-ID" sz="600" i="1">
                                    <a:latin typeface="Cambria Math" panose="02040503050406030204" pitchFamily="18" charset="0"/>
                                  </a:rPr>
                                </m:ctrlPr>
                              </m:accPr>
                              <m:e>
                                <m:r>
                                  <a:rPr lang="id-ID" sz="600" i="1">
                                    <a:latin typeface="Cambria Math" panose="02040503050406030204" pitchFamily="18" charset="0"/>
                                  </a:rPr>
                                  <m:t>𝐶</m:t>
                                </m:r>
                              </m:e>
                            </m:acc>
                          </m:e>
                          <m:sub>
                            <m:r>
                              <a:rPr lang="id-ID" sz="600" i="1">
                                <a:latin typeface="Cambria Math" panose="02040503050406030204" pitchFamily="18" charset="0"/>
                              </a:rPr>
                              <m:t>𝑡</m:t>
                            </m:r>
                          </m:sub>
                        </m:sSub>
                      </m:sup>
                    </m:sSubSup>
                  </m:oMath>
                </m:oMathPara>
              </a14:m>
              <a:endParaRPr lang="id-ID" sz="600"/>
            </a:p>
          </xdr:txBody>
        </xdr:sp>
      </mc:Choice>
      <mc:Fallback xmlns="">
        <xdr:sp macro="" textlink="">
          <xdr:nvSpPr>
            <xdr:cNvPr id="640" name="Oval 639">
              <a:extLst>
                <a:ext uri="{FF2B5EF4-FFF2-40B4-BE49-F238E27FC236}">
                  <a16:creationId xmlns:a16="http://schemas.microsoft.com/office/drawing/2014/main" id="{CC290F8C-E210-4817-BAFE-B62FEDEB1B7E}"/>
                </a:ext>
              </a:extLst>
            </xdr:cNvPr>
            <xdr:cNvSpPr>
              <a:spLocks noChangeArrowheads="1"/>
            </xdr:cNvSpPr>
          </xdr:nvSpPr>
          <xdr:spPr bwMode="auto">
            <a:xfrm>
              <a:off x="19816954" y="1637717"/>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𝑧_𝑡^(𝐶 ̌_𝑡 )</a:t>
              </a:r>
              <a:endParaRPr lang="id-ID" sz="600"/>
            </a:p>
          </xdr:txBody>
        </xdr:sp>
      </mc:Fallback>
    </mc:AlternateContent>
    <xdr:clientData/>
  </xdr:twoCellAnchor>
  <xdr:twoCellAnchor>
    <xdr:from>
      <xdr:col>37</xdr:col>
      <xdr:colOff>346533</xdr:colOff>
      <xdr:row>8</xdr:row>
      <xdr:rowOff>187296</xdr:rowOff>
    </xdr:from>
    <xdr:to>
      <xdr:col>37</xdr:col>
      <xdr:colOff>554033</xdr:colOff>
      <xdr:row>10</xdr:row>
      <xdr:rowOff>16018</xdr:rowOff>
    </xdr:to>
    <mc:AlternateContent xmlns:mc="http://schemas.openxmlformats.org/markup-compatibility/2006" xmlns:a14="http://schemas.microsoft.com/office/drawing/2010/main">
      <mc:Choice Requires="a14">
        <xdr:sp macro="" textlink="">
          <xdr:nvSpPr>
            <xdr:cNvPr id="641" name="Oval 640">
              <a:extLst>
                <a:ext uri="{FF2B5EF4-FFF2-40B4-BE49-F238E27FC236}">
                  <a16:creationId xmlns:a16="http://schemas.microsoft.com/office/drawing/2014/main" id="{0D4CFEDF-E015-48E4-84DA-63A5A5F5B4D1}"/>
                </a:ext>
              </a:extLst>
            </xdr:cNvPr>
            <xdr:cNvSpPr>
              <a:spLocks noChangeArrowheads="1"/>
            </xdr:cNvSpPr>
          </xdr:nvSpPr>
          <xdr:spPr bwMode="auto">
            <a:xfrm>
              <a:off x="19806841" y="2070315"/>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id-ID" sz="600" i="1">
                            <a:latin typeface="Cambria Math" panose="02040503050406030204" pitchFamily="18" charset="0"/>
                          </a:rPr>
                          <m:t>𝑓</m:t>
                        </m:r>
                      </m:sup>
                    </m:sSubSup>
                  </m:oMath>
                </m:oMathPara>
              </a14:m>
              <a:endParaRPr lang="id-ID" sz="800"/>
            </a:p>
          </xdr:txBody>
        </xdr:sp>
      </mc:Choice>
      <mc:Fallback xmlns="">
        <xdr:sp macro="" textlink="">
          <xdr:nvSpPr>
            <xdr:cNvPr id="641" name="Oval 640">
              <a:extLst>
                <a:ext uri="{FF2B5EF4-FFF2-40B4-BE49-F238E27FC236}">
                  <a16:creationId xmlns:a16="http://schemas.microsoft.com/office/drawing/2014/main" id="{0D4CFEDF-E015-48E4-84DA-63A5A5F5B4D1}"/>
                </a:ext>
              </a:extLst>
            </xdr:cNvPr>
            <xdr:cNvSpPr>
              <a:spLocks noChangeArrowheads="1"/>
            </xdr:cNvSpPr>
          </xdr:nvSpPr>
          <xdr:spPr bwMode="auto">
            <a:xfrm>
              <a:off x="19806841" y="2070315"/>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𝑧_𝑡^𝑓</a:t>
              </a:r>
              <a:endParaRPr lang="id-ID" sz="800"/>
            </a:p>
          </xdr:txBody>
        </xdr:sp>
      </mc:Fallback>
    </mc:AlternateContent>
    <xdr:clientData/>
  </xdr:twoCellAnchor>
  <xdr:twoCellAnchor>
    <xdr:from>
      <xdr:col>37</xdr:col>
      <xdr:colOff>359012</xdr:colOff>
      <xdr:row>7</xdr:row>
      <xdr:rowOff>153006</xdr:rowOff>
    </xdr:from>
    <xdr:to>
      <xdr:col>37</xdr:col>
      <xdr:colOff>570650</xdr:colOff>
      <xdr:row>9</xdr:row>
      <xdr:rowOff>4677</xdr:rowOff>
    </xdr:to>
    <mc:AlternateContent xmlns:mc="http://schemas.openxmlformats.org/markup-compatibility/2006" xmlns:a14="http://schemas.microsoft.com/office/drawing/2010/main">
      <mc:Choice Requires="a14">
        <xdr:sp macro="" textlink="">
          <xdr:nvSpPr>
            <xdr:cNvPr id="642" name="Oval 641">
              <a:extLst>
                <a:ext uri="{FF2B5EF4-FFF2-40B4-BE49-F238E27FC236}">
                  <a16:creationId xmlns:a16="http://schemas.microsoft.com/office/drawing/2014/main" id="{5D419B7D-7634-46C1-BC4D-F7DB9720207A}"/>
                </a:ext>
              </a:extLst>
            </xdr:cNvPr>
            <xdr:cNvSpPr>
              <a:spLocks noChangeArrowheads="1"/>
            </xdr:cNvSpPr>
          </xdr:nvSpPr>
          <xdr:spPr bwMode="auto">
            <a:xfrm>
              <a:off x="19819320" y="1845525"/>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en-US" sz="600" b="0" i="1">
                            <a:latin typeface="Cambria Math" panose="02040503050406030204" pitchFamily="18" charset="0"/>
                          </a:rPr>
                          <m:t>𝑖</m:t>
                        </m:r>
                      </m:sup>
                    </m:sSubSup>
                  </m:oMath>
                </m:oMathPara>
              </a14:m>
              <a:endParaRPr lang="id-ID" sz="600"/>
            </a:p>
          </xdr:txBody>
        </xdr:sp>
      </mc:Choice>
      <mc:Fallback xmlns="">
        <xdr:sp macro="" textlink="">
          <xdr:nvSpPr>
            <xdr:cNvPr id="642" name="Oval 641">
              <a:extLst>
                <a:ext uri="{FF2B5EF4-FFF2-40B4-BE49-F238E27FC236}">
                  <a16:creationId xmlns:a16="http://schemas.microsoft.com/office/drawing/2014/main" id="{5D419B7D-7634-46C1-BC4D-F7DB9720207A}"/>
                </a:ext>
              </a:extLst>
            </xdr:cNvPr>
            <xdr:cNvSpPr>
              <a:spLocks noChangeArrowheads="1"/>
            </xdr:cNvSpPr>
          </xdr:nvSpPr>
          <xdr:spPr bwMode="auto">
            <a:xfrm>
              <a:off x="19819320" y="1845525"/>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a:t>
              </a:r>
              <a:r>
                <a:rPr lang="en-US" sz="600" b="0" i="0">
                  <a:latin typeface="Cambria Math" panose="02040503050406030204" pitchFamily="18" charset="0"/>
                </a:rPr>
                <a:t>𝑖</a:t>
              </a:r>
              <a:endParaRPr lang="id-ID" sz="600"/>
            </a:p>
          </xdr:txBody>
        </xdr:sp>
      </mc:Fallback>
    </mc:AlternateContent>
    <xdr:clientData/>
  </xdr:twoCellAnchor>
  <xdr:twoCellAnchor>
    <xdr:from>
      <xdr:col>37</xdr:col>
      <xdr:colOff>346961</xdr:colOff>
      <xdr:row>10</xdr:row>
      <xdr:rowOff>16397</xdr:rowOff>
    </xdr:from>
    <xdr:to>
      <xdr:col>37</xdr:col>
      <xdr:colOff>542571</xdr:colOff>
      <xdr:row>11</xdr:row>
      <xdr:rowOff>36499</xdr:rowOff>
    </xdr:to>
    <mc:AlternateContent xmlns:mc="http://schemas.openxmlformats.org/markup-compatibility/2006" xmlns:a14="http://schemas.microsoft.com/office/drawing/2010/main">
      <mc:Choice Requires="a14">
        <xdr:sp macro="" textlink="">
          <xdr:nvSpPr>
            <xdr:cNvPr id="643" name="Oval 642">
              <a:extLst>
                <a:ext uri="{FF2B5EF4-FFF2-40B4-BE49-F238E27FC236}">
                  <a16:creationId xmlns:a16="http://schemas.microsoft.com/office/drawing/2014/main" id="{D3C87A2E-DAB1-4DE9-A73F-F1BE6B788811}"/>
                </a:ext>
              </a:extLst>
            </xdr:cNvPr>
            <xdr:cNvSpPr>
              <a:spLocks noChangeArrowheads="1"/>
            </xdr:cNvSpPr>
          </xdr:nvSpPr>
          <xdr:spPr bwMode="auto">
            <a:xfrm>
              <a:off x="19807269" y="2280416"/>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m:rPr>
                            <m:sty m:val="p"/>
                          </m:rPr>
                          <a:rPr lang="id-ID" sz="600" i="0">
                            <a:latin typeface="Cambria Math" panose="02040503050406030204" pitchFamily="18" charset="0"/>
                          </a:rPr>
                          <m:t>o</m:t>
                        </m:r>
                      </m:sup>
                    </m:sSubSup>
                  </m:oMath>
                </m:oMathPara>
              </a14:m>
              <a:endParaRPr lang="id-ID" sz="600"/>
            </a:p>
          </xdr:txBody>
        </xdr:sp>
      </mc:Choice>
      <mc:Fallback xmlns="">
        <xdr:sp macro="" textlink="">
          <xdr:nvSpPr>
            <xdr:cNvPr id="643" name="Oval 642">
              <a:extLst>
                <a:ext uri="{FF2B5EF4-FFF2-40B4-BE49-F238E27FC236}">
                  <a16:creationId xmlns:a16="http://schemas.microsoft.com/office/drawing/2014/main" id="{D3C87A2E-DAB1-4DE9-A73F-F1BE6B788811}"/>
                </a:ext>
              </a:extLst>
            </xdr:cNvPr>
            <xdr:cNvSpPr>
              <a:spLocks noChangeArrowheads="1"/>
            </xdr:cNvSpPr>
          </xdr:nvSpPr>
          <xdr:spPr bwMode="auto">
            <a:xfrm>
              <a:off x="19807269" y="2280416"/>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𝑧_𝑡^o</a:t>
              </a:r>
              <a:endParaRPr lang="id-ID" sz="600"/>
            </a:p>
          </xdr:txBody>
        </xdr:sp>
      </mc:Fallback>
    </mc:AlternateContent>
    <xdr:clientData/>
  </xdr:twoCellAnchor>
  <xdr:twoCellAnchor>
    <xdr:from>
      <xdr:col>42</xdr:col>
      <xdr:colOff>363664</xdr:colOff>
      <xdr:row>11</xdr:row>
      <xdr:rowOff>159218</xdr:rowOff>
    </xdr:from>
    <xdr:to>
      <xdr:col>42</xdr:col>
      <xdr:colOff>641948</xdr:colOff>
      <xdr:row>13</xdr:row>
      <xdr:rowOff>80236</xdr:rowOff>
    </xdr:to>
    <mc:AlternateContent xmlns:mc="http://schemas.openxmlformats.org/markup-compatibility/2006" xmlns:a14="http://schemas.microsoft.com/office/drawing/2010/main">
      <mc:Choice Requires="a14">
        <xdr:sp macro="" textlink="">
          <xdr:nvSpPr>
            <xdr:cNvPr id="644" name="Oval 643">
              <a:extLst>
                <a:ext uri="{FF2B5EF4-FFF2-40B4-BE49-F238E27FC236}">
                  <a16:creationId xmlns:a16="http://schemas.microsoft.com/office/drawing/2014/main" id="{9F09A5E6-C794-447B-89DF-B83302C1BFD4}"/>
                </a:ext>
              </a:extLst>
            </xdr:cNvPr>
            <xdr:cNvSpPr>
              <a:spLocks noChangeArrowheads="1"/>
            </xdr:cNvSpPr>
          </xdr:nvSpPr>
          <xdr:spPr bwMode="auto">
            <a:xfrm>
              <a:off x="22864645" y="2613737"/>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644" name="Oval 643">
              <a:extLst>
                <a:ext uri="{FF2B5EF4-FFF2-40B4-BE49-F238E27FC236}">
                  <a16:creationId xmlns:a16="http://schemas.microsoft.com/office/drawing/2014/main" id="{9F09A5E6-C794-447B-89DF-B83302C1BFD4}"/>
                </a:ext>
              </a:extLst>
            </xdr:cNvPr>
            <xdr:cNvSpPr>
              <a:spLocks noChangeArrowheads="1"/>
            </xdr:cNvSpPr>
          </xdr:nvSpPr>
          <xdr:spPr bwMode="auto">
            <a:xfrm>
              <a:off x="22864645" y="2613737"/>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xdr:clientData/>
  </xdr:twoCellAnchor>
  <xdr:twoCellAnchor>
    <xdr:from>
      <xdr:col>42</xdr:col>
      <xdr:colOff>315770</xdr:colOff>
      <xdr:row>16</xdr:row>
      <xdr:rowOff>183060</xdr:rowOff>
    </xdr:from>
    <xdr:to>
      <xdr:col>42</xdr:col>
      <xdr:colOff>579418</xdr:colOff>
      <xdr:row>18</xdr:row>
      <xdr:rowOff>89489</xdr:rowOff>
    </xdr:to>
    <mc:AlternateContent xmlns:mc="http://schemas.openxmlformats.org/markup-compatibility/2006" xmlns:a14="http://schemas.microsoft.com/office/drawing/2010/main">
      <mc:Choice Requires="a14">
        <xdr:sp macro="" textlink="">
          <xdr:nvSpPr>
            <xdr:cNvPr id="645" name="Oval 644">
              <a:extLst>
                <a:ext uri="{FF2B5EF4-FFF2-40B4-BE49-F238E27FC236}">
                  <a16:creationId xmlns:a16="http://schemas.microsoft.com/office/drawing/2014/main" id="{6F74C16F-CD0D-4639-8295-88DBEF65F210}"/>
                </a:ext>
              </a:extLst>
            </xdr:cNvPr>
            <xdr:cNvSpPr>
              <a:spLocks noChangeArrowheads="1"/>
            </xdr:cNvSpPr>
          </xdr:nvSpPr>
          <xdr:spPr bwMode="auto">
            <a:xfrm>
              <a:off x="22816751" y="3590079"/>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645" name="Oval 644">
              <a:extLst>
                <a:ext uri="{FF2B5EF4-FFF2-40B4-BE49-F238E27FC236}">
                  <a16:creationId xmlns:a16="http://schemas.microsoft.com/office/drawing/2014/main" id="{6F74C16F-CD0D-4639-8295-88DBEF65F210}"/>
                </a:ext>
              </a:extLst>
            </xdr:cNvPr>
            <xdr:cNvSpPr>
              <a:spLocks noChangeArrowheads="1"/>
            </xdr:cNvSpPr>
          </xdr:nvSpPr>
          <xdr:spPr bwMode="auto">
            <a:xfrm>
              <a:off x="22816751" y="3590079"/>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clientData/>
  </xdr:twoCellAnchor>
  <xdr:twoCellAnchor>
    <xdr:from>
      <xdr:col>42</xdr:col>
      <xdr:colOff>350098</xdr:colOff>
      <xdr:row>21</xdr:row>
      <xdr:rowOff>137293</xdr:rowOff>
    </xdr:from>
    <xdr:to>
      <xdr:col>42</xdr:col>
      <xdr:colOff>625303</xdr:colOff>
      <xdr:row>23</xdr:row>
      <xdr:rowOff>54938</xdr:rowOff>
    </xdr:to>
    <mc:AlternateContent xmlns:mc="http://schemas.openxmlformats.org/markup-compatibility/2006" xmlns:a14="http://schemas.microsoft.com/office/drawing/2010/main">
      <mc:Choice Requires="a14">
        <xdr:sp macro="" textlink="">
          <xdr:nvSpPr>
            <xdr:cNvPr id="646" name="Oval 645">
              <a:extLst>
                <a:ext uri="{FF2B5EF4-FFF2-40B4-BE49-F238E27FC236}">
                  <a16:creationId xmlns:a16="http://schemas.microsoft.com/office/drawing/2014/main" id="{84767D8C-4C13-4213-8C59-6667CEBA6294}"/>
                </a:ext>
              </a:extLst>
            </xdr:cNvPr>
            <xdr:cNvSpPr>
              <a:spLocks noChangeArrowheads="1"/>
            </xdr:cNvSpPr>
          </xdr:nvSpPr>
          <xdr:spPr bwMode="auto">
            <a:xfrm>
              <a:off x="22851079" y="4496812"/>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646" name="Oval 645">
              <a:extLst>
                <a:ext uri="{FF2B5EF4-FFF2-40B4-BE49-F238E27FC236}">
                  <a16:creationId xmlns:a16="http://schemas.microsoft.com/office/drawing/2014/main" id="{84767D8C-4C13-4213-8C59-6667CEBA6294}"/>
                </a:ext>
              </a:extLst>
            </xdr:cNvPr>
            <xdr:cNvSpPr>
              <a:spLocks noChangeArrowheads="1"/>
            </xdr:cNvSpPr>
          </xdr:nvSpPr>
          <xdr:spPr bwMode="auto">
            <a:xfrm>
              <a:off x="22851079" y="4496812"/>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xdr:clientData/>
  </xdr:twoCellAnchor>
  <xdr:twoCellAnchor>
    <xdr:from>
      <xdr:col>42</xdr:col>
      <xdr:colOff>352738</xdr:colOff>
      <xdr:row>26</xdr:row>
      <xdr:rowOff>195199</xdr:rowOff>
    </xdr:from>
    <xdr:to>
      <xdr:col>42</xdr:col>
      <xdr:colOff>618013</xdr:colOff>
      <xdr:row>28</xdr:row>
      <xdr:rowOff>79988</xdr:rowOff>
    </xdr:to>
    <mc:AlternateContent xmlns:mc="http://schemas.openxmlformats.org/markup-compatibility/2006" xmlns:a14="http://schemas.microsoft.com/office/drawing/2010/main">
      <mc:Choice Requires="a14">
        <xdr:sp macro="" textlink="">
          <xdr:nvSpPr>
            <xdr:cNvPr id="647" name="Oval 646">
              <a:extLst>
                <a:ext uri="{FF2B5EF4-FFF2-40B4-BE49-F238E27FC236}">
                  <a16:creationId xmlns:a16="http://schemas.microsoft.com/office/drawing/2014/main" id="{073B40BE-13B3-41C0-A544-363183D999E0}"/>
                </a:ext>
              </a:extLst>
            </xdr:cNvPr>
            <xdr:cNvSpPr>
              <a:spLocks noChangeArrowheads="1"/>
            </xdr:cNvSpPr>
          </xdr:nvSpPr>
          <xdr:spPr bwMode="auto">
            <a:xfrm>
              <a:off x="22853719" y="5529199"/>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647" name="Oval 646">
              <a:extLst>
                <a:ext uri="{FF2B5EF4-FFF2-40B4-BE49-F238E27FC236}">
                  <a16:creationId xmlns:a16="http://schemas.microsoft.com/office/drawing/2014/main" id="{073B40BE-13B3-41C0-A544-363183D999E0}"/>
                </a:ext>
              </a:extLst>
            </xdr:cNvPr>
            <xdr:cNvSpPr>
              <a:spLocks noChangeArrowheads="1"/>
            </xdr:cNvSpPr>
          </xdr:nvSpPr>
          <xdr:spPr bwMode="auto">
            <a:xfrm>
              <a:off x="22853719" y="5529199"/>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clientData/>
  </xdr:twoCellAnchor>
  <xdr:twoCellAnchor>
    <xdr:from>
      <xdr:col>42</xdr:col>
      <xdr:colOff>298788</xdr:colOff>
      <xdr:row>33</xdr:row>
      <xdr:rowOff>4782</xdr:rowOff>
    </xdr:from>
    <xdr:to>
      <xdr:col>42</xdr:col>
      <xdr:colOff>608830</xdr:colOff>
      <xdr:row>34</xdr:row>
      <xdr:rowOff>157030</xdr:rowOff>
    </xdr:to>
    <mc:AlternateContent xmlns:mc="http://schemas.openxmlformats.org/markup-compatibility/2006" xmlns:a14="http://schemas.microsoft.com/office/drawing/2010/main">
      <mc:Choice Requires="a14">
        <xdr:sp macro="" textlink="">
          <xdr:nvSpPr>
            <xdr:cNvPr id="648" name="Oval 647">
              <a:extLst>
                <a:ext uri="{FF2B5EF4-FFF2-40B4-BE49-F238E27FC236}">
                  <a16:creationId xmlns:a16="http://schemas.microsoft.com/office/drawing/2014/main" id="{43A25E16-2391-45D1-BF2C-9731694EE8D2}"/>
                </a:ext>
              </a:extLst>
            </xdr:cNvPr>
            <xdr:cNvSpPr>
              <a:spLocks noChangeArrowheads="1"/>
            </xdr:cNvSpPr>
          </xdr:nvSpPr>
          <xdr:spPr bwMode="auto">
            <a:xfrm>
              <a:off x="22799769" y="6694263"/>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48" name="Oval 647">
              <a:extLst>
                <a:ext uri="{FF2B5EF4-FFF2-40B4-BE49-F238E27FC236}">
                  <a16:creationId xmlns:a16="http://schemas.microsoft.com/office/drawing/2014/main" id="{43A25E16-2391-45D1-BF2C-9731694EE8D2}"/>
                </a:ext>
              </a:extLst>
            </xdr:cNvPr>
            <xdr:cNvSpPr>
              <a:spLocks noChangeArrowheads="1"/>
            </xdr:cNvSpPr>
          </xdr:nvSpPr>
          <xdr:spPr bwMode="auto">
            <a:xfrm>
              <a:off x="22799769" y="6694263"/>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42</xdr:col>
      <xdr:colOff>353933</xdr:colOff>
      <xdr:row>40</xdr:row>
      <xdr:rowOff>155176</xdr:rowOff>
    </xdr:from>
    <xdr:to>
      <xdr:col>42</xdr:col>
      <xdr:colOff>665084</xdr:colOff>
      <xdr:row>42</xdr:row>
      <xdr:rowOff>74965</xdr:rowOff>
    </xdr:to>
    <mc:AlternateContent xmlns:mc="http://schemas.openxmlformats.org/markup-compatibility/2006" xmlns:a14="http://schemas.microsoft.com/office/drawing/2010/main">
      <mc:Choice Requires="a14">
        <xdr:sp macro="" textlink="">
          <xdr:nvSpPr>
            <xdr:cNvPr id="649" name="Oval 648">
              <a:extLst>
                <a:ext uri="{FF2B5EF4-FFF2-40B4-BE49-F238E27FC236}">
                  <a16:creationId xmlns:a16="http://schemas.microsoft.com/office/drawing/2014/main" id="{7C9E899D-3B0D-46B6-BCC6-9C7D12ED1E9E}"/>
                </a:ext>
              </a:extLst>
            </xdr:cNvPr>
            <xdr:cNvSpPr>
              <a:spLocks noChangeArrowheads="1"/>
            </xdr:cNvSpPr>
          </xdr:nvSpPr>
          <xdr:spPr bwMode="auto">
            <a:xfrm>
              <a:off x="22854914" y="8178157"/>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49" name="Oval 648">
              <a:extLst>
                <a:ext uri="{FF2B5EF4-FFF2-40B4-BE49-F238E27FC236}">
                  <a16:creationId xmlns:a16="http://schemas.microsoft.com/office/drawing/2014/main" id="{7C9E899D-3B0D-46B6-BCC6-9C7D12ED1E9E}"/>
                </a:ext>
              </a:extLst>
            </xdr:cNvPr>
            <xdr:cNvSpPr>
              <a:spLocks noChangeArrowheads="1"/>
            </xdr:cNvSpPr>
          </xdr:nvSpPr>
          <xdr:spPr bwMode="auto">
            <a:xfrm>
              <a:off x="22854914" y="8178157"/>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42</xdr:col>
      <xdr:colOff>361260</xdr:colOff>
      <xdr:row>5</xdr:row>
      <xdr:rowOff>165588</xdr:rowOff>
    </xdr:from>
    <xdr:to>
      <xdr:col>42</xdr:col>
      <xdr:colOff>670568</xdr:colOff>
      <xdr:row>7</xdr:row>
      <xdr:rowOff>95545</xdr:rowOff>
    </xdr:to>
    <mc:AlternateContent xmlns:mc="http://schemas.openxmlformats.org/markup-compatibility/2006" xmlns:a14="http://schemas.microsoft.com/office/drawing/2010/main">
      <mc:Choice Requires="a14">
        <xdr:sp macro="" textlink="">
          <xdr:nvSpPr>
            <xdr:cNvPr id="650" name="Oval 649">
              <a:extLst>
                <a:ext uri="{FF2B5EF4-FFF2-40B4-BE49-F238E27FC236}">
                  <a16:creationId xmlns:a16="http://schemas.microsoft.com/office/drawing/2014/main" id="{7446B9D5-6D55-447D-95A5-5830C1542C8D}"/>
                </a:ext>
              </a:extLst>
            </xdr:cNvPr>
            <xdr:cNvSpPr>
              <a:spLocks noChangeArrowheads="1"/>
            </xdr:cNvSpPr>
          </xdr:nvSpPr>
          <xdr:spPr bwMode="auto">
            <a:xfrm>
              <a:off x="22862241" y="1477107"/>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50" name="Oval 649">
              <a:extLst>
                <a:ext uri="{FF2B5EF4-FFF2-40B4-BE49-F238E27FC236}">
                  <a16:creationId xmlns:a16="http://schemas.microsoft.com/office/drawing/2014/main" id="{7446B9D5-6D55-447D-95A5-5830C1542C8D}"/>
                </a:ext>
              </a:extLst>
            </xdr:cNvPr>
            <xdr:cNvSpPr>
              <a:spLocks noChangeArrowheads="1"/>
            </xdr:cNvSpPr>
          </xdr:nvSpPr>
          <xdr:spPr bwMode="auto">
            <a:xfrm>
              <a:off x="22862241" y="1477107"/>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45</xdr:col>
      <xdr:colOff>341694</xdr:colOff>
      <xdr:row>11</xdr:row>
      <xdr:rowOff>172260</xdr:rowOff>
    </xdr:from>
    <xdr:to>
      <xdr:col>46</xdr:col>
      <xdr:colOff>36608</xdr:colOff>
      <xdr:row>13</xdr:row>
      <xdr:rowOff>43875</xdr:rowOff>
    </xdr:to>
    <mc:AlternateContent xmlns:mc="http://schemas.openxmlformats.org/markup-compatibility/2006" xmlns:a14="http://schemas.microsoft.com/office/drawing/2010/main">
      <mc:Choice Requires="a14">
        <xdr:sp macro="" textlink="">
          <xdr:nvSpPr>
            <xdr:cNvPr id="651" name="Oval 650">
              <a:extLst>
                <a:ext uri="{FF2B5EF4-FFF2-40B4-BE49-F238E27FC236}">
                  <a16:creationId xmlns:a16="http://schemas.microsoft.com/office/drawing/2014/main" id="{716F5AF2-1880-492B-90D9-18BEA1F6BD2A}"/>
                </a:ext>
              </a:extLst>
            </xdr:cNvPr>
            <xdr:cNvSpPr>
              <a:spLocks noChangeArrowheads="1"/>
            </xdr:cNvSpPr>
          </xdr:nvSpPr>
          <xdr:spPr bwMode="auto">
            <a:xfrm>
              <a:off x="24220136" y="2626779"/>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r>
                          <a:rPr lang="en-US" sz="800" b="0" i="1">
                            <a:latin typeface="Cambria Math" panose="02040503050406030204" pitchFamily="18" charset="0"/>
                          </a:rPr>
                          <m:t>−1</m:t>
                        </m:r>
                      </m:sub>
                    </m:sSub>
                  </m:oMath>
                </m:oMathPara>
              </a14:m>
              <a:endParaRPr lang="id-ID" sz="800"/>
            </a:p>
          </xdr:txBody>
        </xdr:sp>
      </mc:Choice>
      <mc:Fallback xmlns="">
        <xdr:sp macro="" textlink="">
          <xdr:nvSpPr>
            <xdr:cNvPr id="651" name="Oval 650">
              <a:extLst>
                <a:ext uri="{FF2B5EF4-FFF2-40B4-BE49-F238E27FC236}">
                  <a16:creationId xmlns:a16="http://schemas.microsoft.com/office/drawing/2014/main" id="{716F5AF2-1880-492B-90D9-18BEA1F6BD2A}"/>
                </a:ext>
              </a:extLst>
            </xdr:cNvPr>
            <xdr:cNvSpPr>
              <a:spLocks noChangeArrowheads="1"/>
            </xdr:cNvSpPr>
          </xdr:nvSpPr>
          <xdr:spPr bwMode="auto">
            <a:xfrm>
              <a:off x="24220136" y="2626779"/>
              <a:ext cx="229780" cy="252615"/>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r>
                <a:rPr lang="en-US" sz="800" b="0" i="0">
                  <a:latin typeface="Cambria Math" panose="02040503050406030204" pitchFamily="18" charset="0"/>
                </a:rPr>
                <a:t>−1</a:t>
              </a:r>
              <a:r>
                <a:rPr lang="id-ID" sz="800" b="0" i="0">
                  <a:latin typeface="Cambria Math" panose="02040503050406030204" pitchFamily="18" charset="0"/>
                </a:rPr>
                <a:t>)</a:t>
              </a:r>
              <a:endParaRPr lang="id-ID" sz="800"/>
            </a:p>
          </xdr:txBody>
        </xdr:sp>
      </mc:Fallback>
    </mc:AlternateContent>
    <xdr:clientData/>
  </xdr:twoCellAnchor>
  <xdr:twoCellAnchor>
    <xdr:from>
      <xdr:col>48</xdr:col>
      <xdr:colOff>369835</xdr:colOff>
      <xdr:row>6</xdr:row>
      <xdr:rowOff>156213</xdr:rowOff>
    </xdr:from>
    <xdr:to>
      <xdr:col>48</xdr:col>
      <xdr:colOff>565503</xdr:colOff>
      <xdr:row>7</xdr:row>
      <xdr:rowOff>180279</xdr:rowOff>
    </xdr:to>
    <mc:AlternateContent xmlns:mc="http://schemas.openxmlformats.org/markup-compatibility/2006" xmlns:a14="http://schemas.microsoft.com/office/drawing/2010/main">
      <mc:Choice Requires="a14">
        <xdr:sp macro="" textlink="">
          <xdr:nvSpPr>
            <xdr:cNvPr id="652" name="Oval 651">
              <a:extLst>
                <a:ext uri="{FF2B5EF4-FFF2-40B4-BE49-F238E27FC236}">
                  <a16:creationId xmlns:a16="http://schemas.microsoft.com/office/drawing/2014/main" id="{3AEBB3B9-ACA2-4372-BF22-7EFB254713B0}"/>
                </a:ext>
              </a:extLst>
            </xdr:cNvPr>
            <xdr:cNvSpPr>
              <a:spLocks noChangeArrowheads="1"/>
            </xdr:cNvSpPr>
          </xdr:nvSpPr>
          <xdr:spPr bwMode="auto">
            <a:xfrm>
              <a:off x="25706335" y="1658232"/>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sSub>
                          <m:sSubPr>
                            <m:ctrlPr>
                              <a:rPr lang="id-ID" sz="600" i="1">
                                <a:latin typeface="Cambria Math" panose="02040503050406030204" pitchFamily="18" charset="0"/>
                              </a:rPr>
                            </m:ctrlPr>
                          </m:sSubPr>
                          <m:e>
                            <m:acc>
                              <m:accPr>
                                <m:chr m:val="̌"/>
                                <m:ctrlPr>
                                  <a:rPr lang="id-ID" sz="600" i="1">
                                    <a:latin typeface="Cambria Math" panose="02040503050406030204" pitchFamily="18" charset="0"/>
                                  </a:rPr>
                                </m:ctrlPr>
                              </m:accPr>
                              <m:e>
                                <m:r>
                                  <a:rPr lang="id-ID" sz="600" i="1">
                                    <a:latin typeface="Cambria Math" panose="02040503050406030204" pitchFamily="18" charset="0"/>
                                  </a:rPr>
                                  <m:t>𝐶</m:t>
                                </m:r>
                              </m:e>
                            </m:acc>
                          </m:e>
                          <m:sub>
                            <m:r>
                              <a:rPr lang="id-ID" sz="600" i="1">
                                <a:latin typeface="Cambria Math" panose="02040503050406030204" pitchFamily="18" charset="0"/>
                              </a:rPr>
                              <m:t>𝑡</m:t>
                            </m:r>
                          </m:sub>
                        </m:sSub>
                      </m:sup>
                    </m:sSubSup>
                  </m:oMath>
                </m:oMathPara>
              </a14:m>
              <a:endParaRPr lang="id-ID" sz="600"/>
            </a:p>
          </xdr:txBody>
        </xdr:sp>
      </mc:Choice>
      <mc:Fallback xmlns="">
        <xdr:sp macro="" textlink="">
          <xdr:nvSpPr>
            <xdr:cNvPr id="652" name="Oval 651">
              <a:extLst>
                <a:ext uri="{FF2B5EF4-FFF2-40B4-BE49-F238E27FC236}">
                  <a16:creationId xmlns:a16="http://schemas.microsoft.com/office/drawing/2014/main" id="{3AEBB3B9-ACA2-4372-BF22-7EFB254713B0}"/>
                </a:ext>
              </a:extLst>
            </xdr:cNvPr>
            <xdr:cNvSpPr>
              <a:spLocks noChangeArrowheads="1"/>
            </xdr:cNvSpPr>
          </xdr:nvSpPr>
          <xdr:spPr bwMode="auto">
            <a:xfrm>
              <a:off x="25706335" y="1658232"/>
              <a:ext cx="195668" cy="214566"/>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𝑧_𝑡^(𝐶 ̌_𝑡 )</a:t>
              </a:r>
              <a:endParaRPr lang="id-ID" sz="600"/>
            </a:p>
          </xdr:txBody>
        </xdr:sp>
      </mc:Fallback>
    </mc:AlternateContent>
    <xdr:clientData/>
  </xdr:twoCellAnchor>
  <xdr:twoCellAnchor>
    <xdr:from>
      <xdr:col>48</xdr:col>
      <xdr:colOff>359722</xdr:colOff>
      <xdr:row>9</xdr:row>
      <xdr:rowOff>17311</xdr:rowOff>
    </xdr:from>
    <xdr:to>
      <xdr:col>48</xdr:col>
      <xdr:colOff>567222</xdr:colOff>
      <xdr:row>10</xdr:row>
      <xdr:rowOff>36533</xdr:rowOff>
    </xdr:to>
    <mc:AlternateContent xmlns:mc="http://schemas.openxmlformats.org/markup-compatibility/2006" xmlns:a14="http://schemas.microsoft.com/office/drawing/2010/main">
      <mc:Choice Requires="a14">
        <xdr:sp macro="" textlink="">
          <xdr:nvSpPr>
            <xdr:cNvPr id="653" name="Oval 652">
              <a:extLst>
                <a:ext uri="{FF2B5EF4-FFF2-40B4-BE49-F238E27FC236}">
                  <a16:creationId xmlns:a16="http://schemas.microsoft.com/office/drawing/2014/main" id="{EA895BE2-6101-4D72-BF49-E8C5B4B6F6FB}"/>
                </a:ext>
              </a:extLst>
            </xdr:cNvPr>
            <xdr:cNvSpPr>
              <a:spLocks noChangeArrowheads="1"/>
            </xdr:cNvSpPr>
          </xdr:nvSpPr>
          <xdr:spPr bwMode="auto">
            <a:xfrm>
              <a:off x="25696222" y="2090830"/>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id-ID" sz="600" i="1">
                            <a:latin typeface="Cambria Math" panose="02040503050406030204" pitchFamily="18" charset="0"/>
                          </a:rPr>
                          <m:t>𝑓</m:t>
                        </m:r>
                      </m:sup>
                    </m:sSubSup>
                  </m:oMath>
                </m:oMathPara>
              </a14:m>
              <a:endParaRPr lang="id-ID" sz="800"/>
            </a:p>
          </xdr:txBody>
        </xdr:sp>
      </mc:Choice>
      <mc:Fallback xmlns="">
        <xdr:sp macro="" textlink="">
          <xdr:nvSpPr>
            <xdr:cNvPr id="653" name="Oval 652">
              <a:extLst>
                <a:ext uri="{FF2B5EF4-FFF2-40B4-BE49-F238E27FC236}">
                  <a16:creationId xmlns:a16="http://schemas.microsoft.com/office/drawing/2014/main" id="{EA895BE2-6101-4D72-BF49-E8C5B4B6F6FB}"/>
                </a:ext>
              </a:extLst>
            </xdr:cNvPr>
            <xdr:cNvSpPr>
              <a:spLocks noChangeArrowheads="1"/>
            </xdr:cNvSpPr>
          </xdr:nvSpPr>
          <xdr:spPr bwMode="auto">
            <a:xfrm>
              <a:off x="25696222" y="2090830"/>
              <a:ext cx="207500" cy="209722"/>
            </a:xfrm>
            <a:prstGeom prst="ellipse">
              <a:avLst/>
            </a:prstGeom>
            <a:solidFill>
              <a:srgbClr val="75C044"/>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𝑧_𝑡^𝑓</a:t>
              </a:r>
              <a:endParaRPr lang="id-ID" sz="800"/>
            </a:p>
          </xdr:txBody>
        </xdr:sp>
      </mc:Fallback>
    </mc:AlternateContent>
    <xdr:clientData/>
  </xdr:twoCellAnchor>
  <xdr:twoCellAnchor>
    <xdr:from>
      <xdr:col>48</xdr:col>
      <xdr:colOff>372201</xdr:colOff>
      <xdr:row>7</xdr:row>
      <xdr:rowOff>173521</xdr:rowOff>
    </xdr:from>
    <xdr:to>
      <xdr:col>48</xdr:col>
      <xdr:colOff>583839</xdr:colOff>
      <xdr:row>9</xdr:row>
      <xdr:rowOff>25192</xdr:rowOff>
    </xdr:to>
    <mc:AlternateContent xmlns:mc="http://schemas.openxmlformats.org/markup-compatibility/2006" xmlns:a14="http://schemas.microsoft.com/office/drawing/2010/main">
      <mc:Choice Requires="a14">
        <xdr:sp macro="" textlink="">
          <xdr:nvSpPr>
            <xdr:cNvPr id="654" name="Oval 653">
              <a:extLst>
                <a:ext uri="{FF2B5EF4-FFF2-40B4-BE49-F238E27FC236}">
                  <a16:creationId xmlns:a16="http://schemas.microsoft.com/office/drawing/2014/main" id="{0B1646F8-11B7-48FC-B8AA-E69C325A00B8}"/>
                </a:ext>
              </a:extLst>
            </xdr:cNvPr>
            <xdr:cNvSpPr>
              <a:spLocks noChangeArrowheads="1"/>
            </xdr:cNvSpPr>
          </xdr:nvSpPr>
          <xdr:spPr bwMode="auto">
            <a:xfrm>
              <a:off x="25708701" y="1866040"/>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a:rPr lang="en-US" sz="600" b="0" i="1">
                            <a:latin typeface="Cambria Math" panose="02040503050406030204" pitchFamily="18" charset="0"/>
                          </a:rPr>
                          <m:t>𝑖</m:t>
                        </m:r>
                      </m:sup>
                    </m:sSubSup>
                  </m:oMath>
                </m:oMathPara>
              </a14:m>
              <a:endParaRPr lang="id-ID" sz="600"/>
            </a:p>
          </xdr:txBody>
        </xdr:sp>
      </mc:Choice>
      <mc:Fallback xmlns="">
        <xdr:sp macro="" textlink="">
          <xdr:nvSpPr>
            <xdr:cNvPr id="654" name="Oval 653">
              <a:extLst>
                <a:ext uri="{FF2B5EF4-FFF2-40B4-BE49-F238E27FC236}">
                  <a16:creationId xmlns:a16="http://schemas.microsoft.com/office/drawing/2014/main" id="{0B1646F8-11B7-48FC-B8AA-E69C325A00B8}"/>
                </a:ext>
              </a:extLst>
            </xdr:cNvPr>
            <xdr:cNvSpPr>
              <a:spLocks noChangeArrowheads="1"/>
            </xdr:cNvSpPr>
          </xdr:nvSpPr>
          <xdr:spPr bwMode="auto">
            <a:xfrm>
              <a:off x="25708701" y="1866040"/>
              <a:ext cx="211638" cy="232671"/>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a:t>
              </a:r>
              <a:r>
                <a:rPr lang="en-US" sz="600" b="0" i="0">
                  <a:latin typeface="Cambria Math" panose="02040503050406030204" pitchFamily="18" charset="0"/>
                </a:rPr>
                <a:t>𝑖</a:t>
              </a:r>
              <a:endParaRPr lang="id-ID" sz="600"/>
            </a:p>
          </xdr:txBody>
        </xdr:sp>
      </mc:Fallback>
    </mc:AlternateContent>
    <xdr:clientData/>
  </xdr:twoCellAnchor>
  <xdr:twoCellAnchor>
    <xdr:from>
      <xdr:col>48</xdr:col>
      <xdr:colOff>360150</xdr:colOff>
      <xdr:row>10</xdr:row>
      <xdr:rowOff>36912</xdr:rowOff>
    </xdr:from>
    <xdr:to>
      <xdr:col>48</xdr:col>
      <xdr:colOff>555760</xdr:colOff>
      <xdr:row>11</xdr:row>
      <xdr:rowOff>57014</xdr:rowOff>
    </xdr:to>
    <mc:AlternateContent xmlns:mc="http://schemas.openxmlformats.org/markup-compatibility/2006" xmlns:a14="http://schemas.microsoft.com/office/drawing/2010/main">
      <mc:Choice Requires="a14">
        <xdr:sp macro="" textlink="">
          <xdr:nvSpPr>
            <xdr:cNvPr id="655" name="Oval 654">
              <a:extLst>
                <a:ext uri="{FF2B5EF4-FFF2-40B4-BE49-F238E27FC236}">
                  <a16:creationId xmlns:a16="http://schemas.microsoft.com/office/drawing/2014/main" id="{D6069DF7-1782-48BE-8B52-D193D90B8D5C}"/>
                </a:ext>
              </a:extLst>
            </xdr:cNvPr>
            <xdr:cNvSpPr>
              <a:spLocks noChangeArrowheads="1"/>
            </xdr:cNvSpPr>
          </xdr:nvSpPr>
          <xdr:spPr bwMode="auto">
            <a:xfrm>
              <a:off x="25696650" y="2300931"/>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
                  </m:oMathParaPr>
                  <m:oMath xmlns:m="http://schemas.openxmlformats.org/officeDocument/2006/math">
                    <m:sSubSup>
                      <m:sSubSupPr>
                        <m:ctrlPr>
                          <a:rPr lang="id-ID" sz="600" i="1">
                            <a:latin typeface="Cambria Math" panose="02040503050406030204" pitchFamily="18" charset="0"/>
                          </a:rPr>
                        </m:ctrlPr>
                      </m:sSubSupPr>
                      <m:e>
                        <m:r>
                          <a:rPr lang="id-ID" sz="600" i="1">
                            <a:latin typeface="Cambria Math" panose="02040503050406030204" pitchFamily="18" charset="0"/>
                          </a:rPr>
                          <m:t>𝑧</m:t>
                        </m:r>
                      </m:e>
                      <m:sub>
                        <m:r>
                          <a:rPr lang="id-ID" sz="600" i="1">
                            <a:latin typeface="Cambria Math" panose="02040503050406030204" pitchFamily="18" charset="0"/>
                          </a:rPr>
                          <m:t>𝑡</m:t>
                        </m:r>
                      </m:sub>
                      <m:sup>
                        <m:r>
                          <m:rPr>
                            <m:sty m:val="p"/>
                          </m:rPr>
                          <a:rPr lang="id-ID" sz="600" i="0">
                            <a:latin typeface="Cambria Math" panose="02040503050406030204" pitchFamily="18" charset="0"/>
                          </a:rPr>
                          <m:t>o</m:t>
                        </m:r>
                      </m:sup>
                    </m:sSubSup>
                  </m:oMath>
                </m:oMathPara>
              </a14:m>
              <a:endParaRPr lang="id-ID" sz="600"/>
            </a:p>
          </xdr:txBody>
        </xdr:sp>
      </mc:Choice>
      <mc:Fallback xmlns="">
        <xdr:sp macro="" textlink="">
          <xdr:nvSpPr>
            <xdr:cNvPr id="655" name="Oval 654">
              <a:extLst>
                <a:ext uri="{FF2B5EF4-FFF2-40B4-BE49-F238E27FC236}">
                  <a16:creationId xmlns:a16="http://schemas.microsoft.com/office/drawing/2014/main" id="{D6069DF7-1782-48BE-8B52-D193D90B8D5C}"/>
                </a:ext>
              </a:extLst>
            </xdr:cNvPr>
            <xdr:cNvSpPr>
              <a:spLocks noChangeArrowheads="1"/>
            </xdr:cNvSpPr>
          </xdr:nvSpPr>
          <xdr:spPr bwMode="auto">
            <a:xfrm>
              <a:off x="25696650" y="2300931"/>
              <a:ext cx="195610" cy="210602"/>
            </a:xfrm>
            <a:prstGeom prst="ellipse">
              <a:avLst/>
            </a:prstGeom>
            <a:solidFill>
              <a:srgbClr val="75C044"/>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600" i="0">
                  <a:latin typeface="Cambria Math" panose="02040503050406030204" pitchFamily="18" charset="0"/>
                </a:rPr>
                <a:t>𝑧_𝑡^o</a:t>
              </a:r>
              <a:endParaRPr lang="id-ID" sz="600"/>
            </a:p>
          </xdr:txBody>
        </xdr:sp>
      </mc:Fallback>
    </mc:AlternateContent>
    <xdr:clientData/>
  </xdr:twoCellAnchor>
  <xdr:twoCellAnchor>
    <xdr:from>
      <xdr:col>53</xdr:col>
      <xdr:colOff>376853</xdr:colOff>
      <xdr:row>11</xdr:row>
      <xdr:rowOff>179733</xdr:rowOff>
    </xdr:from>
    <xdr:to>
      <xdr:col>53</xdr:col>
      <xdr:colOff>655137</xdr:colOff>
      <xdr:row>13</xdr:row>
      <xdr:rowOff>100751</xdr:rowOff>
    </xdr:to>
    <mc:AlternateContent xmlns:mc="http://schemas.openxmlformats.org/markup-compatibility/2006" xmlns:a14="http://schemas.microsoft.com/office/drawing/2010/main">
      <mc:Choice Requires="a14">
        <xdr:sp macro="" textlink="">
          <xdr:nvSpPr>
            <xdr:cNvPr id="656" name="Oval 655">
              <a:extLst>
                <a:ext uri="{FF2B5EF4-FFF2-40B4-BE49-F238E27FC236}">
                  <a16:creationId xmlns:a16="http://schemas.microsoft.com/office/drawing/2014/main" id="{5DF5C656-A503-4EF5-8845-1570F843624D}"/>
                </a:ext>
              </a:extLst>
            </xdr:cNvPr>
            <xdr:cNvSpPr>
              <a:spLocks noChangeArrowheads="1"/>
            </xdr:cNvSpPr>
          </xdr:nvSpPr>
          <xdr:spPr bwMode="auto">
            <a:xfrm>
              <a:off x="28754026" y="2634252"/>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acc>
                          <m:accPr>
                            <m:chr m:val="̌"/>
                            <m:ctrlPr>
                              <a:rPr lang="id-ID" sz="800" i="1">
                                <a:latin typeface="Cambria Math" panose="02040503050406030204" pitchFamily="18" charset="0"/>
                              </a:rPr>
                            </m:ctrlPr>
                          </m:accPr>
                          <m:e>
                            <m:r>
                              <a:rPr lang="id-ID" sz="800" i="1">
                                <a:latin typeface="Cambria Math" panose="02040503050406030204" pitchFamily="18" charset="0"/>
                              </a:rPr>
                              <m:t>𝐶</m:t>
                            </m:r>
                          </m:e>
                        </m:acc>
                      </m:e>
                      <m:sub>
                        <m:r>
                          <a:rPr lang="id-ID" sz="800" i="1">
                            <a:latin typeface="Cambria Math" panose="02040503050406030204" pitchFamily="18" charset="0"/>
                          </a:rPr>
                          <m:t>𝑡</m:t>
                        </m:r>
                      </m:sub>
                    </m:sSub>
                  </m:oMath>
                </m:oMathPara>
              </a14:m>
              <a:endParaRPr lang="id-ID" sz="800"/>
            </a:p>
          </xdr:txBody>
        </xdr:sp>
      </mc:Choice>
      <mc:Fallback xmlns="">
        <xdr:sp macro="" textlink="">
          <xdr:nvSpPr>
            <xdr:cNvPr id="656" name="Oval 655">
              <a:extLst>
                <a:ext uri="{FF2B5EF4-FFF2-40B4-BE49-F238E27FC236}">
                  <a16:creationId xmlns:a16="http://schemas.microsoft.com/office/drawing/2014/main" id="{5DF5C656-A503-4EF5-8845-1570F843624D}"/>
                </a:ext>
              </a:extLst>
            </xdr:cNvPr>
            <xdr:cNvSpPr>
              <a:spLocks noChangeArrowheads="1"/>
            </xdr:cNvSpPr>
          </xdr:nvSpPr>
          <xdr:spPr bwMode="auto">
            <a:xfrm>
              <a:off x="28754026" y="2634252"/>
              <a:ext cx="278284" cy="302018"/>
            </a:xfrm>
            <a:prstGeom prst="ellipse">
              <a:avLst/>
            </a:prstGeom>
            <a:solidFill>
              <a:srgbClr val="D2EADC"/>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𝐶 ̌_𝑡</a:t>
              </a:r>
              <a:endParaRPr lang="id-ID" sz="800"/>
            </a:p>
          </xdr:txBody>
        </xdr:sp>
      </mc:Fallback>
    </mc:AlternateContent>
    <xdr:clientData/>
  </xdr:twoCellAnchor>
  <xdr:twoCellAnchor>
    <xdr:from>
      <xdr:col>53</xdr:col>
      <xdr:colOff>328959</xdr:colOff>
      <xdr:row>17</xdr:row>
      <xdr:rowOff>13075</xdr:rowOff>
    </xdr:from>
    <xdr:to>
      <xdr:col>53</xdr:col>
      <xdr:colOff>592607</xdr:colOff>
      <xdr:row>18</xdr:row>
      <xdr:rowOff>110004</xdr:rowOff>
    </xdr:to>
    <mc:AlternateContent xmlns:mc="http://schemas.openxmlformats.org/markup-compatibility/2006" xmlns:a14="http://schemas.microsoft.com/office/drawing/2010/main">
      <mc:Choice Requires="a14">
        <xdr:sp macro="" textlink="">
          <xdr:nvSpPr>
            <xdr:cNvPr id="657" name="Oval 656">
              <a:extLst>
                <a:ext uri="{FF2B5EF4-FFF2-40B4-BE49-F238E27FC236}">
                  <a16:creationId xmlns:a16="http://schemas.microsoft.com/office/drawing/2014/main" id="{FE708DAB-A7AB-4402-BD54-25FD650E4599}"/>
                </a:ext>
              </a:extLst>
            </xdr:cNvPr>
            <xdr:cNvSpPr>
              <a:spLocks noChangeArrowheads="1"/>
            </xdr:cNvSpPr>
          </xdr:nvSpPr>
          <xdr:spPr bwMode="auto">
            <a:xfrm>
              <a:off x="28706132" y="3610594"/>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𝑖</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657" name="Oval 656">
              <a:extLst>
                <a:ext uri="{FF2B5EF4-FFF2-40B4-BE49-F238E27FC236}">
                  <a16:creationId xmlns:a16="http://schemas.microsoft.com/office/drawing/2014/main" id="{FE708DAB-A7AB-4402-BD54-25FD650E4599}"/>
                </a:ext>
              </a:extLst>
            </xdr:cNvPr>
            <xdr:cNvSpPr>
              <a:spLocks noChangeArrowheads="1"/>
            </xdr:cNvSpPr>
          </xdr:nvSpPr>
          <xdr:spPr bwMode="auto">
            <a:xfrm>
              <a:off x="28706132" y="3610594"/>
              <a:ext cx="263648" cy="287429"/>
            </a:xfrm>
            <a:prstGeom prst="ellipse">
              <a:avLst/>
            </a:prstGeom>
            <a:solidFill>
              <a:srgbClr val="E7F0C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𝑖_𝑡</a:t>
              </a:r>
              <a:endParaRPr lang="id-ID" sz="800"/>
            </a:p>
          </xdr:txBody>
        </xdr:sp>
      </mc:Fallback>
    </mc:AlternateContent>
    <xdr:clientData/>
  </xdr:twoCellAnchor>
  <xdr:twoCellAnchor>
    <xdr:from>
      <xdr:col>53</xdr:col>
      <xdr:colOff>363287</xdr:colOff>
      <xdr:row>21</xdr:row>
      <xdr:rowOff>157808</xdr:rowOff>
    </xdr:from>
    <xdr:to>
      <xdr:col>53</xdr:col>
      <xdr:colOff>638492</xdr:colOff>
      <xdr:row>23</xdr:row>
      <xdr:rowOff>75453</xdr:rowOff>
    </xdr:to>
    <mc:AlternateContent xmlns:mc="http://schemas.openxmlformats.org/markup-compatibility/2006" xmlns:a14="http://schemas.microsoft.com/office/drawing/2010/main">
      <mc:Choice Requires="a14">
        <xdr:sp macro="" textlink="">
          <xdr:nvSpPr>
            <xdr:cNvPr id="658" name="Oval 657">
              <a:extLst>
                <a:ext uri="{FF2B5EF4-FFF2-40B4-BE49-F238E27FC236}">
                  <a16:creationId xmlns:a16="http://schemas.microsoft.com/office/drawing/2014/main" id="{9547C2B1-F0DC-4DE4-BA17-30808D86A570}"/>
                </a:ext>
              </a:extLst>
            </xdr:cNvPr>
            <xdr:cNvSpPr>
              <a:spLocks noChangeArrowheads="1"/>
            </xdr:cNvSpPr>
          </xdr:nvSpPr>
          <xdr:spPr bwMode="auto">
            <a:xfrm>
              <a:off x="28740460" y="4517327"/>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𝑓</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658" name="Oval 657">
              <a:extLst>
                <a:ext uri="{FF2B5EF4-FFF2-40B4-BE49-F238E27FC236}">
                  <a16:creationId xmlns:a16="http://schemas.microsoft.com/office/drawing/2014/main" id="{9547C2B1-F0DC-4DE4-BA17-30808D86A570}"/>
                </a:ext>
              </a:extLst>
            </xdr:cNvPr>
            <xdr:cNvSpPr>
              <a:spLocks noChangeArrowheads="1"/>
            </xdr:cNvSpPr>
          </xdr:nvSpPr>
          <xdr:spPr bwMode="auto">
            <a:xfrm>
              <a:off x="28740460" y="4517327"/>
              <a:ext cx="275205" cy="298645"/>
            </a:xfrm>
            <a:prstGeom prst="ellipse">
              <a:avLst/>
            </a:prstGeom>
            <a:solidFill>
              <a:srgbClr val="ABDFE9"/>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𝑓_𝑡</a:t>
              </a:r>
              <a:endParaRPr lang="id-ID" sz="800"/>
            </a:p>
          </xdr:txBody>
        </xdr:sp>
      </mc:Fallback>
    </mc:AlternateContent>
    <xdr:clientData/>
  </xdr:twoCellAnchor>
  <xdr:twoCellAnchor>
    <xdr:from>
      <xdr:col>53</xdr:col>
      <xdr:colOff>365927</xdr:colOff>
      <xdr:row>27</xdr:row>
      <xdr:rowOff>3233</xdr:rowOff>
    </xdr:from>
    <xdr:to>
      <xdr:col>53</xdr:col>
      <xdr:colOff>631202</xdr:colOff>
      <xdr:row>28</xdr:row>
      <xdr:rowOff>100503</xdr:rowOff>
    </xdr:to>
    <mc:AlternateContent xmlns:mc="http://schemas.openxmlformats.org/markup-compatibility/2006" xmlns:a14="http://schemas.microsoft.com/office/drawing/2010/main">
      <mc:Choice Requires="a14">
        <xdr:sp macro="" textlink="">
          <xdr:nvSpPr>
            <xdr:cNvPr id="659" name="Oval 658">
              <a:extLst>
                <a:ext uri="{FF2B5EF4-FFF2-40B4-BE49-F238E27FC236}">
                  <a16:creationId xmlns:a16="http://schemas.microsoft.com/office/drawing/2014/main" id="{6F0F86CD-FDCC-4882-A191-31649E9DF1BB}"/>
                </a:ext>
              </a:extLst>
            </xdr:cNvPr>
            <xdr:cNvSpPr>
              <a:spLocks noChangeArrowheads="1"/>
            </xdr:cNvSpPr>
          </xdr:nvSpPr>
          <xdr:spPr bwMode="auto">
            <a:xfrm>
              <a:off x="28743100" y="5549714"/>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id-ID" sz="800" i="1">
                            <a:latin typeface="Cambria Math" panose="02040503050406030204" pitchFamily="18" charset="0"/>
                          </a:rPr>
                          <m:t>𝑜</m:t>
                        </m:r>
                      </m:e>
                      <m:sub>
                        <m:r>
                          <a:rPr lang="id-ID" sz="800" i="1">
                            <a:latin typeface="Cambria Math" panose="02040503050406030204" pitchFamily="18" charset="0"/>
                          </a:rPr>
                          <m:t>𝑡</m:t>
                        </m:r>
                      </m:sub>
                    </m:sSub>
                  </m:oMath>
                </m:oMathPara>
              </a14:m>
              <a:endParaRPr lang="id-ID" sz="800"/>
            </a:p>
          </xdr:txBody>
        </xdr:sp>
      </mc:Choice>
      <mc:Fallback xmlns="">
        <xdr:sp macro="" textlink="">
          <xdr:nvSpPr>
            <xdr:cNvPr id="659" name="Oval 658">
              <a:extLst>
                <a:ext uri="{FF2B5EF4-FFF2-40B4-BE49-F238E27FC236}">
                  <a16:creationId xmlns:a16="http://schemas.microsoft.com/office/drawing/2014/main" id="{6F0F86CD-FDCC-4882-A191-31649E9DF1BB}"/>
                </a:ext>
              </a:extLst>
            </xdr:cNvPr>
            <xdr:cNvSpPr>
              <a:spLocks noChangeArrowheads="1"/>
            </xdr:cNvSpPr>
          </xdr:nvSpPr>
          <xdr:spPr bwMode="auto">
            <a:xfrm>
              <a:off x="28743100" y="5549714"/>
              <a:ext cx="265275" cy="287770"/>
            </a:xfrm>
            <a:prstGeom prst="ellipse">
              <a:avLst/>
            </a:prstGeom>
            <a:solidFill>
              <a:srgbClr val="A7CF38"/>
            </a:solidFill>
            <a:ln w="6350" cap="flat">
              <a:noFill/>
              <a:prstDash val="solid"/>
              <a:miter lim="800000"/>
              <a:headEnd/>
              <a:tailEnd/>
            </a:ln>
          </xdr:spPr>
          <xdr:txBody>
            <a:bodyPr vert="horz" wrap="square" lIns="91440" tIns="45720" rIns="91440" bIns="45720" numCol="1" anchor="ctr"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id-ID" sz="800" i="0">
                  <a:latin typeface="Cambria Math" panose="02040503050406030204" pitchFamily="18" charset="0"/>
                </a:rPr>
                <a:t>𝑜_𝑡</a:t>
              </a:r>
              <a:endParaRPr lang="id-ID" sz="800"/>
            </a:p>
          </xdr:txBody>
        </xdr:sp>
      </mc:Fallback>
    </mc:AlternateContent>
    <xdr:clientData/>
  </xdr:twoCellAnchor>
  <xdr:twoCellAnchor>
    <xdr:from>
      <xdr:col>53</xdr:col>
      <xdr:colOff>311977</xdr:colOff>
      <xdr:row>33</xdr:row>
      <xdr:rowOff>25297</xdr:rowOff>
    </xdr:from>
    <xdr:to>
      <xdr:col>53</xdr:col>
      <xdr:colOff>622019</xdr:colOff>
      <xdr:row>34</xdr:row>
      <xdr:rowOff>177545</xdr:rowOff>
    </xdr:to>
    <mc:AlternateContent xmlns:mc="http://schemas.openxmlformats.org/markup-compatibility/2006" xmlns:a14="http://schemas.microsoft.com/office/drawing/2010/main">
      <mc:Choice Requires="a14">
        <xdr:sp macro="" textlink="">
          <xdr:nvSpPr>
            <xdr:cNvPr id="660" name="Oval 659">
              <a:extLst>
                <a:ext uri="{FF2B5EF4-FFF2-40B4-BE49-F238E27FC236}">
                  <a16:creationId xmlns:a16="http://schemas.microsoft.com/office/drawing/2014/main" id="{2B41BC7B-F482-4072-950F-AFF9A293AA7A}"/>
                </a:ext>
              </a:extLst>
            </xdr:cNvPr>
            <xdr:cNvSpPr>
              <a:spLocks noChangeArrowheads="1"/>
            </xdr:cNvSpPr>
          </xdr:nvSpPr>
          <xdr:spPr bwMode="auto">
            <a:xfrm>
              <a:off x="28689150" y="6714778"/>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𝑐</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60" name="Oval 659">
              <a:extLst>
                <a:ext uri="{FF2B5EF4-FFF2-40B4-BE49-F238E27FC236}">
                  <a16:creationId xmlns:a16="http://schemas.microsoft.com/office/drawing/2014/main" id="{2B41BC7B-F482-4072-950F-AFF9A293AA7A}"/>
                </a:ext>
              </a:extLst>
            </xdr:cNvPr>
            <xdr:cNvSpPr>
              <a:spLocks noChangeArrowheads="1"/>
            </xdr:cNvSpPr>
          </xdr:nvSpPr>
          <xdr:spPr bwMode="auto">
            <a:xfrm>
              <a:off x="28689150" y="6714778"/>
              <a:ext cx="310042" cy="342748"/>
            </a:xfrm>
            <a:prstGeom prst="ellipse">
              <a:avLst/>
            </a:prstGeom>
            <a:solidFill>
              <a:srgbClr val="F6EB16"/>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𝑐</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53</xdr:col>
      <xdr:colOff>367122</xdr:colOff>
      <xdr:row>40</xdr:row>
      <xdr:rowOff>175691</xdr:rowOff>
    </xdr:from>
    <xdr:to>
      <xdr:col>53</xdr:col>
      <xdr:colOff>678273</xdr:colOff>
      <xdr:row>42</xdr:row>
      <xdr:rowOff>95480</xdr:rowOff>
    </xdr:to>
    <mc:AlternateContent xmlns:mc="http://schemas.openxmlformats.org/markup-compatibility/2006" xmlns:a14="http://schemas.microsoft.com/office/drawing/2010/main">
      <mc:Choice Requires="a14">
        <xdr:sp macro="" textlink="">
          <xdr:nvSpPr>
            <xdr:cNvPr id="661" name="Oval 660">
              <a:extLst>
                <a:ext uri="{FF2B5EF4-FFF2-40B4-BE49-F238E27FC236}">
                  <a16:creationId xmlns:a16="http://schemas.microsoft.com/office/drawing/2014/main" id="{417115D2-425A-4FFF-BF97-D58B68580AD8}"/>
                </a:ext>
              </a:extLst>
            </xdr:cNvPr>
            <xdr:cNvSpPr>
              <a:spLocks noChangeArrowheads="1"/>
            </xdr:cNvSpPr>
          </xdr:nvSpPr>
          <xdr:spPr bwMode="auto">
            <a:xfrm>
              <a:off x="28744295" y="8198672"/>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b="0" i="1">
                            <a:latin typeface="Cambria Math" panose="02040503050406030204" pitchFamily="18" charset="0"/>
                          </a:rPr>
                          <m:t>h</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61" name="Oval 660">
              <a:extLst>
                <a:ext uri="{FF2B5EF4-FFF2-40B4-BE49-F238E27FC236}">
                  <a16:creationId xmlns:a16="http://schemas.microsoft.com/office/drawing/2014/main" id="{417115D2-425A-4FFF-BF97-D58B68580AD8}"/>
                </a:ext>
              </a:extLst>
            </xdr:cNvPr>
            <xdr:cNvSpPr>
              <a:spLocks noChangeArrowheads="1"/>
            </xdr:cNvSpPr>
          </xdr:nvSpPr>
          <xdr:spPr bwMode="auto">
            <a:xfrm>
              <a:off x="28744295" y="8198672"/>
              <a:ext cx="311151" cy="300789"/>
            </a:xfrm>
            <a:prstGeom prst="ellipse">
              <a:avLst/>
            </a:prstGeom>
            <a:solidFill>
              <a:srgbClr val="F89939"/>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b="0" i="0">
                  <a:latin typeface="Cambria Math" panose="02040503050406030204" pitchFamily="18" charset="0"/>
                </a:rPr>
                <a:t>ℎ</a:t>
              </a:r>
              <a:r>
                <a:rPr lang="id-ID" sz="800" b="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twoCellAnchor>
    <xdr:from>
      <xdr:col>53</xdr:col>
      <xdr:colOff>374449</xdr:colOff>
      <xdr:row>5</xdr:row>
      <xdr:rowOff>186103</xdr:rowOff>
    </xdr:from>
    <xdr:to>
      <xdr:col>53</xdr:col>
      <xdr:colOff>683757</xdr:colOff>
      <xdr:row>7</xdr:row>
      <xdr:rowOff>116060</xdr:rowOff>
    </xdr:to>
    <mc:AlternateContent xmlns:mc="http://schemas.openxmlformats.org/markup-compatibility/2006" xmlns:a14="http://schemas.microsoft.com/office/drawing/2010/main">
      <mc:Choice Requires="a14">
        <xdr:sp macro="" textlink="">
          <xdr:nvSpPr>
            <xdr:cNvPr id="662" name="Oval 661">
              <a:extLst>
                <a:ext uri="{FF2B5EF4-FFF2-40B4-BE49-F238E27FC236}">
                  <a16:creationId xmlns:a16="http://schemas.microsoft.com/office/drawing/2014/main" id="{7059E4C6-81EB-4930-A342-A2F8BA7A21BD}"/>
                </a:ext>
              </a:extLst>
            </xdr:cNvPr>
            <xdr:cNvSpPr>
              <a:spLocks noChangeArrowheads="1"/>
            </xdr:cNvSpPr>
          </xdr:nvSpPr>
          <xdr:spPr bwMode="auto">
            <a:xfrm>
              <a:off x="28751622" y="1497622"/>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14:m>
                <m:oMathPara xmlns:m="http://schemas.openxmlformats.org/officeDocument/2006/math">
                  <m:oMathParaPr>
                    <m:jc m:val="centerGroup"/>
                  </m:oMathParaPr>
                  <m:oMath xmlns:m="http://schemas.openxmlformats.org/officeDocument/2006/math">
                    <m:sSub>
                      <m:sSubPr>
                        <m:ctrlPr>
                          <a:rPr lang="id-ID" sz="800" i="1">
                            <a:latin typeface="Cambria Math" panose="02040503050406030204" pitchFamily="18" charset="0"/>
                          </a:rPr>
                        </m:ctrlPr>
                      </m:sSubPr>
                      <m:e>
                        <m:r>
                          <a:rPr lang="en-US" sz="800" i="1">
                            <a:latin typeface="Cambria Math" panose="02040503050406030204" pitchFamily="18" charset="0"/>
                          </a:rPr>
                          <m:t>𝑧</m:t>
                        </m:r>
                      </m:e>
                      <m:sub>
                        <m:r>
                          <a:rPr lang="en-US" sz="800" i="1">
                            <a:latin typeface="Cambria Math" panose="02040503050406030204" pitchFamily="18" charset="0"/>
                          </a:rPr>
                          <m:t>𝑡</m:t>
                        </m:r>
                      </m:sub>
                    </m:sSub>
                  </m:oMath>
                </m:oMathPara>
              </a14:m>
              <a:endParaRPr lang="id-ID" sz="800"/>
            </a:p>
          </xdr:txBody>
        </xdr:sp>
      </mc:Choice>
      <mc:Fallback xmlns="">
        <xdr:sp macro="" textlink="">
          <xdr:nvSpPr>
            <xdr:cNvPr id="662" name="Oval 661">
              <a:extLst>
                <a:ext uri="{FF2B5EF4-FFF2-40B4-BE49-F238E27FC236}">
                  <a16:creationId xmlns:a16="http://schemas.microsoft.com/office/drawing/2014/main" id="{7059E4C6-81EB-4930-A342-A2F8BA7A21BD}"/>
                </a:ext>
              </a:extLst>
            </xdr:cNvPr>
            <xdr:cNvSpPr>
              <a:spLocks noChangeArrowheads="1"/>
            </xdr:cNvSpPr>
          </xdr:nvSpPr>
          <xdr:spPr bwMode="auto">
            <a:xfrm>
              <a:off x="28751622" y="1497622"/>
              <a:ext cx="309308" cy="310957"/>
            </a:xfrm>
            <a:prstGeom prst="ellipse">
              <a:avLst/>
            </a:prstGeom>
            <a:solidFill>
              <a:srgbClr val="D1E8C5"/>
            </a:solidFill>
            <a:ln w="6350" cap="flat">
              <a:noFill/>
              <a:prstDash val="solid"/>
              <a:miter lim="800000"/>
              <a:headEnd/>
              <a:tailEnd/>
            </a:ln>
          </xdr:spPr>
          <xdr:txBody>
            <a:bodyPr vert="horz" wrap="square" lIns="91440" tIns="45720" rIns="91440" bIns="45720" numCol="1" anchor="t" anchorCtr="0" compatLnSpc="1">
              <a:prstTxWarp prst="textNoShape">
                <a:avLst/>
              </a:prstTxWarp>
            </a:bodyPr>
            <a:lstStyle>
              <a:defPPr>
                <a:defRPr lang="id-ID"/>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r>
                <a:rPr lang="en-US" sz="800" i="0">
                  <a:latin typeface="Cambria Math" panose="02040503050406030204" pitchFamily="18" charset="0"/>
                </a:rPr>
                <a:t>𝑧</a:t>
              </a:r>
              <a:r>
                <a:rPr lang="id-ID" sz="800" i="0">
                  <a:latin typeface="Cambria Math" panose="02040503050406030204" pitchFamily="18" charset="0"/>
                </a:rPr>
                <a:t>_</a:t>
              </a:r>
              <a:r>
                <a:rPr lang="en-US" sz="800" i="0">
                  <a:latin typeface="Cambria Math" panose="02040503050406030204" pitchFamily="18" charset="0"/>
                </a:rPr>
                <a:t>𝑡</a:t>
              </a:r>
              <a:endParaRPr lang="id-ID" sz="800"/>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254000</xdr:colOff>
      <xdr:row>8</xdr:row>
      <xdr:rowOff>47624</xdr:rowOff>
    </xdr:from>
    <xdr:to>
      <xdr:col>21</xdr:col>
      <xdr:colOff>103840</xdr:colOff>
      <xdr:row>11</xdr:row>
      <xdr:rowOff>131444</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
        <a:stretch>
          <a:fillRect/>
        </a:stretch>
      </xdr:blipFill>
      <xdr:spPr>
        <a:xfrm>
          <a:off x="3594100" y="3616324"/>
          <a:ext cx="457200" cy="668021"/>
        </a:xfrm>
        <a:prstGeom prst="rect">
          <a:avLst/>
        </a:prstGeom>
      </xdr:spPr>
    </xdr:pic>
    <xdr:clientData/>
  </xdr:twoCellAnchor>
  <xdr:twoCellAnchor editAs="oneCell">
    <xdr:from>
      <xdr:col>19</xdr:col>
      <xdr:colOff>12700</xdr:colOff>
      <xdr:row>8</xdr:row>
      <xdr:rowOff>82550</xdr:rowOff>
    </xdr:from>
    <xdr:to>
      <xdr:col>19</xdr:col>
      <xdr:colOff>403176</xdr:colOff>
      <xdr:row>11</xdr:row>
      <xdr:rowOff>57080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2"/>
        <a:stretch>
          <a:fillRect/>
        </a:stretch>
      </xdr:blipFill>
      <xdr:spPr>
        <a:xfrm>
          <a:off x="2692400" y="3651250"/>
          <a:ext cx="390476" cy="558731"/>
        </a:xfrm>
        <a:prstGeom prst="rect">
          <a:avLst/>
        </a:prstGeom>
      </xdr:spPr>
    </xdr:pic>
    <xdr:clientData/>
  </xdr:twoCellAnchor>
  <xdr:twoCellAnchor>
    <xdr:from>
      <xdr:col>19</xdr:col>
      <xdr:colOff>447675</xdr:colOff>
      <xdr:row>9</xdr:row>
      <xdr:rowOff>22225</xdr:rowOff>
    </xdr:from>
    <xdr:to>
      <xdr:col>20</xdr:col>
      <xdr:colOff>101600</xdr:colOff>
      <xdr:row>10</xdr:row>
      <xdr:rowOff>92075</xdr:rowOff>
    </xdr:to>
    <xdr:sp macro="" textlink="">
      <xdr:nvSpPr>
        <xdr:cNvPr id="18" name="Equal 17">
          <a:extLst>
            <a:ext uri="{FF2B5EF4-FFF2-40B4-BE49-F238E27FC236}">
              <a16:creationId xmlns:a16="http://schemas.microsoft.com/office/drawing/2014/main" id="{00000000-0008-0000-0400-000012000000}"/>
            </a:ext>
          </a:extLst>
        </xdr:cNvPr>
        <xdr:cNvSpPr/>
      </xdr:nvSpPr>
      <xdr:spPr>
        <a:xfrm>
          <a:off x="3127375" y="3794125"/>
          <a:ext cx="314325" cy="260350"/>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19</xdr:col>
      <xdr:colOff>67652</xdr:colOff>
      <xdr:row>12</xdr:row>
      <xdr:rowOff>66674</xdr:rowOff>
    </xdr:from>
    <xdr:to>
      <xdr:col>20</xdr:col>
      <xdr:colOff>597904</xdr:colOff>
      <xdr:row>15</xdr:row>
      <xdr:rowOff>58830</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3"/>
        <a:stretch>
          <a:fillRect/>
        </a:stretch>
      </xdr:blipFill>
      <xdr:spPr>
        <a:xfrm>
          <a:off x="2747352" y="4410074"/>
          <a:ext cx="1138358" cy="565150"/>
        </a:xfrm>
        <a:prstGeom prst="rect">
          <a:avLst/>
        </a:prstGeom>
      </xdr:spPr>
    </xdr:pic>
    <xdr:clientData/>
  </xdr:twoCellAnchor>
  <xdr:twoCellAnchor editAs="oneCell">
    <xdr:from>
      <xdr:col>17</xdr:col>
      <xdr:colOff>114530</xdr:colOff>
      <xdr:row>23</xdr:row>
      <xdr:rowOff>184895</xdr:rowOff>
    </xdr:from>
    <xdr:to>
      <xdr:col>19</xdr:col>
      <xdr:colOff>48784</xdr:colOff>
      <xdr:row>26</xdr:row>
      <xdr:rowOff>164164</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3"/>
        <a:stretch>
          <a:fillRect/>
        </a:stretch>
      </xdr:blipFill>
      <xdr:spPr>
        <a:xfrm>
          <a:off x="11992765" y="4678454"/>
          <a:ext cx="1144489" cy="561975"/>
        </a:xfrm>
        <a:prstGeom prst="rect">
          <a:avLst/>
        </a:prstGeom>
      </xdr:spPr>
    </xdr:pic>
    <xdr:clientData/>
  </xdr:twoCellAnchor>
  <xdr:twoCellAnchor editAs="oneCell">
    <xdr:from>
      <xdr:col>17</xdr:col>
      <xdr:colOff>432707</xdr:colOff>
      <xdr:row>16</xdr:row>
      <xdr:rowOff>39006</xdr:rowOff>
    </xdr:from>
    <xdr:to>
      <xdr:col>22</xdr:col>
      <xdr:colOff>436090</xdr:colOff>
      <xdr:row>19</xdr:row>
      <xdr:rowOff>98237</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4"/>
        <a:stretch>
          <a:fillRect/>
        </a:stretch>
      </xdr:blipFill>
      <xdr:spPr>
        <a:xfrm>
          <a:off x="2096407" y="5157106"/>
          <a:ext cx="2720437" cy="653143"/>
        </a:xfrm>
        <a:prstGeom prst="rect">
          <a:avLst/>
        </a:prstGeom>
      </xdr:spPr>
    </xdr:pic>
    <xdr:clientData/>
  </xdr:twoCellAnchor>
  <xdr:twoCellAnchor>
    <xdr:from>
      <xdr:col>3</xdr:col>
      <xdr:colOff>101600</xdr:colOff>
      <xdr:row>6</xdr:row>
      <xdr:rowOff>114300</xdr:rowOff>
    </xdr:from>
    <xdr:to>
      <xdr:col>3</xdr:col>
      <xdr:colOff>685800</xdr:colOff>
      <xdr:row>8</xdr:row>
      <xdr:rowOff>88900</xdr:rowOff>
    </xdr:to>
    <xdr:sp macro="" textlink="">
      <xdr:nvSpPr>
        <xdr:cNvPr id="3" name="Minus Sign 2">
          <a:extLst>
            <a:ext uri="{FF2B5EF4-FFF2-40B4-BE49-F238E27FC236}">
              <a16:creationId xmlns:a16="http://schemas.microsoft.com/office/drawing/2014/main" id="{9F1F4F26-EE62-48E2-B15B-6E375A80FDAB}"/>
            </a:ext>
          </a:extLst>
        </xdr:cNvPr>
        <xdr:cNvSpPr/>
      </xdr:nvSpPr>
      <xdr:spPr>
        <a:xfrm>
          <a:off x="2590800" y="1117600"/>
          <a:ext cx="584200" cy="381000"/>
        </a:xfrm>
        <a:prstGeom prst="mathMin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6</xdr:col>
      <xdr:colOff>76200</xdr:colOff>
      <xdr:row>6</xdr:row>
      <xdr:rowOff>50800</xdr:rowOff>
    </xdr:from>
    <xdr:to>
      <xdr:col>6</xdr:col>
      <xdr:colOff>571500</xdr:colOff>
      <xdr:row>7</xdr:row>
      <xdr:rowOff>152400</xdr:rowOff>
    </xdr:to>
    <xdr:sp macro="" textlink="">
      <xdr:nvSpPr>
        <xdr:cNvPr id="4" name="Equals 3">
          <a:extLst>
            <a:ext uri="{FF2B5EF4-FFF2-40B4-BE49-F238E27FC236}">
              <a16:creationId xmlns:a16="http://schemas.microsoft.com/office/drawing/2014/main" id="{CA158A34-9631-4606-AC47-80690F936F67}"/>
            </a:ext>
          </a:extLst>
        </xdr:cNvPr>
        <xdr:cNvSpPr/>
      </xdr:nvSpPr>
      <xdr:spPr>
        <a:xfrm>
          <a:off x="4089400" y="1270000"/>
          <a:ext cx="495300" cy="304800"/>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9</xdr:col>
      <xdr:colOff>203637</xdr:colOff>
      <xdr:row>6</xdr:row>
      <xdr:rowOff>65690</xdr:rowOff>
    </xdr:from>
    <xdr:to>
      <xdr:col>10</xdr:col>
      <xdr:colOff>256189</xdr:colOff>
      <xdr:row>7</xdr:row>
      <xdr:rowOff>59121</xdr:rowOff>
    </xdr:to>
    <xdr:sp macro="" textlink="">
      <xdr:nvSpPr>
        <xdr:cNvPr id="5" name="Arrow: Right 4">
          <a:extLst>
            <a:ext uri="{FF2B5EF4-FFF2-40B4-BE49-F238E27FC236}">
              <a16:creationId xmlns:a16="http://schemas.microsoft.com/office/drawing/2014/main" id="{999241FF-EF8E-4241-AD59-1F8D1F026B9E}"/>
            </a:ext>
          </a:extLst>
        </xdr:cNvPr>
        <xdr:cNvSpPr/>
      </xdr:nvSpPr>
      <xdr:spPr>
        <a:xfrm>
          <a:off x="5984327" y="1261242"/>
          <a:ext cx="545224"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3</xdr:col>
      <xdr:colOff>112445</xdr:colOff>
      <xdr:row>21</xdr:row>
      <xdr:rowOff>107036</xdr:rowOff>
    </xdr:from>
    <xdr:to>
      <xdr:col>6</xdr:col>
      <xdr:colOff>504266</xdr:colOff>
      <xdr:row>22</xdr:row>
      <xdr:rowOff>156882</xdr:rowOff>
    </xdr:to>
    <xdr:sp macro="" textlink="">
      <xdr:nvSpPr>
        <xdr:cNvPr id="11" name="Arrow: Right 10">
          <a:extLst>
            <a:ext uri="{FF2B5EF4-FFF2-40B4-BE49-F238E27FC236}">
              <a16:creationId xmlns:a16="http://schemas.microsoft.com/office/drawing/2014/main" id="{A00CD03D-484D-4EC4-8C29-A48857E69B4F}"/>
            </a:ext>
          </a:extLst>
        </xdr:cNvPr>
        <xdr:cNvSpPr/>
      </xdr:nvSpPr>
      <xdr:spPr>
        <a:xfrm>
          <a:off x="2062269" y="4219595"/>
          <a:ext cx="2509732" cy="24034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10</xdr:col>
      <xdr:colOff>119168</xdr:colOff>
      <xdr:row>21</xdr:row>
      <xdr:rowOff>102554</xdr:rowOff>
    </xdr:from>
    <xdr:to>
      <xdr:col>13</xdr:col>
      <xdr:colOff>649941</xdr:colOff>
      <xdr:row>22</xdr:row>
      <xdr:rowOff>100854</xdr:rowOff>
    </xdr:to>
    <xdr:sp macro="" textlink="">
      <xdr:nvSpPr>
        <xdr:cNvPr id="12" name="Arrow: Right 11">
          <a:extLst>
            <a:ext uri="{FF2B5EF4-FFF2-40B4-BE49-F238E27FC236}">
              <a16:creationId xmlns:a16="http://schemas.microsoft.com/office/drawing/2014/main" id="{87458F72-9C39-4C3E-9994-7853810E0ECE}"/>
            </a:ext>
          </a:extLst>
        </xdr:cNvPr>
        <xdr:cNvSpPr/>
      </xdr:nvSpPr>
      <xdr:spPr>
        <a:xfrm>
          <a:off x="7066815" y="4215113"/>
          <a:ext cx="2536626" cy="188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17</xdr:col>
      <xdr:colOff>51933</xdr:colOff>
      <xdr:row>21</xdr:row>
      <xdr:rowOff>24113</xdr:rowOff>
    </xdr:from>
    <xdr:to>
      <xdr:col>19</xdr:col>
      <xdr:colOff>302558</xdr:colOff>
      <xdr:row>22</xdr:row>
      <xdr:rowOff>11206</xdr:rowOff>
    </xdr:to>
    <xdr:sp macro="" textlink="">
      <xdr:nvSpPr>
        <xdr:cNvPr id="13" name="Arrow: Right 12">
          <a:extLst>
            <a:ext uri="{FF2B5EF4-FFF2-40B4-BE49-F238E27FC236}">
              <a16:creationId xmlns:a16="http://schemas.microsoft.com/office/drawing/2014/main" id="{67C9F951-5B0C-4C1E-A2F2-6D1A516884BB}"/>
            </a:ext>
          </a:extLst>
        </xdr:cNvPr>
        <xdr:cNvSpPr/>
      </xdr:nvSpPr>
      <xdr:spPr>
        <a:xfrm>
          <a:off x="11930168" y="4136672"/>
          <a:ext cx="1460861" cy="17759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172900</xdr:colOff>
      <xdr:row>78</xdr:row>
      <xdr:rowOff>147569</xdr:rowOff>
    </xdr:from>
    <xdr:to>
      <xdr:col>20</xdr:col>
      <xdr:colOff>66816</xdr:colOff>
      <xdr:row>119</xdr:row>
      <xdr:rowOff>57339</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a:srcRect l="5113" t="1421" r="4720"/>
        <a:stretch/>
      </xdr:blipFill>
      <xdr:spPr>
        <a:xfrm>
          <a:off x="576312" y="15589275"/>
          <a:ext cx="10842063" cy="7720270"/>
        </a:xfrm>
        <a:prstGeom prst="rect">
          <a:avLst/>
        </a:prstGeom>
      </xdr:spPr>
    </xdr:pic>
    <xdr:clientData/>
  </xdr:twoCellAnchor>
  <xdr:twoCellAnchor editAs="oneCell">
    <xdr:from>
      <xdr:col>10</xdr:col>
      <xdr:colOff>120313</xdr:colOff>
      <xdr:row>28</xdr:row>
      <xdr:rowOff>20052</xdr:rowOff>
    </xdr:from>
    <xdr:to>
      <xdr:col>10</xdr:col>
      <xdr:colOff>614986</xdr:colOff>
      <xdr:row>28</xdr:row>
      <xdr:rowOff>180473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rotWithShape="1">
        <a:blip xmlns:r="http://schemas.openxmlformats.org/officeDocument/2006/relationships" r:embed="rId2"/>
        <a:srcRect l="21313" t="51128" r="57952" b="30867"/>
        <a:stretch/>
      </xdr:blipFill>
      <xdr:spPr>
        <a:xfrm>
          <a:off x="18523616" y="3699710"/>
          <a:ext cx="461056" cy="160421"/>
        </a:xfrm>
        <a:prstGeom prst="rect">
          <a:avLst/>
        </a:prstGeom>
      </xdr:spPr>
    </xdr:pic>
    <xdr:clientData/>
  </xdr:twoCellAnchor>
  <xdr:twoCellAnchor editAs="oneCell">
    <xdr:from>
      <xdr:col>9</xdr:col>
      <xdr:colOff>560150</xdr:colOff>
      <xdr:row>36</xdr:row>
      <xdr:rowOff>28015</xdr:rowOff>
    </xdr:from>
    <xdr:to>
      <xdr:col>11</xdr:col>
      <xdr:colOff>286198</xdr:colOff>
      <xdr:row>36</xdr:row>
      <xdr:rowOff>210776</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3"/>
        <a:srcRect t="34088" r="62751" b="56548"/>
        <a:stretch/>
      </xdr:blipFill>
      <xdr:spPr>
        <a:xfrm>
          <a:off x="18175797" y="6415368"/>
          <a:ext cx="1044140" cy="184897"/>
        </a:xfrm>
        <a:prstGeom prst="rect">
          <a:avLst/>
        </a:prstGeom>
        <a:solidFill>
          <a:schemeClr val="accent2"/>
        </a:solidFill>
      </xdr:spPr>
    </xdr:pic>
    <xdr:clientData/>
  </xdr:twoCellAnchor>
  <xdr:twoCellAnchor editAs="oneCell">
    <xdr:from>
      <xdr:col>9</xdr:col>
      <xdr:colOff>554262</xdr:colOff>
      <xdr:row>43</xdr:row>
      <xdr:rowOff>96241</xdr:rowOff>
    </xdr:from>
    <xdr:to>
      <xdr:col>11</xdr:col>
      <xdr:colOff>20689</xdr:colOff>
      <xdr:row>44</xdr:row>
      <xdr:rowOff>163875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59102" t="51523" r="17631" b="41419"/>
        <a:stretch/>
      </xdr:blipFill>
      <xdr:spPr>
        <a:xfrm>
          <a:off x="6137377" y="7620991"/>
          <a:ext cx="749932" cy="258134"/>
        </a:xfrm>
        <a:prstGeom prst="rect">
          <a:avLst/>
        </a:prstGeom>
      </xdr:spPr>
    </xdr:pic>
    <xdr:clientData/>
  </xdr:twoCellAnchor>
  <xdr:twoCellAnchor editAs="oneCell">
    <xdr:from>
      <xdr:col>12</xdr:col>
      <xdr:colOff>188462</xdr:colOff>
      <xdr:row>54</xdr:row>
      <xdr:rowOff>53384</xdr:rowOff>
    </xdr:from>
    <xdr:to>
      <xdr:col>13</xdr:col>
      <xdr:colOff>221878</xdr:colOff>
      <xdr:row>57</xdr:row>
      <xdr:rowOff>136513</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19933227" y="9959384"/>
          <a:ext cx="652539" cy="652228"/>
        </a:xfrm>
        <a:prstGeom prst="rect">
          <a:avLst/>
        </a:prstGeom>
      </xdr:spPr>
    </xdr:pic>
    <xdr:clientData/>
  </xdr:twoCellAnchor>
  <xdr:twoCellAnchor editAs="oneCell">
    <xdr:from>
      <xdr:col>12</xdr:col>
      <xdr:colOff>154844</xdr:colOff>
      <xdr:row>48</xdr:row>
      <xdr:rowOff>20815</xdr:rowOff>
    </xdr:from>
    <xdr:to>
      <xdr:col>13</xdr:col>
      <xdr:colOff>240824</xdr:colOff>
      <xdr:row>51</xdr:row>
      <xdr:rowOff>92948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19899609" y="8357991"/>
          <a:ext cx="699500" cy="641232"/>
        </a:xfrm>
        <a:prstGeom prst="rect">
          <a:avLst/>
        </a:prstGeom>
      </xdr:spPr>
    </xdr:pic>
    <xdr:clientData/>
  </xdr:twoCellAnchor>
  <xdr:twoCellAnchor editAs="oneCell">
    <xdr:from>
      <xdr:col>12</xdr:col>
      <xdr:colOff>199668</xdr:colOff>
      <xdr:row>40</xdr:row>
      <xdr:rowOff>233297</xdr:rowOff>
    </xdr:from>
    <xdr:to>
      <xdr:col>13</xdr:col>
      <xdr:colOff>218324</xdr:colOff>
      <xdr:row>44</xdr:row>
      <xdr:rowOff>94021</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19944433" y="6855973"/>
          <a:ext cx="637779" cy="676769"/>
        </a:xfrm>
        <a:prstGeom prst="rect">
          <a:avLst/>
        </a:prstGeom>
      </xdr:spPr>
    </xdr:pic>
    <xdr:clientData/>
  </xdr:twoCellAnchor>
  <xdr:twoCellAnchor editAs="oneCell">
    <xdr:from>
      <xdr:col>12</xdr:col>
      <xdr:colOff>154843</xdr:colOff>
      <xdr:row>60</xdr:row>
      <xdr:rowOff>13613</xdr:rowOff>
    </xdr:from>
    <xdr:to>
      <xdr:col>13</xdr:col>
      <xdr:colOff>218384</xdr:colOff>
      <xdr:row>64</xdr:row>
      <xdr:rowOff>35736</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a:stretch>
          <a:fillRect/>
        </a:stretch>
      </xdr:blipFill>
      <xdr:spPr>
        <a:xfrm>
          <a:off x="19899608" y="11096231"/>
          <a:ext cx="682664" cy="781722"/>
        </a:xfrm>
        <a:prstGeom prst="rect">
          <a:avLst/>
        </a:prstGeom>
      </xdr:spPr>
    </xdr:pic>
    <xdr:clientData/>
  </xdr:twoCellAnchor>
  <xdr:twoCellAnchor editAs="oneCell">
    <xdr:from>
      <xdr:col>10</xdr:col>
      <xdr:colOff>83790</xdr:colOff>
      <xdr:row>29</xdr:row>
      <xdr:rowOff>15040</xdr:rowOff>
    </xdr:from>
    <xdr:to>
      <xdr:col>10</xdr:col>
      <xdr:colOff>630831</xdr:colOff>
      <xdr:row>30</xdr:row>
      <xdr:rowOff>11206</xdr:rowOff>
    </xdr:to>
    <xdr:pic>
      <xdr:nvPicPr>
        <xdr:cNvPr id="73" name="Picture 72">
          <a:extLst>
            <a:ext uri="{FF2B5EF4-FFF2-40B4-BE49-F238E27FC236}">
              <a16:creationId xmlns:a16="http://schemas.microsoft.com/office/drawing/2014/main" id="{D98AE07B-906B-4D39-9F06-974A432BCB83}"/>
            </a:ext>
          </a:extLst>
        </xdr:cNvPr>
        <xdr:cNvPicPr>
          <a:picLocks noChangeAspect="1"/>
        </xdr:cNvPicPr>
      </xdr:nvPicPr>
      <xdr:blipFill rotWithShape="1">
        <a:blip xmlns:r="http://schemas.openxmlformats.org/officeDocument/2006/relationships" r:embed="rId2"/>
        <a:srcRect l="56773" t="48109" r="15764" b="28053"/>
        <a:stretch/>
      </xdr:blipFill>
      <xdr:spPr>
        <a:xfrm>
          <a:off x="18487093" y="3895224"/>
          <a:ext cx="561049" cy="185487"/>
        </a:xfrm>
        <a:prstGeom prst="rect">
          <a:avLst/>
        </a:prstGeom>
      </xdr:spPr>
    </xdr:pic>
    <xdr:clientData/>
  </xdr:twoCellAnchor>
  <xdr:twoCellAnchor editAs="oneCell">
    <xdr:from>
      <xdr:col>10</xdr:col>
      <xdr:colOff>2865</xdr:colOff>
      <xdr:row>30</xdr:row>
      <xdr:rowOff>27716</xdr:rowOff>
    </xdr:from>
    <xdr:to>
      <xdr:col>11</xdr:col>
      <xdr:colOff>78655</xdr:colOff>
      <xdr:row>31</xdr:row>
      <xdr:rowOff>25172</xdr:rowOff>
    </xdr:to>
    <xdr:pic>
      <xdr:nvPicPr>
        <xdr:cNvPr id="74" name="Picture 73">
          <a:extLst>
            <a:ext uri="{FF2B5EF4-FFF2-40B4-BE49-F238E27FC236}">
              <a16:creationId xmlns:a16="http://schemas.microsoft.com/office/drawing/2014/main" id="{3B5AAF9C-AB2F-4178-B105-612DA487B670}"/>
            </a:ext>
          </a:extLst>
        </xdr:cNvPr>
        <xdr:cNvPicPr>
          <a:picLocks noChangeAspect="1"/>
        </xdr:cNvPicPr>
      </xdr:nvPicPr>
      <xdr:blipFill rotWithShape="1">
        <a:blip xmlns:r="http://schemas.openxmlformats.org/officeDocument/2006/relationships" r:embed="rId2"/>
        <a:srcRect l="47070" t="47885" r="15763" b="28053"/>
        <a:stretch/>
      </xdr:blipFill>
      <xdr:spPr>
        <a:xfrm>
          <a:off x="6231387" y="4856477"/>
          <a:ext cx="755939" cy="187956"/>
        </a:xfrm>
        <a:prstGeom prst="rect">
          <a:avLst/>
        </a:prstGeom>
      </xdr:spPr>
    </xdr:pic>
    <xdr:clientData/>
  </xdr:twoCellAnchor>
  <xdr:twoCellAnchor editAs="oneCell">
    <xdr:from>
      <xdr:col>9</xdr:col>
      <xdr:colOff>383149</xdr:colOff>
      <xdr:row>31</xdr:row>
      <xdr:rowOff>27718</xdr:rowOff>
    </xdr:from>
    <xdr:to>
      <xdr:col>11</xdr:col>
      <xdr:colOff>404626</xdr:colOff>
      <xdr:row>32</xdr:row>
      <xdr:rowOff>30002</xdr:rowOff>
    </xdr:to>
    <xdr:pic>
      <xdr:nvPicPr>
        <xdr:cNvPr id="75" name="Picture 74">
          <a:extLst>
            <a:ext uri="{FF2B5EF4-FFF2-40B4-BE49-F238E27FC236}">
              <a16:creationId xmlns:a16="http://schemas.microsoft.com/office/drawing/2014/main" id="{52AF2EBA-5B10-45E2-A7F5-BB821D1A3531}"/>
            </a:ext>
          </a:extLst>
        </xdr:cNvPr>
        <xdr:cNvPicPr>
          <a:picLocks noChangeAspect="1"/>
        </xdr:cNvPicPr>
      </xdr:nvPicPr>
      <xdr:blipFill rotWithShape="1">
        <a:blip xmlns:r="http://schemas.openxmlformats.org/officeDocument/2006/relationships" r:embed="rId2"/>
        <a:srcRect l="21804" t="47662" r="12742" b="28897"/>
        <a:stretch/>
      </xdr:blipFill>
      <xdr:spPr>
        <a:xfrm>
          <a:off x="5998758" y="5096675"/>
          <a:ext cx="1314538" cy="192785"/>
        </a:xfrm>
        <a:prstGeom prst="rect">
          <a:avLst/>
        </a:prstGeom>
      </xdr:spPr>
    </xdr:pic>
    <xdr:clientData/>
  </xdr:twoCellAnchor>
  <xdr:twoCellAnchor editAs="oneCell">
    <xdr:from>
      <xdr:col>9</xdr:col>
      <xdr:colOff>107998</xdr:colOff>
      <xdr:row>32</xdr:row>
      <xdr:rowOff>44901</xdr:rowOff>
    </xdr:from>
    <xdr:to>
      <xdr:col>11</xdr:col>
      <xdr:colOff>538677</xdr:colOff>
      <xdr:row>32</xdr:row>
      <xdr:rowOff>198784</xdr:rowOff>
    </xdr:to>
    <xdr:pic>
      <xdr:nvPicPr>
        <xdr:cNvPr id="76" name="Picture 75">
          <a:extLst>
            <a:ext uri="{FF2B5EF4-FFF2-40B4-BE49-F238E27FC236}">
              <a16:creationId xmlns:a16="http://schemas.microsoft.com/office/drawing/2014/main" id="{64AD78A4-18C9-4365-A64F-6D0F8F0B4E5F}"/>
            </a:ext>
          </a:extLst>
        </xdr:cNvPr>
        <xdr:cNvPicPr>
          <a:picLocks noChangeAspect="1"/>
        </xdr:cNvPicPr>
      </xdr:nvPicPr>
      <xdr:blipFill rotWithShape="1">
        <a:blip xmlns:r="http://schemas.openxmlformats.org/officeDocument/2006/relationships" r:embed="rId2"/>
        <a:srcRect l="3952" t="73445" r="935" b="6781"/>
        <a:stretch/>
      </xdr:blipFill>
      <xdr:spPr>
        <a:xfrm>
          <a:off x="5723607" y="5362336"/>
          <a:ext cx="1728223" cy="153883"/>
        </a:xfrm>
        <a:prstGeom prst="rect">
          <a:avLst/>
        </a:prstGeom>
      </xdr:spPr>
    </xdr:pic>
    <xdr:clientData/>
  </xdr:twoCellAnchor>
  <xdr:twoCellAnchor editAs="oneCell">
    <xdr:from>
      <xdr:col>9</xdr:col>
      <xdr:colOff>551666</xdr:colOff>
      <xdr:row>37</xdr:row>
      <xdr:rowOff>23533</xdr:rowOff>
    </xdr:from>
    <xdr:to>
      <xdr:col>11</xdr:col>
      <xdr:colOff>210161</xdr:colOff>
      <xdr:row>38</xdr:row>
      <xdr:rowOff>5094</xdr:rowOff>
    </xdr:to>
    <xdr:pic>
      <xdr:nvPicPr>
        <xdr:cNvPr id="77" name="Picture 76">
          <a:extLst>
            <a:ext uri="{FF2B5EF4-FFF2-40B4-BE49-F238E27FC236}">
              <a16:creationId xmlns:a16="http://schemas.microsoft.com/office/drawing/2014/main" id="{8921DDBF-6DC7-4717-8237-F0895D0B3FBC}"/>
            </a:ext>
          </a:extLst>
        </xdr:cNvPr>
        <xdr:cNvPicPr>
          <a:picLocks noChangeAspect="1"/>
        </xdr:cNvPicPr>
      </xdr:nvPicPr>
      <xdr:blipFill rotWithShape="1">
        <a:blip xmlns:r="http://schemas.openxmlformats.org/officeDocument/2006/relationships" r:embed="rId3"/>
        <a:srcRect l="960" t="86925" r="65376" b="4222"/>
        <a:stretch/>
      </xdr:blipFill>
      <xdr:spPr>
        <a:xfrm>
          <a:off x="18167313" y="6646209"/>
          <a:ext cx="976587" cy="189379"/>
        </a:xfrm>
        <a:prstGeom prst="rect">
          <a:avLst/>
        </a:prstGeom>
        <a:solidFill>
          <a:schemeClr val="accent2"/>
        </a:solidFill>
      </xdr:spPr>
    </xdr:pic>
    <xdr:clientData/>
  </xdr:twoCellAnchor>
  <xdr:twoCellAnchor editAs="oneCell">
    <xdr:from>
      <xdr:col>9</xdr:col>
      <xdr:colOff>527174</xdr:colOff>
      <xdr:row>38</xdr:row>
      <xdr:rowOff>17449</xdr:rowOff>
    </xdr:from>
    <xdr:to>
      <xdr:col>11</xdr:col>
      <xdr:colOff>285672</xdr:colOff>
      <xdr:row>39</xdr:row>
      <xdr:rowOff>11206</xdr:rowOff>
    </xdr:to>
    <xdr:pic>
      <xdr:nvPicPr>
        <xdr:cNvPr id="78" name="Picture 77">
          <a:extLst>
            <a:ext uri="{FF2B5EF4-FFF2-40B4-BE49-F238E27FC236}">
              <a16:creationId xmlns:a16="http://schemas.microsoft.com/office/drawing/2014/main" id="{1C12DC28-B438-42B9-BC99-4996F036AB61}"/>
            </a:ext>
          </a:extLst>
        </xdr:cNvPr>
        <xdr:cNvPicPr>
          <a:picLocks noChangeAspect="1"/>
        </xdr:cNvPicPr>
      </xdr:nvPicPr>
      <xdr:blipFill rotWithShape="1">
        <a:blip xmlns:r="http://schemas.openxmlformats.org/officeDocument/2006/relationships" r:embed="rId3"/>
        <a:srcRect l="57915" t="33829" r="4749" b="57387"/>
        <a:stretch/>
      </xdr:blipFill>
      <xdr:spPr>
        <a:xfrm>
          <a:off x="18142821" y="6875449"/>
          <a:ext cx="1076590" cy="184257"/>
        </a:xfrm>
        <a:prstGeom prst="rect">
          <a:avLst/>
        </a:prstGeom>
        <a:solidFill>
          <a:schemeClr val="accent2"/>
        </a:solidFill>
      </xdr:spPr>
    </xdr:pic>
    <xdr:clientData/>
  </xdr:twoCellAnchor>
  <xdr:twoCellAnchor editAs="oneCell">
    <xdr:from>
      <xdr:col>9</xdr:col>
      <xdr:colOff>519488</xdr:colOff>
      <xdr:row>39</xdr:row>
      <xdr:rowOff>55390</xdr:rowOff>
    </xdr:from>
    <xdr:to>
      <xdr:col>11</xdr:col>
      <xdr:colOff>284349</xdr:colOff>
      <xdr:row>40</xdr:row>
      <xdr:rowOff>105440</xdr:rowOff>
    </xdr:to>
    <xdr:pic>
      <xdr:nvPicPr>
        <xdr:cNvPr id="79" name="Picture 78">
          <a:extLst>
            <a:ext uri="{FF2B5EF4-FFF2-40B4-BE49-F238E27FC236}">
              <a16:creationId xmlns:a16="http://schemas.microsoft.com/office/drawing/2014/main" id="{E1DF7E64-2B78-417F-A55A-D9588A9E5BE2}"/>
            </a:ext>
          </a:extLst>
        </xdr:cNvPr>
        <xdr:cNvPicPr>
          <a:picLocks noChangeAspect="1"/>
        </xdr:cNvPicPr>
      </xdr:nvPicPr>
      <xdr:blipFill rotWithShape="1">
        <a:blip xmlns:r="http://schemas.openxmlformats.org/officeDocument/2006/relationships" r:embed="rId3"/>
        <a:srcRect l="55114" t="87789" r="7550" b="1160"/>
        <a:stretch/>
      </xdr:blipFill>
      <xdr:spPr>
        <a:xfrm>
          <a:off x="18135135" y="6442743"/>
          <a:ext cx="1082953" cy="202346"/>
        </a:xfrm>
        <a:prstGeom prst="rect">
          <a:avLst/>
        </a:prstGeom>
        <a:solidFill>
          <a:schemeClr val="accent2"/>
        </a:solidFill>
      </xdr:spPr>
    </xdr:pic>
    <xdr:clientData/>
  </xdr:twoCellAnchor>
  <xdr:twoCellAnchor editAs="oneCell">
    <xdr:from>
      <xdr:col>9</xdr:col>
      <xdr:colOff>461209</xdr:colOff>
      <xdr:row>23</xdr:row>
      <xdr:rowOff>30079</xdr:rowOff>
    </xdr:from>
    <xdr:to>
      <xdr:col>10</xdr:col>
      <xdr:colOff>396040</xdr:colOff>
      <xdr:row>23</xdr:row>
      <xdr:rowOff>175460</xdr:rowOff>
    </xdr:to>
    <xdr:pic>
      <xdr:nvPicPr>
        <xdr:cNvPr id="2" name="Picture 1">
          <a:extLst>
            <a:ext uri="{FF2B5EF4-FFF2-40B4-BE49-F238E27FC236}">
              <a16:creationId xmlns:a16="http://schemas.microsoft.com/office/drawing/2014/main" id="{94601C76-FC88-4DA0-804E-5DDCEDD0A740}"/>
            </a:ext>
          </a:extLst>
        </xdr:cNvPr>
        <xdr:cNvPicPr>
          <a:picLocks noChangeAspect="1"/>
        </xdr:cNvPicPr>
      </xdr:nvPicPr>
      <xdr:blipFill rotWithShape="1">
        <a:blip xmlns:r="http://schemas.openxmlformats.org/officeDocument/2006/relationships" r:embed="rId9"/>
        <a:srcRect l="55750" t="17024" r="6441" b="25913"/>
        <a:stretch/>
      </xdr:blipFill>
      <xdr:spPr>
        <a:xfrm>
          <a:off x="18237867" y="2907632"/>
          <a:ext cx="561475" cy="145381"/>
        </a:xfrm>
        <a:prstGeom prst="rect">
          <a:avLst/>
        </a:prstGeom>
      </xdr:spPr>
    </xdr:pic>
    <xdr:clientData/>
  </xdr:twoCellAnchor>
  <xdr:twoCellAnchor editAs="oneCell">
    <xdr:from>
      <xdr:col>9</xdr:col>
      <xdr:colOff>300791</xdr:colOff>
      <xdr:row>24</xdr:row>
      <xdr:rowOff>30079</xdr:rowOff>
    </xdr:from>
    <xdr:to>
      <xdr:col>10</xdr:col>
      <xdr:colOff>619657</xdr:colOff>
      <xdr:row>24</xdr:row>
      <xdr:rowOff>175461</xdr:rowOff>
    </xdr:to>
    <xdr:pic>
      <xdr:nvPicPr>
        <xdr:cNvPr id="82" name="Picture 81">
          <a:extLst>
            <a:ext uri="{FF2B5EF4-FFF2-40B4-BE49-F238E27FC236}">
              <a16:creationId xmlns:a16="http://schemas.microsoft.com/office/drawing/2014/main" id="{78C14A50-F2BD-46F3-903B-AC6812C06BE1}"/>
            </a:ext>
          </a:extLst>
        </xdr:cNvPr>
        <xdr:cNvPicPr>
          <a:picLocks noChangeAspect="1"/>
        </xdr:cNvPicPr>
      </xdr:nvPicPr>
      <xdr:blipFill rotWithShape="1">
        <a:blip xmlns:r="http://schemas.openxmlformats.org/officeDocument/2006/relationships" r:embed="rId9"/>
        <a:srcRect l="28946" t="20175" r="6441" b="22761"/>
        <a:stretch/>
      </xdr:blipFill>
      <xdr:spPr>
        <a:xfrm>
          <a:off x="18077449" y="3108158"/>
          <a:ext cx="959518" cy="145382"/>
        </a:xfrm>
        <a:prstGeom prst="rect">
          <a:avLst/>
        </a:prstGeom>
      </xdr:spPr>
    </xdr:pic>
    <xdr:clientData/>
  </xdr:twoCellAnchor>
  <xdr:twoCellAnchor editAs="oneCell">
    <xdr:from>
      <xdr:col>9</xdr:col>
      <xdr:colOff>235324</xdr:colOff>
      <xdr:row>45</xdr:row>
      <xdr:rowOff>80551</xdr:rowOff>
    </xdr:from>
    <xdr:to>
      <xdr:col>11</xdr:col>
      <xdr:colOff>411183</xdr:colOff>
      <xdr:row>46</xdr:row>
      <xdr:rowOff>117231</xdr:rowOff>
    </xdr:to>
    <xdr:pic>
      <xdr:nvPicPr>
        <xdr:cNvPr id="88" name="Picture 87">
          <a:extLst>
            <a:ext uri="{FF2B5EF4-FFF2-40B4-BE49-F238E27FC236}">
              <a16:creationId xmlns:a16="http://schemas.microsoft.com/office/drawing/2014/main" id="{1EE2E92D-1ABA-46DB-A138-23813B3ADB1C}"/>
            </a:ext>
          </a:extLst>
        </xdr:cNvPr>
        <xdr:cNvPicPr>
          <a:picLocks noChangeAspect="1"/>
        </xdr:cNvPicPr>
      </xdr:nvPicPr>
      <xdr:blipFill rotWithShape="1">
        <a:blip xmlns:r="http://schemas.openxmlformats.org/officeDocument/2006/relationships" r:embed="rId4"/>
        <a:srcRect l="32377" t="51805" r="14042" b="40917"/>
        <a:stretch/>
      </xdr:blipFill>
      <xdr:spPr>
        <a:xfrm>
          <a:off x="5818439" y="7986301"/>
          <a:ext cx="1459364" cy="227180"/>
        </a:xfrm>
        <a:prstGeom prst="rect">
          <a:avLst/>
        </a:prstGeom>
      </xdr:spPr>
    </xdr:pic>
    <xdr:clientData/>
  </xdr:twoCellAnchor>
  <xdr:twoCellAnchor editAs="oneCell">
    <xdr:from>
      <xdr:col>10</xdr:col>
      <xdr:colOff>66260</xdr:colOff>
      <xdr:row>51</xdr:row>
      <xdr:rowOff>11206</xdr:rowOff>
    </xdr:from>
    <xdr:to>
      <xdr:col>10</xdr:col>
      <xdr:colOff>564314</xdr:colOff>
      <xdr:row>51</xdr:row>
      <xdr:rowOff>179082</xdr:rowOff>
    </xdr:to>
    <xdr:pic>
      <xdr:nvPicPr>
        <xdr:cNvPr id="93" name="Picture 92">
          <a:extLst>
            <a:ext uri="{FF2B5EF4-FFF2-40B4-BE49-F238E27FC236}">
              <a16:creationId xmlns:a16="http://schemas.microsoft.com/office/drawing/2014/main" id="{8290E0A7-AD2C-498C-BFF1-CCF94A6C6CCC}"/>
            </a:ext>
          </a:extLst>
        </xdr:cNvPr>
        <xdr:cNvPicPr>
          <a:picLocks noChangeAspect="1"/>
        </xdr:cNvPicPr>
      </xdr:nvPicPr>
      <xdr:blipFill rotWithShape="1">
        <a:blip xmlns:r="http://schemas.openxmlformats.org/officeDocument/2006/relationships" r:embed="rId4"/>
        <a:srcRect l="57359" t="60464" r="23835" b="33172"/>
        <a:stretch/>
      </xdr:blipFill>
      <xdr:spPr>
        <a:xfrm>
          <a:off x="6294782" y="9055815"/>
          <a:ext cx="498054" cy="167876"/>
        </a:xfrm>
        <a:prstGeom prst="rect">
          <a:avLst/>
        </a:prstGeom>
      </xdr:spPr>
    </xdr:pic>
    <xdr:clientData/>
  </xdr:twoCellAnchor>
  <xdr:twoCellAnchor editAs="oneCell">
    <xdr:from>
      <xdr:col>10</xdr:col>
      <xdr:colOff>40925</xdr:colOff>
      <xdr:row>50</xdr:row>
      <xdr:rowOff>11206</xdr:rowOff>
    </xdr:from>
    <xdr:to>
      <xdr:col>10</xdr:col>
      <xdr:colOff>561390</xdr:colOff>
      <xdr:row>51</xdr:row>
      <xdr:rowOff>0</xdr:rowOff>
    </xdr:to>
    <xdr:pic>
      <xdr:nvPicPr>
        <xdr:cNvPr id="94" name="Picture 93">
          <a:extLst>
            <a:ext uri="{FF2B5EF4-FFF2-40B4-BE49-F238E27FC236}">
              <a16:creationId xmlns:a16="http://schemas.microsoft.com/office/drawing/2014/main" id="{2E31EF79-76A8-45A4-A887-51F9D3926323}"/>
            </a:ext>
          </a:extLst>
        </xdr:cNvPr>
        <xdr:cNvPicPr>
          <a:picLocks noChangeAspect="1"/>
        </xdr:cNvPicPr>
      </xdr:nvPicPr>
      <xdr:blipFill rotWithShape="1">
        <a:blip xmlns:r="http://schemas.openxmlformats.org/officeDocument/2006/relationships" r:embed="rId4"/>
        <a:srcRect l="32034" t="60209" r="48324" b="32994"/>
        <a:stretch/>
      </xdr:blipFill>
      <xdr:spPr>
        <a:xfrm>
          <a:off x="6269447" y="8865315"/>
          <a:ext cx="520465" cy="179294"/>
        </a:xfrm>
        <a:prstGeom prst="rect">
          <a:avLst/>
        </a:prstGeom>
      </xdr:spPr>
    </xdr:pic>
    <xdr:clientData/>
  </xdr:twoCellAnchor>
  <xdr:twoCellAnchor editAs="oneCell">
    <xdr:from>
      <xdr:col>9</xdr:col>
      <xdr:colOff>379538</xdr:colOff>
      <xdr:row>52</xdr:row>
      <xdr:rowOff>22412</xdr:rowOff>
    </xdr:from>
    <xdr:to>
      <xdr:col>11</xdr:col>
      <xdr:colOff>255994</xdr:colOff>
      <xdr:row>52</xdr:row>
      <xdr:rowOff>179295</xdr:rowOff>
    </xdr:to>
    <xdr:pic>
      <xdr:nvPicPr>
        <xdr:cNvPr id="95" name="Picture 94">
          <a:extLst>
            <a:ext uri="{FF2B5EF4-FFF2-40B4-BE49-F238E27FC236}">
              <a16:creationId xmlns:a16="http://schemas.microsoft.com/office/drawing/2014/main" id="{AEBBD255-CF95-4C35-8DEF-B500DF9200BD}"/>
            </a:ext>
          </a:extLst>
        </xdr:cNvPr>
        <xdr:cNvPicPr>
          <a:picLocks noChangeAspect="1"/>
        </xdr:cNvPicPr>
      </xdr:nvPicPr>
      <xdr:blipFill rotWithShape="1">
        <a:blip xmlns:r="http://schemas.openxmlformats.org/officeDocument/2006/relationships" r:embed="rId4"/>
        <a:srcRect l="31615" t="59784" r="23836" b="33172"/>
        <a:stretch/>
      </xdr:blipFill>
      <xdr:spPr>
        <a:xfrm>
          <a:off x="5995147" y="9257521"/>
          <a:ext cx="1169517" cy="156883"/>
        </a:xfrm>
        <a:prstGeom prst="rect">
          <a:avLst/>
        </a:prstGeom>
      </xdr:spPr>
    </xdr:pic>
    <xdr:clientData/>
  </xdr:twoCellAnchor>
  <xdr:twoCellAnchor editAs="oneCell">
    <xdr:from>
      <xdr:col>6</xdr:col>
      <xdr:colOff>29306</xdr:colOff>
      <xdr:row>67</xdr:row>
      <xdr:rowOff>169381</xdr:rowOff>
    </xdr:from>
    <xdr:to>
      <xdr:col>7</xdr:col>
      <xdr:colOff>534317</xdr:colOff>
      <xdr:row>69</xdr:row>
      <xdr:rowOff>113446</xdr:rowOff>
    </xdr:to>
    <xdr:pic>
      <xdr:nvPicPr>
        <xdr:cNvPr id="101" name="Picture 100">
          <a:extLst>
            <a:ext uri="{FF2B5EF4-FFF2-40B4-BE49-F238E27FC236}">
              <a16:creationId xmlns:a16="http://schemas.microsoft.com/office/drawing/2014/main" id="{2B818A87-66F1-4DA1-9E54-9207F489D427}"/>
            </a:ext>
          </a:extLst>
        </xdr:cNvPr>
        <xdr:cNvPicPr>
          <a:picLocks noChangeAspect="1"/>
        </xdr:cNvPicPr>
      </xdr:nvPicPr>
      <xdr:blipFill>
        <a:blip xmlns:r="http://schemas.openxmlformats.org/officeDocument/2006/relationships" r:embed="rId10"/>
        <a:stretch>
          <a:fillRect/>
        </a:stretch>
      </xdr:blipFill>
      <xdr:spPr>
        <a:xfrm>
          <a:off x="3788018" y="12288112"/>
          <a:ext cx="1169173" cy="325065"/>
        </a:xfrm>
        <a:prstGeom prst="rect">
          <a:avLst/>
        </a:prstGeom>
      </xdr:spPr>
    </xdr:pic>
    <xdr:clientData/>
  </xdr:twoCellAnchor>
  <xdr:twoCellAnchor editAs="oneCell">
    <xdr:from>
      <xdr:col>11</xdr:col>
      <xdr:colOff>127575</xdr:colOff>
      <xdr:row>68</xdr:row>
      <xdr:rowOff>63356</xdr:rowOff>
    </xdr:from>
    <xdr:to>
      <xdr:col>12</xdr:col>
      <xdr:colOff>530986</xdr:colOff>
      <xdr:row>69</xdr:row>
      <xdr:rowOff>172142</xdr:rowOff>
    </xdr:to>
    <xdr:pic>
      <xdr:nvPicPr>
        <xdr:cNvPr id="102" name="Picture 101">
          <a:extLst>
            <a:ext uri="{FF2B5EF4-FFF2-40B4-BE49-F238E27FC236}">
              <a16:creationId xmlns:a16="http://schemas.microsoft.com/office/drawing/2014/main" id="{15D8B8D1-704C-4A8A-952A-24A863303A16}"/>
            </a:ext>
          </a:extLst>
        </xdr:cNvPr>
        <xdr:cNvPicPr>
          <a:picLocks noChangeAspect="1"/>
        </xdr:cNvPicPr>
      </xdr:nvPicPr>
      <xdr:blipFill>
        <a:blip xmlns:r="http://schemas.openxmlformats.org/officeDocument/2006/relationships" r:embed="rId11"/>
        <a:stretch>
          <a:fillRect/>
        </a:stretch>
      </xdr:blipFill>
      <xdr:spPr>
        <a:xfrm>
          <a:off x="6926960" y="12372587"/>
          <a:ext cx="1011546" cy="299286"/>
        </a:xfrm>
        <a:prstGeom prst="rect">
          <a:avLst/>
        </a:prstGeom>
      </xdr:spPr>
    </xdr:pic>
    <xdr:clientData/>
  </xdr:twoCellAnchor>
  <xdr:twoCellAnchor editAs="oneCell">
    <xdr:from>
      <xdr:col>9</xdr:col>
      <xdr:colOff>107674</xdr:colOff>
      <xdr:row>57</xdr:row>
      <xdr:rowOff>8283</xdr:rowOff>
    </xdr:from>
    <xdr:to>
      <xdr:col>11</xdr:col>
      <xdr:colOff>355178</xdr:colOff>
      <xdr:row>58</xdr:row>
      <xdr:rowOff>12931</xdr:rowOff>
    </xdr:to>
    <xdr:pic>
      <xdr:nvPicPr>
        <xdr:cNvPr id="104" name="Picture 103">
          <a:extLst>
            <a:ext uri="{FF2B5EF4-FFF2-40B4-BE49-F238E27FC236}">
              <a16:creationId xmlns:a16="http://schemas.microsoft.com/office/drawing/2014/main" id="{D3B6D528-5F44-41B1-854B-2DFA05D99F45}"/>
            </a:ext>
          </a:extLst>
        </xdr:cNvPr>
        <xdr:cNvPicPr>
          <a:picLocks noChangeAspect="1"/>
        </xdr:cNvPicPr>
      </xdr:nvPicPr>
      <xdr:blipFill rotWithShape="1">
        <a:blip xmlns:r="http://schemas.openxmlformats.org/officeDocument/2006/relationships" r:embed="rId4"/>
        <a:srcRect l="32242" t="69159" r="18807" b="23502"/>
        <a:stretch/>
      </xdr:blipFill>
      <xdr:spPr>
        <a:xfrm>
          <a:off x="5723283" y="10204174"/>
          <a:ext cx="1540565" cy="195148"/>
        </a:xfrm>
        <a:prstGeom prst="rect">
          <a:avLst/>
        </a:prstGeom>
      </xdr:spPr>
    </xdr:pic>
    <xdr:clientData/>
  </xdr:twoCellAnchor>
  <xdr:twoCellAnchor editAs="oneCell">
    <xdr:from>
      <xdr:col>9</xdr:col>
      <xdr:colOff>160682</xdr:colOff>
      <xdr:row>62</xdr:row>
      <xdr:rowOff>168965</xdr:rowOff>
    </xdr:from>
    <xdr:to>
      <xdr:col>11</xdr:col>
      <xdr:colOff>408186</xdr:colOff>
      <xdr:row>63</xdr:row>
      <xdr:rowOff>173613</xdr:rowOff>
    </xdr:to>
    <xdr:pic>
      <xdr:nvPicPr>
        <xdr:cNvPr id="105" name="Picture 104">
          <a:extLst>
            <a:ext uri="{FF2B5EF4-FFF2-40B4-BE49-F238E27FC236}">
              <a16:creationId xmlns:a16="http://schemas.microsoft.com/office/drawing/2014/main" id="{657FE8CA-D5FB-4F7B-B391-2F0A7399E5C5}"/>
            </a:ext>
          </a:extLst>
        </xdr:cNvPr>
        <xdr:cNvPicPr>
          <a:picLocks noChangeAspect="1"/>
        </xdr:cNvPicPr>
      </xdr:nvPicPr>
      <xdr:blipFill rotWithShape="1">
        <a:blip xmlns:r="http://schemas.openxmlformats.org/officeDocument/2006/relationships" r:embed="rId4"/>
        <a:srcRect l="30926" t="77569" r="20123" b="15092"/>
        <a:stretch/>
      </xdr:blipFill>
      <xdr:spPr>
        <a:xfrm>
          <a:off x="5776291" y="11325639"/>
          <a:ext cx="1540565" cy="195148"/>
        </a:xfrm>
        <a:prstGeom prst="rect">
          <a:avLst/>
        </a:prstGeom>
      </xdr:spPr>
    </xdr:pic>
    <xdr:clientData/>
  </xdr:twoCellAnchor>
  <xdr:oneCellAnchor>
    <xdr:from>
      <xdr:col>22</xdr:col>
      <xdr:colOff>120313</xdr:colOff>
      <xdr:row>28</xdr:row>
      <xdr:rowOff>20052</xdr:rowOff>
    </xdr:from>
    <xdr:ext cx="461056" cy="160421"/>
    <xdr:pic>
      <xdr:nvPicPr>
        <xdr:cNvPr id="132" name="Picture 131">
          <a:extLst>
            <a:ext uri="{FF2B5EF4-FFF2-40B4-BE49-F238E27FC236}">
              <a16:creationId xmlns:a16="http://schemas.microsoft.com/office/drawing/2014/main" id="{E12A9FB9-5D7A-483A-BD83-611CDA7A3254}"/>
            </a:ext>
          </a:extLst>
        </xdr:cNvPr>
        <xdr:cNvPicPr>
          <a:picLocks noChangeAspect="1"/>
        </xdr:cNvPicPr>
      </xdr:nvPicPr>
      <xdr:blipFill rotWithShape="1">
        <a:blip xmlns:r="http://schemas.openxmlformats.org/officeDocument/2006/relationships" r:embed="rId2"/>
        <a:srcRect l="21313" t="51128" r="57952" b="30867"/>
        <a:stretch/>
      </xdr:blipFill>
      <xdr:spPr>
        <a:xfrm>
          <a:off x="6406813" y="4401552"/>
          <a:ext cx="461056" cy="160421"/>
        </a:xfrm>
        <a:prstGeom prst="rect">
          <a:avLst/>
        </a:prstGeom>
      </xdr:spPr>
    </xdr:pic>
    <xdr:clientData/>
  </xdr:oneCellAnchor>
  <xdr:oneCellAnchor>
    <xdr:from>
      <xdr:col>21</xdr:col>
      <xdr:colOff>560150</xdr:colOff>
      <xdr:row>36</xdr:row>
      <xdr:rowOff>28015</xdr:rowOff>
    </xdr:from>
    <xdr:ext cx="1031533" cy="179050"/>
    <xdr:pic>
      <xdr:nvPicPr>
        <xdr:cNvPr id="133" name="Picture 132">
          <a:extLst>
            <a:ext uri="{FF2B5EF4-FFF2-40B4-BE49-F238E27FC236}">
              <a16:creationId xmlns:a16="http://schemas.microsoft.com/office/drawing/2014/main" id="{4667CAD0-70CC-448B-8833-7DE7E3A01B2A}"/>
            </a:ext>
          </a:extLst>
        </xdr:cNvPr>
        <xdr:cNvPicPr>
          <a:picLocks noChangeAspect="1"/>
        </xdr:cNvPicPr>
      </xdr:nvPicPr>
      <xdr:blipFill rotWithShape="1">
        <a:blip xmlns:r="http://schemas.openxmlformats.org/officeDocument/2006/relationships" r:embed="rId3"/>
        <a:srcRect t="34088" r="62751" b="56548"/>
        <a:stretch/>
      </xdr:blipFill>
      <xdr:spPr>
        <a:xfrm>
          <a:off x="6227525" y="6124015"/>
          <a:ext cx="1031533" cy="179050"/>
        </a:xfrm>
        <a:prstGeom prst="rect">
          <a:avLst/>
        </a:prstGeom>
        <a:solidFill>
          <a:schemeClr val="accent2"/>
        </a:solidFill>
      </xdr:spPr>
    </xdr:pic>
    <xdr:clientData/>
  </xdr:oneCellAnchor>
  <xdr:oneCellAnchor>
    <xdr:from>
      <xdr:col>21</xdr:col>
      <xdr:colOff>554262</xdr:colOff>
      <xdr:row>43</xdr:row>
      <xdr:rowOff>96241</xdr:rowOff>
    </xdr:from>
    <xdr:ext cx="771912" cy="258134"/>
    <xdr:pic>
      <xdr:nvPicPr>
        <xdr:cNvPr id="134" name="Picture 133">
          <a:extLst>
            <a:ext uri="{FF2B5EF4-FFF2-40B4-BE49-F238E27FC236}">
              <a16:creationId xmlns:a16="http://schemas.microsoft.com/office/drawing/2014/main" id="{521F956C-193F-4E10-9980-1FBC3B79C05C}"/>
            </a:ext>
          </a:extLst>
        </xdr:cNvPr>
        <xdr:cNvPicPr>
          <a:picLocks noChangeAspect="1"/>
        </xdr:cNvPicPr>
      </xdr:nvPicPr>
      <xdr:blipFill rotWithShape="1">
        <a:blip xmlns:r="http://schemas.openxmlformats.org/officeDocument/2006/relationships" r:embed="rId4"/>
        <a:srcRect l="59102" t="51523" r="17631" b="41419"/>
        <a:stretch/>
      </xdr:blipFill>
      <xdr:spPr>
        <a:xfrm>
          <a:off x="6221637" y="7787679"/>
          <a:ext cx="771912" cy="258134"/>
        </a:xfrm>
        <a:prstGeom prst="rect">
          <a:avLst/>
        </a:prstGeom>
      </xdr:spPr>
    </xdr:pic>
    <xdr:clientData/>
  </xdr:oneCellAnchor>
  <xdr:oneCellAnchor>
    <xdr:from>
      <xdr:col>24</xdr:col>
      <xdr:colOff>188462</xdr:colOff>
      <xdr:row>54</xdr:row>
      <xdr:rowOff>53384</xdr:rowOff>
    </xdr:from>
    <xdr:ext cx="652539" cy="654629"/>
    <xdr:pic>
      <xdr:nvPicPr>
        <xdr:cNvPr id="136" name="Picture 135">
          <a:extLst>
            <a:ext uri="{FF2B5EF4-FFF2-40B4-BE49-F238E27FC236}">
              <a16:creationId xmlns:a16="http://schemas.microsoft.com/office/drawing/2014/main" id="{54EA4D37-8A3E-4125-B4EC-A3E535A48B8C}"/>
            </a:ext>
          </a:extLst>
        </xdr:cNvPr>
        <xdr:cNvPicPr>
          <a:picLocks noChangeAspect="1"/>
        </xdr:cNvPicPr>
      </xdr:nvPicPr>
      <xdr:blipFill>
        <a:blip xmlns:r="http://schemas.openxmlformats.org/officeDocument/2006/relationships" r:embed="rId5"/>
        <a:stretch>
          <a:fillRect/>
        </a:stretch>
      </xdr:blipFill>
      <xdr:spPr>
        <a:xfrm>
          <a:off x="7713212" y="9840322"/>
          <a:ext cx="652539" cy="654629"/>
        </a:xfrm>
        <a:prstGeom prst="rect">
          <a:avLst/>
        </a:prstGeom>
      </xdr:spPr>
    </xdr:pic>
    <xdr:clientData/>
  </xdr:oneCellAnchor>
  <xdr:oneCellAnchor>
    <xdr:from>
      <xdr:col>24</xdr:col>
      <xdr:colOff>154844</xdr:colOff>
      <xdr:row>48</xdr:row>
      <xdr:rowOff>20815</xdr:rowOff>
    </xdr:from>
    <xdr:ext cx="705103" cy="643633"/>
    <xdr:pic>
      <xdr:nvPicPr>
        <xdr:cNvPr id="137" name="Picture 136">
          <a:extLst>
            <a:ext uri="{FF2B5EF4-FFF2-40B4-BE49-F238E27FC236}">
              <a16:creationId xmlns:a16="http://schemas.microsoft.com/office/drawing/2014/main" id="{E47D8FA4-7E77-4497-A5C9-C7CE2F7821DF}"/>
            </a:ext>
          </a:extLst>
        </xdr:cNvPr>
        <xdr:cNvPicPr>
          <a:picLocks noChangeAspect="1"/>
        </xdr:cNvPicPr>
      </xdr:nvPicPr>
      <xdr:blipFill>
        <a:blip xmlns:r="http://schemas.openxmlformats.org/officeDocument/2006/relationships" r:embed="rId6"/>
        <a:stretch>
          <a:fillRect/>
        </a:stretch>
      </xdr:blipFill>
      <xdr:spPr>
        <a:xfrm>
          <a:off x="7679594" y="8664753"/>
          <a:ext cx="705103" cy="643633"/>
        </a:xfrm>
        <a:prstGeom prst="rect">
          <a:avLst/>
        </a:prstGeom>
      </xdr:spPr>
    </xdr:pic>
    <xdr:clientData/>
  </xdr:oneCellAnchor>
  <xdr:oneCellAnchor>
    <xdr:from>
      <xdr:col>24</xdr:col>
      <xdr:colOff>199668</xdr:colOff>
      <xdr:row>40</xdr:row>
      <xdr:rowOff>233297</xdr:rowOff>
    </xdr:from>
    <xdr:ext cx="637779" cy="683771"/>
    <xdr:pic>
      <xdr:nvPicPr>
        <xdr:cNvPr id="138" name="Picture 137">
          <a:extLst>
            <a:ext uri="{FF2B5EF4-FFF2-40B4-BE49-F238E27FC236}">
              <a16:creationId xmlns:a16="http://schemas.microsoft.com/office/drawing/2014/main" id="{380488D5-3CBF-4E77-BCBC-9FADA7C09148}"/>
            </a:ext>
          </a:extLst>
        </xdr:cNvPr>
        <xdr:cNvPicPr>
          <a:picLocks noChangeAspect="1"/>
        </xdr:cNvPicPr>
      </xdr:nvPicPr>
      <xdr:blipFill>
        <a:blip xmlns:r="http://schemas.openxmlformats.org/officeDocument/2006/relationships" r:embed="rId7"/>
        <a:stretch>
          <a:fillRect/>
        </a:stretch>
      </xdr:blipFill>
      <xdr:spPr>
        <a:xfrm>
          <a:off x="7724418" y="7234172"/>
          <a:ext cx="637779" cy="683771"/>
        </a:xfrm>
        <a:prstGeom prst="rect">
          <a:avLst/>
        </a:prstGeom>
      </xdr:spPr>
    </xdr:pic>
    <xdr:clientData/>
  </xdr:oneCellAnchor>
  <xdr:oneCellAnchor>
    <xdr:from>
      <xdr:col>24</xdr:col>
      <xdr:colOff>154843</xdr:colOff>
      <xdr:row>60</xdr:row>
      <xdr:rowOff>13613</xdr:rowOff>
    </xdr:from>
    <xdr:ext cx="682664" cy="784123"/>
    <xdr:pic>
      <xdr:nvPicPr>
        <xdr:cNvPr id="139" name="Picture 138">
          <a:extLst>
            <a:ext uri="{FF2B5EF4-FFF2-40B4-BE49-F238E27FC236}">
              <a16:creationId xmlns:a16="http://schemas.microsoft.com/office/drawing/2014/main" id="{26A54D47-FD37-4C8B-B00B-B6DB09F859A4}"/>
            </a:ext>
          </a:extLst>
        </xdr:cNvPr>
        <xdr:cNvPicPr>
          <a:picLocks noChangeAspect="1"/>
        </xdr:cNvPicPr>
      </xdr:nvPicPr>
      <xdr:blipFill>
        <a:blip xmlns:r="http://schemas.openxmlformats.org/officeDocument/2006/relationships" r:embed="rId8"/>
        <a:stretch>
          <a:fillRect/>
        </a:stretch>
      </xdr:blipFill>
      <xdr:spPr>
        <a:xfrm>
          <a:off x="7679593" y="10943551"/>
          <a:ext cx="682664" cy="784123"/>
        </a:xfrm>
        <a:prstGeom prst="rect">
          <a:avLst/>
        </a:prstGeom>
      </xdr:spPr>
    </xdr:pic>
    <xdr:clientData/>
  </xdr:oneCellAnchor>
  <xdr:oneCellAnchor>
    <xdr:from>
      <xdr:col>22</xdr:col>
      <xdr:colOff>83790</xdr:colOff>
      <xdr:row>29</xdr:row>
      <xdr:rowOff>15040</xdr:rowOff>
    </xdr:from>
    <xdr:ext cx="561049" cy="186666"/>
    <xdr:pic>
      <xdr:nvPicPr>
        <xdr:cNvPr id="140" name="Picture 139">
          <a:extLst>
            <a:ext uri="{FF2B5EF4-FFF2-40B4-BE49-F238E27FC236}">
              <a16:creationId xmlns:a16="http://schemas.microsoft.com/office/drawing/2014/main" id="{0E8AF96C-9E58-4675-9F3A-411DC078D894}"/>
            </a:ext>
          </a:extLst>
        </xdr:cNvPr>
        <xdr:cNvPicPr>
          <a:picLocks noChangeAspect="1"/>
        </xdr:cNvPicPr>
      </xdr:nvPicPr>
      <xdr:blipFill rotWithShape="1">
        <a:blip xmlns:r="http://schemas.openxmlformats.org/officeDocument/2006/relationships" r:embed="rId2"/>
        <a:srcRect l="56773" t="48109" r="15764" b="28053"/>
        <a:stretch/>
      </xdr:blipFill>
      <xdr:spPr>
        <a:xfrm>
          <a:off x="6370290" y="4587040"/>
          <a:ext cx="561049" cy="186666"/>
        </a:xfrm>
        <a:prstGeom prst="rect">
          <a:avLst/>
        </a:prstGeom>
      </xdr:spPr>
    </xdr:pic>
    <xdr:clientData/>
  </xdr:oneCellAnchor>
  <xdr:oneCellAnchor>
    <xdr:from>
      <xdr:col>22</xdr:col>
      <xdr:colOff>2865</xdr:colOff>
      <xdr:row>30</xdr:row>
      <xdr:rowOff>27716</xdr:rowOff>
    </xdr:from>
    <xdr:ext cx="762151" cy="187956"/>
    <xdr:pic>
      <xdr:nvPicPr>
        <xdr:cNvPr id="141" name="Picture 140">
          <a:extLst>
            <a:ext uri="{FF2B5EF4-FFF2-40B4-BE49-F238E27FC236}">
              <a16:creationId xmlns:a16="http://schemas.microsoft.com/office/drawing/2014/main" id="{246343E1-019B-468D-B449-29328941E6FD}"/>
            </a:ext>
          </a:extLst>
        </xdr:cNvPr>
        <xdr:cNvPicPr>
          <a:picLocks noChangeAspect="1"/>
        </xdr:cNvPicPr>
      </xdr:nvPicPr>
      <xdr:blipFill rotWithShape="1">
        <a:blip xmlns:r="http://schemas.openxmlformats.org/officeDocument/2006/relationships" r:embed="rId2"/>
        <a:srcRect l="47070" t="47885" r="15763" b="28053"/>
        <a:stretch/>
      </xdr:blipFill>
      <xdr:spPr>
        <a:xfrm>
          <a:off x="6289365" y="4837841"/>
          <a:ext cx="762151" cy="187956"/>
        </a:xfrm>
        <a:prstGeom prst="rect">
          <a:avLst/>
        </a:prstGeom>
      </xdr:spPr>
    </xdr:pic>
    <xdr:clientData/>
  </xdr:oneCellAnchor>
  <xdr:oneCellAnchor>
    <xdr:from>
      <xdr:col>21</xdr:col>
      <xdr:colOff>383149</xdr:colOff>
      <xdr:row>31</xdr:row>
      <xdr:rowOff>27718</xdr:rowOff>
    </xdr:from>
    <xdr:ext cx="1326962" cy="192785"/>
    <xdr:pic>
      <xdr:nvPicPr>
        <xdr:cNvPr id="142" name="Picture 141">
          <a:extLst>
            <a:ext uri="{FF2B5EF4-FFF2-40B4-BE49-F238E27FC236}">
              <a16:creationId xmlns:a16="http://schemas.microsoft.com/office/drawing/2014/main" id="{509904EB-9402-43B5-ADFB-027FA7A72FE3}"/>
            </a:ext>
          </a:extLst>
        </xdr:cNvPr>
        <xdr:cNvPicPr>
          <a:picLocks noChangeAspect="1"/>
        </xdr:cNvPicPr>
      </xdr:nvPicPr>
      <xdr:blipFill rotWithShape="1">
        <a:blip xmlns:r="http://schemas.openxmlformats.org/officeDocument/2006/relationships" r:embed="rId2"/>
        <a:srcRect l="21804" t="47662" r="12742" b="28897"/>
        <a:stretch/>
      </xdr:blipFill>
      <xdr:spPr>
        <a:xfrm>
          <a:off x="6050524" y="5075968"/>
          <a:ext cx="1326962" cy="192785"/>
        </a:xfrm>
        <a:prstGeom prst="rect">
          <a:avLst/>
        </a:prstGeom>
      </xdr:spPr>
    </xdr:pic>
    <xdr:clientData/>
  </xdr:oneCellAnchor>
  <xdr:oneCellAnchor>
    <xdr:from>
      <xdr:col>21</xdr:col>
      <xdr:colOff>107998</xdr:colOff>
      <xdr:row>32</xdr:row>
      <xdr:rowOff>44901</xdr:rowOff>
    </xdr:from>
    <xdr:ext cx="1740647" cy="153883"/>
    <xdr:pic>
      <xdr:nvPicPr>
        <xdr:cNvPr id="143" name="Picture 142">
          <a:extLst>
            <a:ext uri="{FF2B5EF4-FFF2-40B4-BE49-F238E27FC236}">
              <a16:creationId xmlns:a16="http://schemas.microsoft.com/office/drawing/2014/main" id="{0FE0FFAB-FDC8-4DCA-A577-2A048865243A}"/>
            </a:ext>
          </a:extLst>
        </xdr:cNvPr>
        <xdr:cNvPicPr>
          <a:picLocks noChangeAspect="1"/>
        </xdr:cNvPicPr>
      </xdr:nvPicPr>
      <xdr:blipFill rotWithShape="1">
        <a:blip xmlns:r="http://schemas.openxmlformats.org/officeDocument/2006/relationships" r:embed="rId2"/>
        <a:srcRect l="3952" t="73445" r="935" b="6781"/>
        <a:stretch/>
      </xdr:blipFill>
      <xdr:spPr>
        <a:xfrm>
          <a:off x="5775373" y="5331276"/>
          <a:ext cx="1740647" cy="153883"/>
        </a:xfrm>
        <a:prstGeom prst="rect">
          <a:avLst/>
        </a:prstGeom>
      </xdr:spPr>
    </xdr:pic>
    <xdr:clientData/>
  </xdr:oneCellAnchor>
  <xdr:oneCellAnchor>
    <xdr:from>
      <xdr:col>21</xdr:col>
      <xdr:colOff>551666</xdr:colOff>
      <xdr:row>37</xdr:row>
      <xdr:rowOff>23533</xdr:rowOff>
    </xdr:from>
    <xdr:ext cx="963980" cy="189379"/>
    <xdr:pic>
      <xdr:nvPicPr>
        <xdr:cNvPr id="144" name="Picture 143">
          <a:extLst>
            <a:ext uri="{FF2B5EF4-FFF2-40B4-BE49-F238E27FC236}">
              <a16:creationId xmlns:a16="http://schemas.microsoft.com/office/drawing/2014/main" id="{CA118BC1-5748-4744-A553-B9EAC2331605}"/>
            </a:ext>
          </a:extLst>
        </xdr:cNvPr>
        <xdr:cNvPicPr>
          <a:picLocks noChangeAspect="1"/>
        </xdr:cNvPicPr>
      </xdr:nvPicPr>
      <xdr:blipFill rotWithShape="1">
        <a:blip xmlns:r="http://schemas.openxmlformats.org/officeDocument/2006/relationships" r:embed="rId3"/>
        <a:srcRect l="960" t="86925" r="65376" b="4222"/>
        <a:stretch/>
      </xdr:blipFill>
      <xdr:spPr>
        <a:xfrm>
          <a:off x="6219041" y="6333846"/>
          <a:ext cx="963980" cy="189379"/>
        </a:xfrm>
        <a:prstGeom prst="rect">
          <a:avLst/>
        </a:prstGeom>
        <a:solidFill>
          <a:schemeClr val="accent2"/>
        </a:solidFill>
      </xdr:spPr>
    </xdr:pic>
    <xdr:clientData/>
  </xdr:oneCellAnchor>
  <xdr:oneCellAnchor>
    <xdr:from>
      <xdr:col>21</xdr:col>
      <xdr:colOff>527174</xdr:colOff>
      <xdr:row>38</xdr:row>
      <xdr:rowOff>17449</xdr:rowOff>
    </xdr:from>
    <xdr:ext cx="1063983" cy="184257"/>
    <xdr:pic>
      <xdr:nvPicPr>
        <xdr:cNvPr id="145" name="Picture 144">
          <a:extLst>
            <a:ext uri="{FF2B5EF4-FFF2-40B4-BE49-F238E27FC236}">
              <a16:creationId xmlns:a16="http://schemas.microsoft.com/office/drawing/2014/main" id="{F2B1C809-ECFE-4090-861E-EBD1CBEF2034}"/>
            </a:ext>
          </a:extLst>
        </xdr:cNvPr>
        <xdr:cNvPicPr>
          <a:picLocks noChangeAspect="1"/>
        </xdr:cNvPicPr>
      </xdr:nvPicPr>
      <xdr:blipFill rotWithShape="1">
        <a:blip xmlns:r="http://schemas.openxmlformats.org/officeDocument/2006/relationships" r:embed="rId3"/>
        <a:srcRect l="57915" t="33829" r="4749" b="57387"/>
        <a:stretch/>
      </xdr:blipFill>
      <xdr:spPr>
        <a:xfrm>
          <a:off x="6194549" y="6565887"/>
          <a:ext cx="1063983" cy="184257"/>
        </a:xfrm>
        <a:prstGeom prst="rect">
          <a:avLst/>
        </a:prstGeom>
        <a:solidFill>
          <a:schemeClr val="accent2"/>
        </a:solidFill>
      </xdr:spPr>
    </xdr:pic>
    <xdr:clientData/>
  </xdr:oneCellAnchor>
  <xdr:oneCellAnchor>
    <xdr:from>
      <xdr:col>21</xdr:col>
      <xdr:colOff>519488</xdr:colOff>
      <xdr:row>39</xdr:row>
      <xdr:rowOff>55390</xdr:rowOff>
    </xdr:from>
    <xdr:ext cx="1070346" cy="203748"/>
    <xdr:pic>
      <xdr:nvPicPr>
        <xdr:cNvPr id="146" name="Picture 145">
          <a:extLst>
            <a:ext uri="{FF2B5EF4-FFF2-40B4-BE49-F238E27FC236}">
              <a16:creationId xmlns:a16="http://schemas.microsoft.com/office/drawing/2014/main" id="{2CA3073C-514E-4486-B44C-97C657149B88}"/>
            </a:ext>
          </a:extLst>
        </xdr:cNvPr>
        <xdr:cNvPicPr>
          <a:picLocks noChangeAspect="1"/>
        </xdr:cNvPicPr>
      </xdr:nvPicPr>
      <xdr:blipFill rotWithShape="1">
        <a:blip xmlns:r="http://schemas.openxmlformats.org/officeDocument/2006/relationships" r:embed="rId3"/>
        <a:srcRect l="55114" t="87789" r="7550" b="1160"/>
        <a:stretch/>
      </xdr:blipFill>
      <xdr:spPr>
        <a:xfrm>
          <a:off x="6186863" y="6841953"/>
          <a:ext cx="1070346" cy="203748"/>
        </a:xfrm>
        <a:prstGeom prst="rect">
          <a:avLst/>
        </a:prstGeom>
        <a:solidFill>
          <a:schemeClr val="accent2"/>
        </a:solidFill>
      </xdr:spPr>
    </xdr:pic>
    <xdr:clientData/>
  </xdr:oneCellAnchor>
  <xdr:oneCellAnchor>
    <xdr:from>
      <xdr:col>21</xdr:col>
      <xdr:colOff>461209</xdr:colOff>
      <xdr:row>23</xdr:row>
      <xdr:rowOff>30079</xdr:rowOff>
    </xdr:from>
    <xdr:ext cx="553955" cy="145381"/>
    <xdr:pic>
      <xdr:nvPicPr>
        <xdr:cNvPr id="147" name="Picture 146">
          <a:extLst>
            <a:ext uri="{FF2B5EF4-FFF2-40B4-BE49-F238E27FC236}">
              <a16:creationId xmlns:a16="http://schemas.microsoft.com/office/drawing/2014/main" id="{A71E4ADD-5B5E-4423-B78A-B132DB540418}"/>
            </a:ext>
          </a:extLst>
        </xdr:cNvPr>
        <xdr:cNvPicPr>
          <a:picLocks noChangeAspect="1"/>
        </xdr:cNvPicPr>
      </xdr:nvPicPr>
      <xdr:blipFill rotWithShape="1">
        <a:blip xmlns:r="http://schemas.openxmlformats.org/officeDocument/2006/relationships" r:embed="rId9"/>
        <a:srcRect l="55750" t="17024" r="6441" b="25913"/>
        <a:stretch/>
      </xdr:blipFill>
      <xdr:spPr>
        <a:xfrm>
          <a:off x="6128584" y="3459079"/>
          <a:ext cx="553955" cy="145381"/>
        </a:xfrm>
        <a:prstGeom prst="rect">
          <a:avLst/>
        </a:prstGeom>
      </xdr:spPr>
    </xdr:pic>
    <xdr:clientData/>
  </xdr:oneCellAnchor>
  <xdr:oneCellAnchor>
    <xdr:from>
      <xdr:col>21</xdr:col>
      <xdr:colOff>300791</xdr:colOff>
      <xdr:row>24</xdr:row>
      <xdr:rowOff>30079</xdr:rowOff>
    </xdr:from>
    <xdr:ext cx="951998" cy="145382"/>
    <xdr:pic>
      <xdr:nvPicPr>
        <xdr:cNvPr id="148" name="Picture 147">
          <a:extLst>
            <a:ext uri="{FF2B5EF4-FFF2-40B4-BE49-F238E27FC236}">
              <a16:creationId xmlns:a16="http://schemas.microsoft.com/office/drawing/2014/main" id="{9680E320-90BF-4190-9284-3D86C6236231}"/>
            </a:ext>
          </a:extLst>
        </xdr:cNvPr>
        <xdr:cNvPicPr>
          <a:picLocks noChangeAspect="1"/>
        </xdr:cNvPicPr>
      </xdr:nvPicPr>
      <xdr:blipFill rotWithShape="1">
        <a:blip xmlns:r="http://schemas.openxmlformats.org/officeDocument/2006/relationships" r:embed="rId9"/>
        <a:srcRect l="28946" t="20175" r="6441" b="22761"/>
        <a:stretch/>
      </xdr:blipFill>
      <xdr:spPr>
        <a:xfrm>
          <a:off x="5968166" y="3649579"/>
          <a:ext cx="951998" cy="145382"/>
        </a:xfrm>
        <a:prstGeom prst="rect">
          <a:avLst/>
        </a:prstGeom>
      </xdr:spPr>
    </xdr:pic>
    <xdr:clientData/>
  </xdr:oneCellAnchor>
  <xdr:oneCellAnchor>
    <xdr:from>
      <xdr:col>21</xdr:col>
      <xdr:colOff>235324</xdr:colOff>
      <xdr:row>45</xdr:row>
      <xdr:rowOff>80551</xdr:rowOff>
    </xdr:from>
    <xdr:ext cx="1481344" cy="227180"/>
    <xdr:pic>
      <xdr:nvPicPr>
        <xdr:cNvPr id="149" name="Picture 148">
          <a:extLst>
            <a:ext uri="{FF2B5EF4-FFF2-40B4-BE49-F238E27FC236}">
              <a16:creationId xmlns:a16="http://schemas.microsoft.com/office/drawing/2014/main" id="{ABB0C8A3-DE55-464B-8B98-E9DEA692525A}"/>
            </a:ext>
          </a:extLst>
        </xdr:cNvPr>
        <xdr:cNvPicPr>
          <a:picLocks noChangeAspect="1"/>
        </xdr:cNvPicPr>
      </xdr:nvPicPr>
      <xdr:blipFill rotWithShape="1">
        <a:blip xmlns:r="http://schemas.openxmlformats.org/officeDocument/2006/relationships" r:embed="rId4"/>
        <a:srcRect l="32377" t="51805" r="14042" b="40917"/>
        <a:stretch/>
      </xdr:blipFill>
      <xdr:spPr>
        <a:xfrm>
          <a:off x="5902699" y="8152989"/>
          <a:ext cx="1481344" cy="227180"/>
        </a:xfrm>
        <a:prstGeom prst="rect">
          <a:avLst/>
        </a:prstGeom>
      </xdr:spPr>
    </xdr:pic>
    <xdr:clientData/>
  </xdr:oneCellAnchor>
  <xdr:oneCellAnchor>
    <xdr:from>
      <xdr:col>22</xdr:col>
      <xdr:colOff>66260</xdr:colOff>
      <xdr:row>51</xdr:row>
      <xdr:rowOff>11206</xdr:rowOff>
    </xdr:from>
    <xdr:ext cx="498054" cy="167876"/>
    <xdr:pic>
      <xdr:nvPicPr>
        <xdr:cNvPr id="150" name="Picture 149">
          <a:extLst>
            <a:ext uri="{FF2B5EF4-FFF2-40B4-BE49-F238E27FC236}">
              <a16:creationId xmlns:a16="http://schemas.microsoft.com/office/drawing/2014/main" id="{29EEF0E6-1413-4808-A225-0FB9AE10A15B}"/>
            </a:ext>
          </a:extLst>
        </xdr:cNvPr>
        <xdr:cNvPicPr>
          <a:picLocks noChangeAspect="1"/>
        </xdr:cNvPicPr>
      </xdr:nvPicPr>
      <xdr:blipFill rotWithShape="1">
        <a:blip xmlns:r="http://schemas.openxmlformats.org/officeDocument/2006/relationships" r:embed="rId4"/>
        <a:srcRect l="57359" t="60464" r="23835" b="33172"/>
        <a:stretch/>
      </xdr:blipFill>
      <xdr:spPr>
        <a:xfrm>
          <a:off x="6352760" y="9226644"/>
          <a:ext cx="498054" cy="167876"/>
        </a:xfrm>
        <a:prstGeom prst="rect">
          <a:avLst/>
        </a:prstGeom>
      </xdr:spPr>
    </xdr:pic>
    <xdr:clientData/>
  </xdr:oneCellAnchor>
  <xdr:oneCellAnchor>
    <xdr:from>
      <xdr:col>22</xdr:col>
      <xdr:colOff>40925</xdr:colOff>
      <xdr:row>50</xdr:row>
      <xdr:rowOff>11206</xdr:rowOff>
    </xdr:from>
    <xdr:ext cx="520465" cy="179294"/>
    <xdr:pic>
      <xdr:nvPicPr>
        <xdr:cNvPr id="151" name="Picture 150">
          <a:extLst>
            <a:ext uri="{FF2B5EF4-FFF2-40B4-BE49-F238E27FC236}">
              <a16:creationId xmlns:a16="http://schemas.microsoft.com/office/drawing/2014/main" id="{E3D14076-12FF-46F0-8939-5CF0D0ABE7BF}"/>
            </a:ext>
          </a:extLst>
        </xdr:cNvPr>
        <xdr:cNvPicPr>
          <a:picLocks noChangeAspect="1"/>
        </xdr:cNvPicPr>
      </xdr:nvPicPr>
      <xdr:blipFill rotWithShape="1">
        <a:blip xmlns:r="http://schemas.openxmlformats.org/officeDocument/2006/relationships" r:embed="rId4"/>
        <a:srcRect l="32034" t="60209" r="48324" b="32994"/>
        <a:stretch/>
      </xdr:blipFill>
      <xdr:spPr>
        <a:xfrm>
          <a:off x="6327425" y="9036144"/>
          <a:ext cx="520465" cy="179294"/>
        </a:xfrm>
        <a:prstGeom prst="rect">
          <a:avLst/>
        </a:prstGeom>
      </xdr:spPr>
    </xdr:pic>
    <xdr:clientData/>
  </xdr:oneCellAnchor>
  <xdr:oneCellAnchor>
    <xdr:from>
      <xdr:col>21</xdr:col>
      <xdr:colOff>379538</xdr:colOff>
      <xdr:row>52</xdr:row>
      <xdr:rowOff>22412</xdr:rowOff>
    </xdr:from>
    <xdr:ext cx="1181941" cy="156883"/>
    <xdr:pic>
      <xdr:nvPicPr>
        <xdr:cNvPr id="152" name="Picture 151">
          <a:extLst>
            <a:ext uri="{FF2B5EF4-FFF2-40B4-BE49-F238E27FC236}">
              <a16:creationId xmlns:a16="http://schemas.microsoft.com/office/drawing/2014/main" id="{BEC0EC11-2164-4CF0-B5AC-68C0C51E153B}"/>
            </a:ext>
          </a:extLst>
        </xdr:cNvPr>
        <xdr:cNvPicPr>
          <a:picLocks noChangeAspect="1"/>
        </xdr:cNvPicPr>
      </xdr:nvPicPr>
      <xdr:blipFill rotWithShape="1">
        <a:blip xmlns:r="http://schemas.openxmlformats.org/officeDocument/2006/relationships" r:embed="rId4"/>
        <a:srcRect l="31615" t="59784" r="23836" b="33172"/>
        <a:stretch/>
      </xdr:blipFill>
      <xdr:spPr>
        <a:xfrm>
          <a:off x="6046913" y="9428350"/>
          <a:ext cx="1181941" cy="156883"/>
        </a:xfrm>
        <a:prstGeom prst="rect">
          <a:avLst/>
        </a:prstGeom>
      </xdr:spPr>
    </xdr:pic>
    <xdr:clientData/>
  </xdr:oneCellAnchor>
  <xdr:oneCellAnchor>
    <xdr:from>
      <xdr:col>18</xdr:col>
      <xdr:colOff>29306</xdr:colOff>
      <xdr:row>67</xdr:row>
      <xdr:rowOff>169381</xdr:rowOff>
    </xdr:from>
    <xdr:ext cx="1180164" cy="325065"/>
    <xdr:pic>
      <xdr:nvPicPr>
        <xdr:cNvPr id="153" name="Picture 152">
          <a:extLst>
            <a:ext uri="{FF2B5EF4-FFF2-40B4-BE49-F238E27FC236}">
              <a16:creationId xmlns:a16="http://schemas.microsoft.com/office/drawing/2014/main" id="{ADCA0FE3-BC56-437C-8A22-91F7D4D2EA1F}"/>
            </a:ext>
          </a:extLst>
        </xdr:cNvPr>
        <xdr:cNvPicPr>
          <a:picLocks noChangeAspect="1"/>
        </xdr:cNvPicPr>
      </xdr:nvPicPr>
      <xdr:blipFill>
        <a:blip xmlns:r="http://schemas.openxmlformats.org/officeDocument/2006/relationships" r:embed="rId10"/>
        <a:stretch>
          <a:fillRect/>
        </a:stretch>
      </xdr:blipFill>
      <xdr:spPr>
        <a:xfrm>
          <a:off x="3839306" y="12432819"/>
          <a:ext cx="1180164" cy="325065"/>
        </a:xfrm>
        <a:prstGeom prst="rect">
          <a:avLst/>
        </a:prstGeom>
      </xdr:spPr>
    </xdr:pic>
    <xdr:clientData/>
  </xdr:oneCellAnchor>
  <xdr:oneCellAnchor>
    <xdr:from>
      <xdr:col>23</xdr:col>
      <xdr:colOff>127575</xdr:colOff>
      <xdr:row>68</xdr:row>
      <xdr:rowOff>63356</xdr:rowOff>
    </xdr:from>
    <xdr:ext cx="1022537" cy="299286"/>
    <xdr:pic>
      <xdr:nvPicPr>
        <xdr:cNvPr id="154" name="Picture 153">
          <a:extLst>
            <a:ext uri="{FF2B5EF4-FFF2-40B4-BE49-F238E27FC236}">
              <a16:creationId xmlns:a16="http://schemas.microsoft.com/office/drawing/2014/main" id="{614F9210-A4BA-4ADA-B091-A0D31677E3A4}"/>
            </a:ext>
          </a:extLst>
        </xdr:cNvPr>
        <xdr:cNvPicPr>
          <a:picLocks noChangeAspect="1"/>
        </xdr:cNvPicPr>
      </xdr:nvPicPr>
      <xdr:blipFill>
        <a:blip xmlns:r="http://schemas.openxmlformats.org/officeDocument/2006/relationships" r:embed="rId11"/>
        <a:stretch>
          <a:fillRect/>
        </a:stretch>
      </xdr:blipFill>
      <xdr:spPr>
        <a:xfrm>
          <a:off x="7033200" y="12517294"/>
          <a:ext cx="1022537" cy="299286"/>
        </a:xfrm>
        <a:prstGeom prst="rect">
          <a:avLst/>
        </a:prstGeom>
      </xdr:spPr>
    </xdr:pic>
    <xdr:clientData/>
  </xdr:oneCellAnchor>
  <xdr:oneCellAnchor>
    <xdr:from>
      <xdr:col>21</xdr:col>
      <xdr:colOff>107674</xdr:colOff>
      <xdr:row>57</xdr:row>
      <xdr:rowOff>8283</xdr:rowOff>
    </xdr:from>
    <xdr:ext cx="1552989" cy="195148"/>
    <xdr:pic>
      <xdr:nvPicPr>
        <xdr:cNvPr id="156" name="Picture 155">
          <a:extLst>
            <a:ext uri="{FF2B5EF4-FFF2-40B4-BE49-F238E27FC236}">
              <a16:creationId xmlns:a16="http://schemas.microsoft.com/office/drawing/2014/main" id="{8FC17417-F748-4969-B7C4-E3755EDCE881}"/>
            </a:ext>
          </a:extLst>
        </xdr:cNvPr>
        <xdr:cNvPicPr>
          <a:picLocks noChangeAspect="1"/>
        </xdr:cNvPicPr>
      </xdr:nvPicPr>
      <xdr:blipFill rotWithShape="1">
        <a:blip xmlns:r="http://schemas.openxmlformats.org/officeDocument/2006/relationships" r:embed="rId4"/>
        <a:srcRect l="32242" t="69159" r="18807" b="23502"/>
        <a:stretch/>
      </xdr:blipFill>
      <xdr:spPr>
        <a:xfrm>
          <a:off x="5775049" y="10366721"/>
          <a:ext cx="1552989" cy="195148"/>
        </a:xfrm>
        <a:prstGeom prst="rect">
          <a:avLst/>
        </a:prstGeom>
      </xdr:spPr>
    </xdr:pic>
    <xdr:clientData/>
  </xdr:oneCellAnchor>
  <xdr:oneCellAnchor>
    <xdr:from>
      <xdr:col>21</xdr:col>
      <xdr:colOff>160682</xdr:colOff>
      <xdr:row>62</xdr:row>
      <xdr:rowOff>168965</xdr:rowOff>
    </xdr:from>
    <xdr:ext cx="1552989" cy="195148"/>
    <xdr:pic>
      <xdr:nvPicPr>
        <xdr:cNvPr id="157" name="Picture 156">
          <a:extLst>
            <a:ext uri="{FF2B5EF4-FFF2-40B4-BE49-F238E27FC236}">
              <a16:creationId xmlns:a16="http://schemas.microsoft.com/office/drawing/2014/main" id="{B8BBA2CF-C9B5-4780-8603-929E6E157A8F}"/>
            </a:ext>
          </a:extLst>
        </xdr:cNvPr>
        <xdr:cNvPicPr>
          <a:picLocks noChangeAspect="1"/>
        </xdr:cNvPicPr>
      </xdr:nvPicPr>
      <xdr:blipFill rotWithShape="1">
        <a:blip xmlns:r="http://schemas.openxmlformats.org/officeDocument/2006/relationships" r:embed="rId4"/>
        <a:srcRect l="30926" t="77569" r="20123" b="15092"/>
        <a:stretch/>
      </xdr:blipFill>
      <xdr:spPr>
        <a:xfrm>
          <a:off x="5828057" y="11479903"/>
          <a:ext cx="1552989" cy="195148"/>
        </a:xfrm>
        <a:prstGeom prst="rect">
          <a:avLst/>
        </a:prstGeom>
      </xdr:spPr>
    </xdr:pic>
    <xdr:clientData/>
  </xdr:oneCellAnchor>
  <xdr:oneCellAnchor>
    <xdr:from>
      <xdr:col>34</xdr:col>
      <xdr:colOff>120313</xdr:colOff>
      <xdr:row>28</xdr:row>
      <xdr:rowOff>20052</xdr:rowOff>
    </xdr:from>
    <xdr:ext cx="461056" cy="160421"/>
    <xdr:pic>
      <xdr:nvPicPr>
        <xdr:cNvPr id="158" name="Picture 157">
          <a:extLst>
            <a:ext uri="{FF2B5EF4-FFF2-40B4-BE49-F238E27FC236}">
              <a16:creationId xmlns:a16="http://schemas.microsoft.com/office/drawing/2014/main" id="{2BB12EC2-7C72-46E4-88E7-7708C8C84C53}"/>
            </a:ext>
          </a:extLst>
        </xdr:cNvPr>
        <xdr:cNvPicPr>
          <a:picLocks noChangeAspect="1"/>
        </xdr:cNvPicPr>
      </xdr:nvPicPr>
      <xdr:blipFill rotWithShape="1">
        <a:blip xmlns:r="http://schemas.openxmlformats.org/officeDocument/2006/relationships" r:embed="rId2"/>
        <a:srcRect l="21313" t="51128" r="57952" b="30867"/>
        <a:stretch/>
      </xdr:blipFill>
      <xdr:spPr>
        <a:xfrm>
          <a:off x="13574376" y="4401552"/>
          <a:ext cx="461056" cy="160421"/>
        </a:xfrm>
        <a:prstGeom prst="rect">
          <a:avLst/>
        </a:prstGeom>
      </xdr:spPr>
    </xdr:pic>
    <xdr:clientData/>
  </xdr:oneCellAnchor>
  <xdr:oneCellAnchor>
    <xdr:from>
      <xdr:col>33</xdr:col>
      <xdr:colOff>560150</xdr:colOff>
      <xdr:row>36</xdr:row>
      <xdr:rowOff>28015</xdr:rowOff>
    </xdr:from>
    <xdr:ext cx="1031533" cy="179050"/>
    <xdr:pic>
      <xdr:nvPicPr>
        <xdr:cNvPr id="159" name="Picture 158">
          <a:extLst>
            <a:ext uri="{FF2B5EF4-FFF2-40B4-BE49-F238E27FC236}">
              <a16:creationId xmlns:a16="http://schemas.microsoft.com/office/drawing/2014/main" id="{C40B4B2D-7458-4DED-A781-EB5067638584}"/>
            </a:ext>
          </a:extLst>
        </xdr:cNvPr>
        <xdr:cNvPicPr>
          <a:picLocks noChangeAspect="1"/>
        </xdr:cNvPicPr>
      </xdr:nvPicPr>
      <xdr:blipFill rotWithShape="1">
        <a:blip xmlns:r="http://schemas.openxmlformats.org/officeDocument/2006/relationships" r:embed="rId3"/>
        <a:srcRect t="34088" r="62751" b="56548"/>
        <a:stretch/>
      </xdr:blipFill>
      <xdr:spPr>
        <a:xfrm>
          <a:off x="13228400" y="6124015"/>
          <a:ext cx="1031533" cy="179050"/>
        </a:xfrm>
        <a:prstGeom prst="rect">
          <a:avLst/>
        </a:prstGeom>
        <a:solidFill>
          <a:schemeClr val="accent2"/>
        </a:solidFill>
      </xdr:spPr>
    </xdr:pic>
    <xdr:clientData/>
  </xdr:oneCellAnchor>
  <xdr:oneCellAnchor>
    <xdr:from>
      <xdr:col>33</xdr:col>
      <xdr:colOff>554262</xdr:colOff>
      <xdr:row>43</xdr:row>
      <xdr:rowOff>96241</xdr:rowOff>
    </xdr:from>
    <xdr:ext cx="771912" cy="258134"/>
    <xdr:pic>
      <xdr:nvPicPr>
        <xdr:cNvPr id="160" name="Picture 159">
          <a:extLst>
            <a:ext uri="{FF2B5EF4-FFF2-40B4-BE49-F238E27FC236}">
              <a16:creationId xmlns:a16="http://schemas.microsoft.com/office/drawing/2014/main" id="{A06C306C-5CB1-47DF-8F32-33BE16001229}"/>
            </a:ext>
          </a:extLst>
        </xdr:cNvPr>
        <xdr:cNvPicPr>
          <a:picLocks noChangeAspect="1"/>
        </xdr:cNvPicPr>
      </xdr:nvPicPr>
      <xdr:blipFill rotWithShape="1">
        <a:blip xmlns:r="http://schemas.openxmlformats.org/officeDocument/2006/relationships" r:embed="rId4"/>
        <a:srcRect l="59102" t="51523" r="17631" b="41419"/>
        <a:stretch/>
      </xdr:blipFill>
      <xdr:spPr>
        <a:xfrm>
          <a:off x="13222512" y="7787679"/>
          <a:ext cx="771912" cy="258134"/>
        </a:xfrm>
        <a:prstGeom prst="rect">
          <a:avLst/>
        </a:prstGeom>
      </xdr:spPr>
    </xdr:pic>
    <xdr:clientData/>
  </xdr:oneCellAnchor>
  <xdr:oneCellAnchor>
    <xdr:from>
      <xdr:col>36</xdr:col>
      <xdr:colOff>188462</xdr:colOff>
      <xdr:row>54</xdr:row>
      <xdr:rowOff>53384</xdr:rowOff>
    </xdr:from>
    <xdr:ext cx="652539" cy="654629"/>
    <xdr:pic>
      <xdr:nvPicPr>
        <xdr:cNvPr id="162" name="Picture 161">
          <a:extLst>
            <a:ext uri="{FF2B5EF4-FFF2-40B4-BE49-F238E27FC236}">
              <a16:creationId xmlns:a16="http://schemas.microsoft.com/office/drawing/2014/main" id="{36BDDE24-EBD0-46EC-A1DD-B779EE72E0BB}"/>
            </a:ext>
          </a:extLst>
        </xdr:cNvPr>
        <xdr:cNvPicPr>
          <a:picLocks noChangeAspect="1"/>
        </xdr:cNvPicPr>
      </xdr:nvPicPr>
      <xdr:blipFill>
        <a:blip xmlns:r="http://schemas.openxmlformats.org/officeDocument/2006/relationships" r:embed="rId5"/>
        <a:stretch>
          <a:fillRect/>
        </a:stretch>
      </xdr:blipFill>
      <xdr:spPr>
        <a:xfrm>
          <a:off x="14880775" y="9840322"/>
          <a:ext cx="652539" cy="654629"/>
        </a:xfrm>
        <a:prstGeom prst="rect">
          <a:avLst/>
        </a:prstGeom>
      </xdr:spPr>
    </xdr:pic>
    <xdr:clientData/>
  </xdr:oneCellAnchor>
  <xdr:oneCellAnchor>
    <xdr:from>
      <xdr:col>36</xdr:col>
      <xdr:colOff>154844</xdr:colOff>
      <xdr:row>48</xdr:row>
      <xdr:rowOff>20815</xdr:rowOff>
    </xdr:from>
    <xdr:ext cx="705103" cy="643633"/>
    <xdr:pic>
      <xdr:nvPicPr>
        <xdr:cNvPr id="163" name="Picture 162">
          <a:extLst>
            <a:ext uri="{FF2B5EF4-FFF2-40B4-BE49-F238E27FC236}">
              <a16:creationId xmlns:a16="http://schemas.microsoft.com/office/drawing/2014/main" id="{BFE665F5-AC1C-4DEB-8502-FD8747313164}"/>
            </a:ext>
          </a:extLst>
        </xdr:cNvPr>
        <xdr:cNvPicPr>
          <a:picLocks noChangeAspect="1"/>
        </xdr:cNvPicPr>
      </xdr:nvPicPr>
      <xdr:blipFill>
        <a:blip xmlns:r="http://schemas.openxmlformats.org/officeDocument/2006/relationships" r:embed="rId6"/>
        <a:stretch>
          <a:fillRect/>
        </a:stretch>
      </xdr:blipFill>
      <xdr:spPr>
        <a:xfrm>
          <a:off x="14847157" y="8664753"/>
          <a:ext cx="705103" cy="643633"/>
        </a:xfrm>
        <a:prstGeom prst="rect">
          <a:avLst/>
        </a:prstGeom>
      </xdr:spPr>
    </xdr:pic>
    <xdr:clientData/>
  </xdr:oneCellAnchor>
  <xdr:oneCellAnchor>
    <xdr:from>
      <xdr:col>36</xdr:col>
      <xdr:colOff>199668</xdr:colOff>
      <xdr:row>40</xdr:row>
      <xdr:rowOff>233297</xdr:rowOff>
    </xdr:from>
    <xdr:ext cx="637779" cy="683771"/>
    <xdr:pic>
      <xdr:nvPicPr>
        <xdr:cNvPr id="164" name="Picture 163">
          <a:extLst>
            <a:ext uri="{FF2B5EF4-FFF2-40B4-BE49-F238E27FC236}">
              <a16:creationId xmlns:a16="http://schemas.microsoft.com/office/drawing/2014/main" id="{D549C9E1-017D-4F2A-8BF8-4408649DB32A}"/>
            </a:ext>
          </a:extLst>
        </xdr:cNvPr>
        <xdr:cNvPicPr>
          <a:picLocks noChangeAspect="1"/>
        </xdr:cNvPicPr>
      </xdr:nvPicPr>
      <xdr:blipFill>
        <a:blip xmlns:r="http://schemas.openxmlformats.org/officeDocument/2006/relationships" r:embed="rId7"/>
        <a:stretch>
          <a:fillRect/>
        </a:stretch>
      </xdr:blipFill>
      <xdr:spPr>
        <a:xfrm>
          <a:off x="14891981" y="7234172"/>
          <a:ext cx="637779" cy="683771"/>
        </a:xfrm>
        <a:prstGeom prst="rect">
          <a:avLst/>
        </a:prstGeom>
      </xdr:spPr>
    </xdr:pic>
    <xdr:clientData/>
  </xdr:oneCellAnchor>
  <xdr:oneCellAnchor>
    <xdr:from>
      <xdr:col>36</xdr:col>
      <xdr:colOff>154843</xdr:colOff>
      <xdr:row>60</xdr:row>
      <xdr:rowOff>13613</xdr:rowOff>
    </xdr:from>
    <xdr:ext cx="682664" cy="784123"/>
    <xdr:pic>
      <xdr:nvPicPr>
        <xdr:cNvPr id="165" name="Picture 164">
          <a:extLst>
            <a:ext uri="{FF2B5EF4-FFF2-40B4-BE49-F238E27FC236}">
              <a16:creationId xmlns:a16="http://schemas.microsoft.com/office/drawing/2014/main" id="{CABA1ACE-FF51-4CD4-9426-15FBEF0E289A}"/>
            </a:ext>
          </a:extLst>
        </xdr:cNvPr>
        <xdr:cNvPicPr>
          <a:picLocks noChangeAspect="1"/>
        </xdr:cNvPicPr>
      </xdr:nvPicPr>
      <xdr:blipFill>
        <a:blip xmlns:r="http://schemas.openxmlformats.org/officeDocument/2006/relationships" r:embed="rId8"/>
        <a:stretch>
          <a:fillRect/>
        </a:stretch>
      </xdr:blipFill>
      <xdr:spPr>
        <a:xfrm>
          <a:off x="14847156" y="10943551"/>
          <a:ext cx="682664" cy="784123"/>
        </a:xfrm>
        <a:prstGeom prst="rect">
          <a:avLst/>
        </a:prstGeom>
      </xdr:spPr>
    </xdr:pic>
    <xdr:clientData/>
  </xdr:oneCellAnchor>
  <xdr:oneCellAnchor>
    <xdr:from>
      <xdr:col>34</xdr:col>
      <xdr:colOff>83790</xdr:colOff>
      <xdr:row>29</xdr:row>
      <xdr:rowOff>15040</xdr:rowOff>
    </xdr:from>
    <xdr:ext cx="561049" cy="186666"/>
    <xdr:pic>
      <xdr:nvPicPr>
        <xdr:cNvPr id="166" name="Picture 165">
          <a:extLst>
            <a:ext uri="{FF2B5EF4-FFF2-40B4-BE49-F238E27FC236}">
              <a16:creationId xmlns:a16="http://schemas.microsoft.com/office/drawing/2014/main" id="{6D3CC6B9-96DF-47F5-ADEC-12B0102B4B5C}"/>
            </a:ext>
          </a:extLst>
        </xdr:cNvPr>
        <xdr:cNvPicPr>
          <a:picLocks noChangeAspect="1"/>
        </xdr:cNvPicPr>
      </xdr:nvPicPr>
      <xdr:blipFill rotWithShape="1">
        <a:blip xmlns:r="http://schemas.openxmlformats.org/officeDocument/2006/relationships" r:embed="rId2"/>
        <a:srcRect l="56773" t="48109" r="15764" b="28053"/>
        <a:stretch/>
      </xdr:blipFill>
      <xdr:spPr>
        <a:xfrm>
          <a:off x="13537853" y="4587040"/>
          <a:ext cx="561049" cy="186666"/>
        </a:xfrm>
        <a:prstGeom prst="rect">
          <a:avLst/>
        </a:prstGeom>
      </xdr:spPr>
    </xdr:pic>
    <xdr:clientData/>
  </xdr:oneCellAnchor>
  <xdr:oneCellAnchor>
    <xdr:from>
      <xdr:col>34</xdr:col>
      <xdr:colOff>2865</xdr:colOff>
      <xdr:row>30</xdr:row>
      <xdr:rowOff>27716</xdr:rowOff>
    </xdr:from>
    <xdr:ext cx="762151" cy="187956"/>
    <xdr:pic>
      <xdr:nvPicPr>
        <xdr:cNvPr id="167" name="Picture 166">
          <a:extLst>
            <a:ext uri="{FF2B5EF4-FFF2-40B4-BE49-F238E27FC236}">
              <a16:creationId xmlns:a16="http://schemas.microsoft.com/office/drawing/2014/main" id="{4E3166B0-62EA-4858-BEB8-49B488E90EBE}"/>
            </a:ext>
          </a:extLst>
        </xdr:cNvPr>
        <xdr:cNvPicPr>
          <a:picLocks noChangeAspect="1"/>
        </xdr:cNvPicPr>
      </xdr:nvPicPr>
      <xdr:blipFill rotWithShape="1">
        <a:blip xmlns:r="http://schemas.openxmlformats.org/officeDocument/2006/relationships" r:embed="rId2"/>
        <a:srcRect l="47070" t="47885" r="15763" b="28053"/>
        <a:stretch/>
      </xdr:blipFill>
      <xdr:spPr>
        <a:xfrm>
          <a:off x="13456928" y="4837841"/>
          <a:ext cx="762151" cy="187956"/>
        </a:xfrm>
        <a:prstGeom prst="rect">
          <a:avLst/>
        </a:prstGeom>
      </xdr:spPr>
    </xdr:pic>
    <xdr:clientData/>
  </xdr:oneCellAnchor>
  <xdr:oneCellAnchor>
    <xdr:from>
      <xdr:col>33</xdr:col>
      <xdr:colOff>383149</xdr:colOff>
      <xdr:row>31</xdr:row>
      <xdr:rowOff>27718</xdr:rowOff>
    </xdr:from>
    <xdr:ext cx="1326962" cy="192785"/>
    <xdr:pic>
      <xdr:nvPicPr>
        <xdr:cNvPr id="168" name="Picture 167">
          <a:extLst>
            <a:ext uri="{FF2B5EF4-FFF2-40B4-BE49-F238E27FC236}">
              <a16:creationId xmlns:a16="http://schemas.microsoft.com/office/drawing/2014/main" id="{B676E163-77ED-4CBA-8D59-38F00049643E}"/>
            </a:ext>
          </a:extLst>
        </xdr:cNvPr>
        <xdr:cNvPicPr>
          <a:picLocks noChangeAspect="1"/>
        </xdr:cNvPicPr>
      </xdr:nvPicPr>
      <xdr:blipFill rotWithShape="1">
        <a:blip xmlns:r="http://schemas.openxmlformats.org/officeDocument/2006/relationships" r:embed="rId2"/>
        <a:srcRect l="21804" t="47662" r="12742" b="28897"/>
        <a:stretch/>
      </xdr:blipFill>
      <xdr:spPr>
        <a:xfrm>
          <a:off x="13051399" y="5075968"/>
          <a:ext cx="1326962" cy="192785"/>
        </a:xfrm>
        <a:prstGeom prst="rect">
          <a:avLst/>
        </a:prstGeom>
      </xdr:spPr>
    </xdr:pic>
    <xdr:clientData/>
  </xdr:oneCellAnchor>
  <xdr:oneCellAnchor>
    <xdr:from>
      <xdr:col>33</xdr:col>
      <xdr:colOff>107998</xdr:colOff>
      <xdr:row>32</xdr:row>
      <xdr:rowOff>44901</xdr:rowOff>
    </xdr:from>
    <xdr:ext cx="1740647" cy="153883"/>
    <xdr:pic>
      <xdr:nvPicPr>
        <xdr:cNvPr id="169" name="Picture 168">
          <a:extLst>
            <a:ext uri="{FF2B5EF4-FFF2-40B4-BE49-F238E27FC236}">
              <a16:creationId xmlns:a16="http://schemas.microsoft.com/office/drawing/2014/main" id="{2F8259C3-BA0F-4A1C-A8F9-7309BA0E7EB7}"/>
            </a:ext>
          </a:extLst>
        </xdr:cNvPr>
        <xdr:cNvPicPr>
          <a:picLocks noChangeAspect="1"/>
        </xdr:cNvPicPr>
      </xdr:nvPicPr>
      <xdr:blipFill rotWithShape="1">
        <a:blip xmlns:r="http://schemas.openxmlformats.org/officeDocument/2006/relationships" r:embed="rId2"/>
        <a:srcRect l="3952" t="73445" r="935" b="6781"/>
        <a:stretch/>
      </xdr:blipFill>
      <xdr:spPr>
        <a:xfrm>
          <a:off x="12776248" y="5331276"/>
          <a:ext cx="1740647" cy="153883"/>
        </a:xfrm>
        <a:prstGeom prst="rect">
          <a:avLst/>
        </a:prstGeom>
      </xdr:spPr>
    </xdr:pic>
    <xdr:clientData/>
  </xdr:oneCellAnchor>
  <xdr:oneCellAnchor>
    <xdr:from>
      <xdr:col>33</xdr:col>
      <xdr:colOff>551666</xdr:colOff>
      <xdr:row>37</xdr:row>
      <xdr:rowOff>23533</xdr:rowOff>
    </xdr:from>
    <xdr:ext cx="963980" cy="189379"/>
    <xdr:pic>
      <xdr:nvPicPr>
        <xdr:cNvPr id="170" name="Picture 169">
          <a:extLst>
            <a:ext uri="{FF2B5EF4-FFF2-40B4-BE49-F238E27FC236}">
              <a16:creationId xmlns:a16="http://schemas.microsoft.com/office/drawing/2014/main" id="{CE4105AA-99C4-4AC9-940C-E1CB88DD7E9C}"/>
            </a:ext>
          </a:extLst>
        </xdr:cNvPr>
        <xdr:cNvPicPr>
          <a:picLocks noChangeAspect="1"/>
        </xdr:cNvPicPr>
      </xdr:nvPicPr>
      <xdr:blipFill rotWithShape="1">
        <a:blip xmlns:r="http://schemas.openxmlformats.org/officeDocument/2006/relationships" r:embed="rId3"/>
        <a:srcRect l="960" t="86925" r="65376" b="4222"/>
        <a:stretch/>
      </xdr:blipFill>
      <xdr:spPr>
        <a:xfrm>
          <a:off x="13219916" y="6333846"/>
          <a:ext cx="963980" cy="189379"/>
        </a:xfrm>
        <a:prstGeom prst="rect">
          <a:avLst/>
        </a:prstGeom>
        <a:solidFill>
          <a:schemeClr val="accent2"/>
        </a:solidFill>
      </xdr:spPr>
    </xdr:pic>
    <xdr:clientData/>
  </xdr:oneCellAnchor>
  <xdr:oneCellAnchor>
    <xdr:from>
      <xdr:col>33</xdr:col>
      <xdr:colOff>527174</xdr:colOff>
      <xdr:row>38</xdr:row>
      <xdr:rowOff>17449</xdr:rowOff>
    </xdr:from>
    <xdr:ext cx="1063983" cy="184257"/>
    <xdr:pic>
      <xdr:nvPicPr>
        <xdr:cNvPr id="171" name="Picture 170">
          <a:extLst>
            <a:ext uri="{FF2B5EF4-FFF2-40B4-BE49-F238E27FC236}">
              <a16:creationId xmlns:a16="http://schemas.microsoft.com/office/drawing/2014/main" id="{319A0D7D-7214-44BB-A1D5-5FAFE238B62D}"/>
            </a:ext>
          </a:extLst>
        </xdr:cNvPr>
        <xdr:cNvPicPr>
          <a:picLocks noChangeAspect="1"/>
        </xdr:cNvPicPr>
      </xdr:nvPicPr>
      <xdr:blipFill rotWithShape="1">
        <a:blip xmlns:r="http://schemas.openxmlformats.org/officeDocument/2006/relationships" r:embed="rId3"/>
        <a:srcRect l="57915" t="33829" r="4749" b="57387"/>
        <a:stretch/>
      </xdr:blipFill>
      <xdr:spPr>
        <a:xfrm>
          <a:off x="13195424" y="6565887"/>
          <a:ext cx="1063983" cy="184257"/>
        </a:xfrm>
        <a:prstGeom prst="rect">
          <a:avLst/>
        </a:prstGeom>
        <a:solidFill>
          <a:schemeClr val="accent2"/>
        </a:solidFill>
      </xdr:spPr>
    </xdr:pic>
    <xdr:clientData/>
  </xdr:oneCellAnchor>
  <xdr:oneCellAnchor>
    <xdr:from>
      <xdr:col>33</xdr:col>
      <xdr:colOff>519488</xdr:colOff>
      <xdr:row>39</xdr:row>
      <xdr:rowOff>55390</xdr:rowOff>
    </xdr:from>
    <xdr:ext cx="1070346" cy="203748"/>
    <xdr:pic>
      <xdr:nvPicPr>
        <xdr:cNvPr id="172" name="Picture 171">
          <a:extLst>
            <a:ext uri="{FF2B5EF4-FFF2-40B4-BE49-F238E27FC236}">
              <a16:creationId xmlns:a16="http://schemas.microsoft.com/office/drawing/2014/main" id="{3B1A25D9-E0DB-453A-9D3A-827C8316FA95}"/>
            </a:ext>
          </a:extLst>
        </xdr:cNvPr>
        <xdr:cNvPicPr>
          <a:picLocks noChangeAspect="1"/>
        </xdr:cNvPicPr>
      </xdr:nvPicPr>
      <xdr:blipFill rotWithShape="1">
        <a:blip xmlns:r="http://schemas.openxmlformats.org/officeDocument/2006/relationships" r:embed="rId3"/>
        <a:srcRect l="55114" t="87789" r="7550" b="1160"/>
        <a:stretch/>
      </xdr:blipFill>
      <xdr:spPr>
        <a:xfrm>
          <a:off x="13187738" y="6841953"/>
          <a:ext cx="1070346" cy="203748"/>
        </a:xfrm>
        <a:prstGeom prst="rect">
          <a:avLst/>
        </a:prstGeom>
        <a:solidFill>
          <a:schemeClr val="accent2"/>
        </a:solidFill>
      </xdr:spPr>
    </xdr:pic>
    <xdr:clientData/>
  </xdr:oneCellAnchor>
  <xdr:oneCellAnchor>
    <xdr:from>
      <xdr:col>33</xdr:col>
      <xdr:colOff>461209</xdr:colOff>
      <xdr:row>23</xdr:row>
      <xdr:rowOff>30079</xdr:rowOff>
    </xdr:from>
    <xdr:ext cx="553955" cy="145381"/>
    <xdr:pic>
      <xdr:nvPicPr>
        <xdr:cNvPr id="173" name="Picture 172">
          <a:extLst>
            <a:ext uri="{FF2B5EF4-FFF2-40B4-BE49-F238E27FC236}">
              <a16:creationId xmlns:a16="http://schemas.microsoft.com/office/drawing/2014/main" id="{5C9DAA10-BF26-4F56-9AD1-418D8396354A}"/>
            </a:ext>
          </a:extLst>
        </xdr:cNvPr>
        <xdr:cNvPicPr>
          <a:picLocks noChangeAspect="1"/>
        </xdr:cNvPicPr>
      </xdr:nvPicPr>
      <xdr:blipFill rotWithShape="1">
        <a:blip xmlns:r="http://schemas.openxmlformats.org/officeDocument/2006/relationships" r:embed="rId9"/>
        <a:srcRect l="55750" t="17024" r="6441" b="25913"/>
        <a:stretch/>
      </xdr:blipFill>
      <xdr:spPr>
        <a:xfrm>
          <a:off x="13129459" y="3459079"/>
          <a:ext cx="553955" cy="145381"/>
        </a:xfrm>
        <a:prstGeom prst="rect">
          <a:avLst/>
        </a:prstGeom>
      </xdr:spPr>
    </xdr:pic>
    <xdr:clientData/>
  </xdr:oneCellAnchor>
  <xdr:oneCellAnchor>
    <xdr:from>
      <xdr:col>33</xdr:col>
      <xdr:colOff>300791</xdr:colOff>
      <xdr:row>24</xdr:row>
      <xdr:rowOff>30079</xdr:rowOff>
    </xdr:from>
    <xdr:ext cx="951998" cy="145382"/>
    <xdr:pic>
      <xdr:nvPicPr>
        <xdr:cNvPr id="174" name="Picture 173">
          <a:extLst>
            <a:ext uri="{FF2B5EF4-FFF2-40B4-BE49-F238E27FC236}">
              <a16:creationId xmlns:a16="http://schemas.microsoft.com/office/drawing/2014/main" id="{F24CE54C-037D-439F-A30C-D57645D9E0CA}"/>
            </a:ext>
          </a:extLst>
        </xdr:cNvPr>
        <xdr:cNvPicPr>
          <a:picLocks noChangeAspect="1"/>
        </xdr:cNvPicPr>
      </xdr:nvPicPr>
      <xdr:blipFill rotWithShape="1">
        <a:blip xmlns:r="http://schemas.openxmlformats.org/officeDocument/2006/relationships" r:embed="rId9"/>
        <a:srcRect l="28946" t="20175" r="6441" b="22761"/>
        <a:stretch/>
      </xdr:blipFill>
      <xdr:spPr>
        <a:xfrm>
          <a:off x="12969041" y="3649579"/>
          <a:ext cx="951998" cy="145382"/>
        </a:xfrm>
        <a:prstGeom prst="rect">
          <a:avLst/>
        </a:prstGeom>
      </xdr:spPr>
    </xdr:pic>
    <xdr:clientData/>
  </xdr:oneCellAnchor>
  <xdr:oneCellAnchor>
    <xdr:from>
      <xdr:col>33</xdr:col>
      <xdr:colOff>235324</xdr:colOff>
      <xdr:row>45</xdr:row>
      <xdr:rowOff>80551</xdr:rowOff>
    </xdr:from>
    <xdr:ext cx="1481344" cy="227180"/>
    <xdr:pic>
      <xdr:nvPicPr>
        <xdr:cNvPr id="175" name="Picture 174">
          <a:extLst>
            <a:ext uri="{FF2B5EF4-FFF2-40B4-BE49-F238E27FC236}">
              <a16:creationId xmlns:a16="http://schemas.microsoft.com/office/drawing/2014/main" id="{4A4741CC-C741-4944-975B-0D354C596A37}"/>
            </a:ext>
          </a:extLst>
        </xdr:cNvPr>
        <xdr:cNvPicPr>
          <a:picLocks noChangeAspect="1"/>
        </xdr:cNvPicPr>
      </xdr:nvPicPr>
      <xdr:blipFill rotWithShape="1">
        <a:blip xmlns:r="http://schemas.openxmlformats.org/officeDocument/2006/relationships" r:embed="rId4"/>
        <a:srcRect l="32377" t="51805" r="14042" b="40917"/>
        <a:stretch/>
      </xdr:blipFill>
      <xdr:spPr>
        <a:xfrm>
          <a:off x="12903574" y="8152989"/>
          <a:ext cx="1481344" cy="227180"/>
        </a:xfrm>
        <a:prstGeom prst="rect">
          <a:avLst/>
        </a:prstGeom>
      </xdr:spPr>
    </xdr:pic>
    <xdr:clientData/>
  </xdr:oneCellAnchor>
  <xdr:oneCellAnchor>
    <xdr:from>
      <xdr:col>34</xdr:col>
      <xdr:colOff>66260</xdr:colOff>
      <xdr:row>51</xdr:row>
      <xdr:rowOff>11206</xdr:rowOff>
    </xdr:from>
    <xdr:ext cx="498054" cy="167876"/>
    <xdr:pic>
      <xdr:nvPicPr>
        <xdr:cNvPr id="176" name="Picture 175">
          <a:extLst>
            <a:ext uri="{FF2B5EF4-FFF2-40B4-BE49-F238E27FC236}">
              <a16:creationId xmlns:a16="http://schemas.microsoft.com/office/drawing/2014/main" id="{EA3B795D-96D3-4B9F-983D-5D315706AE0E}"/>
            </a:ext>
          </a:extLst>
        </xdr:cNvPr>
        <xdr:cNvPicPr>
          <a:picLocks noChangeAspect="1"/>
        </xdr:cNvPicPr>
      </xdr:nvPicPr>
      <xdr:blipFill rotWithShape="1">
        <a:blip xmlns:r="http://schemas.openxmlformats.org/officeDocument/2006/relationships" r:embed="rId4"/>
        <a:srcRect l="57359" t="60464" r="23835" b="33172"/>
        <a:stretch/>
      </xdr:blipFill>
      <xdr:spPr>
        <a:xfrm>
          <a:off x="13520323" y="9226644"/>
          <a:ext cx="498054" cy="167876"/>
        </a:xfrm>
        <a:prstGeom prst="rect">
          <a:avLst/>
        </a:prstGeom>
      </xdr:spPr>
    </xdr:pic>
    <xdr:clientData/>
  </xdr:oneCellAnchor>
  <xdr:oneCellAnchor>
    <xdr:from>
      <xdr:col>34</xdr:col>
      <xdr:colOff>40925</xdr:colOff>
      <xdr:row>50</xdr:row>
      <xdr:rowOff>11206</xdr:rowOff>
    </xdr:from>
    <xdr:ext cx="520465" cy="179294"/>
    <xdr:pic>
      <xdr:nvPicPr>
        <xdr:cNvPr id="177" name="Picture 176">
          <a:extLst>
            <a:ext uri="{FF2B5EF4-FFF2-40B4-BE49-F238E27FC236}">
              <a16:creationId xmlns:a16="http://schemas.microsoft.com/office/drawing/2014/main" id="{6C5F5DFC-63D8-4C13-801B-4CF4681834D1}"/>
            </a:ext>
          </a:extLst>
        </xdr:cNvPr>
        <xdr:cNvPicPr>
          <a:picLocks noChangeAspect="1"/>
        </xdr:cNvPicPr>
      </xdr:nvPicPr>
      <xdr:blipFill rotWithShape="1">
        <a:blip xmlns:r="http://schemas.openxmlformats.org/officeDocument/2006/relationships" r:embed="rId4"/>
        <a:srcRect l="32034" t="60209" r="48324" b="32994"/>
        <a:stretch/>
      </xdr:blipFill>
      <xdr:spPr>
        <a:xfrm>
          <a:off x="13494988" y="9036144"/>
          <a:ext cx="520465" cy="179294"/>
        </a:xfrm>
        <a:prstGeom prst="rect">
          <a:avLst/>
        </a:prstGeom>
      </xdr:spPr>
    </xdr:pic>
    <xdr:clientData/>
  </xdr:oneCellAnchor>
  <xdr:oneCellAnchor>
    <xdr:from>
      <xdr:col>33</xdr:col>
      <xdr:colOff>379538</xdr:colOff>
      <xdr:row>52</xdr:row>
      <xdr:rowOff>22412</xdr:rowOff>
    </xdr:from>
    <xdr:ext cx="1181941" cy="156883"/>
    <xdr:pic>
      <xdr:nvPicPr>
        <xdr:cNvPr id="178" name="Picture 177">
          <a:extLst>
            <a:ext uri="{FF2B5EF4-FFF2-40B4-BE49-F238E27FC236}">
              <a16:creationId xmlns:a16="http://schemas.microsoft.com/office/drawing/2014/main" id="{89919441-4123-4C7A-8766-760327D44E7A}"/>
            </a:ext>
          </a:extLst>
        </xdr:cNvPr>
        <xdr:cNvPicPr>
          <a:picLocks noChangeAspect="1"/>
        </xdr:cNvPicPr>
      </xdr:nvPicPr>
      <xdr:blipFill rotWithShape="1">
        <a:blip xmlns:r="http://schemas.openxmlformats.org/officeDocument/2006/relationships" r:embed="rId4"/>
        <a:srcRect l="31615" t="59784" r="23836" b="33172"/>
        <a:stretch/>
      </xdr:blipFill>
      <xdr:spPr>
        <a:xfrm>
          <a:off x="13047788" y="9428350"/>
          <a:ext cx="1181941" cy="156883"/>
        </a:xfrm>
        <a:prstGeom prst="rect">
          <a:avLst/>
        </a:prstGeom>
      </xdr:spPr>
    </xdr:pic>
    <xdr:clientData/>
  </xdr:oneCellAnchor>
  <xdr:oneCellAnchor>
    <xdr:from>
      <xdr:col>30</xdr:col>
      <xdr:colOff>29306</xdr:colOff>
      <xdr:row>67</xdr:row>
      <xdr:rowOff>169381</xdr:rowOff>
    </xdr:from>
    <xdr:ext cx="1180164" cy="325065"/>
    <xdr:pic>
      <xdr:nvPicPr>
        <xdr:cNvPr id="179" name="Picture 178">
          <a:extLst>
            <a:ext uri="{FF2B5EF4-FFF2-40B4-BE49-F238E27FC236}">
              <a16:creationId xmlns:a16="http://schemas.microsoft.com/office/drawing/2014/main" id="{43D9514F-F328-447B-A2AB-283B882247BE}"/>
            </a:ext>
          </a:extLst>
        </xdr:cNvPr>
        <xdr:cNvPicPr>
          <a:picLocks noChangeAspect="1"/>
        </xdr:cNvPicPr>
      </xdr:nvPicPr>
      <xdr:blipFill>
        <a:blip xmlns:r="http://schemas.openxmlformats.org/officeDocument/2006/relationships" r:embed="rId10"/>
        <a:stretch>
          <a:fillRect/>
        </a:stretch>
      </xdr:blipFill>
      <xdr:spPr>
        <a:xfrm>
          <a:off x="10840181" y="12432819"/>
          <a:ext cx="1180164" cy="325065"/>
        </a:xfrm>
        <a:prstGeom prst="rect">
          <a:avLst/>
        </a:prstGeom>
      </xdr:spPr>
    </xdr:pic>
    <xdr:clientData/>
  </xdr:oneCellAnchor>
  <xdr:oneCellAnchor>
    <xdr:from>
      <xdr:col>35</xdr:col>
      <xdr:colOff>127575</xdr:colOff>
      <xdr:row>68</xdr:row>
      <xdr:rowOff>63356</xdr:rowOff>
    </xdr:from>
    <xdr:ext cx="1022537" cy="299286"/>
    <xdr:pic>
      <xdr:nvPicPr>
        <xdr:cNvPr id="180" name="Picture 179">
          <a:extLst>
            <a:ext uri="{FF2B5EF4-FFF2-40B4-BE49-F238E27FC236}">
              <a16:creationId xmlns:a16="http://schemas.microsoft.com/office/drawing/2014/main" id="{32EE73DB-06F3-4FFD-9D20-73AF5F3DAC4A}"/>
            </a:ext>
          </a:extLst>
        </xdr:cNvPr>
        <xdr:cNvPicPr>
          <a:picLocks noChangeAspect="1"/>
        </xdr:cNvPicPr>
      </xdr:nvPicPr>
      <xdr:blipFill>
        <a:blip xmlns:r="http://schemas.openxmlformats.org/officeDocument/2006/relationships" r:embed="rId11"/>
        <a:stretch>
          <a:fillRect/>
        </a:stretch>
      </xdr:blipFill>
      <xdr:spPr>
        <a:xfrm>
          <a:off x="14200763" y="12517294"/>
          <a:ext cx="1022537" cy="299286"/>
        </a:xfrm>
        <a:prstGeom prst="rect">
          <a:avLst/>
        </a:prstGeom>
      </xdr:spPr>
    </xdr:pic>
    <xdr:clientData/>
  </xdr:oneCellAnchor>
  <xdr:oneCellAnchor>
    <xdr:from>
      <xdr:col>33</xdr:col>
      <xdr:colOff>107674</xdr:colOff>
      <xdr:row>57</xdr:row>
      <xdr:rowOff>8283</xdr:rowOff>
    </xdr:from>
    <xdr:ext cx="1552989" cy="195148"/>
    <xdr:pic>
      <xdr:nvPicPr>
        <xdr:cNvPr id="182" name="Picture 181">
          <a:extLst>
            <a:ext uri="{FF2B5EF4-FFF2-40B4-BE49-F238E27FC236}">
              <a16:creationId xmlns:a16="http://schemas.microsoft.com/office/drawing/2014/main" id="{19FC9BCB-EFDE-4388-B5E8-5FABBD48B495}"/>
            </a:ext>
          </a:extLst>
        </xdr:cNvPr>
        <xdr:cNvPicPr>
          <a:picLocks noChangeAspect="1"/>
        </xdr:cNvPicPr>
      </xdr:nvPicPr>
      <xdr:blipFill rotWithShape="1">
        <a:blip xmlns:r="http://schemas.openxmlformats.org/officeDocument/2006/relationships" r:embed="rId4"/>
        <a:srcRect l="32242" t="69159" r="18807" b="23502"/>
        <a:stretch/>
      </xdr:blipFill>
      <xdr:spPr>
        <a:xfrm>
          <a:off x="12775924" y="10366721"/>
          <a:ext cx="1552989" cy="195148"/>
        </a:xfrm>
        <a:prstGeom prst="rect">
          <a:avLst/>
        </a:prstGeom>
      </xdr:spPr>
    </xdr:pic>
    <xdr:clientData/>
  </xdr:oneCellAnchor>
  <xdr:oneCellAnchor>
    <xdr:from>
      <xdr:col>33</xdr:col>
      <xdr:colOff>160682</xdr:colOff>
      <xdr:row>62</xdr:row>
      <xdr:rowOff>168965</xdr:rowOff>
    </xdr:from>
    <xdr:ext cx="1552989" cy="195148"/>
    <xdr:pic>
      <xdr:nvPicPr>
        <xdr:cNvPr id="183" name="Picture 182">
          <a:extLst>
            <a:ext uri="{FF2B5EF4-FFF2-40B4-BE49-F238E27FC236}">
              <a16:creationId xmlns:a16="http://schemas.microsoft.com/office/drawing/2014/main" id="{DB7C05A3-122F-406D-B94E-9981DB7A0606}"/>
            </a:ext>
          </a:extLst>
        </xdr:cNvPr>
        <xdr:cNvPicPr>
          <a:picLocks noChangeAspect="1"/>
        </xdr:cNvPicPr>
      </xdr:nvPicPr>
      <xdr:blipFill rotWithShape="1">
        <a:blip xmlns:r="http://schemas.openxmlformats.org/officeDocument/2006/relationships" r:embed="rId4"/>
        <a:srcRect l="30926" t="77569" r="20123" b="15092"/>
        <a:stretch/>
      </xdr:blipFill>
      <xdr:spPr>
        <a:xfrm>
          <a:off x="12828932" y="11479903"/>
          <a:ext cx="1552989" cy="195148"/>
        </a:xfrm>
        <a:prstGeom prst="rect">
          <a:avLst/>
        </a:prstGeom>
      </xdr:spPr>
    </xdr:pic>
    <xdr:clientData/>
  </xdr:oneCellAnchor>
  <xdr:oneCellAnchor>
    <xdr:from>
      <xdr:col>46</xdr:col>
      <xdr:colOff>120313</xdr:colOff>
      <xdr:row>28</xdr:row>
      <xdr:rowOff>20052</xdr:rowOff>
    </xdr:from>
    <xdr:ext cx="461056" cy="160421"/>
    <xdr:pic>
      <xdr:nvPicPr>
        <xdr:cNvPr id="210" name="Picture 209">
          <a:extLst>
            <a:ext uri="{FF2B5EF4-FFF2-40B4-BE49-F238E27FC236}">
              <a16:creationId xmlns:a16="http://schemas.microsoft.com/office/drawing/2014/main" id="{C35207A2-4E84-40CA-A66B-02B56971B827}"/>
            </a:ext>
          </a:extLst>
        </xdr:cNvPr>
        <xdr:cNvPicPr>
          <a:picLocks noChangeAspect="1"/>
        </xdr:cNvPicPr>
      </xdr:nvPicPr>
      <xdr:blipFill rotWithShape="1">
        <a:blip xmlns:r="http://schemas.openxmlformats.org/officeDocument/2006/relationships" r:embed="rId2"/>
        <a:srcRect l="21313" t="51128" r="57952" b="30867"/>
        <a:stretch/>
      </xdr:blipFill>
      <xdr:spPr>
        <a:xfrm>
          <a:off x="21850920" y="4442373"/>
          <a:ext cx="461056" cy="160421"/>
        </a:xfrm>
        <a:prstGeom prst="rect">
          <a:avLst/>
        </a:prstGeom>
      </xdr:spPr>
    </xdr:pic>
    <xdr:clientData/>
  </xdr:oneCellAnchor>
  <xdr:oneCellAnchor>
    <xdr:from>
      <xdr:col>45</xdr:col>
      <xdr:colOff>560150</xdr:colOff>
      <xdr:row>36</xdr:row>
      <xdr:rowOff>28015</xdr:rowOff>
    </xdr:from>
    <xdr:ext cx="1031533" cy="179050"/>
    <xdr:pic>
      <xdr:nvPicPr>
        <xdr:cNvPr id="211" name="Picture 210">
          <a:extLst>
            <a:ext uri="{FF2B5EF4-FFF2-40B4-BE49-F238E27FC236}">
              <a16:creationId xmlns:a16="http://schemas.microsoft.com/office/drawing/2014/main" id="{34D7722A-0C47-4759-A0A2-45A9C343D4E1}"/>
            </a:ext>
          </a:extLst>
        </xdr:cNvPr>
        <xdr:cNvPicPr>
          <a:picLocks noChangeAspect="1"/>
        </xdr:cNvPicPr>
      </xdr:nvPicPr>
      <xdr:blipFill rotWithShape="1">
        <a:blip xmlns:r="http://schemas.openxmlformats.org/officeDocument/2006/relationships" r:embed="rId3"/>
        <a:srcRect t="34088" r="62751" b="56548"/>
        <a:stretch/>
      </xdr:blipFill>
      <xdr:spPr>
        <a:xfrm>
          <a:off x="21678436" y="6178444"/>
          <a:ext cx="1031533" cy="179050"/>
        </a:xfrm>
        <a:prstGeom prst="rect">
          <a:avLst/>
        </a:prstGeom>
        <a:solidFill>
          <a:schemeClr val="accent2"/>
        </a:solidFill>
      </xdr:spPr>
    </xdr:pic>
    <xdr:clientData/>
  </xdr:oneCellAnchor>
  <xdr:oneCellAnchor>
    <xdr:from>
      <xdr:col>45</xdr:col>
      <xdr:colOff>554262</xdr:colOff>
      <xdr:row>43</xdr:row>
      <xdr:rowOff>96241</xdr:rowOff>
    </xdr:from>
    <xdr:ext cx="771912" cy="258134"/>
    <xdr:pic>
      <xdr:nvPicPr>
        <xdr:cNvPr id="212" name="Picture 211">
          <a:extLst>
            <a:ext uri="{FF2B5EF4-FFF2-40B4-BE49-F238E27FC236}">
              <a16:creationId xmlns:a16="http://schemas.microsoft.com/office/drawing/2014/main" id="{E2C22BA6-7F92-4CB8-B8AC-CB21905DCA8B}"/>
            </a:ext>
          </a:extLst>
        </xdr:cNvPr>
        <xdr:cNvPicPr>
          <a:picLocks noChangeAspect="1"/>
        </xdr:cNvPicPr>
      </xdr:nvPicPr>
      <xdr:blipFill rotWithShape="1">
        <a:blip xmlns:r="http://schemas.openxmlformats.org/officeDocument/2006/relationships" r:embed="rId4"/>
        <a:srcRect l="59102" t="51523" r="17631" b="41419"/>
        <a:stretch/>
      </xdr:blipFill>
      <xdr:spPr>
        <a:xfrm>
          <a:off x="21672548" y="7825098"/>
          <a:ext cx="771912" cy="258134"/>
        </a:xfrm>
        <a:prstGeom prst="rect">
          <a:avLst/>
        </a:prstGeom>
      </xdr:spPr>
    </xdr:pic>
    <xdr:clientData/>
  </xdr:oneCellAnchor>
  <xdr:oneCellAnchor>
    <xdr:from>
      <xdr:col>48</xdr:col>
      <xdr:colOff>188462</xdr:colOff>
      <xdr:row>54</xdr:row>
      <xdr:rowOff>53384</xdr:rowOff>
    </xdr:from>
    <xdr:ext cx="652539" cy="654629"/>
    <xdr:pic>
      <xdr:nvPicPr>
        <xdr:cNvPr id="214" name="Picture 213">
          <a:extLst>
            <a:ext uri="{FF2B5EF4-FFF2-40B4-BE49-F238E27FC236}">
              <a16:creationId xmlns:a16="http://schemas.microsoft.com/office/drawing/2014/main" id="{BD0CFF21-7CC0-49E5-8C69-FB3C1D87C2CF}"/>
            </a:ext>
          </a:extLst>
        </xdr:cNvPr>
        <xdr:cNvPicPr>
          <a:picLocks noChangeAspect="1"/>
        </xdr:cNvPicPr>
      </xdr:nvPicPr>
      <xdr:blipFill>
        <a:blip xmlns:r="http://schemas.openxmlformats.org/officeDocument/2006/relationships" r:embed="rId5"/>
        <a:stretch>
          <a:fillRect/>
        </a:stretch>
      </xdr:blipFill>
      <xdr:spPr>
        <a:xfrm>
          <a:off x="23143712" y="9904955"/>
          <a:ext cx="652539" cy="654629"/>
        </a:xfrm>
        <a:prstGeom prst="rect">
          <a:avLst/>
        </a:prstGeom>
      </xdr:spPr>
    </xdr:pic>
    <xdr:clientData/>
  </xdr:oneCellAnchor>
  <xdr:oneCellAnchor>
    <xdr:from>
      <xdr:col>48</xdr:col>
      <xdr:colOff>154844</xdr:colOff>
      <xdr:row>48</xdr:row>
      <xdr:rowOff>20815</xdr:rowOff>
    </xdr:from>
    <xdr:ext cx="705103" cy="643633"/>
    <xdr:pic>
      <xdr:nvPicPr>
        <xdr:cNvPr id="215" name="Picture 214">
          <a:extLst>
            <a:ext uri="{FF2B5EF4-FFF2-40B4-BE49-F238E27FC236}">
              <a16:creationId xmlns:a16="http://schemas.microsoft.com/office/drawing/2014/main" id="{98ECDDD9-5763-414D-9DBD-E0BC9349AF5C}"/>
            </a:ext>
          </a:extLst>
        </xdr:cNvPr>
        <xdr:cNvPicPr>
          <a:picLocks noChangeAspect="1"/>
        </xdr:cNvPicPr>
      </xdr:nvPicPr>
      <xdr:blipFill>
        <a:blip xmlns:r="http://schemas.openxmlformats.org/officeDocument/2006/relationships" r:embed="rId6"/>
        <a:stretch>
          <a:fillRect/>
        </a:stretch>
      </xdr:blipFill>
      <xdr:spPr>
        <a:xfrm>
          <a:off x="23110094" y="8715779"/>
          <a:ext cx="705103" cy="643633"/>
        </a:xfrm>
        <a:prstGeom prst="rect">
          <a:avLst/>
        </a:prstGeom>
      </xdr:spPr>
    </xdr:pic>
    <xdr:clientData/>
  </xdr:oneCellAnchor>
  <xdr:oneCellAnchor>
    <xdr:from>
      <xdr:col>48</xdr:col>
      <xdr:colOff>199668</xdr:colOff>
      <xdr:row>40</xdr:row>
      <xdr:rowOff>233297</xdr:rowOff>
    </xdr:from>
    <xdr:ext cx="637779" cy="683771"/>
    <xdr:pic>
      <xdr:nvPicPr>
        <xdr:cNvPr id="216" name="Picture 215">
          <a:extLst>
            <a:ext uri="{FF2B5EF4-FFF2-40B4-BE49-F238E27FC236}">
              <a16:creationId xmlns:a16="http://schemas.microsoft.com/office/drawing/2014/main" id="{7C5470D7-866E-4188-9557-101152A384F4}"/>
            </a:ext>
          </a:extLst>
        </xdr:cNvPr>
        <xdr:cNvPicPr>
          <a:picLocks noChangeAspect="1"/>
        </xdr:cNvPicPr>
      </xdr:nvPicPr>
      <xdr:blipFill>
        <a:blip xmlns:r="http://schemas.openxmlformats.org/officeDocument/2006/relationships" r:embed="rId7"/>
        <a:stretch>
          <a:fillRect/>
        </a:stretch>
      </xdr:blipFill>
      <xdr:spPr>
        <a:xfrm>
          <a:off x="23154918" y="7281797"/>
          <a:ext cx="637779" cy="683771"/>
        </a:xfrm>
        <a:prstGeom prst="rect">
          <a:avLst/>
        </a:prstGeom>
      </xdr:spPr>
    </xdr:pic>
    <xdr:clientData/>
  </xdr:oneCellAnchor>
  <xdr:oneCellAnchor>
    <xdr:from>
      <xdr:col>48</xdr:col>
      <xdr:colOff>154843</xdr:colOff>
      <xdr:row>60</xdr:row>
      <xdr:rowOff>13613</xdr:rowOff>
    </xdr:from>
    <xdr:ext cx="682664" cy="784123"/>
    <xdr:pic>
      <xdr:nvPicPr>
        <xdr:cNvPr id="217" name="Picture 216">
          <a:extLst>
            <a:ext uri="{FF2B5EF4-FFF2-40B4-BE49-F238E27FC236}">
              <a16:creationId xmlns:a16="http://schemas.microsoft.com/office/drawing/2014/main" id="{5DE2165C-5A57-49D8-91DE-F54EF2775673}"/>
            </a:ext>
          </a:extLst>
        </xdr:cNvPr>
        <xdr:cNvPicPr>
          <a:picLocks noChangeAspect="1"/>
        </xdr:cNvPicPr>
      </xdr:nvPicPr>
      <xdr:blipFill>
        <a:blip xmlns:r="http://schemas.openxmlformats.org/officeDocument/2006/relationships" r:embed="rId8"/>
        <a:stretch>
          <a:fillRect/>
        </a:stretch>
      </xdr:blipFill>
      <xdr:spPr>
        <a:xfrm>
          <a:off x="23110093" y="11021792"/>
          <a:ext cx="682664" cy="784123"/>
        </a:xfrm>
        <a:prstGeom prst="rect">
          <a:avLst/>
        </a:prstGeom>
      </xdr:spPr>
    </xdr:pic>
    <xdr:clientData/>
  </xdr:oneCellAnchor>
  <xdr:oneCellAnchor>
    <xdr:from>
      <xdr:col>46</xdr:col>
      <xdr:colOff>83790</xdr:colOff>
      <xdr:row>29</xdr:row>
      <xdr:rowOff>15040</xdr:rowOff>
    </xdr:from>
    <xdr:ext cx="561049" cy="186666"/>
    <xdr:pic>
      <xdr:nvPicPr>
        <xdr:cNvPr id="218" name="Picture 217">
          <a:extLst>
            <a:ext uri="{FF2B5EF4-FFF2-40B4-BE49-F238E27FC236}">
              <a16:creationId xmlns:a16="http://schemas.microsoft.com/office/drawing/2014/main" id="{CDBE47C8-0300-4D7E-8DB2-AB683EB10BD1}"/>
            </a:ext>
          </a:extLst>
        </xdr:cNvPr>
        <xdr:cNvPicPr>
          <a:picLocks noChangeAspect="1"/>
        </xdr:cNvPicPr>
      </xdr:nvPicPr>
      <xdr:blipFill rotWithShape="1">
        <a:blip xmlns:r="http://schemas.openxmlformats.org/officeDocument/2006/relationships" r:embed="rId2"/>
        <a:srcRect l="56773" t="48109" r="15764" b="28053"/>
        <a:stretch/>
      </xdr:blipFill>
      <xdr:spPr>
        <a:xfrm>
          <a:off x="21814397" y="4627861"/>
          <a:ext cx="561049" cy="186666"/>
        </a:xfrm>
        <a:prstGeom prst="rect">
          <a:avLst/>
        </a:prstGeom>
      </xdr:spPr>
    </xdr:pic>
    <xdr:clientData/>
  </xdr:oneCellAnchor>
  <xdr:oneCellAnchor>
    <xdr:from>
      <xdr:col>46</xdr:col>
      <xdr:colOff>2865</xdr:colOff>
      <xdr:row>30</xdr:row>
      <xdr:rowOff>27716</xdr:rowOff>
    </xdr:from>
    <xdr:ext cx="762151" cy="187956"/>
    <xdr:pic>
      <xdr:nvPicPr>
        <xdr:cNvPr id="219" name="Picture 218">
          <a:extLst>
            <a:ext uri="{FF2B5EF4-FFF2-40B4-BE49-F238E27FC236}">
              <a16:creationId xmlns:a16="http://schemas.microsoft.com/office/drawing/2014/main" id="{A13653AA-9322-4394-8063-FE297931D74A}"/>
            </a:ext>
          </a:extLst>
        </xdr:cNvPr>
        <xdr:cNvPicPr>
          <a:picLocks noChangeAspect="1"/>
        </xdr:cNvPicPr>
      </xdr:nvPicPr>
      <xdr:blipFill rotWithShape="1">
        <a:blip xmlns:r="http://schemas.openxmlformats.org/officeDocument/2006/relationships" r:embed="rId2"/>
        <a:srcRect l="47070" t="47885" r="15763" b="28053"/>
        <a:stretch/>
      </xdr:blipFill>
      <xdr:spPr>
        <a:xfrm>
          <a:off x="21733472" y="4871859"/>
          <a:ext cx="762151" cy="187956"/>
        </a:xfrm>
        <a:prstGeom prst="rect">
          <a:avLst/>
        </a:prstGeom>
      </xdr:spPr>
    </xdr:pic>
    <xdr:clientData/>
  </xdr:oneCellAnchor>
  <xdr:oneCellAnchor>
    <xdr:from>
      <xdr:col>45</xdr:col>
      <xdr:colOff>383149</xdr:colOff>
      <xdr:row>31</xdr:row>
      <xdr:rowOff>27718</xdr:rowOff>
    </xdr:from>
    <xdr:ext cx="1326962" cy="192785"/>
    <xdr:pic>
      <xdr:nvPicPr>
        <xdr:cNvPr id="220" name="Picture 219">
          <a:extLst>
            <a:ext uri="{FF2B5EF4-FFF2-40B4-BE49-F238E27FC236}">
              <a16:creationId xmlns:a16="http://schemas.microsoft.com/office/drawing/2014/main" id="{DD196C90-E7B9-485E-90B0-3A6C77EA58A2}"/>
            </a:ext>
          </a:extLst>
        </xdr:cNvPr>
        <xdr:cNvPicPr>
          <a:picLocks noChangeAspect="1"/>
        </xdr:cNvPicPr>
      </xdr:nvPicPr>
      <xdr:blipFill rotWithShape="1">
        <a:blip xmlns:r="http://schemas.openxmlformats.org/officeDocument/2006/relationships" r:embed="rId2"/>
        <a:srcRect l="21804" t="47662" r="12742" b="28897"/>
        <a:stretch/>
      </xdr:blipFill>
      <xdr:spPr>
        <a:xfrm>
          <a:off x="21501435" y="5116789"/>
          <a:ext cx="1326962" cy="192785"/>
        </a:xfrm>
        <a:prstGeom prst="rect">
          <a:avLst/>
        </a:prstGeom>
      </xdr:spPr>
    </xdr:pic>
    <xdr:clientData/>
  </xdr:oneCellAnchor>
  <xdr:oneCellAnchor>
    <xdr:from>
      <xdr:col>45</xdr:col>
      <xdr:colOff>107998</xdr:colOff>
      <xdr:row>32</xdr:row>
      <xdr:rowOff>44901</xdr:rowOff>
    </xdr:from>
    <xdr:ext cx="1740647" cy="153883"/>
    <xdr:pic>
      <xdr:nvPicPr>
        <xdr:cNvPr id="221" name="Picture 220">
          <a:extLst>
            <a:ext uri="{FF2B5EF4-FFF2-40B4-BE49-F238E27FC236}">
              <a16:creationId xmlns:a16="http://schemas.microsoft.com/office/drawing/2014/main" id="{DBE26C1B-D1DE-4839-B50C-AF1DF22BD553}"/>
            </a:ext>
          </a:extLst>
        </xdr:cNvPr>
        <xdr:cNvPicPr>
          <a:picLocks noChangeAspect="1"/>
        </xdr:cNvPicPr>
      </xdr:nvPicPr>
      <xdr:blipFill rotWithShape="1">
        <a:blip xmlns:r="http://schemas.openxmlformats.org/officeDocument/2006/relationships" r:embed="rId2"/>
        <a:srcRect l="3952" t="73445" r="935" b="6781"/>
        <a:stretch/>
      </xdr:blipFill>
      <xdr:spPr>
        <a:xfrm>
          <a:off x="21226284" y="5378901"/>
          <a:ext cx="1740647" cy="153883"/>
        </a:xfrm>
        <a:prstGeom prst="rect">
          <a:avLst/>
        </a:prstGeom>
      </xdr:spPr>
    </xdr:pic>
    <xdr:clientData/>
  </xdr:oneCellAnchor>
  <xdr:oneCellAnchor>
    <xdr:from>
      <xdr:col>45</xdr:col>
      <xdr:colOff>551666</xdr:colOff>
      <xdr:row>37</xdr:row>
      <xdr:rowOff>23533</xdr:rowOff>
    </xdr:from>
    <xdr:ext cx="963980" cy="189379"/>
    <xdr:pic>
      <xdr:nvPicPr>
        <xdr:cNvPr id="222" name="Picture 221">
          <a:extLst>
            <a:ext uri="{FF2B5EF4-FFF2-40B4-BE49-F238E27FC236}">
              <a16:creationId xmlns:a16="http://schemas.microsoft.com/office/drawing/2014/main" id="{AF412610-501B-44B6-AE3A-D5518C853A62}"/>
            </a:ext>
          </a:extLst>
        </xdr:cNvPr>
        <xdr:cNvPicPr>
          <a:picLocks noChangeAspect="1"/>
        </xdr:cNvPicPr>
      </xdr:nvPicPr>
      <xdr:blipFill rotWithShape="1">
        <a:blip xmlns:r="http://schemas.openxmlformats.org/officeDocument/2006/relationships" r:embed="rId3"/>
        <a:srcRect l="960" t="86925" r="65376" b="4222"/>
        <a:stretch/>
      </xdr:blipFill>
      <xdr:spPr>
        <a:xfrm>
          <a:off x="21669952" y="6378069"/>
          <a:ext cx="963980" cy="189379"/>
        </a:xfrm>
        <a:prstGeom prst="rect">
          <a:avLst/>
        </a:prstGeom>
        <a:solidFill>
          <a:schemeClr val="accent2"/>
        </a:solidFill>
      </xdr:spPr>
    </xdr:pic>
    <xdr:clientData/>
  </xdr:oneCellAnchor>
  <xdr:oneCellAnchor>
    <xdr:from>
      <xdr:col>45</xdr:col>
      <xdr:colOff>527174</xdr:colOff>
      <xdr:row>38</xdr:row>
      <xdr:rowOff>17449</xdr:rowOff>
    </xdr:from>
    <xdr:ext cx="1063983" cy="184257"/>
    <xdr:pic>
      <xdr:nvPicPr>
        <xdr:cNvPr id="223" name="Picture 222">
          <a:extLst>
            <a:ext uri="{FF2B5EF4-FFF2-40B4-BE49-F238E27FC236}">
              <a16:creationId xmlns:a16="http://schemas.microsoft.com/office/drawing/2014/main" id="{4AF0E085-C791-4E46-AD4B-6DE672C4F2B9}"/>
            </a:ext>
          </a:extLst>
        </xdr:cNvPr>
        <xdr:cNvPicPr>
          <a:picLocks noChangeAspect="1"/>
        </xdr:cNvPicPr>
      </xdr:nvPicPr>
      <xdr:blipFill rotWithShape="1">
        <a:blip xmlns:r="http://schemas.openxmlformats.org/officeDocument/2006/relationships" r:embed="rId3"/>
        <a:srcRect l="57915" t="33829" r="4749" b="57387"/>
        <a:stretch/>
      </xdr:blipFill>
      <xdr:spPr>
        <a:xfrm>
          <a:off x="21645460" y="6616913"/>
          <a:ext cx="1063983" cy="184257"/>
        </a:xfrm>
        <a:prstGeom prst="rect">
          <a:avLst/>
        </a:prstGeom>
        <a:solidFill>
          <a:schemeClr val="accent2"/>
        </a:solidFill>
      </xdr:spPr>
    </xdr:pic>
    <xdr:clientData/>
  </xdr:oneCellAnchor>
  <xdr:oneCellAnchor>
    <xdr:from>
      <xdr:col>45</xdr:col>
      <xdr:colOff>519488</xdr:colOff>
      <xdr:row>39</xdr:row>
      <xdr:rowOff>55390</xdr:rowOff>
    </xdr:from>
    <xdr:ext cx="1070346" cy="203748"/>
    <xdr:pic>
      <xdr:nvPicPr>
        <xdr:cNvPr id="224" name="Picture 223">
          <a:extLst>
            <a:ext uri="{FF2B5EF4-FFF2-40B4-BE49-F238E27FC236}">
              <a16:creationId xmlns:a16="http://schemas.microsoft.com/office/drawing/2014/main" id="{9C93E283-5AEF-4192-90CE-C594C2A72C55}"/>
            </a:ext>
          </a:extLst>
        </xdr:cNvPr>
        <xdr:cNvPicPr>
          <a:picLocks noChangeAspect="1"/>
        </xdr:cNvPicPr>
      </xdr:nvPicPr>
      <xdr:blipFill rotWithShape="1">
        <a:blip xmlns:r="http://schemas.openxmlformats.org/officeDocument/2006/relationships" r:embed="rId3"/>
        <a:srcRect l="55114" t="87789" r="7550" b="1160"/>
        <a:stretch/>
      </xdr:blipFill>
      <xdr:spPr>
        <a:xfrm>
          <a:off x="21637774" y="6899783"/>
          <a:ext cx="1070346" cy="203748"/>
        </a:xfrm>
        <a:prstGeom prst="rect">
          <a:avLst/>
        </a:prstGeom>
        <a:solidFill>
          <a:schemeClr val="accent2"/>
        </a:solidFill>
      </xdr:spPr>
    </xdr:pic>
    <xdr:clientData/>
  </xdr:oneCellAnchor>
  <xdr:oneCellAnchor>
    <xdr:from>
      <xdr:col>45</xdr:col>
      <xdr:colOff>461209</xdr:colOff>
      <xdr:row>23</xdr:row>
      <xdr:rowOff>30079</xdr:rowOff>
    </xdr:from>
    <xdr:ext cx="553955" cy="145381"/>
    <xdr:pic>
      <xdr:nvPicPr>
        <xdr:cNvPr id="225" name="Picture 224">
          <a:extLst>
            <a:ext uri="{FF2B5EF4-FFF2-40B4-BE49-F238E27FC236}">
              <a16:creationId xmlns:a16="http://schemas.microsoft.com/office/drawing/2014/main" id="{A1C0A3C1-81D3-45A6-8687-F0CAB585CBA7}"/>
            </a:ext>
          </a:extLst>
        </xdr:cNvPr>
        <xdr:cNvPicPr>
          <a:picLocks noChangeAspect="1"/>
        </xdr:cNvPicPr>
      </xdr:nvPicPr>
      <xdr:blipFill rotWithShape="1">
        <a:blip xmlns:r="http://schemas.openxmlformats.org/officeDocument/2006/relationships" r:embed="rId9"/>
        <a:srcRect l="55750" t="17024" r="6441" b="25913"/>
        <a:stretch/>
      </xdr:blipFill>
      <xdr:spPr>
        <a:xfrm>
          <a:off x="21579495" y="3486293"/>
          <a:ext cx="553955" cy="145381"/>
        </a:xfrm>
        <a:prstGeom prst="rect">
          <a:avLst/>
        </a:prstGeom>
      </xdr:spPr>
    </xdr:pic>
    <xdr:clientData/>
  </xdr:oneCellAnchor>
  <xdr:oneCellAnchor>
    <xdr:from>
      <xdr:col>45</xdr:col>
      <xdr:colOff>300791</xdr:colOff>
      <xdr:row>24</xdr:row>
      <xdr:rowOff>30079</xdr:rowOff>
    </xdr:from>
    <xdr:ext cx="951998" cy="145382"/>
    <xdr:pic>
      <xdr:nvPicPr>
        <xdr:cNvPr id="226" name="Picture 225">
          <a:extLst>
            <a:ext uri="{FF2B5EF4-FFF2-40B4-BE49-F238E27FC236}">
              <a16:creationId xmlns:a16="http://schemas.microsoft.com/office/drawing/2014/main" id="{12213B1E-E5F1-4C02-966F-D28BB0E328BF}"/>
            </a:ext>
          </a:extLst>
        </xdr:cNvPr>
        <xdr:cNvPicPr>
          <a:picLocks noChangeAspect="1"/>
        </xdr:cNvPicPr>
      </xdr:nvPicPr>
      <xdr:blipFill rotWithShape="1">
        <a:blip xmlns:r="http://schemas.openxmlformats.org/officeDocument/2006/relationships" r:embed="rId9"/>
        <a:srcRect l="28946" t="20175" r="6441" b="22761"/>
        <a:stretch/>
      </xdr:blipFill>
      <xdr:spPr>
        <a:xfrm>
          <a:off x="21419077" y="3676793"/>
          <a:ext cx="951998" cy="145382"/>
        </a:xfrm>
        <a:prstGeom prst="rect">
          <a:avLst/>
        </a:prstGeom>
      </xdr:spPr>
    </xdr:pic>
    <xdr:clientData/>
  </xdr:oneCellAnchor>
  <xdr:oneCellAnchor>
    <xdr:from>
      <xdr:col>45</xdr:col>
      <xdr:colOff>235324</xdr:colOff>
      <xdr:row>45</xdr:row>
      <xdr:rowOff>80551</xdr:rowOff>
    </xdr:from>
    <xdr:ext cx="1481344" cy="227180"/>
    <xdr:pic>
      <xdr:nvPicPr>
        <xdr:cNvPr id="227" name="Picture 226">
          <a:extLst>
            <a:ext uri="{FF2B5EF4-FFF2-40B4-BE49-F238E27FC236}">
              <a16:creationId xmlns:a16="http://schemas.microsoft.com/office/drawing/2014/main" id="{898C8515-565F-4E4B-BA2E-9069C4B06662}"/>
            </a:ext>
          </a:extLst>
        </xdr:cNvPr>
        <xdr:cNvPicPr>
          <a:picLocks noChangeAspect="1"/>
        </xdr:cNvPicPr>
      </xdr:nvPicPr>
      <xdr:blipFill rotWithShape="1">
        <a:blip xmlns:r="http://schemas.openxmlformats.org/officeDocument/2006/relationships" r:embed="rId4"/>
        <a:srcRect l="32377" t="51805" r="14042" b="40917"/>
        <a:stretch/>
      </xdr:blipFill>
      <xdr:spPr>
        <a:xfrm>
          <a:off x="21353610" y="8190408"/>
          <a:ext cx="1481344" cy="227180"/>
        </a:xfrm>
        <a:prstGeom prst="rect">
          <a:avLst/>
        </a:prstGeom>
      </xdr:spPr>
    </xdr:pic>
    <xdr:clientData/>
  </xdr:oneCellAnchor>
  <xdr:oneCellAnchor>
    <xdr:from>
      <xdr:col>46</xdr:col>
      <xdr:colOff>66260</xdr:colOff>
      <xdr:row>51</xdr:row>
      <xdr:rowOff>11206</xdr:rowOff>
    </xdr:from>
    <xdr:ext cx="498054" cy="167876"/>
    <xdr:pic>
      <xdr:nvPicPr>
        <xdr:cNvPr id="228" name="Picture 227">
          <a:extLst>
            <a:ext uri="{FF2B5EF4-FFF2-40B4-BE49-F238E27FC236}">
              <a16:creationId xmlns:a16="http://schemas.microsoft.com/office/drawing/2014/main" id="{CAA3169D-E45E-4948-8F67-13207FA06D44}"/>
            </a:ext>
          </a:extLst>
        </xdr:cNvPr>
        <xdr:cNvPicPr>
          <a:picLocks noChangeAspect="1"/>
        </xdr:cNvPicPr>
      </xdr:nvPicPr>
      <xdr:blipFill rotWithShape="1">
        <a:blip xmlns:r="http://schemas.openxmlformats.org/officeDocument/2006/relationships" r:embed="rId4"/>
        <a:srcRect l="57359" t="60464" r="23835" b="33172"/>
        <a:stretch/>
      </xdr:blipFill>
      <xdr:spPr>
        <a:xfrm>
          <a:off x="21796867" y="9277670"/>
          <a:ext cx="498054" cy="167876"/>
        </a:xfrm>
        <a:prstGeom prst="rect">
          <a:avLst/>
        </a:prstGeom>
      </xdr:spPr>
    </xdr:pic>
    <xdr:clientData/>
  </xdr:oneCellAnchor>
  <xdr:oneCellAnchor>
    <xdr:from>
      <xdr:col>46</xdr:col>
      <xdr:colOff>40925</xdr:colOff>
      <xdr:row>50</xdr:row>
      <xdr:rowOff>11206</xdr:rowOff>
    </xdr:from>
    <xdr:ext cx="520465" cy="179294"/>
    <xdr:pic>
      <xdr:nvPicPr>
        <xdr:cNvPr id="229" name="Picture 228">
          <a:extLst>
            <a:ext uri="{FF2B5EF4-FFF2-40B4-BE49-F238E27FC236}">
              <a16:creationId xmlns:a16="http://schemas.microsoft.com/office/drawing/2014/main" id="{09664A8A-FCFE-4321-A264-597E7BFECE8F}"/>
            </a:ext>
          </a:extLst>
        </xdr:cNvPr>
        <xdr:cNvPicPr>
          <a:picLocks noChangeAspect="1"/>
        </xdr:cNvPicPr>
      </xdr:nvPicPr>
      <xdr:blipFill rotWithShape="1">
        <a:blip xmlns:r="http://schemas.openxmlformats.org/officeDocument/2006/relationships" r:embed="rId4"/>
        <a:srcRect l="32034" t="60209" r="48324" b="32994"/>
        <a:stretch/>
      </xdr:blipFill>
      <xdr:spPr>
        <a:xfrm>
          <a:off x="21771532" y="9087170"/>
          <a:ext cx="520465" cy="179294"/>
        </a:xfrm>
        <a:prstGeom prst="rect">
          <a:avLst/>
        </a:prstGeom>
      </xdr:spPr>
    </xdr:pic>
    <xdr:clientData/>
  </xdr:oneCellAnchor>
  <xdr:oneCellAnchor>
    <xdr:from>
      <xdr:col>45</xdr:col>
      <xdr:colOff>379538</xdr:colOff>
      <xdr:row>52</xdr:row>
      <xdr:rowOff>22412</xdr:rowOff>
    </xdr:from>
    <xdr:ext cx="1181941" cy="156883"/>
    <xdr:pic>
      <xdr:nvPicPr>
        <xdr:cNvPr id="230" name="Picture 229">
          <a:extLst>
            <a:ext uri="{FF2B5EF4-FFF2-40B4-BE49-F238E27FC236}">
              <a16:creationId xmlns:a16="http://schemas.microsoft.com/office/drawing/2014/main" id="{62CDCD31-91A2-4024-A167-CD83B8386D31}"/>
            </a:ext>
          </a:extLst>
        </xdr:cNvPr>
        <xdr:cNvPicPr>
          <a:picLocks noChangeAspect="1"/>
        </xdr:cNvPicPr>
      </xdr:nvPicPr>
      <xdr:blipFill rotWithShape="1">
        <a:blip xmlns:r="http://schemas.openxmlformats.org/officeDocument/2006/relationships" r:embed="rId4"/>
        <a:srcRect l="31615" t="59784" r="23836" b="33172"/>
        <a:stretch/>
      </xdr:blipFill>
      <xdr:spPr>
        <a:xfrm>
          <a:off x="21497824" y="9479376"/>
          <a:ext cx="1181941" cy="156883"/>
        </a:xfrm>
        <a:prstGeom prst="rect">
          <a:avLst/>
        </a:prstGeom>
      </xdr:spPr>
    </xdr:pic>
    <xdr:clientData/>
  </xdr:oneCellAnchor>
  <xdr:oneCellAnchor>
    <xdr:from>
      <xdr:col>42</xdr:col>
      <xdr:colOff>29306</xdr:colOff>
      <xdr:row>67</xdr:row>
      <xdr:rowOff>169381</xdr:rowOff>
    </xdr:from>
    <xdr:ext cx="1180164" cy="325065"/>
    <xdr:pic>
      <xdr:nvPicPr>
        <xdr:cNvPr id="231" name="Picture 230">
          <a:extLst>
            <a:ext uri="{FF2B5EF4-FFF2-40B4-BE49-F238E27FC236}">
              <a16:creationId xmlns:a16="http://schemas.microsoft.com/office/drawing/2014/main" id="{4771AFD7-54D1-4D7A-9E13-0F1F4A1C468A}"/>
            </a:ext>
          </a:extLst>
        </xdr:cNvPr>
        <xdr:cNvPicPr>
          <a:picLocks noChangeAspect="1"/>
        </xdr:cNvPicPr>
      </xdr:nvPicPr>
      <xdr:blipFill>
        <a:blip xmlns:r="http://schemas.openxmlformats.org/officeDocument/2006/relationships" r:embed="rId10"/>
        <a:stretch>
          <a:fillRect/>
        </a:stretch>
      </xdr:blipFill>
      <xdr:spPr>
        <a:xfrm>
          <a:off x="18956842" y="12511060"/>
          <a:ext cx="1180164" cy="325065"/>
        </a:xfrm>
        <a:prstGeom prst="rect">
          <a:avLst/>
        </a:prstGeom>
      </xdr:spPr>
    </xdr:pic>
    <xdr:clientData/>
  </xdr:oneCellAnchor>
  <xdr:oneCellAnchor>
    <xdr:from>
      <xdr:col>47</xdr:col>
      <xdr:colOff>127575</xdr:colOff>
      <xdr:row>68</xdr:row>
      <xdr:rowOff>63356</xdr:rowOff>
    </xdr:from>
    <xdr:ext cx="1022537" cy="299286"/>
    <xdr:pic>
      <xdr:nvPicPr>
        <xdr:cNvPr id="232" name="Picture 231">
          <a:extLst>
            <a:ext uri="{FF2B5EF4-FFF2-40B4-BE49-F238E27FC236}">
              <a16:creationId xmlns:a16="http://schemas.microsoft.com/office/drawing/2014/main" id="{61D9C90B-0C21-4A8F-A9E7-1191A016C675}"/>
            </a:ext>
          </a:extLst>
        </xdr:cNvPr>
        <xdr:cNvPicPr>
          <a:picLocks noChangeAspect="1"/>
        </xdr:cNvPicPr>
      </xdr:nvPicPr>
      <xdr:blipFill>
        <a:blip xmlns:r="http://schemas.openxmlformats.org/officeDocument/2006/relationships" r:embed="rId11"/>
        <a:stretch>
          <a:fillRect/>
        </a:stretch>
      </xdr:blipFill>
      <xdr:spPr>
        <a:xfrm>
          <a:off x="22470504" y="12595535"/>
          <a:ext cx="1022537" cy="299286"/>
        </a:xfrm>
        <a:prstGeom prst="rect">
          <a:avLst/>
        </a:prstGeom>
      </xdr:spPr>
    </xdr:pic>
    <xdr:clientData/>
  </xdr:oneCellAnchor>
  <xdr:oneCellAnchor>
    <xdr:from>
      <xdr:col>45</xdr:col>
      <xdr:colOff>107674</xdr:colOff>
      <xdr:row>57</xdr:row>
      <xdr:rowOff>8283</xdr:rowOff>
    </xdr:from>
    <xdr:ext cx="1552989" cy="195148"/>
    <xdr:pic>
      <xdr:nvPicPr>
        <xdr:cNvPr id="234" name="Picture 233">
          <a:extLst>
            <a:ext uri="{FF2B5EF4-FFF2-40B4-BE49-F238E27FC236}">
              <a16:creationId xmlns:a16="http://schemas.microsoft.com/office/drawing/2014/main" id="{3961C288-0287-4246-BA80-ABA49842775A}"/>
            </a:ext>
          </a:extLst>
        </xdr:cNvPr>
        <xdr:cNvPicPr>
          <a:picLocks noChangeAspect="1"/>
        </xdr:cNvPicPr>
      </xdr:nvPicPr>
      <xdr:blipFill rotWithShape="1">
        <a:blip xmlns:r="http://schemas.openxmlformats.org/officeDocument/2006/relationships" r:embed="rId4"/>
        <a:srcRect l="32242" t="69159" r="18807" b="23502"/>
        <a:stretch/>
      </xdr:blipFill>
      <xdr:spPr>
        <a:xfrm>
          <a:off x="21225960" y="10431354"/>
          <a:ext cx="1552989" cy="195148"/>
        </a:xfrm>
        <a:prstGeom prst="rect">
          <a:avLst/>
        </a:prstGeom>
      </xdr:spPr>
    </xdr:pic>
    <xdr:clientData/>
  </xdr:oneCellAnchor>
  <xdr:oneCellAnchor>
    <xdr:from>
      <xdr:col>45</xdr:col>
      <xdr:colOff>160682</xdr:colOff>
      <xdr:row>62</xdr:row>
      <xdr:rowOff>168965</xdr:rowOff>
    </xdr:from>
    <xdr:ext cx="1552989" cy="195148"/>
    <xdr:pic>
      <xdr:nvPicPr>
        <xdr:cNvPr id="235" name="Picture 234">
          <a:extLst>
            <a:ext uri="{FF2B5EF4-FFF2-40B4-BE49-F238E27FC236}">
              <a16:creationId xmlns:a16="http://schemas.microsoft.com/office/drawing/2014/main" id="{5176177B-FBD2-432F-A4C1-85AE7B3526DE}"/>
            </a:ext>
          </a:extLst>
        </xdr:cNvPr>
        <xdr:cNvPicPr>
          <a:picLocks noChangeAspect="1"/>
        </xdr:cNvPicPr>
      </xdr:nvPicPr>
      <xdr:blipFill rotWithShape="1">
        <a:blip xmlns:r="http://schemas.openxmlformats.org/officeDocument/2006/relationships" r:embed="rId4"/>
        <a:srcRect l="30926" t="77569" r="20123" b="15092"/>
        <a:stretch/>
      </xdr:blipFill>
      <xdr:spPr>
        <a:xfrm>
          <a:off x="21278968" y="11558144"/>
          <a:ext cx="1552989" cy="195148"/>
        </a:xfrm>
        <a:prstGeom prst="rect">
          <a:avLst/>
        </a:prstGeom>
      </xdr:spPr>
    </xdr:pic>
    <xdr:clientData/>
  </xdr:oneCellAnchor>
  <xdr:oneCellAnchor>
    <xdr:from>
      <xdr:col>58</xdr:col>
      <xdr:colOff>120313</xdr:colOff>
      <xdr:row>28</xdr:row>
      <xdr:rowOff>20052</xdr:rowOff>
    </xdr:from>
    <xdr:ext cx="461056" cy="160421"/>
    <xdr:pic>
      <xdr:nvPicPr>
        <xdr:cNvPr id="236" name="Picture 235">
          <a:extLst>
            <a:ext uri="{FF2B5EF4-FFF2-40B4-BE49-F238E27FC236}">
              <a16:creationId xmlns:a16="http://schemas.microsoft.com/office/drawing/2014/main" id="{A787AB9D-C8D7-440E-B9DA-2816BFA1A252}"/>
            </a:ext>
          </a:extLst>
        </xdr:cNvPr>
        <xdr:cNvPicPr>
          <a:picLocks noChangeAspect="1"/>
        </xdr:cNvPicPr>
      </xdr:nvPicPr>
      <xdr:blipFill rotWithShape="1">
        <a:blip xmlns:r="http://schemas.openxmlformats.org/officeDocument/2006/relationships" r:embed="rId2"/>
        <a:srcRect l="21313" t="51128" r="57952" b="30867"/>
        <a:stretch/>
      </xdr:blipFill>
      <xdr:spPr>
        <a:xfrm>
          <a:off x="28989722" y="4453507"/>
          <a:ext cx="461056" cy="160421"/>
        </a:xfrm>
        <a:prstGeom prst="rect">
          <a:avLst/>
        </a:prstGeom>
      </xdr:spPr>
    </xdr:pic>
    <xdr:clientData/>
  </xdr:oneCellAnchor>
  <xdr:oneCellAnchor>
    <xdr:from>
      <xdr:col>57</xdr:col>
      <xdr:colOff>560150</xdr:colOff>
      <xdr:row>36</xdr:row>
      <xdr:rowOff>28015</xdr:rowOff>
    </xdr:from>
    <xdr:ext cx="1031533" cy="179050"/>
    <xdr:pic>
      <xdr:nvPicPr>
        <xdr:cNvPr id="237" name="Picture 236">
          <a:extLst>
            <a:ext uri="{FF2B5EF4-FFF2-40B4-BE49-F238E27FC236}">
              <a16:creationId xmlns:a16="http://schemas.microsoft.com/office/drawing/2014/main" id="{6DF4AD77-B3B5-4917-81FD-A8748545D7D8}"/>
            </a:ext>
          </a:extLst>
        </xdr:cNvPr>
        <xdr:cNvPicPr>
          <a:picLocks noChangeAspect="1"/>
        </xdr:cNvPicPr>
      </xdr:nvPicPr>
      <xdr:blipFill rotWithShape="1">
        <a:blip xmlns:r="http://schemas.openxmlformats.org/officeDocument/2006/relationships" r:embed="rId3"/>
        <a:srcRect t="34088" r="62751" b="56548"/>
        <a:stretch/>
      </xdr:blipFill>
      <xdr:spPr>
        <a:xfrm>
          <a:off x="28823423" y="6175970"/>
          <a:ext cx="1031533" cy="179050"/>
        </a:xfrm>
        <a:prstGeom prst="rect">
          <a:avLst/>
        </a:prstGeom>
        <a:solidFill>
          <a:schemeClr val="accent2"/>
        </a:solidFill>
      </xdr:spPr>
    </xdr:pic>
    <xdr:clientData/>
  </xdr:oneCellAnchor>
  <xdr:oneCellAnchor>
    <xdr:from>
      <xdr:col>57</xdr:col>
      <xdr:colOff>554262</xdr:colOff>
      <xdr:row>43</xdr:row>
      <xdr:rowOff>96241</xdr:rowOff>
    </xdr:from>
    <xdr:ext cx="771912" cy="258134"/>
    <xdr:pic>
      <xdr:nvPicPr>
        <xdr:cNvPr id="238" name="Picture 237">
          <a:extLst>
            <a:ext uri="{FF2B5EF4-FFF2-40B4-BE49-F238E27FC236}">
              <a16:creationId xmlns:a16="http://schemas.microsoft.com/office/drawing/2014/main" id="{5582FF8D-A166-436C-90B9-C1780C090A22}"/>
            </a:ext>
          </a:extLst>
        </xdr:cNvPr>
        <xdr:cNvPicPr>
          <a:picLocks noChangeAspect="1"/>
        </xdr:cNvPicPr>
      </xdr:nvPicPr>
      <xdr:blipFill rotWithShape="1">
        <a:blip xmlns:r="http://schemas.openxmlformats.org/officeDocument/2006/relationships" r:embed="rId4"/>
        <a:srcRect l="59102" t="51523" r="17631" b="41419"/>
        <a:stretch/>
      </xdr:blipFill>
      <xdr:spPr>
        <a:xfrm>
          <a:off x="28817535" y="7820150"/>
          <a:ext cx="771912" cy="258134"/>
        </a:xfrm>
        <a:prstGeom prst="rect">
          <a:avLst/>
        </a:prstGeom>
      </xdr:spPr>
    </xdr:pic>
    <xdr:clientData/>
  </xdr:oneCellAnchor>
  <xdr:oneCellAnchor>
    <xdr:from>
      <xdr:col>60</xdr:col>
      <xdr:colOff>188462</xdr:colOff>
      <xdr:row>54</xdr:row>
      <xdr:rowOff>53384</xdr:rowOff>
    </xdr:from>
    <xdr:ext cx="652539" cy="654629"/>
    <xdr:pic>
      <xdr:nvPicPr>
        <xdr:cNvPr id="240" name="Picture 239">
          <a:extLst>
            <a:ext uri="{FF2B5EF4-FFF2-40B4-BE49-F238E27FC236}">
              <a16:creationId xmlns:a16="http://schemas.microsoft.com/office/drawing/2014/main" id="{268AE62F-AC58-4427-8883-EFF4A603448C}"/>
            </a:ext>
          </a:extLst>
        </xdr:cNvPr>
        <xdr:cNvPicPr>
          <a:picLocks noChangeAspect="1"/>
        </xdr:cNvPicPr>
      </xdr:nvPicPr>
      <xdr:blipFill>
        <a:blip xmlns:r="http://schemas.openxmlformats.org/officeDocument/2006/relationships" r:embed="rId5"/>
        <a:stretch>
          <a:fillRect/>
        </a:stretch>
      </xdr:blipFill>
      <xdr:spPr>
        <a:xfrm>
          <a:off x="30270144" y="9907429"/>
          <a:ext cx="652539" cy="654629"/>
        </a:xfrm>
        <a:prstGeom prst="rect">
          <a:avLst/>
        </a:prstGeom>
      </xdr:spPr>
    </xdr:pic>
    <xdr:clientData/>
  </xdr:oneCellAnchor>
  <xdr:oneCellAnchor>
    <xdr:from>
      <xdr:col>60</xdr:col>
      <xdr:colOff>154844</xdr:colOff>
      <xdr:row>48</xdr:row>
      <xdr:rowOff>20815</xdr:rowOff>
    </xdr:from>
    <xdr:ext cx="705103" cy="643633"/>
    <xdr:pic>
      <xdr:nvPicPr>
        <xdr:cNvPr id="241" name="Picture 240">
          <a:extLst>
            <a:ext uri="{FF2B5EF4-FFF2-40B4-BE49-F238E27FC236}">
              <a16:creationId xmlns:a16="http://schemas.microsoft.com/office/drawing/2014/main" id="{B0B79305-72D9-4841-842C-3E39B5106493}"/>
            </a:ext>
          </a:extLst>
        </xdr:cNvPr>
        <xdr:cNvPicPr>
          <a:picLocks noChangeAspect="1"/>
        </xdr:cNvPicPr>
      </xdr:nvPicPr>
      <xdr:blipFill>
        <a:blip xmlns:r="http://schemas.openxmlformats.org/officeDocument/2006/relationships" r:embed="rId6"/>
        <a:stretch>
          <a:fillRect/>
        </a:stretch>
      </xdr:blipFill>
      <xdr:spPr>
        <a:xfrm>
          <a:off x="30236526" y="8714542"/>
          <a:ext cx="705103" cy="643633"/>
        </a:xfrm>
        <a:prstGeom prst="rect">
          <a:avLst/>
        </a:prstGeom>
      </xdr:spPr>
    </xdr:pic>
    <xdr:clientData/>
  </xdr:oneCellAnchor>
  <xdr:oneCellAnchor>
    <xdr:from>
      <xdr:col>60</xdr:col>
      <xdr:colOff>199668</xdr:colOff>
      <xdr:row>40</xdr:row>
      <xdr:rowOff>233297</xdr:rowOff>
    </xdr:from>
    <xdr:ext cx="637779" cy="683771"/>
    <xdr:pic>
      <xdr:nvPicPr>
        <xdr:cNvPr id="242" name="Picture 241">
          <a:extLst>
            <a:ext uri="{FF2B5EF4-FFF2-40B4-BE49-F238E27FC236}">
              <a16:creationId xmlns:a16="http://schemas.microsoft.com/office/drawing/2014/main" id="{D5EAE662-BF3F-4F65-B0C4-A7A2D214C6DA}"/>
            </a:ext>
          </a:extLst>
        </xdr:cNvPr>
        <xdr:cNvPicPr>
          <a:picLocks noChangeAspect="1"/>
        </xdr:cNvPicPr>
      </xdr:nvPicPr>
      <xdr:blipFill>
        <a:blip xmlns:r="http://schemas.openxmlformats.org/officeDocument/2006/relationships" r:embed="rId7"/>
        <a:stretch>
          <a:fillRect/>
        </a:stretch>
      </xdr:blipFill>
      <xdr:spPr>
        <a:xfrm>
          <a:off x="30281350" y="7281797"/>
          <a:ext cx="637779" cy="683771"/>
        </a:xfrm>
        <a:prstGeom prst="rect">
          <a:avLst/>
        </a:prstGeom>
      </xdr:spPr>
    </xdr:pic>
    <xdr:clientData/>
  </xdr:oneCellAnchor>
  <xdr:oneCellAnchor>
    <xdr:from>
      <xdr:col>60</xdr:col>
      <xdr:colOff>154843</xdr:colOff>
      <xdr:row>60</xdr:row>
      <xdr:rowOff>13613</xdr:rowOff>
    </xdr:from>
    <xdr:ext cx="682664" cy="784123"/>
    <xdr:pic>
      <xdr:nvPicPr>
        <xdr:cNvPr id="243" name="Picture 242">
          <a:extLst>
            <a:ext uri="{FF2B5EF4-FFF2-40B4-BE49-F238E27FC236}">
              <a16:creationId xmlns:a16="http://schemas.microsoft.com/office/drawing/2014/main" id="{7D119CDC-D931-4DA8-B236-8908B224A4FB}"/>
            </a:ext>
          </a:extLst>
        </xdr:cNvPr>
        <xdr:cNvPicPr>
          <a:picLocks noChangeAspect="1"/>
        </xdr:cNvPicPr>
      </xdr:nvPicPr>
      <xdr:blipFill>
        <a:blip xmlns:r="http://schemas.openxmlformats.org/officeDocument/2006/relationships" r:embed="rId8"/>
        <a:stretch>
          <a:fillRect/>
        </a:stretch>
      </xdr:blipFill>
      <xdr:spPr>
        <a:xfrm>
          <a:off x="30236525" y="11027977"/>
          <a:ext cx="682664" cy="784123"/>
        </a:xfrm>
        <a:prstGeom prst="rect">
          <a:avLst/>
        </a:prstGeom>
      </xdr:spPr>
    </xdr:pic>
    <xdr:clientData/>
  </xdr:oneCellAnchor>
  <xdr:oneCellAnchor>
    <xdr:from>
      <xdr:col>58</xdr:col>
      <xdr:colOff>83790</xdr:colOff>
      <xdr:row>29</xdr:row>
      <xdr:rowOff>15040</xdr:rowOff>
    </xdr:from>
    <xdr:ext cx="561049" cy="186666"/>
    <xdr:pic>
      <xdr:nvPicPr>
        <xdr:cNvPr id="244" name="Picture 243">
          <a:extLst>
            <a:ext uri="{FF2B5EF4-FFF2-40B4-BE49-F238E27FC236}">
              <a16:creationId xmlns:a16="http://schemas.microsoft.com/office/drawing/2014/main" id="{F46B29A0-422C-43E6-9C8D-E18D61CEDC18}"/>
            </a:ext>
          </a:extLst>
        </xdr:cNvPr>
        <xdr:cNvPicPr>
          <a:picLocks noChangeAspect="1"/>
        </xdr:cNvPicPr>
      </xdr:nvPicPr>
      <xdr:blipFill rotWithShape="1">
        <a:blip xmlns:r="http://schemas.openxmlformats.org/officeDocument/2006/relationships" r:embed="rId2"/>
        <a:srcRect l="56773" t="48109" r="15764" b="28053"/>
        <a:stretch/>
      </xdr:blipFill>
      <xdr:spPr>
        <a:xfrm>
          <a:off x="28953199" y="4638995"/>
          <a:ext cx="561049" cy="186666"/>
        </a:xfrm>
        <a:prstGeom prst="rect">
          <a:avLst/>
        </a:prstGeom>
      </xdr:spPr>
    </xdr:pic>
    <xdr:clientData/>
  </xdr:oneCellAnchor>
  <xdr:oneCellAnchor>
    <xdr:from>
      <xdr:col>58</xdr:col>
      <xdr:colOff>2865</xdr:colOff>
      <xdr:row>30</xdr:row>
      <xdr:rowOff>27716</xdr:rowOff>
    </xdr:from>
    <xdr:ext cx="762151" cy="187956"/>
    <xdr:pic>
      <xdr:nvPicPr>
        <xdr:cNvPr id="245" name="Picture 244">
          <a:extLst>
            <a:ext uri="{FF2B5EF4-FFF2-40B4-BE49-F238E27FC236}">
              <a16:creationId xmlns:a16="http://schemas.microsoft.com/office/drawing/2014/main" id="{0496C01D-1A26-48CB-A002-048AE03902F0}"/>
            </a:ext>
          </a:extLst>
        </xdr:cNvPr>
        <xdr:cNvPicPr>
          <a:picLocks noChangeAspect="1"/>
        </xdr:cNvPicPr>
      </xdr:nvPicPr>
      <xdr:blipFill rotWithShape="1">
        <a:blip xmlns:r="http://schemas.openxmlformats.org/officeDocument/2006/relationships" r:embed="rId2"/>
        <a:srcRect l="47070" t="47885" r="15763" b="28053"/>
        <a:stretch/>
      </xdr:blipFill>
      <xdr:spPr>
        <a:xfrm>
          <a:off x="28872274" y="4876807"/>
          <a:ext cx="762151" cy="187956"/>
        </a:xfrm>
        <a:prstGeom prst="rect">
          <a:avLst/>
        </a:prstGeom>
      </xdr:spPr>
    </xdr:pic>
    <xdr:clientData/>
  </xdr:oneCellAnchor>
  <xdr:oneCellAnchor>
    <xdr:from>
      <xdr:col>57</xdr:col>
      <xdr:colOff>383149</xdr:colOff>
      <xdr:row>31</xdr:row>
      <xdr:rowOff>27718</xdr:rowOff>
    </xdr:from>
    <xdr:ext cx="1326962" cy="192785"/>
    <xdr:pic>
      <xdr:nvPicPr>
        <xdr:cNvPr id="246" name="Picture 245">
          <a:extLst>
            <a:ext uri="{FF2B5EF4-FFF2-40B4-BE49-F238E27FC236}">
              <a16:creationId xmlns:a16="http://schemas.microsoft.com/office/drawing/2014/main" id="{B557648C-66B5-4F83-ABAD-648844E26CD0}"/>
            </a:ext>
          </a:extLst>
        </xdr:cNvPr>
        <xdr:cNvPicPr>
          <a:picLocks noChangeAspect="1"/>
        </xdr:cNvPicPr>
      </xdr:nvPicPr>
      <xdr:blipFill rotWithShape="1">
        <a:blip xmlns:r="http://schemas.openxmlformats.org/officeDocument/2006/relationships" r:embed="rId2"/>
        <a:srcRect l="21804" t="47662" r="12742" b="28897"/>
        <a:stretch/>
      </xdr:blipFill>
      <xdr:spPr>
        <a:xfrm>
          <a:off x="28646422" y="5119263"/>
          <a:ext cx="1326962" cy="192785"/>
        </a:xfrm>
        <a:prstGeom prst="rect">
          <a:avLst/>
        </a:prstGeom>
      </xdr:spPr>
    </xdr:pic>
    <xdr:clientData/>
  </xdr:oneCellAnchor>
  <xdr:oneCellAnchor>
    <xdr:from>
      <xdr:col>57</xdr:col>
      <xdr:colOff>107998</xdr:colOff>
      <xdr:row>32</xdr:row>
      <xdr:rowOff>44901</xdr:rowOff>
    </xdr:from>
    <xdr:ext cx="1740647" cy="153883"/>
    <xdr:pic>
      <xdr:nvPicPr>
        <xdr:cNvPr id="247" name="Picture 246">
          <a:extLst>
            <a:ext uri="{FF2B5EF4-FFF2-40B4-BE49-F238E27FC236}">
              <a16:creationId xmlns:a16="http://schemas.microsoft.com/office/drawing/2014/main" id="{63609AB8-645E-47FC-B3C3-F024DF198E4F}"/>
            </a:ext>
          </a:extLst>
        </xdr:cNvPr>
        <xdr:cNvPicPr>
          <a:picLocks noChangeAspect="1"/>
        </xdr:cNvPicPr>
      </xdr:nvPicPr>
      <xdr:blipFill rotWithShape="1">
        <a:blip xmlns:r="http://schemas.openxmlformats.org/officeDocument/2006/relationships" r:embed="rId2"/>
        <a:srcRect l="3952" t="73445" r="935" b="6781"/>
        <a:stretch/>
      </xdr:blipFill>
      <xdr:spPr>
        <a:xfrm>
          <a:off x="28371271" y="5378901"/>
          <a:ext cx="1740647" cy="153883"/>
        </a:xfrm>
        <a:prstGeom prst="rect">
          <a:avLst/>
        </a:prstGeom>
      </xdr:spPr>
    </xdr:pic>
    <xdr:clientData/>
  </xdr:oneCellAnchor>
  <xdr:oneCellAnchor>
    <xdr:from>
      <xdr:col>57</xdr:col>
      <xdr:colOff>551666</xdr:colOff>
      <xdr:row>37</xdr:row>
      <xdr:rowOff>23533</xdr:rowOff>
    </xdr:from>
    <xdr:ext cx="963980" cy="189379"/>
    <xdr:pic>
      <xdr:nvPicPr>
        <xdr:cNvPr id="248" name="Picture 247">
          <a:extLst>
            <a:ext uri="{FF2B5EF4-FFF2-40B4-BE49-F238E27FC236}">
              <a16:creationId xmlns:a16="http://schemas.microsoft.com/office/drawing/2014/main" id="{7029DFFD-1EFE-4186-81A7-178D307E5456}"/>
            </a:ext>
          </a:extLst>
        </xdr:cNvPr>
        <xdr:cNvPicPr>
          <a:picLocks noChangeAspect="1"/>
        </xdr:cNvPicPr>
      </xdr:nvPicPr>
      <xdr:blipFill rotWithShape="1">
        <a:blip xmlns:r="http://schemas.openxmlformats.org/officeDocument/2006/relationships" r:embed="rId3"/>
        <a:srcRect l="960" t="86925" r="65376" b="4222"/>
        <a:stretch/>
      </xdr:blipFill>
      <xdr:spPr>
        <a:xfrm>
          <a:off x="28814939" y="6379306"/>
          <a:ext cx="963980" cy="189379"/>
        </a:xfrm>
        <a:prstGeom prst="rect">
          <a:avLst/>
        </a:prstGeom>
        <a:solidFill>
          <a:schemeClr val="accent2"/>
        </a:solidFill>
      </xdr:spPr>
    </xdr:pic>
    <xdr:clientData/>
  </xdr:oneCellAnchor>
  <xdr:oneCellAnchor>
    <xdr:from>
      <xdr:col>57</xdr:col>
      <xdr:colOff>527174</xdr:colOff>
      <xdr:row>38</xdr:row>
      <xdr:rowOff>17449</xdr:rowOff>
    </xdr:from>
    <xdr:ext cx="1063983" cy="184257"/>
    <xdr:pic>
      <xdr:nvPicPr>
        <xdr:cNvPr id="249" name="Picture 248">
          <a:extLst>
            <a:ext uri="{FF2B5EF4-FFF2-40B4-BE49-F238E27FC236}">
              <a16:creationId xmlns:a16="http://schemas.microsoft.com/office/drawing/2014/main" id="{751B33BA-A477-4CDF-A0F3-F51FEAFFBB97}"/>
            </a:ext>
          </a:extLst>
        </xdr:cNvPr>
        <xdr:cNvPicPr>
          <a:picLocks noChangeAspect="1"/>
        </xdr:cNvPicPr>
      </xdr:nvPicPr>
      <xdr:blipFill rotWithShape="1">
        <a:blip xmlns:r="http://schemas.openxmlformats.org/officeDocument/2006/relationships" r:embed="rId3"/>
        <a:srcRect l="57915" t="33829" r="4749" b="57387"/>
        <a:stretch/>
      </xdr:blipFill>
      <xdr:spPr>
        <a:xfrm>
          <a:off x="28790447" y="6615676"/>
          <a:ext cx="1063983" cy="184257"/>
        </a:xfrm>
        <a:prstGeom prst="rect">
          <a:avLst/>
        </a:prstGeom>
        <a:solidFill>
          <a:schemeClr val="accent2"/>
        </a:solidFill>
      </xdr:spPr>
    </xdr:pic>
    <xdr:clientData/>
  </xdr:oneCellAnchor>
  <xdr:oneCellAnchor>
    <xdr:from>
      <xdr:col>57</xdr:col>
      <xdr:colOff>519488</xdr:colOff>
      <xdr:row>39</xdr:row>
      <xdr:rowOff>55390</xdr:rowOff>
    </xdr:from>
    <xdr:ext cx="1070346" cy="203748"/>
    <xdr:pic>
      <xdr:nvPicPr>
        <xdr:cNvPr id="250" name="Picture 249">
          <a:extLst>
            <a:ext uri="{FF2B5EF4-FFF2-40B4-BE49-F238E27FC236}">
              <a16:creationId xmlns:a16="http://schemas.microsoft.com/office/drawing/2014/main" id="{4C2582B6-5DFE-498A-AD05-C8B3D8B9212D}"/>
            </a:ext>
          </a:extLst>
        </xdr:cNvPr>
        <xdr:cNvPicPr>
          <a:picLocks noChangeAspect="1"/>
        </xdr:cNvPicPr>
      </xdr:nvPicPr>
      <xdr:blipFill rotWithShape="1">
        <a:blip xmlns:r="http://schemas.openxmlformats.org/officeDocument/2006/relationships" r:embed="rId3"/>
        <a:srcRect l="55114" t="87789" r="7550" b="1160"/>
        <a:stretch/>
      </xdr:blipFill>
      <xdr:spPr>
        <a:xfrm>
          <a:off x="28782761" y="6896072"/>
          <a:ext cx="1070346" cy="203748"/>
        </a:xfrm>
        <a:prstGeom prst="rect">
          <a:avLst/>
        </a:prstGeom>
        <a:solidFill>
          <a:schemeClr val="accent2"/>
        </a:solidFill>
      </xdr:spPr>
    </xdr:pic>
    <xdr:clientData/>
  </xdr:oneCellAnchor>
  <xdr:oneCellAnchor>
    <xdr:from>
      <xdr:col>57</xdr:col>
      <xdr:colOff>461209</xdr:colOff>
      <xdr:row>23</xdr:row>
      <xdr:rowOff>30079</xdr:rowOff>
    </xdr:from>
    <xdr:ext cx="553955" cy="145381"/>
    <xdr:pic>
      <xdr:nvPicPr>
        <xdr:cNvPr id="251" name="Picture 250">
          <a:extLst>
            <a:ext uri="{FF2B5EF4-FFF2-40B4-BE49-F238E27FC236}">
              <a16:creationId xmlns:a16="http://schemas.microsoft.com/office/drawing/2014/main" id="{85F66415-15C6-4614-A35A-D877E8A82E1E}"/>
            </a:ext>
          </a:extLst>
        </xdr:cNvPr>
        <xdr:cNvPicPr>
          <a:picLocks noChangeAspect="1"/>
        </xdr:cNvPicPr>
      </xdr:nvPicPr>
      <xdr:blipFill rotWithShape="1">
        <a:blip xmlns:r="http://schemas.openxmlformats.org/officeDocument/2006/relationships" r:embed="rId9"/>
        <a:srcRect l="55750" t="17024" r="6441" b="25913"/>
        <a:stretch/>
      </xdr:blipFill>
      <xdr:spPr>
        <a:xfrm>
          <a:off x="28724482" y="3493715"/>
          <a:ext cx="553955" cy="145381"/>
        </a:xfrm>
        <a:prstGeom prst="rect">
          <a:avLst/>
        </a:prstGeom>
      </xdr:spPr>
    </xdr:pic>
    <xdr:clientData/>
  </xdr:oneCellAnchor>
  <xdr:oneCellAnchor>
    <xdr:from>
      <xdr:col>57</xdr:col>
      <xdr:colOff>300791</xdr:colOff>
      <xdr:row>24</xdr:row>
      <xdr:rowOff>30079</xdr:rowOff>
    </xdr:from>
    <xdr:ext cx="951998" cy="145382"/>
    <xdr:pic>
      <xdr:nvPicPr>
        <xdr:cNvPr id="252" name="Picture 251">
          <a:extLst>
            <a:ext uri="{FF2B5EF4-FFF2-40B4-BE49-F238E27FC236}">
              <a16:creationId xmlns:a16="http://schemas.microsoft.com/office/drawing/2014/main" id="{6213EFDC-4CE4-427F-B74A-D8F0D14C140B}"/>
            </a:ext>
          </a:extLst>
        </xdr:cNvPr>
        <xdr:cNvPicPr>
          <a:picLocks noChangeAspect="1"/>
        </xdr:cNvPicPr>
      </xdr:nvPicPr>
      <xdr:blipFill rotWithShape="1">
        <a:blip xmlns:r="http://schemas.openxmlformats.org/officeDocument/2006/relationships" r:embed="rId9"/>
        <a:srcRect l="28946" t="20175" r="6441" b="22761"/>
        <a:stretch/>
      </xdr:blipFill>
      <xdr:spPr>
        <a:xfrm>
          <a:off x="28564064" y="3684215"/>
          <a:ext cx="951998" cy="145382"/>
        </a:xfrm>
        <a:prstGeom prst="rect">
          <a:avLst/>
        </a:prstGeom>
      </xdr:spPr>
    </xdr:pic>
    <xdr:clientData/>
  </xdr:oneCellAnchor>
  <xdr:oneCellAnchor>
    <xdr:from>
      <xdr:col>57</xdr:col>
      <xdr:colOff>235324</xdr:colOff>
      <xdr:row>45</xdr:row>
      <xdr:rowOff>80551</xdr:rowOff>
    </xdr:from>
    <xdr:ext cx="1481344" cy="227180"/>
    <xdr:pic>
      <xdr:nvPicPr>
        <xdr:cNvPr id="253" name="Picture 252">
          <a:extLst>
            <a:ext uri="{FF2B5EF4-FFF2-40B4-BE49-F238E27FC236}">
              <a16:creationId xmlns:a16="http://schemas.microsoft.com/office/drawing/2014/main" id="{CFC7C4EC-90EA-429E-A503-A7BF6ED3677F}"/>
            </a:ext>
          </a:extLst>
        </xdr:cNvPr>
        <xdr:cNvPicPr>
          <a:picLocks noChangeAspect="1"/>
        </xdr:cNvPicPr>
      </xdr:nvPicPr>
      <xdr:blipFill rotWithShape="1">
        <a:blip xmlns:r="http://schemas.openxmlformats.org/officeDocument/2006/relationships" r:embed="rId4"/>
        <a:srcRect l="32377" t="51805" r="14042" b="40917"/>
        <a:stretch/>
      </xdr:blipFill>
      <xdr:spPr>
        <a:xfrm>
          <a:off x="28498597" y="8185460"/>
          <a:ext cx="1481344" cy="227180"/>
        </a:xfrm>
        <a:prstGeom prst="rect">
          <a:avLst/>
        </a:prstGeom>
      </xdr:spPr>
    </xdr:pic>
    <xdr:clientData/>
  </xdr:oneCellAnchor>
  <xdr:oneCellAnchor>
    <xdr:from>
      <xdr:col>58</xdr:col>
      <xdr:colOff>66260</xdr:colOff>
      <xdr:row>51</xdr:row>
      <xdr:rowOff>11206</xdr:rowOff>
    </xdr:from>
    <xdr:ext cx="498054" cy="167876"/>
    <xdr:pic>
      <xdr:nvPicPr>
        <xdr:cNvPr id="254" name="Picture 253">
          <a:extLst>
            <a:ext uri="{FF2B5EF4-FFF2-40B4-BE49-F238E27FC236}">
              <a16:creationId xmlns:a16="http://schemas.microsoft.com/office/drawing/2014/main" id="{FC7B9DEB-5DD2-4D0B-9C4E-76B18B7FFEDE}"/>
            </a:ext>
          </a:extLst>
        </xdr:cNvPr>
        <xdr:cNvPicPr>
          <a:picLocks noChangeAspect="1"/>
        </xdr:cNvPicPr>
      </xdr:nvPicPr>
      <xdr:blipFill rotWithShape="1">
        <a:blip xmlns:r="http://schemas.openxmlformats.org/officeDocument/2006/relationships" r:embed="rId4"/>
        <a:srcRect l="57359" t="60464" r="23835" b="33172"/>
        <a:stretch/>
      </xdr:blipFill>
      <xdr:spPr>
        <a:xfrm>
          <a:off x="28935669" y="9276433"/>
          <a:ext cx="498054" cy="167876"/>
        </a:xfrm>
        <a:prstGeom prst="rect">
          <a:avLst/>
        </a:prstGeom>
      </xdr:spPr>
    </xdr:pic>
    <xdr:clientData/>
  </xdr:oneCellAnchor>
  <xdr:oneCellAnchor>
    <xdr:from>
      <xdr:col>58</xdr:col>
      <xdr:colOff>40925</xdr:colOff>
      <xdr:row>50</xdr:row>
      <xdr:rowOff>11206</xdr:rowOff>
    </xdr:from>
    <xdr:ext cx="520465" cy="179294"/>
    <xdr:pic>
      <xdr:nvPicPr>
        <xdr:cNvPr id="255" name="Picture 254">
          <a:extLst>
            <a:ext uri="{FF2B5EF4-FFF2-40B4-BE49-F238E27FC236}">
              <a16:creationId xmlns:a16="http://schemas.microsoft.com/office/drawing/2014/main" id="{4259BC01-FA69-4BE3-A652-6B016CCE7DC3}"/>
            </a:ext>
          </a:extLst>
        </xdr:cNvPr>
        <xdr:cNvPicPr>
          <a:picLocks noChangeAspect="1"/>
        </xdr:cNvPicPr>
      </xdr:nvPicPr>
      <xdr:blipFill rotWithShape="1">
        <a:blip xmlns:r="http://schemas.openxmlformats.org/officeDocument/2006/relationships" r:embed="rId4"/>
        <a:srcRect l="32034" t="60209" r="48324" b="32994"/>
        <a:stretch/>
      </xdr:blipFill>
      <xdr:spPr>
        <a:xfrm>
          <a:off x="28910334" y="9085933"/>
          <a:ext cx="520465" cy="179294"/>
        </a:xfrm>
        <a:prstGeom prst="rect">
          <a:avLst/>
        </a:prstGeom>
      </xdr:spPr>
    </xdr:pic>
    <xdr:clientData/>
  </xdr:oneCellAnchor>
  <xdr:oneCellAnchor>
    <xdr:from>
      <xdr:col>57</xdr:col>
      <xdr:colOff>379538</xdr:colOff>
      <xdr:row>52</xdr:row>
      <xdr:rowOff>22412</xdr:rowOff>
    </xdr:from>
    <xdr:ext cx="1181941" cy="156883"/>
    <xdr:pic>
      <xdr:nvPicPr>
        <xdr:cNvPr id="256" name="Picture 255">
          <a:extLst>
            <a:ext uri="{FF2B5EF4-FFF2-40B4-BE49-F238E27FC236}">
              <a16:creationId xmlns:a16="http://schemas.microsoft.com/office/drawing/2014/main" id="{0E633ABE-A015-417D-A797-89D5C974623B}"/>
            </a:ext>
          </a:extLst>
        </xdr:cNvPr>
        <xdr:cNvPicPr>
          <a:picLocks noChangeAspect="1"/>
        </xdr:cNvPicPr>
      </xdr:nvPicPr>
      <xdr:blipFill rotWithShape="1">
        <a:blip xmlns:r="http://schemas.openxmlformats.org/officeDocument/2006/relationships" r:embed="rId4"/>
        <a:srcRect l="31615" t="59784" r="23836" b="33172"/>
        <a:stretch/>
      </xdr:blipFill>
      <xdr:spPr>
        <a:xfrm>
          <a:off x="28642811" y="9478139"/>
          <a:ext cx="1181941" cy="156883"/>
        </a:xfrm>
        <a:prstGeom prst="rect">
          <a:avLst/>
        </a:prstGeom>
      </xdr:spPr>
    </xdr:pic>
    <xdr:clientData/>
  </xdr:oneCellAnchor>
  <xdr:oneCellAnchor>
    <xdr:from>
      <xdr:col>54</xdr:col>
      <xdr:colOff>29306</xdr:colOff>
      <xdr:row>67</xdr:row>
      <xdr:rowOff>169381</xdr:rowOff>
    </xdr:from>
    <xdr:ext cx="1180164" cy="325065"/>
    <xdr:pic>
      <xdr:nvPicPr>
        <xdr:cNvPr id="257" name="Picture 256">
          <a:extLst>
            <a:ext uri="{FF2B5EF4-FFF2-40B4-BE49-F238E27FC236}">
              <a16:creationId xmlns:a16="http://schemas.microsoft.com/office/drawing/2014/main" id="{B454A26F-0560-4EA5-946C-FA61F07E77E8}"/>
            </a:ext>
          </a:extLst>
        </xdr:cNvPr>
        <xdr:cNvPicPr>
          <a:picLocks noChangeAspect="1"/>
        </xdr:cNvPicPr>
      </xdr:nvPicPr>
      <xdr:blipFill>
        <a:blip xmlns:r="http://schemas.openxmlformats.org/officeDocument/2006/relationships" r:embed="rId10"/>
        <a:stretch>
          <a:fillRect/>
        </a:stretch>
      </xdr:blipFill>
      <xdr:spPr>
        <a:xfrm>
          <a:off x="26474170" y="12517245"/>
          <a:ext cx="1180164" cy="325065"/>
        </a:xfrm>
        <a:prstGeom prst="rect">
          <a:avLst/>
        </a:prstGeom>
      </xdr:spPr>
    </xdr:pic>
    <xdr:clientData/>
  </xdr:oneCellAnchor>
  <xdr:oneCellAnchor>
    <xdr:from>
      <xdr:col>59</xdr:col>
      <xdr:colOff>127575</xdr:colOff>
      <xdr:row>68</xdr:row>
      <xdr:rowOff>63356</xdr:rowOff>
    </xdr:from>
    <xdr:ext cx="1022537" cy="299286"/>
    <xdr:pic>
      <xdr:nvPicPr>
        <xdr:cNvPr id="258" name="Picture 257">
          <a:extLst>
            <a:ext uri="{FF2B5EF4-FFF2-40B4-BE49-F238E27FC236}">
              <a16:creationId xmlns:a16="http://schemas.microsoft.com/office/drawing/2014/main" id="{77DDCC5C-E182-4EA9-92D9-161439DD2E90}"/>
            </a:ext>
          </a:extLst>
        </xdr:cNvPr>
        <xdr:cNvPicPr>
          <a:picLocks noChangeAspect="1"/>
        </xdr:cNvPicPr>
      </xdr:nvPicPr>
      <xdr:blipFill>
        <a:blip xmlns:r="http://schemas.openxmlformats.org/officeDocument/2006/relationships" r:embed="rId11"/>
        <a:stretch>
          <a:fillRect/>
        </a:stretch>
      </xdr:blipFill>
      <xdr:spPr>
        <a:xfrm>
          <a:off x="29603120" y="12601720"/>
          <a:ext cx="1022537" cy="299286"/>
        </a:xfrm>
        <a:prstGeom prst="rect">
          <a:avLst/>
        </a:prstGeom>
      </xdr:spPr>
    </xdr:pic>
    <xdr:clientData/>
  </xdr:oneCellAnchor>
  <xdr:oneCellAnchor>
    <xdr:from>
      <xdr:col>57</xdr:col>
      <xdr:colOff>107674</xdr:colOff>
      <xdr:row>57</xdr:row>
      <xdr:rowOff>8283</xdr:rowOff>
    </xdr:from>
    <xdr:ext cx="1552989" cy="195148"/>
    <xdr:pic>
      <xdr:nvPicPr>
        <xdr:cNvPr id="260" name="Picture 259">
          <a:extLst>
            <a:ext uri="{FF2B5EF4-FFF2-40B4-BE49-F238E27FC236}">
              <a16:creationId xmlns:a16="http://schemas.microsoft.com/office/drawing/2014/main" id="{24C1C046-F923-4510-B475-18E7B2D37EF5}"/>
            </a:ext>
          </a:extLst>
        </xdr:cNvPr>
        <xdr:cNvPicPr>
          <a:picLocks noChangeAspect="1"/>
        </xdr:cNvPicPr>
      </xdr:nvPicPr>
      <xdr:blipFill rotWithShape="1">
        <a:blip xmlns:r="http://schemas.openxmlformats.org/officeDocument/2006/relationships" r:embed="rId4"/>
        <a:srcRect l="32242" t="69159" r="18807" b="23502"/>
        <a:stretch/>
      </xdr:blipFill>
      <xdr:spPr>
        <a:xfrm>
          <a:off x="28370947" y="10433828"/>
          <a:ext cx="1552989" cy="195148"/>
        </a:xfrm>
        <a:prstGeom prst="rect">
          <a:avLst/>
        </a:prstGeom>
      </xdr:spPr>
    </xdr:pic>
    <xdr:clientData/>
  </xdr:oneCellAnchor>
  <xdr:oneCellAnchor>
    <xdr:from>
      <xdr:col>57</xdr:col>
      <xdr:colOff>160682</xdr:colOff>
      <xdr:row>62</xdr:row>
      <xdr:rowOff>168965</xdr:rowOff>
    </xdr:from>
    <xdr:ext cx="1552989" cy="195148"/>
    <xdr:pic>
      <xdr:nvPicPr>
        <xdr:cNvPr id="261" name="Picture 260">
          <a:extLst>
            <a:ext uri="{FF2B5EF4-FFF2-40B4-BE49-F238E27FC236}">
              <a16:creationId xmlns:a16="http://schemas.microsoft.com/office/drawing/2014/main" id="{96C1CC91-899B-44FA-9FB8-96650B00D3B4}"/>
            </a:ext>
          </a:extLst>
        </xdr:cNvPr>
        <xdr:cNvPicPr>
          <a:picLocks noChangeAspect="1"/>
        </xdr:cNvPicPr>
      </xdr:nvPicPr>
      <xdr:blipFill rotWithShape="1">
        <a:blip xmlns:r="http://schemas.openxmlformats.org/officeDocument/2006/relationships" r:embed="rId4"/>
        <a:srcRect l="30926" t="77569" r="20123" b="15092"/>
        <a:stretch/>
      </xdr:blipFill>
      <xdr:spPr>
        <a:xfrm>
          <a:off x="28423955" y="11564329"/>
          <a:ext cx="1552989" cy="195148"/>
        </a:xfrm>
        <a:prstGeom prst="rect">
          <a:avLst/>
        </a:prstGeom>
      </xdr:spPr>
    </xdr:pic>
    <xdr:clientData/>
  </xdr:oneCellAnchor>
  <xdr:twoCellAnchor>
    <xdr:from>
      <xdr:col>13</xdr:col>
      <xdr:colOff>131670</xdr:colOff>
      <xdr:row>4</xdr:row>
      <xdr:rowOff>30256</xdr:rowOff>
    </xdr:from>
    <xdr:to>
      <xdr:col>14</xdr:col>
      <xdr:colOff>426945</xdr:colOff>
      <xdr:row>5</xdr:row>
      <xdr:rowOff>30256</xdr:rowOff>
    </xdr:to>
    <xdr:sp macro="" textlink="">
      <xdr:nvSpPr>
        <xdr:cNvPr id="12" name="Arrow: Right 11">
          <a:extLst>
            <a:ext uri="{FF2B5EF4-FFF2-40B4-BE49-F238E27FC236}">
              <a16:creationId xmlns:a16="http://schemas.microsoft.com/office/drawing/2014/main" id="{36C02169-7C41-4767-BBB4-EC727B334240}"/>
            </a:ext>
          </a:extLst>
        </xdr:cNvPr>
        <xdr:cNvSpPr/>
      </xdr:nvSpPr>
      <xdr:spPr>
        <a:xfrm>
          <a:off x="7628405" y="825874"/>
          <a:ext cx="631452" cy="1905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326002</xdr:colOff>
      <xdr:row>1</xdr:row>
      <xdr:rowOff>108307</xdr:rowOff>
    </xdr:from>
    <xdr:to>
      <xdr:col>7</xdr:col>
      <xdr:colOff>233391</xdr:colOff>
      <xdr:row>5</xdr:row>
      <xdr:rowOff>12974</xdr:rowOff>
    </xdr:to>
    <xdr:pic>
      <xdr:nvPicPr>
        <xdr:cNvPr id="20" name="Picture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
        <a:stretch>
          <a:fillRect/>
        </a:stretch>
      </xdr:blipFill>
      <xdr:spPr>
        <a:xfrm>
          <a:off x="4057561" y="5632807"/>
          <a:ext cx="624565" cy="666667"/>
        </a:xfrm>
        <a:prstGeom prst="rect">
          <a:avLst/>
        </a:prstGeom>
      </xdr:spPr>
    </xdr:pic>
    <xdr:clientData/>
  </xdr:twoCellAnchor>
  <xdr:twoCellAnchor editAs="oneCell">
    <xdr:from>
      <xdr:col>10</xdr:col>
      <xdr:colOff>364980</xdr:colOff>
      <xdr:row>1</xdr:row>
      <xdr:rowOff>125188</xdr:rowOff>
    </xdr:from>
    <xdr:to>
      <xdr:col>11</xdr:col>
      <xdr:colOff>170921</xdr:colOff>
      <xdr:row>5</xdr:row>
      <xdr:rowOff>29100</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
        <a:stretch>
          <a:fillRect/>
        </a:stretch>
      </xdr:blipFill>
      <xdr:spPr>
        <a:xfrm>
          <a:off x="6785951" y="5649688"/>
          <a:ext cx="601559" cy="665912"/>
        </a:xfrm>
        <a:prstGeom prst="rect">
          <a:avLst/>
        </a:prstGeom>
      </xdr:spPr>
    </xdr:pic>
    <xdr:clientData/>
  </xdr:twoCellAnchor>
  <xdr:twoCellAnchor editAs="oneCell">
    <xdr:from>
      <xdr:col>15</xdr:col>
      <xdr:colOff>222482</xdr:colOff>
      <xdr:row>8</xdr:row>
      <xdr:rowOff>97600</xdr:rowOff>
    </xdr:from>
    <xdr:to>
      <xdr:col>15</xdr:col>
      <xdr:colOff>796611</xdr:colOff>
      <xdr:row>11</xdr:row>
      <xdr:rowOff>98233</xdr:rowOff>
    </xdr:to>
    <xdr:pic>
      <xdr:nvPicPr>
        <xdr:cNvPr id="23" name="Picture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3"/>
        <a:stretch>
          <a:fillRect/>
        </a:stretch>
      </xdr:blipFill>
      <xdr:spPr>
        <a:xfrm>
          <a:off x="6240041" y="6966806"/>
          <a:ext cx="574129" cy="594545"/>
        </a:xfrm>
        <a:prstGeom prst="rect">
          <a:avLst/>
        </a:prstGeom>
      </xdr:spPr>
    </xdr:pic>
    <xdr:clientData/>
  </xdr:twoCellAnchor>
  <xdr:twoCellAnchor editAs="oneCell">
    <xdr:from>
      <xdr:col>11</xdr:col>
      <xdr:colOff>249505</xdr:colOff>
      <xdr:row>29</xdr:row>
      <xdr:rowOff>1367</xdr:rowOff>
    </xdr:from>
    <xdr:to>
      <xdr:col>12</xdr:col>
      <xdr:colOff>16925</xdr:colOff>
      <xdr:row>31</xdr:row>
      <xdr:rowOff>69592</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4"/>
        <a:stretch>
          <a:fillRect/>
        </a:stretch>
      </xdr:blipFill>
      <xdr:spPr>
        <a:xfrm>
          <a:off x="7410064" y="10994338"/>
          <a:ext cx="450979" cy="449225"/>
        </a:xfrm>
        <a:prstGeom prst="rect">
          <a:avLst/>
        </a:prstGeom>
      </xdr:spPr>
    </xdr:pic>
    <xdr:clientData/>
  </xdr:twoCellAnchor>
  <xdr:twoCellAnchor editAs="oneCell">
    <xdr:from>
      <xdr:col>7</xdr:col>
      <xdr:colOff>616329</xdr:colOff>
      <xdr:row>33</xdr:row>
      <xdr:rowOff>184051</xdr:rowOff>
    </xdr:from>
    <xdr:to>
      <xdr:col>9</xdr:col>
      <xdr:colOff>481851</xdr:colOff>
      <xdr:row>35</xdr:row>
      <xdr:rowOff>22411</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5"/>
        <a:stretch>
          <a:fillRect/>
        </a:stretch>
      </xdr:blipFill>
      <xdr:spPr>
        <a:xfrm>
          <a:off x="5065064" y="11950227"/>
          <a:ext cx="1176611" cy="241772"/>
        </a:xfrm>
        <a:prstGeom prst="rect">
          <a:avLst/>
        </a:prstGeom>
      </xdr:spPr>
    </xdr:pic>
    <xdr:clientData/>
  </xdr:twoCellAnchor>
  <xdr:twoCellAnchor editAs="oneCell">
    <xdr:from>
      <xdr:col>2</xdr:col>
      <xdr:colOff>30094</xdr:colOff>
      <xdr:row>32</xdr:row>
      <xdr:rowOff>39674</xdr:rowOff>
    </xdr:from>
    <xdr:to>
      <xdr:col>2</xdr:col>
      <xdr:colOff>413917</xdr:colOff>
      <xdr:row>33</xdr:row>
      <xdr:rowOff>119214</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rotWithShape="1">
        <a:blip xmlns:r="http://schemas.openxmlformats.org/officeDocument/2006/relationships" r:embed="rId5"/>
        <a:srcRect l="69740" t="-8359"/>
        <a:stretch/>
      </xdr:blipFill>
      <xdr:spPr>
        <a:xfrm>
          <a:off x="4478829" y="4040174"/>
          <a:ext cx="383823" cy="281246"/>
        </a:xfrm>
        <a:prstGeom prst="rect">
          <a:avLst/>
        </a:prstGeom>
      </xdr:spPr>
    </xdr:pic>
    <xdr:clientData/>
  </xdr:twoCellAnchor>
  <xdr:oneCellAnchor>
    <xdr:from>
      <xdr:col>4</xdr:col>
      <xdr:colOff>168089</xdr:colOff>
      <xdr:row>10</xdr:row>
      <xdr:rowOff>78442</xdr:rowOff>
    </xdr:from>
    <xdr:ext cx="1022537" cy="299286"/>
    <xdr:pic>
      <xdr:nvPicPr>
        <xdr:cNvPr id="19" name="Picture 18">
          <a:extLst>
            <a:ext uri="{FF2B5EF4-FFF2-40B4-BE49-F238E27FC236}">
              <a16:creationId xmlns:a16="http://schemas.microsoft.com/office/drawing/2014/main" id="{C8D2C406-1691-4AB7-B332-035ACF67F387}"/>
            </a:ext>
          </a:extLst>
        </xdr:cNvPr>
        <xdr:cNvPicPr>
          <a:picLocks noChangeAspect="1"/>
        </xdr:cNvPicPr>
      </xdr:nvPicPr>
      <xdr:blipFill>
        <a:blip xmlns:r="http://schemas.openxmlformats.org/officeDocument/2006/relationships" r:embed="rId6"/>
        <a:stretch>
          <a:fillRect/>
        </a:stretch>
      </xdr:blipFill>
      <xdr:spPr>
        <a:xfrm>
          <a:off x="2588560" y="7328648"/>
          <a:ext cx="1022537" cy="299286"/>
        </a:xfrm>
        <a:prstGeom prst="rect">
          <a:avLst/>
        </a:prstGeom>
      </xdr:spPr>
    </xdr:pic>
    <xdr:clientData/>
  </xdr:oneCellAnchor>
  <xdr:twoCellAnchor>
    <xdr:from>
      <xdr:col>12</xdr:col>
      <xdr:colOff>134471</xdr:colOff>
      <xdr:row>16</xdr:row>
      <xdr:rowOff>0</xdr:rowOff>
    </xdr:from>
    <xdr:to>
      <xdr:col>13</xdr:col>
      <xdr:colOff>504265</xdr:colOff>
      <xdr:row>17</xdr:row>
      <xdr:rowOff>89647</xdr:rowOff>
    </xdr:to>
    <xdr:sp macro="" textlink="">
      <xdr:nvSpPr>
        <xdr:cNvPr id="5" name="Arrow: Right 4">
          <a:extLst>
            <a:ext uri="{FF2B5EF4-FFF2-40B4-BE49-F238E27FC236}">
              <a16:creationId xmlns:a16="http://schemas.microsoft.com/office/drawing/2014/main" id="{A44F4AC1-F2C7-49DF-A24E-B4A790BF88E1}"/>
            </a:ext>
          </a:extLst>
        </xdr:cNvPr>
        <xdr:cNvSpPr/>
      </xdr:nvSpPr>
      <xdr:spPr>
        <a:xfrm>
          <a:off x="7978589" y="8505265"/>
          <a:ext cx="974911" cy="2913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5</xdr:col>
      <xdr:colOff>89647</xdr:colOff>
      <xdr:row>14</xdr:row>
      <xdr:rowOff>89646</xdr:rowOff>
    </xdr:from>
    <xdr:to>
      <xdr:col>5</xdr:col>
      <xdr:colOff>627530</xdr:colOff>
      <xdr:row>17</xdr:row>
      <xdr:rowOff>44823</xdr:rowOff>
    </xdr:to>
    <xdr:sp macro="" textlink="">
      <xdr:nvSpPr>
        <xdr:cNvPr id="13" name="Multiplication Sign 12">
          <a:extLst>
            <a:ext uri="{FF2B5EF4-FFF2-40B4-BE49-F238E27FC236}">
              <a16:creationId xmlns:a16="http://schemas.microsoft.com/office/drawing/2014/main" id="{2BFF5D4C-8C40-468F-AB90-86F689C5512C}"/>
            </a:ext>
          </a:extLst>
        </xdr:cNvPr>
        <xdr:cNvSpPr/>
      </xdr:nvSpPr>
      <xdr:spPr>
        <a:xfrm>
          <a:off x="3574676" y="8124264"/>
          <a:ext cx="537883" cy="537883"/>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8</xdr:col>
      <xdr:colOff>280147</xdr:colOff>
      <xdr:row>14</xdr:row>
      <xdr:rowOff>190500</xdr:rowOff>
    </xdr:from>
    <xdr:to>
      <xdr:col>9</xdr:col>
      <xdr:colOff>302559</xdr:colOff>
      <xdr:row>17</xdr:row>
      <xdr:rowOff>67235</xdr:rowOff>
    </xdr:to>
    <xdr:sp macro="" textlink="">
      <xdr:nvSpPr>
        <xdr:cNvPr id="14" name="Equals 13">
          <a:extLst>
            <a:ext uri="{FF2B5EF4-FFF2-40B4-BE49-F238E27FC236}">
              <a16:creationId xmlns:a16="http://schemas.microsoft.com/office/drawing/2014/main" id="{01D27228-07BB-4E9C-A9EF-8CF510B2FB16}"/>
            </a:ext>
          </a:extLst>
        </xdr:cNvPr>
        <xdr:cNvSpPr/>
      </xdr:nvSpPr>
      <xdr:spPr>
        <a:xfrm>
          <a:off x="5490882" y="8225118"/>
          <a:ext cx="627530" cy="459441"/>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7</xdr:col>
      <xdr:colOff>201706</xdr:colOff>
      <xdr:row>27</xdr:row>
      <xdr:rowOff>123265</xdr:rowOff>
    </xdr:from>
    <xdr:to>
      <xdr:col>7</xdr:col>
      <xdr:colOff>425823</xdr:colOff>
      <xdr:row>34</xdr:row>
      <xdr:rowOff>145676</xdr:rowOff>
    </xdr:to>
    <xdr:sp macro="" textlink="">
      <xdr:nvSpPr>
        <xdr:cNvPr id="15" name="Arrow: Down 14">
          <a:extLst>
            <a:ext uri="{FF2B5EF4-FFF2-40B4-BE49-F238E27FC236}">
              <a16:creationId xmlns:a16="http://schemas.microsoft.com/office/drawing/2014/main" id="{960451A2-FB4E-4BBE-BB70-8DA35DB7AEAE}"/>
            </a:ext>
          </a:extLst>
        </xdr:cNvPr>
        <xdr:cNvSpPr/>
      </xdr:nvSpPr>
      <xdr:spPr>
        <a:xfrm>
          <a:off x="4650441" y="10735236"/>
          <a:ext cx="224117" cy="137832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7</xdr:col>
      <xdr:colOff>44824</xdr:colOff>
      <xdr:row>35</xdr:row>
      <xdr:rowOff>22412</xdr:rowOff>
    </xdr:from>
    <xdr:to>
      <xdr:col>7</xdr:col>
      <xdr:colOff>582707</xdr:colOff>
      <xdr:row>38</xdr:row>
      <xdr:rowOff>1</xdr:rowOff>
    </xdr:to>
    <xdr:sp macro="" textlink="">
      <xdr:nvSpPr>
        <xdr:cNvPr id="27" name="Multiplication Sign 26">
          <a:extLst>
            <a:ext uri="{FF2B5EF4-FFF2-40B4-BE49-F238E27FC236}">
              <a16:creationId xmlns:a16="http://schemas.microsoft.com/office/drawing/2014/main" id="{914F49C1-712A-4E96-B7F9-EDE7F602990E}"/>
            </a:ext>
          </a:extLst>
        </xdr:cNvPr>
        <xdr:cNvSpPr/>
      </xdr:nvSpPr>
      <xdr:spPr>
        <a:xfrm>
          <a:off x="4493559" y="12192000"/>
          <a:ext cx="537883" cy="560295"/>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6</xdr:col>
      <xdr:colOff>11206</xdr:colOff>
      <xdr:row>35</xdr:row>
      <xdr:rowOff>179295</xdr:rowOff>
    </xdr:from>
    <xdr:to>
      <xdr:col>6</xdr:col>
      <xdr:colOff>683559</xdr:colOff>
      <xdr:row>37</xdr:row>
      <xdr:rowOff>78442</xdr:rowOff>
    </xdr:to>
    <xdr:sp macro="" textlink="">
      <xdr:nvSpPr>
        <xdr:cNvPr id="28" name="Arrow: Right 27">
          <a:extLst>
            <a:ext uri="{FF2B5EF4-FFF2-40B4-BE49-F238E27FC236}">
              <a16:creationId xmlns:a16="http://schemas.microsoft.com/office/drawing/2014/main" id="{E8B64BDF-CA42-4F2F-ABFE-E72C1A6FB46E}"/>
            </a:ext>
          </a:extLst>
        </xdr:cNvPr>
        <xdr:cNvSpPr/>
      </xdr:nvSpPr>
      <xdr:spPr>
        <a:xfrm>
          <a:off x="3742765" y="12348883"/>
          <a:ext cx="672353" cy="2913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7</xdr:col>
      <xdr:colOff>694765</xdr:colOff>
      <xdr:row>35</xdr:row>
      <xdr:rowOff>44824</xdr:rowOff>
    </xdr:from>
    <xdr:to>
      <xdr:col>9</xdr:col>
      <xdr:colOff>369793</xdr:colOff>
      <xdr:row>38</xdr:row>
      <xdr:rowOff>11206</xdr:rowOff>
    </xdr:to>
    <xdr:sp macro="" textlink="">
      <xdr:nvSpPr>
        <xdr:cNvPr id="18" name="Equals 17">
          <a:extLst>
            <a:ext uri="{FF2B5EF4-FFF2-40B4-BE49-F238E27FC236}">
              <a16:creationId xmlns:a16="http://schemas.microsoft.com/office/drawing/2014/main" id="{A623EF0B-1EB4-4605-9FB4-31BAB7B2F79B}"/>
            </a:ext>
          </a:extLst>
        </xdr:cNvPr>
        <xdr:cNvSpPr/>
      </xdr:nvSpPr>
      <xdr:spPr>
        <a:xfrm>
          <a:off x="5143500" y="12214412"/>
          <a:ext cx="986117" cy="549088"/>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57</xdr:col>
      <xdr:colOff>76200</xdr:colOff>
      <xdr:row>18</xdr:row>
      <xdr:rowOff>28575</xdr:rowOff>
    </xdr:from>
    <xdr:to>
      <xdr:col>57</xdr:col>
      <xdr:colOff>590550</xdr:colOff>
      <xdr:row>20</xdr:row>
      <xdr:rowOff>178516</xdr:rowOff>
    </xdr:to>
    <xdr:sp macro="" textlink="">
      <xdr:nvSpPr>
        <xdr:cNvPr id="8" name="Cross 7">
          <a:extLst>
            <a:ext uri="{FF2B5EF4-FFF2-40B4-BE49-F238E27FC236}">
              <a16:creationId xmlns:a16="http://schemas.microsoft.com/office/drawing/2014/main" id="{00000000-0008-0000-0700-000008000000}"/>
            </a:ext>
          </a:extLst>
        </xdr:cNvPr>
        <xdr:cNvSpPr/>
      </xdr:nvSpPr>
      <xdr:spPr>
        <a:xfrm>
          <a:off x="37261800" y="3457575"/>
          <a:ext cx="514350" cy="530941"/>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374196</xdr:colOff>
      <xdr:row>12</xdr:row>
      <xdr:rowOff>70756</xdr:rowOff>
    </xdr:from>
    <xdr:to>
      <xdr:col>3</xdr:col>
      <xdr:colOff>125186</xdr:colOff>
      <xdr:row>14</xdr:row>
      <xdr:rowOff>62813</xdr:rowOff>
    </xdr:to>
    <xdr:sp macro="" textlink="">
      <xdr:nvSpPr>
        <xdr:cNvPr id="9" name="Cross 8">
          <a:extLst>
            <a:ext uri="{FF2B5EF4-FFF2-40B4-BE49-F238E27FC236}">
              <a16:creationId xmlns:a16="http://schemas.microsoft.com/office/drawing/2014/main" id="{00000000-0008-0000-0700-000009000000}"/>
            </a:ext>
          </a:extLst>
        </xdr:cNvPr>
        <xdr:cNvSpPr/>
      </xdr:nvSpPr>
      <xdr:spPr>
        <a:xfrm>
          <a:off x="4048125" y="1023256"/>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363311</xdr:colOff>
      <xdr:row>12</xdr:row>
      <xdr:rowOff>100692</xdr:rowOff>
    </xdr:from>
    <xdr:to>
      <xdr:col>8</xdr:col>
      <xdr:colOff>114301</xdr:colOff>
      <xdr:row>14</xdr:row>
      <xdr:rowOff>92749</xdr:rowOff>
    </xdr:to>
    <xdr:sp macro="" textlink="">
      <xdr:nvSpPr>
        <xdr:cNvPr id="10" name="Cross 9">
          <a:extLst>
            <a:ext uri="{FF2B5EF4-FFF2-40B4-BE49-F238E27FC236}">
              <a16:creationId xmlns:a16="http://schemas.microsoft.com/office/drawing/2014/main" id="{00000000-0008-0000-0700-00000A000000}"/>
            </a:ext>
          </a:extLst>
        </xdr:cNvPr>
        <xdr:cNvSpPr/>
      </xdr:nvSpPr>
      <xdr:spPr>
        <a:xfrm>
          <a:off x="7098847" y="1053192"/>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366032</xdr:colOff>
      <xdr:row>12</xdr:row>
      <xdr:rowOff>130628</xdr:rowOff>
    </xdr:from>
    <xdr:to>
      <xdr:col>13</xdr:col>
      <xdr:colOff>117022</xdr:colOff>
      <xdr:row>14</xdr:row>
      <xdr:rowOff>122685</xdr:rowOff>
    </xdr:to>
    <xdr:sp macro="" textlink="">
      <xdr:nvSpPr>
        <xdr:cNvPr id="11" name="Cross 10">
          <a:extLst>
            <a:ext uri="{FF2B5EF4-FFF2-40B4-BE49-F238E27FC236}">
              <a16:creationId xmlns:a16="http://schemas.microsoft.com/office/drawing/2014/main" id="{00000000-0008-0000-0700-00000B000000}"/>
            </a:ext>
          </a:extLst>
        </xdr:cNvPr>
        <xdr:cNvSpPr/>
      </xdr:nvSpPr>
      <xdr:spPr>
        <a:xfrm>
          <a:off x="10163175" y="1083128"/>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355147</xdr:colOff>
      <xdr:row>12</xdr:row>
      <xdr:rowOff>133349</xdr:rowOff>
    </xdr:from>
    <xdr:to>
      <xdr:col>18</xdr:col>
      <xdr:colOff>106137</xdr:colOff>
      <xdr:row>14</xdr:row>
      <xdr:rowOff>125406</xdr:rowOff>
    </xdr:to>
    <xdr:sp macro="" textlink="">
      <xdr:nvSpPr>
        <xdr:cNvPr id="12" name="Cross 11">
          <a:extLst>
            <a:ext uri="{FF2B5EF4-FFF2-40B4-BE49-F238E27FC236}">
              <a16:creationId xmlns:a16="http://schemas.microsoft.com/office/drawing/2014/main" id="{00000000-0008-0000-0700-00000C000000}"/>
            </a:ext>
          </a:extLst>
        </xdr:cNvPr>
        <xdr:cNvSpPr/>
      </xdr:nvSpPr>
      <xdr:spPr>
        <a:xfrm>
          <a:off x="10642147" y="2419349"/>
          <a:ext cx="356108"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344262</xdr:colOff>
      <xdr:row>12</xdr:row>
      <xdr:rowOff>95249</xdr:rowOff>
    </xdr:from>
    <xdr:to>
      <xdr:col>23</xdr:col>
      <xdr:colOff>95251</xdr:colOff>
      <xdr:row>14</xdr:row>
      <xdr:rowOff>87306</xdr:rowOff>
    </xdr:to>
    <xdr:sp macro="" textlink="">
      <xdr:nvSpPr>
        <xdr:cNvPr id="13" name="Cross 12">
          <a:extLst>
            <a:ext uri="{FF2B5EF4-FFF2-40B4-BE49-F238E27FC236}">
              <a16:creationId xmlns:a16="http://schemas.microsoft.com/office/drawing/2014/main" id="{00000000-0008-0000-0700-00000D000000}"/>
            </a:ext>
          </a:extLst>
        </xdr:cNvPr>
        <xdr:cNvSpPr/>
      </xdr:nvSpPr>
      <xdr:spPr>
        <a:xfrm>
          <a:off x="16264619" y="1047749"/>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25</xdr:col>
      <xdr:colOff>211232</xdr:colOff>
      <xdr:row>6</xdr:row>
      <xdr:rowOff>134472</xdr:rowOff>
    </xdr:from>
    <xdr:to>
      <xdr:col>31</xdr:col>
      <xdr:colOff>601251</xdr:colOff>
      <xdr:row>12</xdr:row>
      <xdr:rowOff>20043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5339173" y="1299884"/>
          <a:ext cx="4020725" cy="1028571"/>
        </a:xfrm>
        <a:prstGeom prst="rect">
          <a:avLst/>
        </a:prstGeom>
      </xdr:spPr>
    </xdr:pic>
    <xdr:clientData/>
  </xdr:twoCellAnchor>
  <xdr:twoCellAnchor>
    <xdr:from>
      <xdr:col>2</xdr:col>
      <xdr:colOff>224118</xdr:colOff>
      <xdr:row>21</xdr:row>
      <xdr:rowOff>22413</xdr:rowOff>
    </xdr:from>
    <xdr:to>
      <xdr:col>3</xdr:col>
      <xdr:colOff>280147</xdr:colOff>
      <xdr:row>23</xdr:row>
      <xdr:rowOff>112060</xdr:rowOff>
    </xdr:to>
    <xdr:sp macro="" textlink="">
      <xdr:nvSpPr>
        <xdr:cNvPr id="3" name="Equals 2">
          <a:extLst>
            <a:ext uri="{FF2B5EF4-FFF2-40B4-BE49-F238E27FC236}">
              <a16:creationId xmlns:a16="http://schemas.microsoft.com/office/drawing/2014/main" id="{FEA2CDA2-F89E-4E91-9228-12146A3C37E8}"/>
            </a:ext>
          </a:extLst>
        </xdr:cNvPr>
        <xdr:cNvSpPr/>
      </xdr:nvSpPr>
      <xdr:spPr>
        <a:xfrm>
          <a:off x="1434353" y="4022913"/>
          <a:ext cx="661147" cy="470647"/>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7</xdr:col>
      <xdr:colOff>257735</xdr:colOff>
      <xdr:row>21</xdr:row>
      <xdr:rowOff>67236</xdr:rowOff>
    </xdr:from>
    <xdr:to>
      <xdr:col>8</xdr:col>
      <xdr:colOff>313765</xdr:colOff>
      <xdr:row>23</xdr:row>
      <xdr:rowOff>156883</xdr:rowOff>
    </xdr:to>
    <xdr:sp macro="" textlink="">
      <xdr:nvSpPr>
        <xdr:cNvPr id="14" name="Equals 13">
          <a:extLst>
            <a:ext uri="{FF2B5EF4-FFF2-40B4-BE49-F238E27FC236}">
              <a16:creationId xmlns:a16="http://schemas.microsoft.com/office/drawing/2014/main" id="{F1BC9D74-4C2E-49FB-8B84-678E9E06DC6E}"/>
            </a:ext>
          </a:extLst>
        </xdr:cNvPr>
        <xdr:cNvSpPr/>
      </xdr:nvSpPr>
      <xdr:spPr>
        <a:xfrm>
          <a:off x="4493559" y="4067736"/>
          <a:ext cx="661147" cy="470647"/>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12</xdr:col>
      <xdr:colOff>286871</xdr:colOff>
      <xdr:row>21</xdr:row>
      <xdr:rowOff>51548</xdr:rowOff>
    </xdr:from>
    <xdr:to>
      <xdr:col>13</xdr:col>
      <xdr:colOff>342901</xdr:colOff>
      <xdr:row>23</xdr:row>
      <xdr:rowOff>141195</xdr:rowOff>
    </xdr:to>
    <xdr:sp macro="" textlink="">
      <xdr:nvSpPr>
        <xdr:cNvPr id="15" name="Equals 14">
          <a:extLst>
            <a:ext uri="{FF2B5EF4-FFF2-40B4-BE49-F238E27FC236}">
              <a16:creationId xmlns:a16="http://schemas.microsoft.com/office/drawing/2014/main" id="{18FF12DE-BFEE-4B10-8544-DA055115D8BD}"/>
            </a:ext>
          </a:extLst>
        </xdr:cNvPr>
        <xdr:cNvSpPr/>
      </xdr:nvSpPr>
      <xdr:spPr>
        <a:xfrm>
          <a:off x="7548283" y="4052048"/>
          <a:ext cx="661147" cy="470647"/>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17</xdr:col>
      <xdr:colOff>304801</xdr:colOff>
      <xdr:row>21</xdr:row>
      <xdr:rowOff>47065</xdr:rowOff>
    </xdr:from>
    <xdr:to>
      <xdr:col>18</xdr:col>
      <xdr:colOff>360830</xdr:colOff>
      <xdr:row>23</xdr:row>
      <xdr:rowOff>136712</xdr:rowOff>
    </xdr:to>
    <xdr:sp macro="" textlink="">
      <xdr:nvSpPr>
        <xdr:cNvPr id="16" name="Equals 15">
          <a:extLst>
            <a:ext uri="{FF2B5EF4-FFF2-40B4-BE49-F238E27FC236}">
              <a16:creationId xmlns:a16="http://schemas.microsoft.com/office/drawing/2014/main" id="{5E964148-A9AC-49BE-A423-CA94D53C6981}"/>
            </a:ext>
          </a:extLst>
        </xdr:cNvPr>
        <xdr:cNvSpPr/>
      </xdr:nvSpPr>
      <xdr:spPr>
        <a:xfrm>
          <a:off x="10591801" y="4047565"/>
          <a:ext cx="661147" cy="470647"/>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22</xdr:col>
      <xdr:colOff>266701</xdr:colOff>
      <xdr:row>21</xdr:row>
      <xdr:rowOff>20171</xdr:rowOff>
    </xdr:from>
    <xdr:to>
      <xdr:col>23</xdr:col>
      <xdr:colOff>322730</xdr:colOff>
      <xdr:row>23</xdr:row>
      <xdr:rowOff>109818</xdr:rowOff>
    </xdr:to>
    <xdr:sp macro="" textlink="">
      <xdr:nvSpPr>
        <xdr:cNvPr id="17" name="Equals 16">
          <a:extLst>
            <a:ext uri="{FF2B5EF4-FFF2-40B4-BE49-F238E27FC236}">
              <a16:creationId xmlns:a16="http://schemas.microsoft.com/office/drawing/2014/main" id="{112B49EA-4EE5-446F-9EFC-E540EA7E0BBB}"/>
            </a:ext>
          </a:extLst>
        </xdr:cNvPr>
        <xdr:cNvSpPr/>
      </xdr:nvSpPr>
      <xdr:spPr>
        <a:xfrm>
          <a:off x="13579289" y="4020671"/>
          <a:ext cx="661147" cy="470647"/>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24</xdr:col>
      <xdr:colOff>593912</xdr:colOff>
      <xdr:row>25</xdr:row>
      <xdr:rowOff>179294</xdr:rowOff>
    </xdr:from>
    <xdr:to>
      <xdr:col>26</xdr:col>
      <xdr:colOff>1</xdr:colOff>
      <xdr:row>27</xdr:row>
      <xdr:rowOff>145676</xdr:rowOff>
    </xdr:to>
    <xdr:sp macro="" textlink="">
      <xdr:nvSpPr>
        <xdr:cNvPr id="4" name="Arrow: Right 3">
          <a:extLst>
            <a:ext uri="{FF2B5EF4-FFF2-40B4-BE49-F238E27FC236}">
              <a16:creationId xmlns:a16="http://schemas.microsoft.com/office/drawing/2014/main" id="{6E0F0BE0-2885-44C4-ACF0-6989E8C4C23D}"/>
            </a:ext>
          </a:extLst>
        </xdr:cNvPr>
        <xdr:cNvSpPr/>
      </xdr:nvSpPr>
      <xdr:spPr>
        <a:xfrm>
          <a:off x="15116736" y="5165912"/>
          <a:ext cx="616324" cy="34738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114301</xdr:colOff>
      <xdr:row>9</xdr:row>
      <xdr:rowOff>142876</xdr:rowOff>
    </xdr:from>
    <xdr:to>
      <xdr:col>6</xdr:col>
      <xdr:colOff>590551</xdr:colOff>
      <xdr:row>11</xdr:row>
      <xdr:rowOff>9526</xdr:rowOff>
    </xdr:to>
    <xdr:sp macro="" textlink="">
      <xdr:nvSpPr>
        <xdr:cNvPr id="3" name="Minus 2">
          <a:extLst>
            <a:ext uri="{FF2B5EF4-FFF2-40B4-BE49-F238E27FC236}">
              <a16:creationId xmlns:a16="http://schemas.microsoft.com/office/drawing/2014/main" id="{00000000-0008-0000-0800-000003000000}"/>
            </a:ext>
          </a:extLst>
        </xdr:cNvPr>
        <xdr:cNvSpPr/>
      </xdr:nvSpPr>
      <xdr:spPr>
        <a:xfrm>
          <a:off x="3581401" y="1857376"/>
          <a:ext cx="476250" cy="247650"/>
        </a:xfrm>
        <a:prstGeom prst="mathMin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228599</xdr:colOff>
      <xdr:row>2</xdr:row>
      <xdr:rowOff>85725</xdr:rowOff>
    </xdr:from>
    <xdr:to>
      <xdr:col>10</xdr:col>
      <xdr:colOff>704849</xdr:colOff>
      <xdr:row>4</xdr:row>
      <xdr:rowOff>57150</xdr:rowOff>
    </xdr:to>
    <xdr:sp macro="" textlink="">
      <xdr:nvSpPr>
        <xdr:cNvPr id="4" name="Equal 3">
          <a:extLst>
            <a:ext uri="{FF2B5EF4-FFF2-40B4-BE49-F238E27FC236}">
              <a16:creationId xmlns:a16="http://schemas.microsoft.com/office/drawing/2014/main" id="{00000000-0008-0000-0800-000004000000}"/>
            </a:ext>
          </a:extLst>
        </xdr:cNvPr>
        <xdr:cNvSpPr/>
      </xdr:nvSpPr>
      <xdr:spPr>
        <a:xfrm>
          <a:off x="5991224" y="466725"/>
          <a:ext cx="476250" cy="352425"/>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276225</xdr:colOff>
      <xdr:row>37</xdr:row>
      <xdr:rowOff>180975</xdr:rowOff>
    </xdr:from>
    <xdr:to>
      <xdr:col>7</xdr:col>
      <xdr:colOff>43944</xdr:colOff>
      <xdr:row>53</xdr:row>
      <xdr:rowOff>161546</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stretch>
          <a:fillRect/>
        </a:stretch>
      </xdr:blipFill>
      <xdr:spPr>
        <a:xfrm>
          <a:off x="276225" y="2847975"/>
          <a:ext cx="4047619" cy="3028571"/>
        </a:xfrm>
        <a:prstGeom prst="rect">
          <a:avLst/>
        </a:prstGeom>
      </xdr:spPr>
    </xdr:pic>
    <xdr:clientData/>
  </xdr:twoCellAnchor>
  <xdr:twoCellAnchor editAs="oneCell">
    <xdr:from>
      <xdr:col>1</xdr:col>
      <xdr:colOff>65911</xdr:colOff>
      <xdr:row>1</xdr:row>
      <xdr:rowOff>47625</xdr:rowOff>
    </xdr:from>
    <xdr:to>
      <xdr:col>1</xdr:col>
      <xdr:colOff>514318</xdr:colOff>
      <xdr:row>4</xdr:row>
      <xdr:rowOff>123825</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
        <a:stretch>
          <a:fillRect/>
        </a:stretch>
      </xdr:blipFill>
      <xdr:spPr>
        <a:xfrm>
          <a:off x="3256786" y="47625"/>
          <a:ext cx="448407" cy="647700"/>
        </a:xfrm>
        <a:prstGeom prst="rect">
          <a:avLst/>
        </a:prstGeom>
      </xdr:spPr>
    </xdr:pic>
    <xdr:clientData/>
  </xdr:twoCellAnchor>
  <xdr:twoCellAnchor>
    <xdr:from>
      <xdr:col>7</xdr:col>
      <xdr:colOff>285750</xdr:colOff>
      <xdr:row>42</xdr:row>
      <xdr:rowOff>0</xdr:rowOff>
    </xdr:from>
    <xdr:to>
      <xdr:col>9</xdr:col>
      <xdr:colOff>19050</xdr:colOff>
      <xdr:row>43</xdr:row>
      <xdr:rowOff>0</xdr:rowOff>
    </xdr:to>
    <xdr:pic>
      <xdr:nvPicPr>
        <xdr:cNvPr id="10" name="Picture 9">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695825" y="3619500"/>
          <a:ext cx="952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114300</xdr:colOff>
      <xdr:row>2</xdr:row>
      <xdr:rowOff>76200</xdr:rowOff>
    </xdr:from>
    <xdr:to>
      <xdr:col>6</xdr:col>
      <xdr:colOff>552450</xdr:colOff>
      <xdr:row>4</xdr:row>
      <xdr:rowOff>133350</xdr:rowOff>
    </xdr:to>
    <xdr:sp macro="" textlink="">
      <xdr:nvSpPr>
        <xdr:cNvPr id="8" name="Multiplication Sign 7">
          <a:extLst>
            <a:ext uri="{FF2B5EF4-FFF2-40B4-BE49-F238E27FC236}">
              <a16:creationId xmlns:a16="http://schemas.microsoft.com/office/drawing/2014/main" id="{7B141306-F517-4221-A13D-6B9EA6034D4F}"/>
            </a:ext>
          </a:extLst>
        </xdr:cNvPr>
        <xdr:cNvSpPr/>
      </xdr:nvSpPr>
      <xdr:spPr>
        <a:xfrm>
          <a:off x="6353175" y="266700"/>
          <a:ext cx="438150" cy="438150"/>
        </a:xfrm>
        <a:prstGeom prst="mathMultiply">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11</xdr:col>
      <xdr:colOff>228599</xdr:colOff>
      <xdr:row>9</xdr:row>
      <xdr:rowOff>85725</xdr:rowOff>
    </xdr:from>
    <xdr:to>
      <xdr:col>11</xdr:col>
      <xdr:colOff>704849</xdr:colOff>
      <xdr:row>11</xdr:row>
      <xdr:rowOff>57150</xdr:rowOff>
    </xdr:to>
    <xdr:sp macro="" textlink="">
      <xdr:nvSpPr>
        <xdr:cNvPr id="11" name="Equal 3">
          <a:extLst>
            <a:ext uri="{FF2B5EF4-FFF2-40B4-BE49-F238E27FC236}">
              <a16:creationId xmlns:a16="http://schemas.microsoft.com/office/drawing/2014/main" id="{9D8D489D-A9AC-4259-B338-E5B1742909F3}"/>
            </a:ext>
          </a:extLst>
        </xdr:cNvPr>
        <xdr:cNvSpPr/>
      </xdr:nvSpPr>
      <xdr:spPr>
        <a:xfrm>
          <a:off x="6857999" y="1800225"/>
          <a:ext cx="476250" cy="352425"/>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66675</xdr:colOff>
      <xdr:row>9</xdr:row>
      <xdr:rowOff>161925</xdr:rowOff>
    </xdr:from>
    <xdr:to>
      <xdr:col>17</xdr:col>
      <xdr:colOff>171450</xdr:colOff>
      <xdr:row>11</xdr:row>
      <xdr:rowOff>171450</xdr:rowOff>
    </xdr:to>
    <xdr:sp macro="" textlink="">
      <xdr:nvSpPr>
        <xdr:cNvPr id="9" name="Arrow: Right 8">
          <a:extLst>
            <a:ext uri="{FF2B5EF4-FFF2-40B4-BE49-F238E27FC236}">
              <a16:creationId xmlns:a16="http://schemas.microsoft.com/office/drawing/2014/main" id="{FD32C6F1-3523-4466-A5CE-9FD60678FDD8}"/>
            </a:ext>
          </a:extLst>
        </xdr:cNvPr>
        <xdr:cNvSpPr/>
      </xdr:nvSpPr>
      <xdr:spPr>
        <a:xfrm>
          <a:off x="10058400" y="1876425"/>
          <a:ext cx="714375" cy="3905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10</xdr:col>
      <xdr:colOff>717717</xdr:colOff>
      <xdr:row>6</xdr:row>
      <xdr:rowOff>24791</xdr:rowOff>
    </xdr:from>
    <xdr:to>
      <xdr:col>11</xdr:col>
      <xdr:colOff>31780</xdr:colOff>
      <xdr:row>7</xdr:row>
      <xdr:rowOff>165092</xdr:rowOff>
    </xdr:to>
    <xdr:sp macro="" textlink="">
      <xdr:nvSpPr>
        <xdr:cNvPr id="12" name="Arrow: Right 11">
          <a:extLst>
            <a:ext uri="{FF2B5EF4-FFF2-40B4-BE49-F238E27FC236}">
              <a16:creationId xmlns:a16="http://schemas.microsoft.com/office/drawing/2014/main" id="{FBD50D44-4364-4C27-A46A-2803D211A1AC}"/>
            </a:ext>
          </a:extLst>
        </xdr:cNvPr>
        <xdr:cNvSpPr/>
      </xdr:nvSpPr>
      <xdr:spPr>
        <a:xfrm rot="7774566">
          <a:off x="6405360" y="1242773"/>
          <a:ext cx="330801" cy="18083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10</xdr:col>
      <xdr:colOff>100855</xdr:colOff>
      <xdr:row>2</xdr:row>
      <xdr:rowOff>179293</xdr:rowOff>
    </xdr:from>
    <xdr:to>
      <xdr:col>15</xdr:col>
      <xdr:colOff>529555</xdr:colOff>
      <xdr:row>57</xdr:row>
      <xdr:rowOff>160536</xdr:rowOff>
    </xdr:to>
    <xdr:pic>
      <xdr:nvPicPr>
        <xdr:cNvPr id="3" name="Picture 2" descr="C:\Users\pambu\Downloads\Training LSTM (4).jpg">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98561" y="582705"/>
          <a:ext cx="3454288" cy="10458743"/>
        </a:xfrm>
        <a:prstGeom prst="rect">
          <a:avLst/>
        </a:prstGeom>
        <a:noFill/>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323850</xdr:colOff>
      <xdr:row>20</xdr:row>
      <xdr:rowOff>85724</xdr:rowOff>
    </xdr:from>
    <xdr:to>
      <xdr:col>8</xdr:col>
      <xdr:colOff>421607</xdr:colOff>
      <xdr:row>22</xdr:row>
      <xdr:rowOff>161925</xdr:rowOff>
    </xdr:to>
    <xdr:pic>
      <xdr:nvPicPr>
        <xdr:cNvPr id="2" name="Picture 1">
          <a:extLst>
            <a:ext uri="{FF2B5EF4-FFF2-40B4-BE49-F238E27FC236}">
              <a16:creationId xmlns:a16="http://schemas.microsoft.com/office/drawing/2014/main" id="{05EFBF01-BFBE-438D-B92B-566129B2AB6D}"/>
            </a:ext>
          </a:extLst>
        </xdr:cNvPr>
        <xdr:cNvPicPr>
          <a:picLocks noChangeAspect="1"/>
        </xdr:cNvPicPr>
      </xdr:nvPicPr>
      <xdr:blipFill>
        <a:blip xmlns:r="http://schemas.openxmlformats.org/officeDocument/2006/relationships" r:embed="rId1"/>
        <a:stretch>
          <a:fillRect/>
        </a:stretch>
      </xdr:blipFill>
      <xdr:spPr>
        <a:xfrm>
          <a:off x="5172075" y="4133849"/>
          <a:ext cx="861571" cy="457201"/>
        </a:xfrm>
        <a:prstGeom prst="rect">
          <a:avLst/>
        </a:prstGeom>
      </xdr:spPr>
    </xdr:pic>
    <xdr:clientData/>
  </xdr:twoCellAnchor>
  <xdr:twoCellAnchor editAs="oneCell">
    <xdr:from>
      <xdr:col>9</xdr:col>
      <xdr:colOff>171450</xdr:colOff>
      <xdr:row>20</xdr:row>
      <xdr:rowOff>76200</xdr:rowOff>
    </xdr:from>
    <xdr:to>
      <xdr:col>11</xdr:col>
      <xdr:colOff>180974</xdr:colOff>
      <xdr:row>22</xdr:row>
      <xdr:rowOff>166765</xdr:rowOff>
    </xdr:to>
    <xdr:pic>
      <xdr:nvPicPr>
        <xdr:cNvPr id="3" name="Picture 2">
          <a:extLst>
            <a:ext uri="{FF2B5EF4-FFF2-40B4-BE49-F238E27FC236}">
              <a16:creationId xmlns:a16="http://schemas.microsoft.com/office/drawing/2014/main" id="{5D5D878A-EBCF-4572-B809-A10AB7BF7294}"/>
            </a:ext>
          </a:extLst>
        </xdr:cNvPr>
        <xdr:cNvPicPr>
          <a:picLocks noChangeAspect="1"/>
        </xdr:cNvPicPr>
      </xdr:nvPicPr>
      <xdr:blipFill>
        <a:blip xmlns:r="http://schemas.openxmlformats.org/officeDocument/2006/relationships" r:embed="rId2"/>
        <a:stretch>
          <a:fillRect/>
        </a:stretch>
      </xdr:blipFill>
      <xdr:spPr>
        <a:xfrm>
          <a:off x="6362700" y="4124325"/>
          <a:ext cx="1504950" cy="471565"/>
        </a:xfrm>
        <a:prstGeom prst="rect">
          <a:avLst/>
        </a:prstGeom>
      </xdr:spPr>
    </xdr:pic>
    <xdr:clientData/>
  </xdr:twoCellAnchor>
  <xdr:twoCellAnchor>
    <xdr:from>
      <xdr:col>11</xdr:col>
      <xdr:colOff>119619</xdr:colOff>
      <xdr:row>41</xdr:row>
      <xdr:rowOff>163138</xdr:rowOff>
    </xdr:from>
    <xdr:to>
      <xdr:col>13</xdr:col>
      <xdr:colOff>361950</xdr:colOff>
      <xdr:row>43</xdr:row>
      <xdr:rowOff>84288</xdr:rowOff>
    </xdr:to>
    <xdr:sp macro="" textlink="">
      <xdr:nvSpPr>
        <xdr:cNvPr id="4" name="Arrow: Right 3">
          <a:extLst>
            <a:ext uri="{FF2B5EF4-FFF2-40B4-BE49-F238E27FC236}">
              <a16:creationId xmlns:a16="http://schemas.microsoft.com/office/drawing/2014/main" id="{6425173A-39B1-406C-BCA5-8AA74A24581D}"/>
            </a:ext>
          </a:extLst>
        </xdr:cNvPr>
        <xdr:cNvSpPr/>
      </xdr:nvSpPr>
      <xdr:spPr>
        <a:xfrm>
          <a:off x="7730094" y="8230813"/>
          <a:ext cx="2023506" cy="302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3</xdr:col>
      <xdr:colOff>9525</xdr:colOff>
      <xdr:row>37</xdr:row>
      <xdr:rowOff>149504</xdr:rowOff>
    </xdr:from>
    <xdr:to>
      <xdr:col>5</xdr:col>
      <xdr:colOff>377873</xdr:colOff>
      <xdr:row>42</xdr:row>
      <xdr:rowOff>95250</xdr:rowOff>
    </xdr:to>
    <xdr:pic>
      <xdr:nvPicPr>
        <xdr:cNvPr id="5" name="Picture 4">
          <a:extLst>
            <a:ext uri="{FF2B5EF4-FFF2-40B4-BE49-F238E27FC236}">
              <a16:creationId xmlns:a16="http://schemas.microsoft.com/office/drawing/2014/main" id="{F2F997A5-3591-4EFB-BC44-6C3E85A0EED1}"/>
            </a:ext>
          </a:extLst>
        </xdr:cNvPr>
        <xdr:cNvPicPr>
          <a:picLocks noChangeAspect="1"/>
        </xdr:cNvPicPr>
      </xdr:nvPicPr>
      <xdr:blipFill>
        <a:blip xmlns:r="http://schemas.openxmlformats.org/officeDocument/2006/relationships" r:embed="rId3"/>
        <a:stretch>
          <a:fillRect/>
        </a:stretch>
      </xdr:blipFill>
      <xdr:spPr>
        <a:xfrm>
          <a:off x="1743075" y="7455179"/>
          <a:ext cx="2159048" cy="898246"/>
        </a:xfrm>
        <a:prstGeom prst="rect">
          <a:avLst/>
        </a:prstGeom>
      </xdr:spPr>
    </xdr:pic>
    <xdr:clientData/>
  </xdr:twoCellAnchor>
  <xdr:twoCellAnchor editAs="oneCell">
    <xdr:from>
      <xdr:col>5</xdr:col>
      <xdr:colOff>676275</xdr:colOff>
      <xdr:row>40</xdr:row>
      <xdr:rowOff>138522</xdr:rowOff>
    </xdr:from>
    <xdr:to>
      <xdr:col>9</xdr:col>
      <xdr:colOff>99333</xdr:colOff>
      <xdr:row>42</xdr:row>
      <xdr:rowOff>171548</xdr:rowOff>
    </xdr:to>
    <xdr:pic>
      <xdr:nvPicPr>
        <xdr:cNvPr id="6" name="Picture 5">
          <a:extLst>
            <a:ext uri="{FF2B5EF4-FFF2-40B4-BE49-F238E27FC236}">
              <a16:creationId xmlns:a16="http://schemas.microsoft.com/office/drawing/2014/main" id="{D652A344-C796-42E8-9FD4-FDC82E8BD984}"/>
            </a:ext>
          </a:extLst>
        </xdr:cNvPr>
        <xdr:cNvPicPr>
          <a:picLocks noChangeAspect="1"/>
        </xdr:cNvPicPr>
      </xdr:nvPicPr>
      <xdr:blipFill>
        <a:blip xmlns:r="http://schemas.openxmlformats.org/officeDocument/2006/relationships" r:embed="rId4"/>
        <a:stretch>
          <a:fillRect/>
        </a:stretch>
      </xdr:blipFill>
      <xdr:spPr>
        <a:xfrm>
          <a:off x="3981450" y="8015697"/>
          <a:ext cx="2676525" cy="414026"/>
        </a:xfrm>
        <a:prstGeom prst="rect">
          <a:avLst/>
        </a:prstGeom>
      </xdr:spPr>
    </xdr:pic>
    <xdr:clientData/>
  </xdr:twoCellAnchor>
  <xdr:twoCellAnchor editAs="oneCell">
    <xdr:from>
      <xdr:col>5</xdr:col>
      <xdr:colOff>271520</xdr:colOff>
      <xdr:row>11</xdr:row>
      <xdr:rowOff>75977</xdr:rowOff>
    </xdr:from>
    <xdr:to>
      <xdr:col>5</xdr:col>
      <xdr:colOff>721834</xdr:colOff>
      <xdr:row>13</xdr:row>
      <xdr:rowOff>119443</xdr:rowOff>
    </xdr:to>
    <xdr:pic>
      <xdr:nvPicPr>
        <xdr:cNvPr id="7" name="Picture 6">
          <a:extLst>
            <a:ext uri="{FF2B5EF4-FFF2-40B4-BE49-F238E27FC236}">
              <a16:creationId xmlns:a16="http://schemas.microsoft.com/office/drawing/2014/main" id="{C8C0E62B-5B4F-474C-8091-824A369D5897}"/>
            </a:ext>
          </a:extLst>
        </xdr:cNvPr>
        <xdr:cNvPicPr>
          <a:picLocks noChangeAspect="1"/>
        </xdr:cNvPicPr>
      </xdr:nvPicPr>
      <xdr:blipFill rotWithShape="1">
        <a:blip xmlns:r="http://schemas.openxmlformats.org/officeDocument/2006/relationships" r:embed="rId5"/>
        <a:srcRect l="15112" t="90531" r="77640" b="163"/>
        <a:stretch/>
      </xdr:blipFill>
      <xdr:spPr>
        <a:xfrm>
          <a:off x="3576695" y="2390552"/>
          <a:ext cx="450314" cy="424466"/>
        </a:xfrm>
        <a:prstGeom prst="rect">
          <a:avLst/>
        </a:prstGeom>
      </xdr:spPr>
    </xdr:pic>
    <xdr:clientData/>
  </xdr:twoCellAnchor>
  <xdr:twoCellAnchor editAs="oneCell">
    <xdr:from>
      <xdr:col>13</xdr:col>
      <xdr:colOff>131069</xdr:colOff>
      <xdr:row>11</xdr:row>
      <xdr:rowOff>76602</xdr:rowOff>
    </xdr:from>
    <xdr:to>
      <xdr:col>13</xdr:col>
      <xdr:colOff>585454</xdr:colOff>
      <xdr:row>13</xdr:row>
      <xdr:rowOff>106654</xdr:rowOff>
    </xdr:to>
    <xdr:pic>
      <xdr:nvPicPr>
        <xdr:cNvPr id="8" name="Picture 7">
          <a:extLst>
            <a:ext uri="{FF2B5EF4-FFF2-40B4-BE49-F238E27FC236}">
              <a16:creationId xmlns:a16="http://schemas.microsoft.com/office/drawing/2014/main" id="{4F7C2803-5AD6-4F47-85D1-29C764736C80}"/>
            </a:ext>
          </a:extLst>
        </xdr:cNvPr>
        <xdr:cNvPicPr>
          <a:picLocks noChangeAspect="1"/>
        </xdr:cNvPicPr>
      </xdr:nvPicPr>
      <xdr:blipFill rotWithShape="1">
        <a:blip xmlns:r="http://schemas.openxmlformats.org/officeDocument/2006/relationships" r:embed="rId5"/>
        <a:srcRect l="21837" t="52679" r="73336" b="41124"/>
        <a:stretch/>
      </xdr:blipFill>
      <xdr:spPr>
        <a:xfrm>
          <a:off x="9522719" y="2391177"/>
          <a:ext cx="454385" cy="411052"/>
        </a:xfrm>
        <a:prstGeom prst="rect">
          <a:avLst/>
        </a:prstGeom>
      </xdr:spPr>
    </xdr:pic>
    <xdr:clientData/>
  </xdr:twoCellAnchor>
  <xdr:twoCellAnchor editAs="oneCell">
    <xdr:from>
      <xdr:col>3</xdr:col>
      <xdr:colOff>117038</xdr:colOff>
      <xdr:row>27</xdr:row>
      <xdr:rowOff>19263</xdr:rowOff>
    </xdr:from>
    <xdr:to>
      <xdr:col>3</xdr:col>
      <xdr:colOff>586565</xdr:colOff>
      <xdr:row>29</xdr:row>
      <xdr:rowOff>122563</xdr:rowOff>
    </xdr:to>
    <xdr:pic>
      <xdr:nvPicPr>
        <xdr:cNvPr id="9" name="Picture 8">
          <a:extLst>
            <a:ext uri="{FF2B5EF4-FFF2-40B4-BE49-F238E27FC236}">
              <a16:creationId xmlns:a16="http://schemas.microsoft.com/office/drawing/2014/main" id="{CE3CA988-3532-4039-A2B0-42644C8EB9B9}"/>
            </a:ext>
          </a:extLst>
        </xdr:cNvPr>
        <xdr:cNvPicPr>
          <a:picLocks noChangeAspect="1"/>
        </xdr:cNvPicPr>
      </xdr:nvPicPr>
      <xdr:blipFill rotWithShape="1">
        <a:blip xmlns:r="http://schemas.openxmlformats.org/officeDocument/2006/relationships" r:embed="rId5"/>
        <a:srcRect l="23583" t="60989" r="71282" b="31969"/>
        <a:stretch/>
      </xdr:blipFill>
      <xdr:spPr>
        <a:xfrm>
          <a:off x="1850588" y="5419938"/>
          <a:ext cx="469527" cy="484300"/>
        </a:xfrm>
        <a:prstGeom prst="rect">
          <a:avLst/>
        </a:prstGeom>
      </xdr:spPr>
    </xdr:pic>
    <xdr:clientData/>
  </xdr:twoCellAnchor>
  <xdr:twoCellAnchor>
    <xdr:from>
      <xdr:col>11</xdr:col>
      <xdr:colOff>66671</xdr:colOff>
      <xdr:row>23</xdr:row>
      <xdr:rowOff>47625</xdr:rowOff>
    </xdr:from>
    <xdr:to>
      <xdr:col>12</xdr:col>
      <xdr:colOff>476250</xdr:colOff>
      <xdr:row>26</xdr:row>
      <xdr:rowOff>190500</xdr:rowOff>
    </xdr:to>
    <xdr:sp macro="" textlink="">
      <xdr:nvSpPr>
        <xdr:cNvPr id="10" name="Arrow: Bent 9">
          <a:extLst>
            <a:ext uri="{FF2B5EF4-FFF2-40B4-BE49-F238E27FC236}">
              <a16:creationId xmlns:a16="http://schemas.microsoft.com/office/drawing/2014/main" id="{6F42FB32-394B-4588-B4C4-283E3B3AB048}"/>
            </a:ext>
          </a:extLst>
        </xdr:cNvPr>
        <xdr:cNvSpPr/>
      </xdr:nvSpPr>
      <xdr:spPr>
        <a:xfrm rot="10800000">
          <a:off x="7677146" y="4676775"/>
          <a:ext cx="1181104" cy="714375"/>
        </a:xfrm>
        <a:prstGeom prst="bentArrow">
          <a:avLst>
            <a:gd name="adj1" fmla="val 14851"/>
            <a:gd name="adj2" fmla="val 21207"/>
            <a:gd name="adj3" fmla="val 30853"/>
            <a:gd name="adj4" fmla="val 361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8</xdr:col>
      <xdr:colOff>342899</xdr:colOff>
      <xdr:row>32</xdr:row>
      <xdr:rowOff>190492</xdr:rowOff>
    </xdr:from>
    <xdr:to>
      <xdr:col>13</xdr:col>
      <xdr:colOff>38100</xdr:colOff>
      <xdr:row>35</xdr:row>
      <xdr:rowOff>9523</xdr:rowOff>
    </xdr:to>
    <xdr:sp macro="" textlink="">
      <xdr:nvSpPr>
        <xdr:cNvPr id="11" name="Arrow: Bent 10">
          <a:extLst>
            <a:ext uri="{FF2B5EF4-FFF2-40B4-BE49-F238E27FC236}">
              <a16:creationId xmlns:a16="http://schemas.microsoft.com/office/drawing/2014/main" id="{BD20E72A-E3FC-4439-ABB0-250E7C588A59}"/>
            </a:ext>
          </a:extLst>
        </xdr:cNvPr>
        <xdr:cNvSpPr/>
      </xdr:nvSpPr>
      <xdr:spPr>
        <a:xfrm flipV="1">
          <a:off x="5800724" y="6543667"/>
          <a:ext cx="3629026" cy="390531"/>
        </a:xfrm>
        <a:prstGeom prst="bentArrow">
          <a:avLst>
            <a:gd name="adj1" fmla="val 22171"/>
            <a:gd name="adj2" fmla="val 28860"/>
            <a:gd name="adj3" fmla="val 48087"/>
            <a:gd name="adj4" fmla="val 4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10</xdr:col>
      <xdr:colOff>0</xdr:colOff>
      <xdr:row>32</xdr:row>
      <xdr:rowOff>9525</xdr:rowOff>
    </xdr:from>
    <xdr:to>
      <xdr:col>12</xdr:col>
      <xdr:colOff>1</xdr:colOff>
      <xdr:row>33</xdr:row>
      <xdr:rowOff>0</xdr:rowOff>
    </xdr:to>
    <xdr:sp macro="" textlink="">
      <xdr:nvSpPr>
        <xdr:cNvPr id="12" name="Arrow: Right 11">
          <a:extLst>
            <a:ext uri="{FF2B5EF4-FFF2-40B4-BE49-F238E27FC236}">
              <a16:creationId xmlns:a16="http://schemas.microsoft.com/office/drawing/2014/main" id="{0F2A3DCB-87CB-40C2-B971-17ED9A862D01}"/>
            </a:ext>
          </a:extLst>
        </xdr:cNvPr>
        <xdr:cNvSpPr/>
      </xdr:nvSpPr>
      <xdr:spPr>
        <a:xfrm>
          <a:off x="7000875" y="6362700"/>
          <a:ext cx="1381126" cy="180975"/>
        </a:xfrm>
        <a:prstGeom prst="rightArrow">
          <a:avLst>
            <a:gd name="adj1" fmla="val 50000"/>
            <a:gd name="adj2" fmla="val 672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xdr:from>
      <xdr:col>7</xdr:col>
      <xdr:colOff>257175</xdr:colOff>
      <xdr:row>32</xdr:row>
      <xdr:rowOff>190499</xdr:rowOff>
    </xdr:from>
    <xdr:to>
      <xdr:col>15</xdr:col>
      <xdr:colOff>9525</xdr:colOff>
      <xdr:row>37</xdr:row>
      <xdr:rowOff>9522</xdr:rowOff>
    </xdr:to>
    <xdr:sp macro="" textlink="">
      <xdr:nvSpPr>
        <xdr:cNvPr id="13" name="Arrow: Bent 12">
          <a:extLst>
            <a:ext uri="{FF2B5EF4-FFF2-40B4-BE49-F238E27FC236}">
              <a16:creationId xmlns:a16="http://schemas.microsoft.com/office/drawing/2014/main" id="{DDB9A315-3A65-4809-8871-8EEA7071B892}"/>
            </a:ext>
          </a:extLst>
        </xdr:cNvPr>
        <xdr:cNvSpPr/>
      </xdr:nvSpPr>
      <xdr:spPr>
        <a:xfrm flipV="1">
          <a:off x="5105400" y="6543674"/>
          <a:ext cx="5591175" cy="771523"/>
        </a:xfrm>
        <a:prstGeom prst="bentArrow">
          <a:avLst>
            <a:gd name="adj1" fmla="val 13242"/>
            <a:gd name="adj2" fmla="val 13866"/>
            <a:gd name="adj3" fmla="val 22357"/>
            <a:gd name="adj4" fmla="val 4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6</xdr:col>
      <xdr:colOff>257175</xdr:colOff>
      <xdr:row>33</xdr:row>
      <xdr:rowOff>9518</xdr:rowOff>
    </xdr:from>
    <xdr:to>
      <xdr:col>16</xdr:col>
      <xdr:colOff>19050</xdr:colOff>
      <xdr:row>39</xdr:row>
      <xdr:rowOff>38100</xdr:rowOff>
    </xdr:to>
    <xdr:sp macro="" textlink="">
      <xdr:nvSpPr>
        <xdr:cNvPr id="14" name="Arrow: Bent 13">
          <a:extLst>
            <a:ext uri="{FF2B5EF4-FFF2-40B4-BE49-F238E27FC236}">
              <a16:creationId xmlns:a16="http://schemas.microsoft.com/office/drawing/2014/main" id="{1CD4AA91-526F-437A-A808-09A10A43055D}"/>
            </a:ext>
          </a:extLst>
        </xdr:cNvPr>
        <xdr:cNvSpPr/>
      </xdr:nvSpPr>
      <xdr:spPr>
        <a:xfrm flipV="1">
          <a:off x="4371975" y="6553193"/>
          <a:ext cx="6943725" cy="1171582"/>
        </a:xfrm>
        <a:prstGeom prst="bentArrow">
          <a:avLst>
            <a:gd name="adj1" fmla="val 10169"/>
            <a:gd name="adj2" fmla="val 10716"/>
            <a:gd name="adj3" fmla="val 15270"/>
            <a:gd name="adj4" fmla="val 4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5</xdr:col>
      <xdr:colOff>266700</xdr:colOff>
      <xdr:row>32</xdr:row>
      <xdr:rowOff>180967</xdr:rowOff>
    </xdr:from>
    <xdr:to>
      <xdr:col>17</xdr:col>
      <xdr:colOff>9525</xdr:colOff>
      <xdr:row>41</xdr:row>
      <xdr:rowOff>0</xdr:rowOff>
    </xdr:to>
    <xdr:sp macro="" textlink="">
      <xdr:nvSpPr>
        <xdr:cNvPr id="15" name="Arrow: Bent 14">
          <a:extLst>
            <a:ext uri="{FF2B5EF4-FFF2-40B4-BE49-F238E27FC236}">
              <a16:creationId xmlns:a16="http://schemas.microsoft.com/office/drawing/2014/main" id="{2EF70E4D-AC5A-4356-A6E5-E7E2BC2E3EF1}"/>
            </a:ext>
          </a:extLst>
        </xdr:cNvPr>
        <xdr:cNvSpPr/>
      </xdr:nvSpPr>
      <xdr:spPr>
        <a:xfrm flipV="1">
          <a:off x="3571875" y="6534142"/>
          <a:ext cx="8343900" cy="1533533"/>
        </a:xfrm>
        <a:prstGeom prst="bentArrow">
          <a:avLst>
            <a:gd name="adj1" fmla="val 6510"/>
            <a:gd name="adj2" fmla="val 6870"/>
            <a:gd name="adj3" fmla="val 9353"/>
            <a:gd name="adj4" fmla="val 437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solidFill>
              <a:schemeClr val="tx1"/>
            </a:solidFill>
          </a:endParaRPr>
        </a:p>
      </xdr:txBody>
    </xdr:sp>
    <xdr:clientData/>
  </xdr:twoCellAnchor>
  <xdr:twoCellAnchor>
    <xdr:from>
      <xdr:col>6</xdr:col>
      <xdr:colOff>43419</xdr:colOff>
      <xdr:row>17</xdr:row>
      <xdr:rowOff>153613</xdr:rowOff>
    </xdr:from>
    <xdr:to>
      <xdr:col>6</xdr:col>
      <xdr:colOff>685800</xdr:colOff>
      <xdr:row>19</xdr:row>
      <xdr:rowOff>19050</xdr:rowOff>
    </xdr:to>
    <xdr:sp macro="" textlink="">
      <xdr:nvSpPr>
        <xdr:cNvPr id="16" name="Arrow: Right 15">
          <a:extLst>
            <a:ext uri="{FF2B5EF4-FFF2-40B4-BE49-F238E27FC236}">
              <a16:creationId xmlns:a16="http://schemas.microsoft.com/office/drawing/2014/main" id="{8237110F-7933-4E6A-BEB6-349461613355}"/>
            </a:ext>
          </a:extLst>
        </xdr:cNvPr>
        <xdr:cNvSpPr/>
      </xdr:nvSpPr>
      <xdr:spPr>
        <a:xfrm>
          <a:off x="4158219" y="3620713"/>
          <a:ext cx="642381" cy="2464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48985</xdr:colOff>
      <xdr:row>7</xdr:row>
      <xdr:rowOff>180974</xdr:rowOff>
    </xdr:from>
    <xdr:to>
      <xdr:col>8</xdr:col>
      <xdr:colOff>314373</xdr:colOff>
      <xdr:row>9</xdr:row>
      <xdr:rowOff>66674</xdr:rowOff>
    </xdr:to>
    <xdr:pic>
      <xdr:nvPicPr>
        <xdr:cNvPr id="2" name="Picture 1">
          <a:extLst>
            <a:ext uri="{FF2B5EF4-FFF2-40B4-BE49-F238E27FC236}">
              <a16:creationId xmlns:a16="http://schemas.microsoft.com/office/drawing/2014/main" id="{BB34D07E-837C-4BDF-AC28-07E339D08F79}"/>
            </a:ext>
          </a:extLst>
        </xdr:cNvPr>
        <xdr:cNvPicPr>
          <a:picLocks noChangeAspect="1"/>
        </xdr:cNvPicPr>
      </xdr:nvPicPr>
      <xdr:blipFill>
        <a:blip xmlns:r="http://schemas.openxmlformats.org/officeDocument/2006/relationships" r:embed="rId1"/>
        <a:stretch>
          <a:fillRect/>
        </a:stretch>
      </xdr:blipFill>
      <xdr:spPr>
        <a:xfrm>
          <a:off x="3516085" y="1876424"/>
          <a:ext cx="1484588" cy="266700"/>
        </a:xfrm>
        <a:prstGeom prst="rect">
          <a:avLst/>
        </a:prstGeom>
      </xdr:spPr>
    </xdr:pic>
    <xdr:clientData/>
  </xdr:twoCellAnchor>
  <xdr:twoCellAnchor editAs="oneCell">
    <xdr:from>
      <xdr:col>6</xdr:col>
      <xdr:colOff>15272</xdr:colOff>
      <xdr:row>14</xdr:row>
      <xdr:rowOff>0</xdr:rowOff>
    </xdr:from>
    <xdr:to>
      <xdr:col>8</xdr:col>
      <xdr:colOff>589161</xdr:colOff>
      <xdr:row>15</xdr:row>
      <xdr:rowOff>15359</xdr:rowOff>
    </xdr:to>
    <xdr:pic>
      <xdr:nvPicPr>
        <xdr:cNvPr id="3" name="Picture 2">
          <a:extLst>
            <a:ext uri="{FF2B5EF4-FFF2-40B4-BE49-F238E27FC236}">
              <a16:creationId xmlns:a16="http://schemas.microsoft.com/office/drawing/2014/main" id="{19CD032C-760A-4EA3-BFF3-3C645ED07396}"/>
            </a:ext>
          </a:extLst>
        </xdr:cNvPr>
        <xdr:cNvPicPr>
          <a:picLocks noChangeAspect="1"/>
        </xdr:cNvPicPr>
      </xdr:nvPicPr>
      <xdr:blipFill>
        <a:blip xmlns:r="http://schemas.openxmlformats.org/officeDocument/2006/relationships" r:embed="rId2"/>
        <a:stretch>
          <a:fillRect/>
        </a:stretch>
      </xdr:blipFill>
      <xdr:spPr>
        <a:xfrm>
          <a:off x="3482372" y="3028950"/>
          <a:ext cx="1793089" cy="205859"/>
        </a:xfrm>
        <a:prstGeom prst="rect">
          <a:avLst/>
        </a:prstGeom>
      </xdr:spPr>
    </xdr:pic>
    <xdr:clientData/>
  </xdr:twoCellAnchor>
  <xdr:twoCellAnchor editAs="oneCell">
    <xdr:from>
      <xdr:col>1</xdr:col>
      <xdr:colOff>10887</xdr:colOff>
      <xdr:row>13</xdr:row>
      <xdr:rowOff>48986</xdr:rowOff>
    </xdr:from>
    <xdr:to>
      <xdr:col>2</xdr:col>
      <xdr:colOff>91065</xdr:colOff>
      <xdr:row>14</xdr:row>
      <xdr:rowOff>89867</xdr:rowOff>
    </xdr:to>
    <xdr:pic>
      <xdr:nvPicPr>
        <xdr:cNvPr id="4" name="Picture 3" descr="Water 11 01387 g004 550">
          <a:extLst>
            <a:ext uri="{FF2B5EF4-FFF2-40B4-BE49-F238E27FC236}">
              <a16:creationId xmlns:a16="http://schemas.microsoft.com/office/drawing/2014/main" id="{A51024D8-0C88-4949-8607-203717185A86}"/>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210912" y="2887436"/>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110218</xdr:colOff>
      <xdr:row>13</xdr:row>
      <xdr:rowOff>160823</xdr:rowOff>
    </xdr:from>
    <xdr:to>
      <xdr:col>3</xdr:col>
      <xdr:colOff>382980</xdr:colOff>
      <xdr:row>15</xdr:row>
      <xdr:rowOff>142496</xdr:rowOff>
    </xdr:to>
    <xdr:pic>
      <xdr:nvPicPr>
        <xdr:cNvPr id="5" name="Picture 4">
          <a:extLst>
            <a:ext uri="{FF2B5EF4-FFF2-40B4-BE49-F238E27FC236}">
              <a16:creationId xmlns:a16="http://schemas.microsoft.com/office/drawing/2014/main" id="{A38B3200-1C25-4BBD-B5CF-8519B00C0B54}"/>
            </a:ext>
          </a:extLst>
        </xdr:cNvPr>
        <xdr:cNvPicPr>
          <a:picLocks noChangeAspect="1"/>
        </xdr:cNvPicPr>
      </xdr:nvPicPr>
      <xdr:blipFill>
        <a:blip xmlns:r="http://schemas.openxmlformats.org/officeDocument/2006/relationships" r:embed="rId4"/>
        <a:stretch>
          <a:fillRect/>
        </a:stretch>
      </xdr:blipFill>
      <xdr:spPr>
        <a:xfrm>
          <a:off x="1072243" y="2999273"/>
          <a:ext cx="882362" cy="362673"/>
        </a:xfrm>
        <a:prstGeom prst="rect">
          <a:avLst/>
        </a:prstGeom>
      </xdr:spPr>
    </xdr:pic>
    <xdr:clientData/>
  </xdr:twoCellAnchor>
  <xdr:twoCellAnchor editAs="oneCell">
    <xdr:from>
      <xdr:col>6</xdr:col>
      <xdr:colOff>23131</xdr:colOff>
      <xdr:row>19</xdr:row>
      <xdr:rowOff>8164</xdr:rowOff>
    </xdr:from>
    <xdr:to>
      <xdr:col>9</xdr:col>
      <xdr:colOff>301363</xdr:colOff>
      <xdr:row>20</xdr:row>
      <xdr:rowOff>0</xdr:rowOff>
    </xdr:to>
    <xdr:pic>
      <xdr:nvPicPr>
        <xdr:cNvPr id="6" name="Picture 5">
          <a:extLst>
            <a:ext uri="{FF2B5EF4-FFF2-40B4-BE49-F238E27FC236}">
              <a16:creationId xmlns:a16="http://schemas.microsoft.com/office/drawing/2014/main" id="{10D22FFF-DA76-4AD6-96DF-D0E035BEBE2C}"/>
            </a:ext>
          </a:extLst>
        </xdr:cNvPr>
        <xdr:cNvPicPr>
          <a:picLocks noChangeAspect="1"/>
        </xdr:cNvPicPr>
      </xdr:nvPicPr>
      <xdr:blipFill>
        <a:blip xmlns:r="http://schemas.openxmlformats.org/officeDocument/2006/relationships" r:embed="rId5"/>
        <a:stretch>
          <a:fillRect/>
        </a:stretch>
      </xdr:blipFill>
      <xdr:spPr>
        <a:xfrm>
          <a:off x="3490231" y="3989614"/>
          <a:ext cx="2107032" cy="182336"/>
        </a:xfrm>
        <a:prstGeom prst="rect">
          <a:avLst/>
        </a:prstGeom>
      </xdr:spPr>
    </xdr:pic>
    <xdr:clientData/>
  </xdr:twoCellAnchor>
  <xdr:twoCellAnchor editAs="oneCell">
    <xdr:from>
      <xdr:col>6</xdr:col>
      <xdr:colOff>23133</xdr:colOff>
      <xdr:row>24</xdr:row>
      <xdr:rowOff>4083</xdr:rowOff>
    </xdr:from>
    <xdr:to>
      <xdr:col>9</xdr:col>
      <xdr:colOff>143604</xdr:colOff>
      <xdr:row>25</xdr:row>
      <xdr:rowOff>17690</xdr:rowOff>
    </xdr:to>
    <xdr:pic>
      <xdr:nvPicPr>
        <xdr:cNvPr id="7" name="Picture 6">
          <a:extLst>
            <a:ext uri="{FF2B5EF4-FFF2-40B4-BE49-F238E27FC236}">
              <a16:creationId xmlns:a16="http://schemas.microsoft.com/office/drawing/2014/main" id="{B7793A6A-28D7-4839-858E-F4B0DD7C4461}"/>
            </a:ext>
          </a:extLst>
        </xdr:cNvPr>
        <xdr:cNvPicPr>
          <a:picLocks noChangeAspect="1"/>
        </xdr:cNvPicPr>
      </xdr:nvPicPr>
      <xdr:blipFill>
        <a:blip xmlns:r="http://schemas.openxmlformats.org/officeDocument/2006/relationships" r:embed="rId6"/>
        <a:stretch>
          <a:fillRect/>
        </a:stretch>
      </xdr:blipFill>
      <xdr:spPr>
        <a:xfrm>
          <a:off x="3490233" y="4966608"/>
          <a:ext cx="1949271" cy="204107"/>
        </a:xfrm>
        <a:prstGeom prst="rect">
          <a:avLst/>
        </a:prstGeom>
      </xdr:spPr>
    </xdr:pic>
    <xdr:clientData/>
  </xdr:twoCellAnchor>
  <xdr:twoCellAnchor editAs="oneCell">
    <xdr:from>
      <xdr:col>6</xdr:col>
      <xdr:colOff>54429</xdr:colOff>
      <xdr:row>29</xdr:row>
      <xdr:rowOff>2721</xdr:rowOff>
    </xdr:from>
    <xdr:to>
      <xdr:col>9</xdr:col>
      <xdr:colOff>168595</xdr:colOff>
      <xdr:row>30</xdr:row>
      <xdr:rowOff>16362</xdr:rowOff>
    </xdr:to>
    <xdr:pic>
      <xdr:nvPicPr>
        <xdr:cNvPr id="8" name="Picture 7">
          <a:extLst>
            <a:ext uri="{FF2B5EF4-FFF2-40B4-BE49-F238E27FC236}">
              <a16:creationId xmlns:a16="http://schemas.microsoft.com/office/drawing/2014/main" id="{2536FCC9-5407-45DD-B1BF-8ABACCF127C1}"/>
            </a:ext>
          </a:extLst>
        </xdr:cNvPr>
        <xdr:cNvPicPr>
          <a:picLocks noChangeAspect="1"/>
        </xdr:cNvPicPr>
      </xdr:nvPicPr>
      <xdr:blipFill>
        <a:blip xmlns:r="http://schemas.openxmlformats.org/officeDocument/2006/relationships" r:embed="rId7"/>
        <a:stretch>
          <a:fillRect/>
        </a:stretch>
      </xdr:blipFill>
      <xdr:spPr>
        <a:xfrm>
          <a:off x="3521529" y="5927271"/>
          <a:ext cx="1942966" cy="204141"/>
        </a:xfrm>
        <a:prstGeom prst="rect">
          <a:avLst/>
        </a:prstGeom>
      </xdr:spPr>
    </xdr:pic>
    <xdr:clientData/>
  </xdr:twoCellAnchor>
  <xdr:twoCellAnchor editAs="oneCell">
    <xdr:from>
      <xdr:col>2</xdr:col>
      <xdr:colOff>158993</xdr:colOff>
      <xdr:row>16</xdr:row>
      <xdr:rowOff>109904</xdr:rowOff>
    </xdr:from>
    <xdr:to>
      <xdr:col>3</xdr:col>
      <xdr:colOff>296844</xdr:colOff>
      <xdr:row>17</xdr:row>
      <xdr:rowOff>119404</xdr:rowOff>
    </xdr:to>
    <xdr:pic>
      <xdr:nvPicPr>
        <xdr:cNvPr id="9" name="Picture 8">
          <a:extLst>
            <a:ext uri="{FF2B5EF4-FFF2-40B4-BE49-F238E27FC236}">
              <a16:creationId xmlns:a16="http://schemas.microsoft.com/office/drawing/2014/main" id="{34679FF1-4D89-4DFE-9432-CA1FB445524E}"/>
            </a:ext>
          </a:extLst>
        </xdr:cNvPr>
        <xdr:cNvPicPr>
          <a:picLocks noChangeAspect="1"/>
        </xdr:cNvPicPr>
      </xdr:nvPicPr>
      <xdr:blipFill>
        <a:blip xmlns:r="http://schemas.openxmlformats.org/officeDocument/2006/relationships" r:embed="rId8"/>
        <a:stretch>
          <a:fillRect/>
        </a:stretch>
      </xdr:blipFill>
      <xdr:spPr>
        <a:xfrm>
          <a:off x="1121018" y="3519854"/>
          <a:ext cx="747451" cy="200000"/>
        </a:xfrm>
        <a:prstGeom prst="rect">
          <a:avLst/>
        </a:prstGeom>
      </xdr:spPr>
    </xdr:pic>
    <xdr:clientData/>
  </xdr:twoCellAnchor>
  <xdr:twoCellAnchor editAs="oneCell">
    <xdr:from>
      <xdr:col>4</xdr:col>
      <xdr:colOff>249113</xdr:colOff>
      <xdr:row>41</xdr:row>
      <xdr:rowOff>7327</xdr:rowOff>
    </xdr:from>
    <xdr:to>
      <xdr:col>5</xdr:col>
      <xdr:colOff>263767</xdr:colOff>
      <xdr:row>42</xdr:row>
      <xdr:rowOff>0</xdr:rowOff>
    </xdr:to>
    <xdr:pic>
      <xdr:nvPicPr>
        <xdr:cNvPr id="10" name="Picture 9">
          <a:extLst>
            <a:ext uri="{FF2B5EF4-FFF2-40B4-BE49-F238E27FC236}">
              <a16:creationId xmlns:a16="http://schemas.microsoft.com/office/drawing/2014/main" id="{D18F6900-5F1B-4B9B-8B8E-310AD9CC5407}"/>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2717553" y="7997337"/>
          <a:ext cx="183173" cy="624254"/>
        </a:xfrm>
        <a:prstGeom prst="rect">
          <a:avLst/>
        </a:prstGeom>
      </xdr:spPr>
    </xdr:pic>
    <xdr:clientData/>
  </xdr:twoCellAnchor>
  <xdr:oneCellAnchor>
    <xdr:from>
      <xdr:col>4</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11" name="TextBox 10">
              <a:extLst>
                <a:ext uri="{FF2B5EF4-FFF2-40B4-BE49-F238E27FC236}">
                  <a16:creationId xmlns:a16="http://schemas.microsoft.com/office/drawing/2014/main" id="{E6CB887D-E57B-475D-8175-048E7B819416}"/>
                </a:ext>
              </a:extLst>
            </xdr:cNvPr>
            <xdr:cNvSpPr txBox="1"/>
          </xdr:nvSpPr>
          <xdr:spPr>
            <a:xfrm>
              <a:off x="2438400"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1" name="TextBox 10">
              <a:extLst>
                <a:ext uri="{FF2B5EF4-FFF2-40B4-BE49-F238E27FC236}">
                  <a16:creationId xmlns:a16="http://schemas.microsoft.com/office/drawing/2014/main" id="{E6CB887D-E57B-475D-8175-048E7B819416}"/>
                </a:ext>
              </a:extLst>
            </xdr:cNvPr>
            <xdr:cNvSpPr txBox="1"/>
          </xdr:nvSpPr>
          <xdr:spPr>
            <a:xfrm>
              <a:off x="2438400"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𝐶</a:t>
              </a:r>
              <a:r>
                <a:rPr lang="id-ID" sz="1100" b="0" i="0">
                  <a:solidFill>
                    <a:schemeClr val="tx1"/>
                  </a:solidFill>
                  <a:effectLst/>
                  <a:latin typeface="Cambria Math" panose="02040503050406030204" pitchFamily="18" charset="0"/>
                  <a:ea typeface="+mn-ea"/>
                  <a:cs typeface="+mn-cs"/>
                </a:rPr>
                <a:t> ̃_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56693DAA-95B7-4060-99CD-70B4FAF83F2C}"/>
                </a:ext>
              </a:extLst>
            </xdr:cNvPr>
            <xdr:cNvSpPr txBox="1"/>
          </xdr:nvSpPr>
          <xdr:spPr>
            <a:xfrm>
              <a:off x="2471057"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2" name="TextBox 11">
              <a:extLst>
                <a:ext uri="{FF2B5EF4-FFF2-40B4-BE49-F238E27FC236}">
                  <a16:creationId xmlns:a16="http://schemas.microsoft.com/office/drawing/2014/main" id="{56693DAA-95B7-4060-99CD-70B4FAF83F2C}"/>
                </a:ext>
              </a:extLst>
            </xdr:cNvPr>
            <xdr:cNvSpPr txBox="1"/>
          </xdr:nvSpPr>
          <xdr:spPr>
            <a:xfrm>
              <a:off x="2471057"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13" name="TextBox 12">
              <a:extLst>
                <a:ext uri="{FF2B5EF4-FFF2-40B4-BE49-F238E27FC236}">
                  <a16:creationId xmlns:a16="http://schemas.microsoft.com/office/drawing/2014/main" id="{383052C4-A3E6-446C-B7F0-8774281424A8}"/>
                </a:ext>
              </a:extLst>
            </xdr:cNvPr>
            <xdr:cNvSpPr txBox="1"/>
          </xdr:nvSpPr>
          <xdr:spPr>
            <a:xfrm>
              <a:off x="2378529"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3" name="TextBox 12">
              <a:extLst>
                <a:ext uri="{FF2B5EF4-FFF2-40B4-BE49-F238E27FC236}">
                  <a16:creationId xmlns:a16="http://schemas.microsoft.com/office/drawing/2014/main" id="{383052C4-A3E6-446C-B7F0-8774281424A8}"/>
                </a:ext>
              </a:extLst>
            </xdr:cNvPr>
            <xdr:cNvSpPr txBox="1"/>
          </xdr:nvSpPr>
          <xdr:spPr>
            <a:xfrm>
              <a:off x="2378529"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14" name="TextBox 13">
              <a:extLst>
                <a:ext uri="{FF2B5EF4-FFF2-40B4-BE49-F238E27FC236}">
                  <a16:creationId xmlns:a16="http://schemas.microsoft.com/office/drawing/2014/main" id="{0C588767-CD8F-4D03-BD9E-1B7234E6A5B3}"/>
                </a:ext>
              </a:extLst>
            </xdr:cNvPr>
            <xdr:cNvSpPr txBox="1"/>
          </xdr:nvSpPr>
          <xdr:spPr>
            <a:xfrm>
              <a:off x="2438400"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4" name="TextBox 13">
              <a:extLst>
                <a:ext uri="{FF2B5EF4-FFF2-40B4-BE49-F238E27FC236}">
                  <a16:creationId xmlns:a16="http://schemas.microsoft.com/office/drawing/2014/main" id="{0C588767-CD8F-4D03-BD9E-1B7234E6A5B3}"/>
                </a:ext>
              </a:extLst>
            </xdr:cNvPr>
            <xdr:cNvSpPr txBox="1"/>
          </xdr:nvSpPr>
          <xdr:spPr>
            <a:xfrm>
              <a:off x="2438400"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15" name="TextBox 14">
              <a:extLst>
                <a:ext uri="{FF2B5EF4-FFF2-40B4-BE49-F238E27FC236}">
                  <a16:creationId xmlns:a16="http://schemas.microsoft.com/office/drawing/2014/main" id="{B0A58C3E-809E-486E-934B-27DF95DAC130}"/>
                </a:ext>
              </a:extLst>
            </xdr:cNvPr>
            <xdr:cNvSpPr txBox="1"/>
          </xdr:nvSpPr>
          <xdr:spPr>
            <a:xfrm>
              <a:off x="200025"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15" name="TextBox 14">
              <a:extLst>
                <a:ext uri="{FF2B5EF4-FFF2-40B4-BE49-F238E27FC236}">
                  <a16:creationId xmlns:a16="http://schemas.microsoft.com/office/drawing/2014/main" id="{B0A58C3E-809E-486E-934B-27DF95DAC130}"/>
                </a:ext>
              </a:extLst>
            </xdr:cNvPr>
            <xdr:cNvSpPr txBox="1"/>
          </xdr:nvSpPr>
          <xdr:spPr>
            <a:xfrm>
              <a:off x="200025"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4</xdr:col>
      <xdr:colOff>205154</xdr:colOff>
      <xdr:row>35</xdr:row>
      <xdr:rowOff>5861</xdr:rowOff>
    </xdr:from>
    <xdr:ext cx="674077" cy="191965"/>
    <xdr:pic>
      <xdr:nvPicPr>
        <xdr:cNvPr id="16" name="Picture 15">
          <a:extLst>
            <a:ext uri="{FF2B5EF4-FFF2-40B4-BE49-F238E27FC236}">
              <a16:creationId xmlns:a16="http://schemas.microsoft.com/office/drawing/2014/main" id="{512046EC-1CFD-4EB1-9D4A-850C939559EF}"/>
            </a:ext>
          </a:extLst>
        </xdr:cNvPr>
        <xdr:cNvPicPr>
          <a:picLocks noChangeAspect="1"/>
        </xdr:cNvPicPr>
      </xdr:nvPicPr>
      <xdr:blipFill rotWithShape="1">
        <a:blip xmlns:r="http://schemas.openxmlformats.org/officeDocument/2006/relationships" r:embed="rId10"/>
        <a:srcRect l="23334" t="1" r="37297" b="4029"/>
        <a:stretch/>
      </xdr:blipFill>
      <xdr:spPr>
        <a:xfrm>
          <a:off x="2453054" y="7073411"/>
          <a:ext cx="674077" cy="191965"/>
        </a:xfrm>
        <a:prstGeom prst="rect">
          <a:avLst/>
        </a:prstGeom>
      </xdr:spPr>
    </xdr:pic>
    <xdr:clientData/>
  </xdr:oneCellAnchor>
  <xdr:oneCellAnchor>
    <xdr:from>
      <xdr:col>4</xdr:col>
      <xdr:colOff>315057</xdr:colOff>
      <xdr:row>36</xdr:row>
      <xdr:rowOff>7328</xdr:rowOff>
    </xdr:from>
    <xdr:ext cx="474785" cy="211014"/>
    <xdr:pic>
      <xdr:nvPicPr>
        <xdr:cNvPr id="17" name="Picture 16">
          <a:extLst>
            <a:ext uri="{FF2B5EF4-FFF2-40B4-BE49-F238E27FC236}">
              <a16:creationId xmlns:a16="http://schemas.microsoft.com/office/drawing/2014/main" id="{9075E232-C33D-4C57-8FDC-DDF43BA2C428}"/>
            </a:ext>
          </a:extLst>
        </xdr:cNvPr>
        <xdr:cNvPicPr>
          <a:picLocks noChangeAspect="1"/>
        </xdr:cNvPicPr>
      </xdr:nvPicPr>
      <xdr:blipFill rotWithShape="1">
        <a:blip xmlns:r="http://schemas.openxmlformats.org/officeDocument/2006/relationships" r:embed="rId10"/>
        <a:srcRect l="71776" t="-9522" r="495" b="4029"/>
        <a:stretch/>
      </xdr:blipFill>
      <xdr:spPr>
        <a:xfrm>
          <a:off x="2562957" y="7265378"/>
          <a:ext cx="474785" cy="211014"/>
        </a:xfrm>
        <a:prstGeom prst="rect">
          <a:avLst/>
        </a:prstGeom>
      </xdr:spPr>
    </xdr:pic>
    <xdr:clientData/>
  </xdr:oneCellAnchor>
  <xdr:oneCellAnchor>
    <xdr:from>
      <xdr:col>7</xdr:col>
      <xdr:colOff>62068</xdr:colOff>
      <xdr:row>37</xdr:row>
      <xdr:rowOff>5862</xdr:rowOff>
    </xdr:from>
    <xdr:ext cx="1712204" cy="200025"/>
    <xdr:pic>
      <xdr:nvPicPr>
        <xdr:cNvPr id="18" name="Picture 17">
          <a:extLst>
            <a:ext uri="{FF2B5EF4-FFF2-40B4-BE49-F238E27FC236}">
              <a16:creationId xmlns:a16="http://schemas.microsoft.com/office/drawing/2014/main" id="{78C3B2D4-4C33-40FB-9913-A367C209B9F7}"/>
            </a:ext>
          </a:extLst>
        </xdr:cNvPr>
        <xdr:cNvPicPr>
          <a:picLocks noChangeAspect="1"/>
        </xdr:cNvPicPr>
      </xdr:nvPicPr>
      <xdr:blipFill>
        <a:blip xmlns:r="http://schemas.openxmlformats.org/officeDocument/2006/relationships" r:embed="rId10"/>
        <a:stretch>
          <a:fillRect/>
        </a:stretch>
      </xdr:blipFill>
      <xdr:spPr>
        <a:xfrm>
          <a:off x="4138768" y="7454412"/>
          <a:ext cx="1712204" cy="200025"/>
        </a:xfrm>
        <a:prstGeom prst="rect">
          <a:avLst/>
        </a:prstGeom>
      </xdr:spPr>
    </xdr:pic>
    <xdr:clientData/>
  </xdr:oneCellAnchor>
  <xdr:oneCellAnchor>
    <xdr:from>
      <xdr:col>4</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19" name="TextBox 18">
              <a:extLst>
                <a:ext uri="{FF2B5EF4-FFF2-40B4-BE49-F238E27FC236}">
                  <a16:creationId xmlns:a16="http://schemas.microsoft.com/office/drawing/2014/main" id="{24397AE2-4E07-4A56-BABF-611050ED5A58}"/>
                </a:ext>
              </a:extLst>
            </xdr:cNvPr>
            <xdr:cNvSpPr txBox="1"/>
          </xdr:nvSpPr>
          <xdr:spPr>
            <a:xfrm>
              <a:off x="2719544"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9" name="TextBox 18">
              <a:extLst>
                <a:ext uri="{FF2B5EF4-FFF2-40B4-BE49-F238E27FC236}">
                  <a16:creationId xmlns:a16="http://schemas.microsoft.com/office/drawing/2014/main" id="{24397AE2-4E07-4A56-BABF-611050ED5A58}"/>
                </a:ext>
              </a:extLst>
            </xdr:cNvPr>
            <xdr:cNvSpPr txBox="1"/>
          </xdr:nvSpPr>
          <xdr:spPr>
            <a:xfrm>
              <a:off x="2719544"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B993DB21-D2FB-46E3-BD20-668216E7A2FF}"/>
                </a:ext>
              </a:extLst>
            </xdr:cNvPr>
            <xdr:cNvSpPr txBox="1"/>
          </xdr:nvSpPr>
          <xdr:spPr>
            <a:xfrm>
              <a:off x="2732733"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20" name="TextBox 19">
              <a:extLst>
                <a:ext uri="{FF2B5EF4-FFF2-40B4-BE49-F238E27FC236}">
                  <a16:creationId xmlns:a16="http://schemas.microsoft.com/office/drawing/2014/main" id="{B993DB21-D2FB-46E3-BD20-668216E7A2FF}"/>
                </a:ext>
              </a:extLst>
            </xdr:cNvPr>
            <xdr:cNvSpPr txBox="1"/>
          </xdr:nvSpPr>
          <xdr:spPr>
            <a:xfrm>
              <a:off x="2732733"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twoCellAnchor editAs="oneCell">
    <xdr:from>
      <xdr:col>7</xdr:col>
      <xdr:colOff>36632</xdr:colOff>
      <xdr:row>42</xdr:row>
      <xdr:rowOff>21984</xdr:rowOff>
    </xdr:from>
    <xdr:to>
      <xdr:col>9</xdr:col>
      <xdr:colOff>37364</xdr:colOff>
      <xdr:row>43</xdr:row>
      <xdr:rowOff>7328</xdr:rowOff>
    </xdr:to>
    <xdr:pic>
      <xdr:nvPicPr>
        <xdr:cNvPr id="21" name="Picture 20">
          <a:extLst>
            <a:ext uri="{FF2B5EF4-FFF2-40B4-BE49-F238E27FC236}">
              <a16:creationId xmlns:a16="http://schemas.microsoft.com/office/drawing/2014/main" id="{00D4545E-87DA-4F2C-B1FE-F77A2D948E1E}"/>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4635376" y="7900990"/>
          <a:ext cx="175844" cy="1219932"/>
        </a:xfrm>
        <a:prstGeom prst="rect">
          <a:avLst/>
        </a:prstGeom>
      </xdr:spPr>
    </xdr:pic>
    <xdr:clientData/>
  </xdr:twoCellAnchor>
  <xdr:oneCellAnchor>
    <xdr:from>
      <xdr:col>17</xdr:col>
      <xdr:colOff>48985</xdr:colOff>
      <xdr:row>7</xdr:row>
      <xdr:rowOff>180974</xdr:rowOff>
    </xdr:from>
    <xdr:ext cx="1503638" cy="266700"/>
    <xdr:pic>
      <xdr:nvPicPr>
        <xdr:cNvPr id="22" name="Picture 21">
          <a:extLst>
            <a:ext uri="{FF2B5EF4-FFF2-40B4-BE49-F238E27FC236}">
              <a16:creationId xmlns:a16="http://schemas.microsoft.com/office/drawing/2014/main" id="{AEE883D9-B717-44F1-BE2F-92356D964158}"/>
            </a:ext>
          </a:extLst>
        </xdr:cNvPr>
        <xdr:cNvPicPr>
          <a:picLocks noChangeAspect="1"/>
        </xdr:cNvPicPr>
      </xdr:nvPicPr>
      <xdr:blipFill>
        <a:blip xmlns:r="http://schemas.openxmlformats.org/officeDocument/2006/relationships" r:embed="rId1"/>
        <a:stretch>
          <a:fillRect/>
        </a:stretch>
      </xdr:blipFill>
      <xdr:spPr>
        <a:xfrm>
          <a:off x="10364560" y="1876424"/>
          <a:ext cx="1503638" cy="266700"/>
        </a:xfrm>
        <a:prstGeom prst="rect">
          <a:avLst/>
        </a:prstGeom>
      </xdr:spPr>
    </xdr:pic>
    <xdr:clientData/>
  </xdr:oneCellAnchor>
  <xdr:oneCellAnchor>
    <xdr:from>
      <xdr:col>17</xdr:col>
      <xdr:colOff>15272</xdr:colOff>
      <xdr:row>14</xdr:row>
      <xdr:rowOff>0</xdr:rowOff>
    </xdr:from>
    <xdr:ext cx="1802614" cy="205859"/>
    <xdr:pic>
      <xdr:nvPicPr>
        <xdr:cNvPr id="23" name="Picture 22">
          <a:extLst>
            <a:ext uri="{FF2B5EF4-FFF2-40B4-BE49-F238E27FC236}">
              <a16:creationId xmlns:a16="http://schemas.microsoft.com/office/drawing/2014/main" id="{878736D8-6219-442C-B77C-F0A44B498AF0}"/>
            </a:ext>
          </a:extLst>
        </xdr:cNvPr>
        <xdr:cNvPicPr>
          <a:picLocks noChangeAspect="1"/>
        </xdr:cNvPicPr>
      </xdr:nvPicPr>
      <xdr:blipFill>
        <a:blip xmlns:r="http://schemas.openxmlformats.org/officeDocument/2006/relationships" r:embed="rId2"/>
        <a:stretch>
          <a:fillRect/>
        </a:stretch>
      </xdr:blipFill>
      <xdr:spPr>
        <a:xfrm>
          <a:off x="10330847" y="3028950"/>
          <a:ext cx="1802614" cy="205859"/>
        </a:xfrm>
        <a:prstGeom prst="rect">
          <a:avLst/>
        </a:prstGeom>
      </xdr:spPr>
    </xdr:pic>
    <xdr:clientData/>
  </xdr:oneCellAnchor>
  <xdr:oneCellAnchor>
    <xdr:from>
      <xdr:col>12</xdr:col>
      <xdr:colOff>10887</xdr:colOff>
      <xdr:row>13</xdr:row>
      <xdr:rowOff>48986</xdr:rowOff>
    </xdr:from>
    <xdr:ext cx="689778" cy="231381"/>
    <xdr:pic>
      <xdr:nvPicPr>
        <xdr:cNvPr id="24" name="Picture 23" descr="Water 11 01387 g004 550">
          <a:extLst>
            <a:ext uri="{FF2B5EF4-FFF2-40B4-BE49-F238E27FC236}">
              <a16:creationId xmlns:a16="http://schemas.microsoft.com/office/drawing/2014/main" id="{1AC011AB-FB5F-465A-B141-7944765B96DF}"/>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6516462" y="2887436"/>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110218</xdr:colOff>
      <xdr:row>13</xdr:row>
      <xdr:rowOff>160823</xdr:rowOff>
    </xdr:from>
    <xdr:ext cx="882362" cy="362673"/>
    <xdr:pic>
      <xdr:nvPicPr>
        <xdr:cNvPr id="25" name="Picture 24">
          <a:extLst>
            <a:ext uri="{FF2B5EF4-FFF2-40B4-BE49-F238E27FC236}">
              <a16:creationId xmlns:a16="http://schemas.microsoft.com/office/drawing/2014/main" id="{B6E3E612-334F-4881-BA9C-4A848894BE9A}"/>
            </a:ext>
          </a:extLst>
        </xdr:cNvPr>
        <xdr:cNvPicPr>
          <a:picLocks noChangeAspect="1"/>
        </xdr:cNvPicPr>
      </xdr:nvPicPr>
      <xdr:blipFill>
        <a:blip xmlns:r="http://schemas.openxmlformats.org/officeDocument/2006/relationships" r:embed="rId4"/>
        <a:stretch>
          <a:fillRect/>
        </a:stretch>
      </xdr:blipFill>
      <xdr:spPr>
        <a:xfrm>
          <a:off x="7415893" y="2999273"/>
          <a:ext cx="882362" cy="362673"/>
        </a:xfrm>
        <a:prstGeom prst="rect">
          <a:avLst/>
        </a:prstGeom>
      </xdr:spPr>
    </xdr:pic>
    <xdr:clientData/>
  </xdr:oneCellAnchor>
  <xdr:oneCellAnchor>
    <xdr:from>
      <xdr:col>17</xdr:col>
      <xdr:colOff>23131</xdr:colOff>
      <xdr:row>19</xdr:row>
      <xdr:rowOff>8164</xdr:rowOff>
    </xdr:from>
    <xdr:ext cx="2116557" cy="182336"/>
    <xdr:pic>
      <xdr:nvPicPr>
        <xdr:cNvPr id="26" name="Picture 25">
          <a:extLst>
            <a:ext uri="{FF2B5EF4-FFF2-40B4-BE49-F238E27FC236}">
              <a16:creationId xmlns:a16="http://schemas.microsoft.com/office/drawing/2014/main" id="{193C9AEB-9AEC-4480-9917-BDF37F6C840F}"/>
            </a:ext>
          </a:extLst>
        </xdr:cNvPr>
        <xdr:cNvPicPr>
          <a:picLocks noChangeAspect="1"/>
        </xdr:cNvPicPr>
      </xdr:nvPicPr>
      <xdr:blipFill>
        <a:blip xmlns:r="http://schemas.openxmlformats.org/officeDocument/2006/relationships" r:embed="rId5"/>
        <a:stretch>
          <a:fillRect/>
        </a:stretch>
      </xdr:blipFill>
      <xdr:spPr>
        <a:xfrm>
          <a:off x="10338706" y="3989614"/>
          <a:ext cx="2116557" cy="182336"/>
        </a:xfrm>
        <a:prstGeom prst="rect">
          <a:avLst/>
        </a:prstGeom>
      </xdr:spPr>
    </xdr:pic>
    <xdr:clientData/>
  </xdr:oneCellAnchor>
  <xdr:oneCellAnchor>
    <xdr:from>
      <xdr:col>17</xdr:col>
      <xdr:colOff>23133</xdr:colOff>
      <xdr:row>24</xdr:row>
      <xdr:rowOff>4083</xdr:rowOff>
    </xdr:from>
    <xdr:ext cx="1958796" cy="210230"/>
    <xdr:pic>
      <xdr:nvPicPr>
        <xdr:cNvPr id="27" name="Picture 26">
          <a:extLst>
            <a:ext uri="{FF2B5EF4-FFF2-40B4-BE49-F238E27FC236}">
              <a16:creationId xmlns:a16="http://schemas.microsoft.com/office/drawing/2014/main" id="{80C0ED1B-6B07-417E-821B-94EA34499249}"/>
            </a:ext>
          </a:extLst>
        </xdr:cNvPr>
        <xdr:cNvPicPr>
          <a:picLocks noChangeAspect="1"/>
        </xdr:cNvPicPr>
      </xdr:nvPicPr>
      <xdr:blipFill>
        <a:blip xmlns:r="http://schemas.openxmlformats.org/officeDocument/2006/relationships" r:embed="rId6"/>
        <a:stretch>
          <a:fillRect/>
        </a:stretch>
      </xdr:blipFill>
      <xdr:spPr>
        <a:xfrm>
          <a:off x="10338708" y="4966608"/>
          <a:ext cx="1958796" cy="210230"/>
        </a:xfrm>
        <a:prstGeom prst="rect">
          <a:avLst/>
        </a:prstGeom>
      </xdr:spPr>
    </xdr:pic>
    <xdr:clientData/>
  </xdr:oneCellAnchor>
  <xdr:oneCellAnchor>
    <xdr:from>
      <xdr:col>17</xdr:col>
      <xdr:colOff>54429</xdr:colOff>
      <xdr:row>29</xdr:row>
      <xdr:rowOff>2721</xdr:rowOff>
    </xdr:from>
    <xdr:ext cx="1952491" cy="190534"/>
    <xdr:pic>
      <xdr:nvPicPr>
        <xdr:cNvPr id="28" name="Picture 27">
          <a:extLst>
            <a:ext uri="{FF2B5EF4-FFF2-40B4-BE49-F238E27FC236}">
              <a16:creationId xmlns:a16="http://schemas.microsoft.com/office/drawing/2014/main" id="{6B5B53C3-0E16-44F3-9974-597009A24348}"/>
            </a:ext>
          </a:extLst>
        </xdr:cNvPr>
        <xdr:cNvPicPr>
          <a:picLocks noChangeAspect="1"/>
        </xdr:cNvPicPr>
      </xdr:nvPicPr>
      <xdr:blipFill>
        <a:blip xmlns:r="http://schemas.openxmlformats.org/officeDocument/2006/relationships" r:embed="rId7"/>
        <a:stretch>
          <a:fillRect/>
        </a:stretch>
      </xdr:blipFill>
      <xdr:spPr>
        <a:xfrm>
          <a:off x="10370004" y="5927271"/>
          <a:ext cx="1952491" cy="190534"/>
        </a:xfrm>
        <a:prstGeom prst="rect">
          <a:avLst/>
        </a:prstGeom>
      </xdr:spPr>
    </xdr:pic>
    <xdr:clientData/>
  </xdr:oneCellAnchor>
  <xdr:oneCellAnchor>
    <xdr:from>
      <xdr:col>13</xdr:col>
      <xdr:colOff>158993</xdr:colOff>
      <xdr:row>16</xdr:row>
      <xdr:rowOff>109904</xdr:rowOff>
    </xdr:from>
    <xdr:ext cx="747451" cy="200000"/>
    <xdr:pic>
      <xdr:nvPicPr>
        <xdr:cNvPr id="29" name="Picture 28">
          <a:extLst>
            <a:ext uri="{FF2B5EF4-FFF2-40B4-BE49-F238E27FC236}">
              <a16:creationId xmlns:a16="http://schemas.microsoft.com/office/drawing/2014/main" id="{42D259EE-70C4-4981-B72B-860F764F0F0E}"/>
            </a:ext>
          </a:extLst>
        </xdr:cNvPr>
        <xdr:cNvPicPr>
          <a:picLocks noChangeAspect="1"/>
        </xdr:cNvPicPr>
      </xdr:nvPicPr>
      <xdr:blipFill>
        <a:blip xmlns:r="http://schemas.openxmlformats.org/officeDocument/2006/relationships" r:embed="rId8"/>
        <a:stretch>
          <a:fillRect/>
        </a:stretch>
      </xdr:blipFill>
      <xdr:spPr>
        <a:xfrm>
          <a:off x="7464668" y="3519854"/>
          <a:ext cx="747451" cy="200000"/>
        </a:xfrm>
        <a:prstGeom prst="rect">
          <a:avLst/>
        </a:prstGeom>
      </xdr:spPr>
    </xdr:pic>
    <xdr:clientData/>
  </xdr:oneCellAnchor>
  <xdr:oneCellAnchor>
    <xdr:from>
      <xdr:col>15</xdr:col>
      <xdr:colOff>249113</xdr:colOff>
      <xdr:row>41</xdr:row>
      <xdr:rowOff>7327</xdr:rowOff>
    </xdr:from>
    <xdr:ext cx="633779" cy="183173"/>
    <xdr:pic>
      <xdr:nvPicPr>
        <xdr:cNvPr id="30" name="Picture 29">
          <a:extLst>
            <a:ext uri="{FF2B5EF4-FFF2-40B4-BE49-F238E27FC236}">
              <a16:creationId xmlns:a16="http://schemas.microsoft.com/office/drawing/2014/main" id="{7FF88482-B763-4DB9-8716-EA4A1A5DB0A1}"/>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9189791" y="7992574"/>
          <a:ext cx="183173" cy="633779"/>
        </a:xfrm>
        <a:prstGeom prst="rect">
          <a:avLst/>
        </a:prstGeom>
      </xdr:spPr>
    </xdr:pic>
    <xdr:clientData/>
  </xdr:oneCellAnchor>
  <xdr:oneCellAnchor>
    <xdr:from>
      <xdr:col>15</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31" name="TextBox 30">
              <a:extLst>
                <a:ext uri="{FF2B5EF4-FFF2-40B4-BE49-F238E27FC236}">
                  <a16:creationId xmlns:a16="http://schemas.microsoft.com/office/drawing/2014/main" id="{5EF2F0E7-3E4A-4EB6-8D31-C328B9762F7B}"/>
                </a:ext>
              </a:extLst>
            </xdr:cNvPr>
            <xdr:cNvSpPr txBox="1"/>
          </xdr:nvSpPr>
          <xdr:spPr>
            <a:xfrm>
              <a:off x="8905875"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31" name="TextBox 30">
              <a:extLst>
                <a:ext uri="{FF2B5EF4-FFF2-40B4-BE49-F238E27FC236}">
                  <a16:creationId xmlns:a16="http://schemas.microsoft.com/office/drawing/2014/main" id="{5EF2F0E7-3E4A-4EB6-8D31-C328B9762F7B}"/>
                </a:ext>
              </a:extLst>
            </xdr:cNvPr>
            <xdr:cNvSpPr txBox="1"/>
          </xdr:nvSpPr>
          <xdr:spPr>
            <a:xfrm>
              <a:off x="8905875"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𝐶</a:t>
              </a:r>
              <a:r>
                <a:rPr lang="id-ID" sz="1100" b="0" i="0">
                  <a:solidFill>
                    <a:schemeClr val="tx1"/>
                  </a:solidFill>
                  <a:effectLst/>
                  <a:latin typeface="Cambria Math" panose="02040503050406030204" pitchFamily="18" charset="0"/>
                  <a:ea typeface="+mn-ea"/>
                  <a:cs typeface="+mn-cs"/>
                </a:rPr>
                <a:t> ̃_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32" name="TextBox 31">
              <a:extLst>
                <a:ext uri="{FF2B5EF4-FFF2-40B4-BE49-F238E27FC236}">
                  <a16:creationId xmlns:a16="http://schemas.microsoft.com/office/drawing/2014/main" id="{2FAA640B-E7DA-47F5-AA28-571E5D3CD7F0}"/>
                </a:ext>
              </a:extLst>
            </xdr:cNvPr>
            <xdr:cNvSpPr txBox="1"/>
          </xdr:nvSpPr>
          <xdr:spPr>
            <a:xfrm>
              <a:off x="8938532"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32" name="TextBox 31">
              <a:extLst>
                <a:ext uri="{FF2B5EF4-FFF2-40B4-BE49-F238E27FC236}">
                  <a16:creationId xmlns:a16="http://schemas.microsoft.com/office/drawing/2014/main" id="{2FAA640B-E7DA-47F5-AA28-571E5D3CD7F0}"/>
                </a:ext>
              </a:extLst>
            </xdr:cNvPr>
            <xdr:cNvSpPr txBox="1"/>
          </xdr:nvSpPr>
          <xdr:spPr>
            <a:xfrm>
              <a:off x="8938532"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33" name="TextBox 32">
              <a:extLst>
                <a:ext uri="{FF2B5EF4-FFF2-40B4-BE49-F238E27FC236}">
                  <a16:creationId xmlns:a16="http://schemas.microsoft.com/office/drawing/2014/main" id="{6DDCD70E-E9A1-4EE5-8BB2-22533D2E8894}"/>
                </a:ext>
              </a:extLst>
            </xdr:cNvPr>
            <xdr:cNvSpPr txBox="1"/>
          </xdr:nvSpPr>
          <xdr:spPr>
            <a:xfrm>
              <a:off x="8846004"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33" name="TextBox 32">
              <a:extLst>
                <a:ext uri="{FF2B5EF4-FFF2-40B4-BE49-F238E27FC236}">
                  <a16:creationId xmlns:a16="http://schemas.microsoft.com/office/drawing/2014/main" id="{6DDCD70E-E9A1-4EE5-8BB2-22533D2E8894}"/>
                </a:ext>
              </a:extLst>
            </xdr:cNvPr>
            <xdr:cNvSpPr txBox="1"/>
          </xdr:nvSpPr>
          <xdr:spPr>
            <a:xfrm>
              <a:off x="8846004"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34" name="TextBox 33">
              <a:extLst>
                <a:ext uri="{FF2B5EF4-FFF2-40B4-BE49-F238E27FC236}">
                  <a16:creationId xmlns:a16="http://schemas.microsoft.com/office/drawing/2014/main" id="{3344AE70-AC35-4DCB-8957-E2DEBBE2B8D8}"/>
                </a:ext>
              </a:extLst>
            </xdr:cNvPr>
            <xdr:cNvSpPr txBox="1"/>
          </xdr:nvSpPr>
          <xdr:spPr>
            <a:xfrm>
              <a:off x="8905875"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34" name="TextBox 33">
              <a:extLst>
                <a:ext uri="{FF2B5EF4-FFF2-40B4-BE49-F238E27FC236}">
                  <a16:creationId xmlns:a16="http://schemas.microsoft.com/office/drawing/2014/main" id="{3344AE70-AC35-4DCB-8957-E2DEBBE2B8D8}"/>
                </a:ext>
              </a:extLst>
            </xdr:cNvPr>
            <xdr:cNvSpPr txBox="1"/>
          </xdr:nvSpPr>
          <xdr:spPr>
            <a:xfrm>
              <a:off x="8905875"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12</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D3CC99B3-66FF-414B-8839-1DA0F56864BC}"/>
                </a:ext>
              </a:extLst>
            </xdr:cNvPr>
            <xdr:cNvSpPr txBox="1"/>
          </xdr:nvSpPr>
          <xdr:spPr>
            <a:xfrm>
              <a:off x="6505575"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35" name="TextBox 34">
              <a:extLst>
                <a:ext uri="{FF2B5EF4-FFF2-40B4-BE49-F238E27FC236}">
                  <a16:creationId xmlns:a16="http://schemas.microsoft.com/office/drawing/2014/main" id="{D3CC99B3-66FF-414B-8839-1DA0F56864BC}"/>
                </a:ext>
              </a:extLst>
            </xdr:cNvPr>
            <xdr:cNvSpPr txBox="1"/>
          </xdr:nvSpPr>
          <xdr:spPr>
            <a:xfrm>
              <a:off x="6505575"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15</xdr:col>
      <xdr:colOff>205154</xdr:colOff>
      <xdr:row>35</xdr:row>
      <xdr:rowOff>5861</xdr:rowOff>
    </xdr:from>
    <xdr:ext cx="674077" cy="191965"/>
    <xdr:pic>
      <xdr:nvPicPr>
        <xdr:cNvPr id="36" name="Picture 35">
          <a:extLst>
            <a:ext uri="{FF2B5EF4-FFF2-40B4-BE49-F238E27FC236}">
              <a16:creationId xmlns:a16="http://schemas.microsoft.com/office/drawing/2014/main" id="{D9692780-302C-47BE-AED9-24F411C10CBC}"/>
            </a:ext>
          </a:extLst>
        </xdr:cNvPr>
        <xdr:cNvPicPr>
          <a:picLocks noChangeAspect="1"/>
        </xdr:cNvPicPr>
      </xdr:nvPicPr>
      <xdr:blipFill rotWithShape="1">
        <a:blip xmlns:r="http://schemas.openxmlformats.org/officeDocument/2006/relationships" r:embed="rId10"/>
        <a:srcRect l="23334" t="1" r="37297" b="4029"/>
        <a:stretch/>
      </xdr:blipFill>
      <xdr:spPr>
        <a:xfrm>
          <a:off x="8920529" y="7073411"/>
          <a:ext cx="674077" cy="191965"/>
        </a:xfrm>
        <a:prstGeom prst="rect">
          <a:avLst/>
        </a:prstGeom>
      </xdr:spPr>
    </xdr:pic>
    <xdr:clientData/>
  </xdr:oneCellAnchor>
  <xdr:oneCellAnchor>
    <xdr:from>
      <xdr:col>15</xdr:col>
      <xdr:colOff>315057</xdr:colOff>
      <xdr:row>36</xdr:row>
      <xdr:rowOff>7328</xdr:rowOff>
    </xdr:from>
    <xdr:ext cx="474785" cy="211014"/>
    <xdr:pic>
      <xdr:nvPicPr>
        <xdr:cNvPr id="37" name="Picture 36">
          <a:extLst>
            <a:ext uri="{FF2B5EF4-FFF2-40B4-BE49-F238E27FC236}">
              <a16:creationId xmlns:a16="http://schemas.microsoft.com/office/drawing/2014/main" id="{9A9A0B2D-E763-40D0-A972-E51D0A279531}"/>
            </a:ext>
          </a:extLst>
        </xdr:cNvPr>
        <xdr:cNvPicPr>
          <a:picLocks noChangeAspect="1"/>
        </xdr:cNvPicPr>
      </xdr:nvPicPr>
      <xdr:blipFill rotWithShape="1">
        <a:blip xmlns:r="http://schemas.openxmlformats.org/officeDocument/2006/relationships" r:embed="rId10"/>
        <a:srcRect l="71776" t="-9522" r="495" b="4029"/>
        <a:stretch/>
      </xdr:blipFill>
      <xdr:spPr>
        <a:xfrm>
          <a:off x="9030432" y="7265378"/>
          <a:ext cx="474785" cy="211014"/>
        </a:xfrm>
        <a:prstGeom prst="rect">
          <a:avLst/>
        </a:prstGeom>
      </xdr:spPr>
    </xdr:pic>
    <xdr:clientData/>
  </xdr:oneCellAnchor>
  <xdr:oneCellAnchor>
    <xdr:from>
      <xdr:col>18</xdr:col>
      <xdr:colOff>62068</xdr:colOff>
      <xdr:row>37</xdr:row>
      <xdr:rowOff>5862</xdr:rowOff>
    </xdr:from>
    <xdr:ext cx="1712204" cy="200025"/>
    <xdr:pic>
      <xdr:nvPicPr>
        <xdr:cNvPr id="38" name="Picture 37">
          <a:extLst>
            <a:ext uri="{FF2B5EF4-FFF2-40B4-BE49-F238E27FC236}">
              <a16:creationId xmlns:a16="http://schemas.microsoft.com/office/drawing/2014/main" id="{DCD9A1FC-473F-41E5-BEB9-A99EA490A656}"/>
            </a:ext>
          </a:extLst>
        </xdr:cNvPr>
        <xdr:cNvPicPr>
          <a:picLocks noChangeAspect="1"/>
        </xdr:cNvPicPr>
      </xdr:nvPicPr>
      <xdr:blipFill>
        <a:blip xmlns:r="http://schemas.openxmlformats.org/officeDocument/2006/relationships" r:embed="rId10"/>
        <a:stretch>
          <a:fillRect/>
        </a:stretch>
      </xdr:blipFill>
      <xdr:spPr>
        <a:xfrm>
          <a:off x="10987243" y="7454412"/>
          <a:ext cx="1712204" cy="200025"/>
        </a:xfrm>
        <a:prstGeom prst="rect">
          <a:avLst/>
        </a:prstGeom>
      </xdr:spPr>
    </xdr:pic>
    <xdr:clientData/>
  </xdr:oneCellAnchor>
  <xdr:oneCellAnchor>
    <xdr:from>
      <xdr:col>15</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39" name="TextBox 38">
              <a:extLst>
                <a:ext uri="{FF2B5EF4-FFF2-40B4-BE49-F238E27FC236}">
                  <a16:creationId xmlns:a16="http://schemas.microsoft.com/office/drawing/2014/main" id="{7A3ED234-1BE9-4515-9485-197F3759D0BF}"/>
                </a:ext>
              </a:extLst>
            </xdr:cNvPr>
            <xdr:cNvSpPr txBox="1"/>
          </xdr:nvSpPr>
          <xdr:spPr>
            <a:xfrm>
              <a:off x="9187019"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39" name="TextBox 38">
              <a:extLst>
                <a:ext uri="{FF2B5EF4-FFF2-40B4-BE49-F238E27FC236}">
                  <a16:creationId xmlns:a16="http://schemas.microsoft.com/office/drawing/2014/main" id="{7A3ED234-1BE9-4515-9485-197F3759D0BF}"/>
                </a:ext>
              </a:extLst>
            </xdr:cNvPr>
            <xdr:cNvSpPr txBox="1"/>
          </xdr:nvSpPr>
          <xdr:spPr>
            <a:xfrm>
              <a:off x="9187019"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15</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40" name="TextBox 39">
              <a:extLst>
                <a:ext uri="{FF2B5EF4-FFF2-40B4-BE49-F238E27FC236}">
                  <a16:creationId xmlns:a16="http://schemas.microsoft.com/office/drawing/2014/main" id="{15CB8208-1D1B-4450-A580-67F672AB397C}"/>
                </a:ext>
              </a:extLst>
            </xdr:cNvPr>
            <xdr:cNvSpPr txBox="1"/>
          </xdr:nvSpPr>
          <xdr:spPr>
            <a:xfrm>
              <a:off x="9200208"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40" name="TextBox 39">
              <a:extLst>
                <a:ext uri="{FF2B5EF4-FFF2-40B4-BE49-F238E27FC236}">
                  <a16:creationId xmlns:a16="http://schemas.microsoft.com/office/drawing/2014/main" id="{15CB8208-1D1B-4450-A580-67F672AB397C}"/>
                </a:ext>
              </a:extLst>
            </xdr:cNvPr>
            <xdr:cNvSpPr txBox="1"/>
          </xdr:nvSpPr>
          <xdr:spPr>
            <a:xfrm>
              <a:off x="9200208"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18</xdr:col>
      <xdr:colOff>36632</xdr:colOff>
      <xdr:row>42</xdr:row>
      <xdr:rowOff>21984</xdr:rowOff>
    </xdr:from>
    <xdr:ext cx="1219932" cy="175844"/>
    <xdr:pic>
      <xdr:nvPicPr>
        <xdr:cNvPr id="41" name="Picture 40">
          <a:extLst>
            <a:ext uri="{FF2B5EF4-FFF2-40B4-BE49-F238E27FC236}">
              <a16:creationId xmlns:a16="http://schemas.microsoft.com/office/drawing/2014/main" id="{195572FA-F8C6-46DE-9C6D-02225254122F}"/>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11483851" y="7900990"/>
          <a:ext cx="175844" cy="1219932"/>
        </a:xfrm>
        <a:prstGeom prst="rect">
          <a:avLst/>
        </a:prstGeom>
      </xdr:spPr>
    </xdr:pic>
    <xdr:clientData/>
  </xdr:oneCellAnchor>
  <xdr:oneCellAnchor>
    <xdr:from>
      <xdr:col>28</xdr:col>
      <xdr:colOff>48985</xdr:colOff>
      <xdr:row>7</xdr:row>
      <xdr:rowOff>180974</xdr:rowOff>
    </xdr:from>
    <xdr:ext cx="1503638" cy="266700"/>
    <xdr:pic>
      <xdr:nvPicPr>
        <xdr:cNvPr id="42" name="Picture 41">
          <a:extLst>
            <a:ext uri="{FF2B5EF4-FFF2-40B4-BE49-F238E27FC236}">
              <a16:creationId xmlns:a16="http://schemas.microsoft.com/office/drawing/2014/main" id="{9C132079-3C11-4BE3-8177-4F879E786E70}"/>
            </a:ext>
          </a:extLst>
        </xdr:cNvPr>
        <xdr:cNvPicPr>
          <a:picLocks noChangeAspect="1"/>
        </xdr:cNvPicPr>
      </xdr:nvPicPr>
      <xdr:blipFill>
        <a:blip xmlns:r="http://schemas.openxmlformats.org/officeDocument/2006/relationships" r:embed="rId1"/>
        <a:stretch>
          <a:fillRect/>
        </a:stretch>
      </xdr:blipFill>
      <xdr:spPr>
        <a:xfrm>
          <a:off x="16527235" y="1876424"/>
          <a:ext cx="1503638" cy="266700"/>
        </a:xfrm>
        <a:prstGeom prst="rect">
          <a:avLst/>
        </a:prstGeom>
      </xdr:spPr>
    </xdr:pic>
    <xdr:clientData/>
  </xdr:oneCellAnchor>
  <xdr:oneCellAnchor>
    <xdr:from>
      <xdr:col>28</xdr:col>
      <xdr:colOff>15272</xdr:colOff>
      <xdr:row>14</xdr:row>
      <xdr:rowOff>0</xdr:rowOff>
    </xdr:from>
    <xdr:ext cx="1802614" cy="205859"/>
    <xdr:pic>
      <xdr:nvPicPr>
        <xdr:cNvPr id="43" name="Picture 42">
          <a:extLst>
            <a:ext uri="{FF2B5EF4-FFF2-40B4-BE49-F238E27FC236}">
              <a16:creationId xmlns:a16="http://schemas.microsoft.com/office/drawing/2014/main" id="{CD30FCB1-E7DC-4D1E-AC08-57CDC097EC11}"/>
            </a:ext>
          </a:extLst>
        </xdr:cNvPr>
        <xdr:cNvPicPr>
          <a:picLocks noChangeAspect="1"/>
        </xdr:cNvPicPr>
      </xdr:nvPicPr>
      <xdr:blipFill>
        <a:blip xmlns:r="http://schemas.openxmlformats.org/officeDocument/2006/relationships" r:embed="rId2"/>
        <a:stretch>
          <a:fillRect/>
        </a:stretch>
      </xdr:blipFill>
      <xdr:spPr>
        <a:xfrm>
          <a:off x="16493522" y="3028950"/>
          <a:ext cx="1802614" cy="205859"/>
        </a:xfrm>
        <a:prstGeom prst="rect">
          <a:avLst/>
        </a:prstGeom>
      </xdr:spPr>
    </xdr:pic>
    <xdr:clientData/>
  </xdr:oneCellAnchor>
  <xdr:oneCellAnchor>
    <xdr:from>
      <xdr:col>23</xdr:col>
      <xdr:colOff>10887</xdr:colOff>
      <xdr:row>13</xdr:row>
      <xdr:rowOff>48986</xdr:rowOff>
    </xdr:from>
    <xdr:ext cx="689778" cy="231381"/>
    <xdr:pic>
      <xdr:nvPicPr>
        <xdr:cNvPr id="44" name="Picture 43" descr="Water 11 01387 g004 550">
          <a:extLst>
            <a:ext uri="{FF2B5EF4-FFF2-40B4-BE49-F238E27FC236}">
              <a16:creationId xmlns:a16="http://schemas.microsoft.com/office/drawing/2014/main" id="{E351E057-AF44-46A8-8A35-6FEC2B8E8E71}"/>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13193487" y="2887436"/>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24</xdr:col>
      <xdr:colOff>110218</xdr:colOff>
      <xdr:row>13</xdr:row>
      <xdr:rowOff>160823</xdr:rowOff>
    </xdr:from>
    <xdr:ext cx="882362" cy="362673"/>
    <xdr:pic>
      <xdr:nvPicPr>
        <xdr:cNvPr id="45" name="Picture 44">
          <a:extLst>
            <a:ext uri="{FF2B5EF4-FFF2-40B4-BE49-F238E27FC236}">
              <a16:creationId xmlns:a16="http://schemas.microsoft.com/office/drawing/2014/main" id="{2FF1DD5F-B46A-4759-97E8-8387BE2ACDAA}"/>
            </a:ext>
          </a:extLst>
        </xdr:cNvPr>
        <xdr:cNvPicPr>
          <a:picLocks noChangeAspect="1"/>
        </xdr:cNvPicPr>
      </xdr:nvPicPr>
      <xdr:blipFill>
        <a:blip xmlns:r="http://schemas.openxmlformats.org/officeDocument/2006/relationships" r:embed="rId4"/>
        <a:stretch>
          <a:fillRect/>
        </a:stretch>
      </xdr:blipFill>
      <xdr:spPr>
        <a:xfrm>
          <a:off x="14035768" y="2999273"/>
          <a:ext cx="882362" cy="362673"/>
        </a:xfrm>
        <a:prstGeom prst="rect">
          <a:avLst/>
        </a:prstGeom>
      </xdr:spPr>
    </xdr:pic>
    <xdr:clientData/>
  </xdr:oneCellAnchor>
  <xdr:oneCellAnchor>
    <xdr:from>
      <xdr:col>28</xdr:col>
      <xdr:colOff>23131</xdr:colOff>
      <xdr:row>19</xdr:row>
      <xdr:rowOff>8164</xdr:rowOff>
    </xdr:from>
    <xdr:ext cx="2116557" cy="182336"/>
    <xdr:pic>
      <xdr:nvPicPr>
        <xdr:cNvPr id="46" name="Picture 45">
          <a:extLst>
            <a:ext uri="{FF2B5EF4-FFF2-40B4-BE49-F238E27FC236}">
              <a16:creationId xmlns:a16="http://schemas.microsoft.com/office/drawing/2014/main" id="{F71C6299-77E7-4636-9CDA-FFA56A56A6E6}"/>
            </a:ext>
          </a:extLst>
        </xdr:cNvPr>
        <xdr:cNvPicPr>
          <a:picLocks noChangeAspect="1"/>
        </xdr:cNvPicPr>
      </xdr:nvPicPr>
      <xdr:blipFill>
        <a:blip xmlns:r="http://schemas.openxmlformats.org/officeDocument/2006/relationships" r:embed="rId5"/>
        <a:stretch>
          <a:fillRect/>
        </a:stretch>
      </xdr:blipFill>
      <xdr:spPr>
        <a:xfrm>
          <a:off x="16501381" y="3989614"/>
          <a:ext cx="2116557" cy="182336"/>
        </a:xfrm>
        <a:prstGeom prst="rect">
          <a:avLst/>
        </a:prstGeom>
      </xdr:spPr>
    </xdr:pic>
    <xdr:clientData/>
  </xdr:oneCellAnchor>
  <xdr:oneCellAnchor>
    <xdr:from>
      <xdr:col>28</xdr:col>
      <xdr:colOff>23133</xdr:colOff>
      <xdr:row>24</xdr:row>
      <xdr:rowOff>4083</xdr:rowOff>
    </xdr:from>
    <xdr:ext cx="1958796" cy="210230"/>
    <xdr:pic>
      <xdr:nvPicPr>
        <xdr:cNvPr id="47" name="Picture 46">
          <a:extLst>
            <a:ext uri="{FF2B5EF4-FFF2-40B4-BE49-F238E27FC236}">
              <a16:creationId xmlns:a16="http://schemas.microsoft.com/office/drawing/2014/main" id="{56266EB2-8FDC-45D9-8215-5CF72A1A2A1D}"/>
            </a:ext>
          </a:extLst>
        </xdr:cNvPr>
        <xdr:cNvPicPr>
          <a:picLocks noChangeAspect="1"/>
        </xdr:cNvPicPr>
      </xdr:nvPicPr>
      <xdr:blipFill>
        <a:blip xmlns:r="http://schemas.openxmlformats.org/officeDocument/2006/relationships" r:embed="rId6"/>
        <a:stretch>
          <a:fillRect/>
        </a:stretch>
      </xdr:blipFill>
      <xdr:spPr>
        <a:xfrm>
          <a:off x="16501383" y="4966608"/>
          <a:ext cx="1958796" cy="210230"/>
        </a:xfrm>
        <a:prstGeom prst="rect">
          <a:avLst/>
        </a:prstGeom>
      </xdr:spPr>
    </xdr:pic>
    <xdr:clientData/>
  </xdr:oneCellAnchor>
  <xdr:oneCellAnchor>
    <xdr:from>
      <xdr:col>28</xdr:col>
      <xdr:colOff>54429</xdr:colOff>
      <xdr:row>29</xdr:row>
      <xdr:rowOff>2721</xdr:rowOff>
    </xdr:from>
    <xdr:ext cx="1952491" cy="190534"/>
    <xdr:pic>
      <xdr:nvPicPr>
        <xdr:cNvPr id="48" name="Picture 47">
          <a:extLst>
            <a:ext uri="{FF2B5EF4-FFF2-40B4-BE49-F238E27FC236}">
              <a16:creationId xmlns:a16="http://schemas.microsoft.com/office/drawing/2014/main" id="{0752D31E-3F3D-49D3-995A-1DDDC10916FE}"/>
            </a:ext>
          </a:extLst>
        </xdr:cNvPr>
        <xdr:cNvPicPr>
          <a:picLocks noChangeAspect="1"/>
        </xdr:cNvPicPr>
      </xdr:nvPicPr>
      <xdr:blipFill>
        <a:blip xmlns:r="http://schemas.openxmlformats.org/officeDocument/2006/relationships" r:embed="rId7"/>
        <a:stretch>
          <a:fillRect/>
        </a:stretch>
      </xdr:blipFill>
      <xdr:spPr>
        <a:xfrm>
          <a:off x="16532679" y="5927271"/>
          <a:ext cx="1952491" cy="190534"/>
        </a:xfrm>
        <a:prstGeom prst="rect">
          <a:avLst/>
        </a:prstGeom>
      </xdr:spPr>
    </xdr:pic>
    <xdr:clientData/>
  </xdr:oneCellAnchor>
  <xdr:oneCellAnchor>
    <xdr:from>
      <xdr:col>24</xdr:col>
      <xdr:colOff>158993</xdr:colOff>
      <xdr:row>16</xdr:row>
      <xdr:rowOff>109904</xdr:rowOff>
    </xdr:from>
    <xdr:ext cx="747451" cy="200000"/>
    <xdr:pic>
      <xdr:nvPicPr>
        <xdr:cNvPr id="49" name="Picture 48">
          <a:extLst>
            <a:ext uri="{FF2B5EF4-FFF2-40B4-BE49-F238E27FC236}">
              <a16:creationId xmlns:a16="http://schemas.microsoft.com/office/drawing/2014/main" id="{AA61E953-3F40-4F92-A863-D1A27E7713C4}"/>
            </a:ext>
          </a:extLst>
        </xdr:cNvPr>
        <xdr:cNvPicPr>
          <a:picLocks noChangeAspect="1"/>
        </xdr:cNvPicPr>
      </xdr:nvPicPr>
      <xdr:blipFill>
        <a:blip xmlns:r="http://schemas.openxmlformats.org/officeDocument/2006/relationships" r:embed="rId8"/>
        <a:stretch>
          <a:fillRect/>
        </a:stretch>
      </xdr:blipFill>
      <xdr:spPr>
        <a:xfrm>
          <a:off x="14084543" y="3519854"/>
          <a:ext cx="747451" cy="200000"/>
        </a:xfrm>
        <a:prstGeom prst="rect">
          <a:avLst/>
        </a:prstGeom>
      </xdr:spPr>
    </xdr:pic>
    <xdr:clientData/>
  </xdr:oneCellAnchor>
  <xdr:oneCellAnchor>
    <xdr:from>
      <xdr:col>26</xdr:col>
      <xdr:colOff>249113</xdr:colOff>
      <xdr:row>41</xdr:row>
      <xdr:rowOff>7327</xdr:rowOff>
    </xdr:from>
    <xdr:ext cx="633779" cy="183173"/>
    <xdr:pic>
      <xdr:nvPicPr>
        <xdr:cNvPr id="50" name="Picture 49">
          <a:extLst>
            <a:ext uri="{FF2B5EF4-FFF2-40B4-BE49-F238E27FC236}">
              <a16:creationId xmlns:a16="http://schemas.microsoft.com/office/drawing/2014/main" id="{5FBA0BF8-D1CD-41AB-A689-F90E36776419}"/>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15733466" y="7992574"/>
          <a:ext cx="183173" cy="633779"/>
        </a:xfrm>
        <a:prstGeom prst="rect">
          <a:avLst/>
        </a:prstGeom>
      </xdr:spPr>
    </xdr:pic>
    <xdr:clientData/>
  </xdr:oneCellAnchor>
  <xdr:oneCellAnchor>
    <xdr:from>
      <xdr:col>26</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51" name="TextBox 50">
              <a:extLst>
                <a:ext uri="{FF2B5EF4-FFF2-40B4-BE49-F238E27FC236}">
                  <a16:creationId xmlns:a16="http://schemas.microsoft.com/office/drawing/2014/main" id="{48F22636-3751-4AB8-AE49-30BE45580001}"/>
                </a:ext>
              </a:extLst>
            </xdr:cNvPr>
            <xdr:cNvSpPr txBox="1"/>
          </xdr:nvSpPr>
          <xdr:spPr>
            <a:xfrm>
              <a:off x="15449550"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51" name="TextBox 50">
              <a:extLst>
                <a:ext uri="{FF2B5EF4-FFF2-40B4-BE49-F238E27FC236}">
                  <a16:creationId xmlns:a16="http://schemas.microsoft.com/office/drawing/2014/main" id="{48F22636-3751-4AB8-AE49-30BE45580001}"/>
                </a:ext>
              </a:extLst>
            </xdr:cNvPr>
            <xdr:cNvSpPr txBox="1"/>
          </xdr:nvSpPr>
          <xdr:spPr>
            <a:xfrm>
              <a:off x="15449550"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𝐶</a:t>
              </a:r>
              <a:r>
                <a:rPr lang="id-ID" sz="1100" b="0" i="0">
                  <a:solidFill>
                    <a:schemeClr val="tx1"/>
                  </a:solidFill>
                  <a:effectLst/>
                  <a:latin typeface="Cambria Math" panose="02040503050406030204" pitchFamily="18" charset="0"/>
                  <a:ea typeface="+mn-ea"/>
                  <a:cs typeface="+mn-cs"/>
                </a:rPr>
                <a:t> ̃_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52" name="TextBox 51">
              <a:extLst>
                <a:ext uri="{FF2B5EF4-FFF2-40B4-BE49-F238E27FC236}">
                  <a16:creationId xmlns:a16="http://schemas.microsoft.com/office/drawing/2014/main" id="{E10B01C4-781F-4805-8294-5A44B0BAD2DF}"/>
                </a:ext>
              </a:extLst>
            </xdr:cNvPr>
            <xdr:cNvSpPr txBox="1"/>
          </xdr:nvSpPr>
          <xdr:spPr>
            <a:xfrm>
              <a:off x="15482207"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52" name="TextBox 51">
              <a:extLst>
                <a:ext uri="{FF2B5EF4-FFF2-40B4-BE49-F238E27FC236}">
                  <a16:creationId xmlns:a16="http://schemas.microsoft.com/office/drawing/2014/main" id="{E10B01C4-781F-4805-8294-5A44B0BAD2DF}"/>
                </a:ext>
              </a:extLst>
            </xdr:cNvPr>
            <xdr:cNvSpPr txBox="1"/>
          </xdr:nvSpPr>
          <xdr:spPr>
            <a:xfrm>
              <a:off x="15482207"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53" name="TextBox 52">
              <a:extLst>
                <a:ext uri="{FF2B5EF4-FFF2-40B4-BE49-F238E27FC236}">
                  <a16:creationId xmlns:a16="http://schemas.microsoft.com/office/drawing/2014/main" id="{C813CFC0-BF1D-4669-B86B-B7C41A3CEC08}"/>
                </a:ext>
              </a:extLst>
            </xdr:cNvPr>
            <xdr:cNvSpPr txBox="1"/>
          </xdr:nvSpPr>
          <xdr:spPr>
            <a:xfrm>
              <a:off x="15389679"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53" name="TextBox 52">
              <a:extLst>
                <a:ext uri="{FF2B5EF4-FFF2-40B4-BE49-F238E27FC236}">
                  <a16:creationId xmlns:a16="http://schemas.microsoft.com/office/drawing/2014/main" id="{C813CFC0-BF1D-4669-B86B-B7C41A3CEC08}"/>
                </a:ext>
              </a:extLst>
            </xdr:cNvPr>
            <xdr:cNvSpPr txBox="1"/>
          </xdr:nvSpPr>
          <xdr:spPr>
            <a:xfrm>
              <a:off x="15389679"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54" name="TextBox 53">
              <a:extLst>
                <a:ext uri="{FF2B5EF4-FFF2-40B4-BE49-F238E27FC236}">
                  <a16:creationId xmlns:a16="http://schemas.microsoft.com/office/drawing/2014/main" id="{D21EC360-189C-4CD4-8753-883A912B9F6E}"/>
                </a:ext>
              </a:extLst>
            </xdr:cNvPr>
            <xdr:cNvSpPr txBox="1"/>
          </xdr:nvSpPr>
          <xdr:spPr>
            <a:xfrm>
              <a:off x="15449550"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54" name="TextBox 53">
              <a:extLst>
                <a:ext uri="{FF2B5EF4-FFF2-40B4-BE49-F238E27FC236}">
                  <a16:creationId xmlns:a16="http://schemas.microsoft.com/office/drawing/2014/main" id="{D21EC360-189C-4CD4-8753-883A912B9F6E}"/>
                </a:ext>
              </a:extLst>
            </xdr:cNvPr>
            <xdr:cNvSpPr txBox="1"/>
          </xdr:nvSpPr>
          <xdr:spPr>
            <a:xfrm>
              <a:off x="15449550"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23</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55" name="TextBox 54">
              <a:extLst>
                <a:ext uri="{FF2B5EF4-FFF2-40B4-BE49-F238E27FC236}">
                  <a16:creationId xmlns:a16="http://schemas.microsoft.com/office/drawing/2014/main" id="{6890266A-AD0F-4BF8-A597-B2FA1A3E890F}"/>
                </a:ext>
              </a:extLst>
            </xdr:cNvPr>
            <xdr:cNvSpPr txBox="1"/>
          </xdr:nvSpPr>
          <xdr:spPr>
            <a:xfrm>
              <a:off x="13182600"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55" name="TextBox 54">
              <a:extLst>
                <a:ext uri="{FF2B5EF4-FFF2-40B4-BE49-F238E27FC236}">
                  <a16:creationId xmlns:a16="http://schemas.microsoft.com/office/drawing/2014/main" id="{6890266A-AD0F-4BF8-A597-B2FA1A3E890F}"/>
                </a:ext>
              </a:extLst>
            </xdr:cNvPr>
            <xdr:cNvSpPr txBox="1"/>
          </xdr:nvSpPr>
          <xdr:spPr>
            <a:xfrm>
              <a:off x="13182600"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26</xdr:col>
      <xdr:colOff>205154</xdr:colOff>
      <xdr:row>35</xdr:row>
      <xdr:rowOff>5861</xdr:rowOff>
    </xdr:from>
    <xdr:ext cx="674077" cy="191965"/>
    <xdr:pic>
      <xdr:nvPicPr>
        <xdr:cNvPr id="56" name="Picture 55">
          <a:extLst>
            <a:ext uri="{FF2B5EF4-FFF2-40B4-BE49-F238E27FC236}">
              <a16:creationId xmlns:a16="http://schemas.microsoft.com/office/drawing/2014/main" id="{3F7A3D75-DFB6-4921-8781-01C1784BB036}"/>
            </a:ext>
          </a:extLst>
        </xdr:cNvPr>
        <xdr:cNvPicPr>
          <a:picLocks noChangeAspect="1"/>
        </xdr:cNvPicPr>
      </xdr:nvPicPr>
      <xdr:blipFill rotWithShape="1">
        <a:blip xmlns:r="http://schemas.openxmlformats.org/officeDocument/2006/relationships" r:embed="rId10"/>
        <a:srcRect l="23334" t="1" r="37297" b="4029"/>
        <a:stretch/>
      </xdr:blipFill>
      <xdr:spPr>
        <a:xfrm>
          <a:off x="15464204" y="7073411"/>
          <a:ext cx="674077" cy="191965"/>
        </a:xfrm>
        <a:prstGeom prst="rect">
          <a:avLst/>
        </a:prstGeom>
      </xdr:spPr>
    </xdr:pic>
    <xdr:clientData/>
  </xdr:oneCellAnchor>
  <xdr:oneCellAnchor>
    <xdr:from>
      <xdr:col>26</xdr:col>
      <xdr:colOff>315057</xdr:colOff>
      <xdr:row>36</xdr:row>
      <xdr:rowOff>7328</xdr:rowOff>
    </xdr:from>
    <xdr:ext cx="474785" cy="211014"/>
    <xdr:pic>
      <xdr:nvPicPr>
        <xdr:cNvPr id="57" name="Picture 56">
          <a:extLst>
            <a:ext uri="{FF2B5EF4-FFF2-40B4-BE49-F238E27FC236}">
              <a16:creationId xmlns:a16="http://schemas.microsoft.com/office/drawing/2014/main" id="{E240DBBA-D28B-43F8-8840-68F5FF77A11C}"/>
            </a:ext>
          </a:extLst>
        </xdr:cNvPr>
        <xdr:cNvPicPr>
          <a:picLocks noChangeAspect="1"/>
        </xdr:cNvPicPr>
      </xdr:nvPicPr>
      <xdr:blipFill rotWithShape="1">
        <a:blip xmlns:r="http://schemas.openxmlformats.org/officeDocument/2006/relationships" r:embed="rId10"/>
        <a:srcRect l="71776" t="-9522" r="495" b="4029"/>
        <a:stretch/>
      </xdr:blipFill>
      <xdr:spPr>
        <a:xfrm>
          <a:off x="15574107" y="7265378"/>
          <a:ext cx="474785" cy="211014"/>
        </a:xfrm>
        <a:prstGeom prst="rect">
          <a:avLst/>
        </a:prstGeom>
      </xdr:spPr>
    </xdr:pic>
    <xdr:clientData/>
  </xdr:oneCellAnchor>
  <xdr:oneCellAnchor>
    <xdr:from>
      <xdr:col>29</xdr:col>
      <xdr:colOff>62068</xdr:colOff>
      <xdr:row>37</xdr:row>
      <xdr:rowOff>5862</xdr:rowOff>
    </xdr:from>
    <xdr:ext cx="1712204" cy="200025"/>
    <xdr:pic>
      <xdr:nvPicPr>
        <xdr:cNvPr id="58" name="Picture 57">
          <a:extLst>
            <a:ext uri="{FF2B5EF4-FFF2-40B4-BE49-F238E27FC236}">
              <a16:creationId xmlns:a16="http://schemas.microsoft.com/office/drawing/2014/main" id="{2CDB95A1-BB06-42E0-9FF2-12AD984C022D}"/>
            </a:ext>
          </a:extLst>
        </xdr:cNvPr>
        <xdr:cNvPicPr>
          <a:picLocks noChangeAspect="1"/>
        </xdr:cNvPicPr>
      </xdr:nvPicPr>
      <xdr:blipFill>
        <a:blip xmlns:r="http://schemas.openxmlformats.org/officeDocument/2006/relationships" r:embed="rId10"/>
        <a:stretch>
          <a:fillRect/>
        </a:stretch>
      </xdr:blipFill>
      <xdr:spPr>
        <a:xfrm>
          <a:off x="17149918" y="7454412"/>
          <a:ext cx="1712204" cy="200025"/>
        </a:xfrm>
        <a:prstGeom prst="rect">
          <a:avLst/>
        </a:prstGeom>
      </xdr:spPr>
    </xdr:pic>
    <xdr:clientData/>
  </xdr:oneCellAnchor>
  <xdr:oneCellAnchor>
    <xdr:from>
      <xdr:col>26</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59" name="TextBox 58">
              <a:extLst>
                <a:ext uri="{FF2B5EF4-FFF2-40B4-BE49-F238E27FC236}">
                  <a16:creationId xmlns:a16="http://schemas.microsoft.com/office/drawing/2014/main" id="{78D381CF-5DDC-44CD-A921-F692BCC09435}"/>
                </a:ext>
              </a:extLst>
            </xdr:cNvPr>
            <xdr:cNvSpPr txBox="1"/>
          </xdr:nvSpPr>
          <xdr:spPr>
            <a:xfrm>
              <a:off x="15730694"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59" name="TextBox 58">
              <a:extLst>
                <a:ext uri="{FF2B5EF4-FFF2-40B4-BE49-F238E27FC236}">
                  <a16:creationId xmlns:a16="http://schemas.microsoft.com/office/drawing/2014/main" id="{78D381CF-5DDC-44CD-A921-F692BCC09435}"/>
                </a:ext>
              </a:extLst>
            </xdr:cNvPr>
            <xdr:cNvSpPr txBox="1"/>
          </xdr:nvSpPr>
          <xdr:spPr>
            <a:xfrm>
              <a:off x="15730694"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26</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60" name="TextBox 59">
              <a:extLst>
                <a:ext uri="{FF2B5EF4-FFF2-40B4-BE49-F238E27FC236}">
                  <a16:creationId xmlns:a16="http://schemas.microsoft.com/office/drawing/2014/main" id="{5102EDDB-940B-469A-873D-9CCE61FC2BDF}"/>
                </a:ext>
              </a:extLst>
            </xdr:cNvPr>
            <xdr:cNvSpPr txBox="1"/>
          </xdr:nvSpPr>
          <xdr:spPr>
            <a:xfrm>
              <a:off x="15743883"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60" name="TextBox 59">
              <a:extLst>
                <a:ext uri="{FF2B5EF4-FFF2-40B4-BE49-F238E27FC236}">
                  <a16:creationId xmlns:a16="http://schemas.microsoft.com/office/drawing/2014/main" id="{5102EDDB-940B-469A-873D-9CCE61FC2BDF}"/>
                </a:ext>
              </a:extLst>
            </xdr:cNvPr>
            <xdr:cNvSpPr txBox="1"/>
          </xdr:nvSpPr>
          <xdr:spPr>
            <a:xfrm>
              <a:off x="15743883"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29</xdr:col>
      <xdr:colOff>36632</xdr:colOff>
      <xdr:row>42</xdr:row>
      <xdr:rowOff>21984</xdr:rowOff>
    </xdr:from>
    <xdr:ext cx="1219932" cy="175844"/>
    <xdr:pic>
      <xdr:nvPicPr>
        <xdr:cNvPr id="61" name="Picture 60">
          <a:extLst>
            <a:ext uri="{FF2B5EF4-FFF2-40B4-BE49-F238E27FC236}">
              <a16:creationId xmlns:a16="http://schemas.microsoft.com/office/drawing/2014/main" id="{90956AE7-F04E-4747-8A02-0E871BE6EB94}"/>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17646526" y="7900990"/>
          <a:ext cx="175844" cy="1219932"/>
        </a:xfrm>
        <a:prstGeom prst="rect">
          <a:avLst/>
        </a:prstGeom>
      </xdr:spPr>
    </xdr:pic>
    <xdr:clientData/>
  </xdr:oneCellAnchor>
  <xdr:oneCellAnchor>
    <xdr:from>
      <xdr:col>39</xdr:col>
      <xdr:colOff>48985</xdr:colOff>
      <xdr:row>7</xdr:row>
      <xdr:rowOff>180974</xdr:rowOff>
    </xdr:from>
    <xdr:ext cx="1503638" cy="266700"/>
    <xdr:pic>
      <xdr:nvPicPr>
        <xdr:cNvPr id="62" name="Picture 61">
          <a:extLst>
            <a:ext uri="{FF2B5EF4-FFF2-40B4-BE49-F238E27FC236}">
              <a16:creationId xmlns:a16="http://schemas.microsoft.com/office/drawing/2014/main" id="{63C5D979-6C86-4B50-A202-CE7D68CEC2A9}"/>
            </a:ext>
          </a:extLst>
        </xdr:cNvPr>
        <xdr:cNvPicPr>
          <a:picLocks noChangeAspect="1"/>
        </xdr:cNvPicPr>
      </xdr:nvPicPr>
      <xdr:blipFill>
        <a:blip xmlns:r="http://schemas.openxmlformats.org/officeDocument/2006/relationships" r:embed="rId1"/>
        <a:stretch>
          <a:fillRect/>
        </a:stretch>
      </xdr:blipFill>
      <xdr:spPr>
        <a:xfrm>
          <a:off x="22613710" y="1876424"/>
          <a:ext cx="1503638" cy="266700"/>
        </a:xfrm>
        <a:prstGeom prst="rect">
          <a:avLst/>
        </a:prstGeom>
      </xdr:spPr>
    </xdr:pic>
    <xdr:clientData/>
  </xdr:oneCellAnchor>
  <xdr:oneCellAnchor>
    <xdr:from>
      <xdr:col>39</xdr:col>
      <xdr:colOff>15272</xdr:colOff>
      <xdr:row>14</xdr:row>
      <xdr:rowOff>0</xdr:rowOff>
    </xdr:from>
    <xdr:ext cx="1802614" cy="205859"/>
    <xdr:pic>
      <xdr:nvPicPr>
        <xdr:cNvPr id="63" name="Picture 62">
          <a:extLst>
            <a:ext uri="{FF2B5EF4-FFF2-40B4-BE49-F238E27FC236}">
              <a16:creationId xmlns:a16="http://schemas.microsoft.com/office/drawing/2014/main" id="{CE0517E6-1D56-4F11-B503-6B659C024EE7}"/>
            </a:ext>
          </a:extLst>
        </xdr:cNvPr>
        <xdr:cNvPicPr>
          <a:picLocks noChangeAspect="1"/>
        </xdr:cNvPicPr>
      </xdr:nvPicPr>
      <xdr:blipFill>
        <a:blip xmlns:r="http://schemas.openxmlformats.org/officeDocument/2006/relationships" r:embed="rId2"/>
        <a:stretch>
          <a:fillRect/>
        </a:stretch>
      </xdr:blipFill>
      <xdr:spPr>
        <a:xfrm>
          <a:off x="22579997" y="3028950"/>
          <a:ext cx="1802614" cy="205859"/>
        </a:xfrm>
        <a:prstGeom prst="rect">
          <a:avLst/>
        </a:prstGeom>
      </xdr:spPr>
    </xdr:pic>
    <xdr:clientData/>
  </xdr:oneCellAnchor>
  <xdr:oneCellAnchor>
    <xdr:from>
      <xdr:col>34</xdr:col>
      <xdr:colOff>10887</xdr:colOff>
      <xdr:row>13</xdr:row>
      <xdr:rowOff>48986</xdr:rowOff>
    </xdr:from>
    <xdr:ext cx="689778" cy="231381"/>
    <xdr:pic>
      <xdr:nvPicPr>
        <xdr:cNvPr id="64" name="Picture 63" descr="Water 11 01387 g004 550">
          <a:extLst>
            <a:ext uri="{FF2B5EF4-FFF2-40B4-BE49-F238E27FC236}">
              <a16:creationId xmlns:a16="http://schemas.microsoft.com/office/drawing/2014/main" id="{CEA33B3A-7038-4B1E-A3D3-B4D530770CB0}"/>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19365687" y="2887436"/>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35</xdr:col>
      <xdr:colOff>110218</xdr:colOff>
      <xdr:row>13</xdr:row>
      <xdr:rowOff>160823</xdr:rowOff>
    </xdr:from>
    <xdr:ext cx="882362" cy="362673"/>
    <xdr:pic>
      <xdr:nvPicPr>
        <xdr:cNvPr id="65" name="Picture 64">
          <a:extLst>
            <a:ext uri="{FF2B5EF4-FFF2-40B4-BE49-F238E27FC236}">
              <a16:creationId xmlns:a16="http://schemas.microsoft.com/office/drawing/2014/main" id="{7C4668A3-B427-4D1D-A6C2-EE158D7CEBDF}"/>
            </a:ext>
          </a:extLst>
        </xdr:cNvPr>
        <xdr:cNvPicPr>
          <a:picLocks noChangeAspect="1"/>
        </xdr:cNvPicPr>
      </xdr:nvPicPr>
      <xdr:blipFill>
        <a:blip xmlns:r="http://schemas.openxmlformats.org/officeDocument/2006/relationships" r:embed="rId4"/>
        <a:stretch>
          <a:fillRect/>
        </a:stretch>
      </xdr:blipFill>
      <xdr:spPr>
        <a:xfrm>
          <a:off x="20131768" y="2999273"/>
          <a:ext cx="882362" cy="362673"/>
        </a:xfrm>
        <a:prstGeom prst="rect">
          <a:avLst/>
        </a:prstGeom>
      </xdr:spPr>
    </xdr:pic>
    <xdr:clientData/>
  </xdr:oneCellAnchor>
  <xdr:oneCellAnchor>
    <xdr:from>
      <xdr:col>39</xdr:col>
      <xdr:colOff>23131</xdr:colOff>
      <xdr:row>19</xdr:row>
      <xdr:rowOff>8164</xdr:rowOff>
    </xdr:from>
    <xdr:ext cx="2116557" cy="182336"/>
    <xdr:pic>
      <xdr:nvPicPr>
        <xdr:cNvPr id="66" name="Picture 65">
          <a:extLst>
            <a:ext uri="{FF2B5EF4-FFF2-40B4-BE49-F238E27FC236}">
              <a16:creationId xmlns:a16="http://schemas.microsoft.com/office/drawing/2014/main" id="{8F152530-80E5-457C-9493-B2D07314A284}"/>
            </a:ext>
          </a:extLst>
        </xdr:cNvPr>
        <xdr:cNvPicPr>
          <a:picLocks noChangeAspect="1"/>
        </xdr:cNvPicPr>
      </xdr:nvPicPr>
      <xdr:blipFill>
        <a:blip xmlns:r="http://schemas.openxmlformats.org/officeDocument/2006/relationships" r:embed="rId5"/>
        <a:stretch>
          <a:fillRect/>
        </a:stretch>
      </xdr:blipFill>
      <xdr:spPr>
        <a:xfrm>
          <a:off x="22587856" y="3989614"/>
          <a:ext cx="2116557" cy="182336"/>
        </a:xfrm>
        <a:prstGeom prst="rect">
          <a:avLst/>
        </a:prstGeom>
      </xdr:spPr>
    </xdr:pic>
    <xdr:clientData/>
  </xdr:oneCellAnchor>
  <xdr:oneCellAnchor>
    <xdr:from>
      <xdr:col>39</xdr:col>
      <xdr:colOff>23133</xdr:colOff>
      <xdr:row>24</xdr:row>
      <xdr:rowOff>4083</xdr:rowOff>
    </xdr:from>
    <xdr:ext cx="1958796" cy="210230"/>
    <xdr:pic>
      <xdr:nvPicPr>
        <xdr:cNvPr id="67" name="Picture 66">
          <a:extLst>
            <a:ext uri="{FF2B5EF4-FFF2-40B4-BE49-F238E27FC236}">
              <a16:creationId xmlns:a16="http://schemas.microsoft.com/office/drawing/2014/main" id="{6574D73D-E0F0-4E96-84F7-70F2134573DE}"/>
            </a:ext>
          </a:extLst>
        </xdr:cNvPr>
        <xdr:cNvPicPr>
          <a:picLocks noChangeAspect="1"/>
        </xdr:cNvPicPr>
      </xdr:nvPicPr>
      <xdr:blipFill>
        <a:blip xmlns:r="http://schemas.openxmlformats.org/officeDocument/2006/relationships" r:embed="rId6"/>
        <a:stretch>
          <a:fillRect/>
        </a:stretch>
      </xdr:blipFill>
      <xdr:spPr>
        <a:xfrm>
          <a:off x="22587858" y="4966608"/>
          <a:ext cx="1958796" cy="210230"/>
        </a:xfrm>
        <a:prstGeom prst="rect">
          <a:avLst/>
        </a:prstGeom>
      </xdr:spPr>
    </xdr:pic>
    <xdr:clientData/>
  </xdr:oneCellAnchor>
  <xdr:oneCellAnchor>
    <xdr:from>
      <xdr:col>39</xdr:col>
      <xdr:colOff>54429</xdr:colOff>
      <xdr:row>29</xdr:row>
      <xdr:rowOff>2721</xdr:rowOff>
    </xdr:from>
    <xdr:ext cx="1952491" cy="190534"/>
    <xdr:pic>
      <xdr:nvPicPr>
        <xdr:cNvPr id="68" name="Picture 67">
          <a:extLst>
            <a:ext uri="{FF2B5EF4-FFF2-40B4-BE49-F238E27FC236}">
              <a16:creationId xmlns:a16="http://schemas.microsoft.com/office/drawing/2014/main" id="{4AB4C038-51C1-449B-B422-20ADB3AF3BD0}"/>
            </a:ext>
          </a:extLst>
        </xdr:cNvPr>
        <xdr:cNvPicPr>
          <a:picLocks noChangeAspect="1"/>
        </xdr:cNvPicPr>
      </xdr:nvPicPr>
      <xdr:blipFill>
        <a:blip xmlns:r="http://schemas.openxmlformats.org/officeDocument/2006/relationships" r:embed="rId7"/>
        <a:stretch>
          <a:fillRect/>
        </a:stretch>
      </xdr:blipFill>
      <xdr:spPr>
        <a:xfrm>
          <a:off x="22619154" y="5927271"/>
          <a:ext cx="1952491" cy="190534"/>
        </a:xfrm>
        <a:prstGeom prst="rect">
          <a:avLst/>
        </a:prstGeom>
      </xdr:spPr>
    </xdr:pic>
    <xdr:clientData/>
  </xdr:oneCellAnchor>
  <xdr:oneCellAnchor>
    <xdr:from>
      <xdr:col>35</xdr:col>
      <xdr:colOff>158993</xdr:colOff>
      <xdr:row>16</xdr:row>
      <xdr:rowOff>109904</xdr:rowOff>
    </xdr:from>
    <xdr:ext cx="747451" cy="200000"/>
    <xdr:pic>
      <xdr:nvPicPr>
        <xdr:cNvPr id="69" name="Picture 68">
          <a:extLst>
            <a:ext uri="{FF2B5EF4-FFF2-40B4-BE49-F238E27FC236}">
              <a16:creationId xmlns:a16="http://schemas.microsoft.com/office/drawing/2014/main" id="{C7795227-A8AA-4078-A906-F58F662E414A}"/>
            </a:ext>
          </a:extLst>
        </xdr:cNvPr>
        <xdr:cNvPicPr>
          <a:picLocks noChangeAspect="1"/>
        </xdr:cNvPicPr>
      </xdr:nvPicPr>
      <xdr:blipFill>
        <a:blip xmlns:r="http://schemas.openxmlformats.org/officeDocument/2006/relationships" r:embed="rId8"/>
        <a:stretch>
          <a:fillRect/>
        </a:stretch>
      </xdr:blipFill>
      <xdr:spPr>
        <a:xfrm>
          <a:off x="20180543" y="3519854"/>
          <a:ext cx="747451" cy="200000"/>
        </a:xfrm>
        <a:prstGeom prst="rect">
          <a:avLst/>
        </a:prstGeom>
      </xdr:spPr>
    </xdr:pic>
    <xdr:clientData/>
  </xdr:oneCellAnchor>
  <xdr:oneCellAnchor>
    <xdr:from>
      <xdr:col>37</xdr:col>
      <xdr:colOff>249113</xdr:colOff>
      <xdr:row>41</xdr:row>
      <xdr:rowOff>7327</xdr:rowOff>
    </xdr:from>
    <xdr:ext cx="633779" cy="183173"/>
    <xdr:pic>
      <xdr:nvPicPr>
        <xdr:cNvPr id="70" name="Picture 69">
          <a:extLst>
            <a:ext uri="{FF2B5EF4-FFF2-40B4-BE49-F238E27FC236}">
              <a16:creationId xmlns:a16="http://schemas.microsoft.com/office/drawing/2014/main" id="{E18C98D4-068C-4F53-9A74-E1C4AB9B9992}"/>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21819941" y="7992574"/>
          <a:ext cx="183173" cy="633779"/>
        </a:xfrm>
        <a:prstGeom prst="rect">
          <a:avLst/>
        </a:prstGeom>
      </xdr:spPr>
    </xdr:pic>
    <xdr:clientData/>
  </xdr:oneCellAnchor>
  <xdr:oneCellAnchor>
    <xdr:from>
      <xdr:col>37</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71" name="TextBox 70">
              <a:extLst>
                <a:ext uri="{FF2B5EF4-FFF2-40B4-BE49-F238E27FC236}">
                  <a16:creationId xmlns:a16="http://schemas.microsoft.com/office/drawing/2014/main" id="{E53DC2D5-6CAB-4CC1-9893-9C9B9DDA4885}"/>
                </a:ext>
              </a:extLst>
            </xdr:cNvPr>
            <xdr:cNvSpPr txBox="1"/>
          </xdr:nvSpPr>
          <xdr:spPr>
            <a:xfrm>
              <a:off x="21536025"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71" name="TextBox 70">
              <a:extLst>
                <a:ext uri="{FF2B5EF4-FFF2-40B4-BE49-F238E27FC236}">
                  <a16:creationId xmlns:a16="http://schemas.microsoft.com/office/drawing/2014/main" id="{E53DC2D5-6CAB-4CC1-9893-9C9B9DDA4885}"/>
                </a:ext>
              </a:extLst>
            </xdr:cNvPr>
            <xdr:cNvSpPr txBox="1"/>
          </xdr:nvSpPr>
          <xdr:spPr>
            <a:xfrm>
              <a:off x="21536025"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𝐶</a:t>
              </a:r>
              <a:r>
                <a:rPr lang="id-ID" sz="1100" b="0" i="0">
                  <a:solidFill>
                    <a:schemeClr val="tx1"/>
                  </a:solidFill>
                  <a:effectLst/>
                  <a:latin typeface="Cambria Math" panose="02040503050406030204" pitchFamily="18" charset="0"/>
                  <a:ea typeface="+mn-ea"/>
                  <a:cs typeface="+mn-cs"/>
                </a:rPr>
                <a:t> ̃_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72" name="TextBox 71">
              <a:extLst>
                <a:ext uri="{FF2B5EF4-FFF2-40B4-BE49-F238E27FC236}">
                  <a16:creationId xmlns:a16="http://schemas.microsoft.com/office/drawing/2014/main" id="{4F005E16-A98B-43FD-9319-FE689CEDB698}"/>
                </a:ext>
              </a:extLst>
            </xdr:cNvPr>
            <xdr:cNvSpPr txBox="1"/>
          </xdr:nvSpPr>
          <xdr:spPr>
            <a:xfrm>
              <a:off x="21568682"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72" name="TextBox 71">
              <a:extLst>
                <a:ext uri="{FF2B5EF4-FFF2-40B4-BE49-F238E27FC236}">
                  <a16:creationId xmlns:a16="http://schemas.microsoft.com/office/drawing/2014/main" id="{4F005E16-A98B-43FD-9319-FE689CEDB698}"/>
                </a:ext>
              </a:extLst>
            </xdr:cNvPr>
            <xdr:cNvSpPr txBox="1"/>
          </xdr:nvSpPr>
          <xdr:spPr>
            <a:xfrm>
              <a:off x="21568682"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73" name="TextBox 72">
              <a:extLst>
                <a:ext uri="{FF2B5EF4-FFF2-40B4-BE49-F238E27FC236}">
                  <a16:creationId xmlns:a16="http://schemas.microsoft.com/office/drawing/2014/main" id="{BE89521F-1849-46DB-91BC-3FAED70D7D65}"/>
                </a:ext>
              </a:extLst>
            </xdr:cNvPr>
            <xdr:cNvSpPr txBox="1"/>
          </xdr:nvSpPr>
          <xdr:spPr>
            <a:xfrm>
              <a:off x="21476154"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73" name="TextBox 72">
              <a:extLst>
                <a:ext uri="{FF2B5EF4-FFF2-40B4-BE49-F238E27FC236}">
                  <a16:creationId xmlns:a16="http://schemas.microsoft.com/office/drawing/2014/main" id="{BE89521F-1849-46DB-91BC-3FAED70D7D65}"/>
                </a:ext>
              </a:extLst>
            </xdr:cNvPr>
            <xdr:cNvSpPr txBox="1"/>
          </xdr:nvSpPr>
          <xdr:spPr>
            <a:xfrm>
              <a:off x="21476154"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74" name="TextBox 73">
              <a:extLst>
                <a:ext uri="{FF2B5EF4-FFF2-40B4-BE49-F238E27FC236}">
                  <a16:creationId xmlns:a16="http://schemas.microsoft.com/office/drawing/2014/main" id="{8FD88A78-0F75-49DE-BA77-D3344247C11A}"/>
                </a:ext>
              </a:extLst>
            </xdr:cNvPr>
            <xdr:cNvSpPr txBox="1"/>
          </xdr:nvSpPr>
          <xdr:spPr>
            <a:xfrm>
              <a:off x="21536025"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74" name="TextBox 73">
              <a:extLst>
                <a:ext uri="{FF2B5EF4-FFF2-40B4-BE49-F238E27FC236}">
                  <a16:creationId xmlns:a16="http://schemas.microsoft.com/office/drawing/2014/main" id="{8FD88A78-0F75-49DE-BA77-D3344247C11A}"/>
                </a:ext>
              </a:extLst>
            </xdr:cNvPr>
            <xdr:cNvSpPr txBox="1"/>
          </xdr:nvSpPr>
          <xdr:spPr>
            <a:xfrm>
              <a:off x="21536025"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34</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75" name="TextBox 74">
              <a:extLst>
                <a:ext uri="{FF2B5EF4-FFF2-40B4-BE49-F238E27FC236}">
                  <a16:creationId xmlns:a16="http://schemas.microsoft.com/office/drawing/2014/main" id="{3B736BEE-B15A-4F38-A2C3-A36068B28CA4}"/>
                </a:ext>
              </a:extLst>
            </xdr:cNvPr>
            <xdr:cNvSpPr txBox="1"/>
          </xdr:nvSpPr>
          <xdr:spPr>
            <a:xfrm>
              <a:off x="19354800"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75" name="TextBox 74">
              <a:extLst>
                <a:ext uri="{FF2B5EF4-FFF2-40B4-BE49-F238E27FC236}">
                  <a16:creationId xmlns:a16="http://schemas.microsoft.com/office/drawing/2014/main" id="{3B736BEE-B15A-4F38-A2C3-A36068B28CA4}"/>
                </a:ext>
              </a:extLst>
            </xdr:cNvPr>
            <xdr:cNvSpPr txBox="1"/>
          </xdr:nvSpPr>
          <xdr:spPr>
            <a:xfrm>
              <a:off x="19354800"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37</xdr:col>
      <xdr:colOff>205154</xdr:colOff>
      <xdr:row>35</xdr:row>
      <xdr:rowOff>5861</xdr:rowOff>
    </xdr:from>
    <xdr:ext cx="674077" cy="191965"/>
    <xdr:pic>
      <xdr:nvPicPr>
        <xdr:cNvPr id="76" name="Picture 75">
          <a:extLst>
            <a:ext uri="{FF2B5EF4-FFF2-40B4-BE49-F238E27FC236}">
              <a16:creationId xmlns:a16="http://schemas.microsoft.com/office/drawing/2014/main" id="{869AA454-39BE-429E-83A0-BB89E5A36622}"/>
            </a:ext>
          </a:extLst>
        </xdr:cNvPr>
        <xdr:cNvPicPr>
          <a:picLocks noChangeAspect="1"/>
        </xdr:cNvPicPr>
      </xdr:nvPicPr>
      <xdr:blipFill rotWithShape="1">
        <a:blip xmlns:r="http://schemas.openxmlformats.org/officeDocument/2006/relationships" r:embed="rId10"/>
        <a:srcRect l="23334" t="1" r="37297" b="4029"/>
        <a:stretch/>
      </xdr:blipFill>
      <xdr:spPr>
        <a:xfrm>
          <a:off x="21550679" y="7073411"/>
          <a:ext cx="674077" cy="191965"/>
        </a:xfrm>
        <a:prstGeom prst="rect">
          <a:avLst/>
        </a:prstGeom>
      </xdr:spPr>
    </xdr:pic>
    <xdr:clientData/>
  </xdr:oneCellAnchor>
  <xdr:oneCellAnchor>
    <xdr:from>
      <xdr:col>37</xdr:col>
      <xdr:colOff>315057</xdr:colOff>
      <xdr:row>36</xdr:row>
      <xdr:rowOff>7328</xdr:rowOff>
    </xdr:from>
    <xdr:ext cx="474785" cy="211014"/>
    <xdr:pic>
      <xdr:nvPicPr>
        <xdr:cNvPr id="77" name="Picture 76">
          <a:extLst>
            <a:ext uri="{FF2B5EF4-FFF2-40B4-BE49-F238E27FC236}">
              <a16:creationId xmlns:a16="http://schemas.microsoft.com/office/drawing/2014/main" id="{8213B995-7031-4134-A4A3-DD6D971A4D70}"/>
            </a:ext>
          </a:extLst>
        </xdr:cNvPr>
        <xdr:cNvPicPr>
          <a:picLocks noChangeAspect="1"/>
        </xdr:cNvPicPr>
      </xdr:nvPicPr>
      <xdr:blipFill rotWithShape="1">
        <a:blip xmlns:r="http://schemas.openxmlformats.org/officeDocument/2006/relationships" r:embed="rId10"/>
        <a:srcRect l="71776" t="-9522" r="495" b="4029"/>
        <a:stretch/>
      </xdr:blipFill>
      <xdr:spPr>
        <a:xfrm>
          <a:off x="21660582" y="7265378"/>
          <a:ext cx="474785" cy="211014"/>
        </a:xfrm>
        <a:prstGeom prst="rect">
          <a:avLst/>
        </a:prstGeom>
      </xdr:spPr>
    </xdr:pic>
    <xdr:clientData/>
  </xdr:oneCellAnchor>
  <xdr:oneCellAnchor>
    <xdr:from>
      <xdr:col>40</xdr:col>
      <xdr:colOff>62068</xdr:colOff>
      <xdr:row>37</xdr:row>
      <xdr:rowOff>5862</xdr:rowOff>
    </xdr:from>
    <xdr:ext cx="1712204" cy="200025"/>
    <xdr:pic>
      <xdr:nvPicPr>
        <xdr:cNvPr id="78" name="Picture 77">
          <a:extLst>
            <a:ext uri="{FF2B5EF4-FFF2-40B4-BE49-F238E27FC236}">
              <a16:creationId xmlns:a16="http://schemas.microsoft.com/office/drawing/2014/main" id="{5B465784-3B85-4D9F-ADFF-5E436E129D9F}"/>
            </a:ext>
          </a:extLst>
        </xdr:cNvPr>
        <xdr:cNvPicPr>
          <a:picLocks noChangeAspect="1"/>
        </xdr:cNvPicPr>
      </xdr:nvPicPr>
      <xdr:blipFill>
        <a:blip xmlns:r="http://schemas.openxmlformats.org/officeDocument/2006/relationships" r:embed="rId10"/>
        <a:stretch>
          <a:fillRect/>
        </a:stretch>
      </xdr:blipFill>
      <xdr:spPr>
        <a:xfrm>
          <a:off x="23236393" y="7454412"/>
          <a:ext cx="1712204" cy="200025"/>
        </a:xfrm>
        <a:prstGeom prst="rect">
          <a:avLst/>
        </a:prstGeom>
      </xdr:spPr>
    </xdr:pic>
    <xdr:clientData/>
  </xdr:oneCellAnchor>
  <xdr:oneCellAnchor>
    <xdr:from>
      <xdr:col>37</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79" name="TextBox 78">
              <a:extLst>
                <a:ext uri="{FF2B5EF4-FFF2-40B4-BE49-F238E27FC236}">
                  <a16:creationId xmlns:a16="http://schemas.microsoft.com/office/drawing/2014/main" id="{1F8215FA-DA33-4A73-9C97-1244CC6F16D9}"/>
                </a:ext>
              </a:extLst>
            </xdr:cNvPr>
            <xdr:cNvSpPr txBox="1"/>
          </xdr:nvSpPr>
          <xdr:spPr>
            <a:xfrm>
              <a:off x="21817169"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79" name="TextBox 78">
              <a:extLst>
                <a:ext uri="{FF2B5EF4-FFF2-40B4-BE49-F238E27FC236}">
                  <a16:creationId xmlns:a16="http://schemas.microsoft.com/office/drawing/2014/main" id="{1F8215FA-DA33-4A73-9C97-1244CC6F16D9}"/>
                </a:ext>
              </a:extLst>
            </xdr:cNvPr>
            <xdr:cNvSpPr txBox="1"/>
          </xdr:nvSpPr>
          <xdr:spPr>
            <a:xfrm>
              <a:off x="21817169"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37</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80" name="TextBox 79">
              <a:extLst>
                <a:ext uri="{FF2B5EF4-FFF2-40B4-BE49-F238E27FC236}">
                  <a16:creationId xmlns:a16="http://schemas.microsoft.com/office/drawing/2014/main" id="{9DF813AA-E32B-4843-84FF-8353462BDE01}"/>
                </a:ext>
              </a:extLst>
            </xdr:cNvPr>
            <xdr:cNvSpPr txBox="1"/>
          </xdr:nvSpPr>
          <xdr:spPr>
            <a:xfrm>
              <a:off x="21830358"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80" name="TextBox 79">
              <a:extLst>
                <a:ext uri="{FF2B5EF4-FFF2-40B4-BE49-F238E27FC236}">
                  <a16:creationId xmlns:a16="http://schemas.microsoft.com/office/drawing/2014/main" id="{9DF813AA-E32B-4843-84FF-8353462BDE01}"/>
                </a:ext>
              </a:extLst>
            </xdr:cNvPr>
            <xdr:cNvSpPr txBox="1"/>
          </xdr:nvSpPr>
          <xdr:spPr>
            <a:xfrm>
              <a:off x="21830358"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40</xdr:col>
      <xdr:colOff>36632</xdr:colOff>
      <xdr:row>42</xdr:row>
      <xdr:rowOff>21984</xdr:rowOff>
    </xdr:from>
    <xdr:ext cx="1219932" cy="175844"/>
    <xdr:pic>
      <xdr:nvPicPr>
        <xdr:cNvPr id="81" name="Picture 80">
          <a:extLst>
            <a:ext uri="{FF2B5EF4-FFF2-40B4-BE49-F238E27FC236}">
              <a16:creationId xmlns:a16="http://schemas.microsoft.com/office/drawing/2014/main" id="{04D8FE51-CB44-4BF7-BEA4-4669FA2CB3BC}"/>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23733001" y="7900990"/>
          <a:ext cx="175844" cy="1219932"/>
        </a:xfrm>
        <a:prstGeom prst="rect">
          <a:avLst/>
        </a:prstGeom>
      </xdr:spPr>
    </xdr:pic>
    <xdr:clientData/>
  </xdr:oneCellAnchor>
  <xdr:oneCellAnchor>
    <xdr:from>
      <xdr:col>50</xdr:col>
      <xdr:colOff>48985</xdr:colOff>
      <xdr:row>7</xdr:row>
      <xdr:rowOff>180974</xdr:rowOff>
    </xdr:from>
    <xdr:ext cx="1503638" cy="266700"/>
    <xdr:pic>
      <xdr:nvPicPr>
        <xdr:cNvPr id="82" name="Picture 81">
          <a:extLst>
            <a:ext uri="{FF2B5EF4-FFF2-40B4-BE49-F238E27FC236}">
              <a16:creationId xmlns:a16="http://schemas.microsoft.com/office/drawing/2014/main" id="{C8EF8E9E-9ACE-4AEA-B6F5-B0942718EDA1}"/>
            </a:ext>
          </a:extLst>
        </xdr:cNvPr>
        <xdr:cNvPicPr>
          <a:picLocks noChangeAspect="1"/>
        </xdr:cNvPicPr>
      </xdr:nvPicPr>
      <xdr:blipFill>
        <a:blip xmlns:r="http://schemas.openxmlformats.org/officeDocument/2006/relationships" r:embed="rId1"/>
        <a:stretch>
          <a:fillRect/>
        </a:stretch>
      </xdr:blipFill>
      <xdr:spPr>
        <a:xfrm>
          <a:off x="28890685" y="1876424"/>
          <a:ext cx="1503638" cy="266700"/>
        </a:xfrm>
        <a:prstGeom prst="rect">
          <a:avLst/>
        </a:prstGeom>
      </xdr:spPr>
    </xdr:pic>
    <xdr:clientData/>
  </xdr:oneCellAnchor>
  <xdr:oneCellAnchor>
    <xdr:from>
      <xdr:col>50</xdr:col>
      <xdr:colOff>15272</xdr:colOff>
      <xdr:row>14</xdr:row>
      <xdr:rowOff>0</xdr:rowOff>
    </xdr:from>
    <xdr:ext cx="1802614" cy="205859"/>
    <xdr:pic>
      <xdr:nvPicPr>
        <xdr:cNvPr id="83" name="Picture 82">
          <a:extLst>
            <a:ext uri="{FF2B5EF4-FFF2-40B4-BE49-F238E27FC236}">
              <a16:creationId xmlns:a16="http://schemas.microsoft.com/office/drawing/2014/main" id="{9694533A-A8D8-46FB-9096-49C27D98E1FA}"/>
            </a:ext>
          </a:extLst>
        </xdr:cNvPr>
        <xdr:cNvPicPr>
          <a:picLocks noChangeAspect="1"/>
        </xdr:cNvPicPr>
      </xdr:nvPicPr>
      <xdr:blipFill>
        <a:blip xmlns:r="http://schemas.openxmlformats.org/officeDocument/2006/relationships" r:embed="rId2"/>
        <a:stretch>
          <a:fillRect/>
        </a:stretch>
      </xdr:blipFill>
      <xdr:spPr>
        <a:xfrm>
          <a:off x="28856972" y="3028950"/>
          <a:ext cx="1802614" cy="205859"/>
        </a:xfrm>
        <a:prstGeom prst="rect">
          <a:avLst/>
        </a:prstGeom>
      </xdr:spPr>
    </xdr:pic>
    <xdr:clientData/>
  </xdr:oneCellAnchor>
  <xdr:oneCellAnchor>
    <xdr:from>
      <xdr:col>45</xdr:col>
      <xdr:colOff>10887</xdr:colOff>
      <xdr:row>13</xdr:row>
      <xdr:rowOff>48986</xdr:rowOff>
    </xdr:from>
    <xdr:ext cx="689778" cy="231381"/>
    <xdr:pic>
      <xdr:nvPicPr>
        <xdr:cNvPr id="84" name="Picture 83" descr="Water 11 01387 g004 550">
          <a:extLst>
            <a:ext uri="{FF2B5EF4-FFF2-40B4-BE49-F238E27FC236}">
              <a16:creationId xmlns:a16="http://schemas.microsoft.com/office/drawing/2014/main" id="{8EEE1FA5-7624-4142-BAF4-D22E3EF91953}"/>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7450" t="72272" r="33038" b="19174"/>
        <a:stretch/>
      </xdr:blipFill>
      <xdr:spPr bwMode="auto">
        <a:xfrm>
          <a:off x="25785537" y="2887436"/>
          <a:ext cx="689778" cy="23138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46</xdr:col>
      <xdr:colOff>110218</xdr:colOff>
      <xdr:row>13</xdr:row>
      <xdr:rowOff>160823</xdr:rowOff>
    </xdr:from>
    <xdr:ext cx="882362" cy="362673"/>
    <xdr:pic>
      <xdr:nvPicPr>
        <xdr:cNvPr id="85" name="Picture 84">
          <a:extLst>
            <a:ext uri="{FF2B5EF4-FFF2-40B4-BE49-F238E27FC236}">
              <a16:creationId xmlns:a16="http://schemas.microsoft.com/office/drawing/2014/main" id="{AF7ECD4C-BC3A-47E0-9BE3-E9055F778978}"/>
            </a:ext>
          </a:extLst>
        </xdr:cNvPr>
        <xdr:cNvPicPr>
          <a:picLocks noChangeAspect="1"/>
        </xdr:cNvPicPr>
      </xdr:nvPicPr>
      <xdr:blipFill>
        <a:blip xmlns:r="http://schemas.openxmlformats.org/officeDocument/2006/relationships" r:embed="rId4"/>
        <a:stretch>
          <a:fillRect/>
        </a:stretch>
      </xdr:blipFill>
      <xdr:spPr>
        <a:xfrm>
          <a:off x="26494468" y="2999273"/>
          <a:ext cx="882362" cy="362673"/>
        </a:xfrm>
        <a:prstGeom prst="rect">
          <a:avLst/>
        </a:prstGeom>
      </xdr:spPr>
    </xdr:pic>
    <xdr:clientData/>
  </xdr:oneCellAnchor>
  <xdr:oneCellAnchor>
    <xdr:from>
      <xdr:col>50</xdr:col>
      <xdr:colOff>23131</xdr:colOff>
      <xdr:row>19</xdr:row>
      <xdr:rowOff>8164</xdr:rowOff>
    </xdr:from>
    <xdr:ext cx="2116557" cy="182336"/>
    <xdr:pic>
      <xdr:nvPicPr>
        <xdr:cNvPr id="86" name="Picture 85">
          <a:extLst>
            <a:ext uri="{FF2B5EF4-FFF2-40B4-BE49-F238E27FC236}">
              <a16:creationId xmlns:a16="http://schemas.microsoft.com/office/drawing/2014/main" id="{C10BFEFD-26CD-4065-985E-ABFEB2AE84CA}"/>
            </a:ext>
          </a:extLst>
        </xdr:cNvPr>
        <xdr:cNvPicPr>
          <a:picLocks noChangeAspect="1"/>
        </xdr:cNvPicPr>
      </xdr:nvPicPr>
      <xdr:blipFill>
        <a:blip xmlns:r="http://schemas.openxmlformats.org/officeDocument/2006/relationships" r:embed="rId5"/>
        <a:stretch>
          <a:fillRect/>
        </a:stretch>
      </xdr:blipFill>
      <xdr:spPr>
        <a:xfrm>
          <a:off x="28864831" y="3989614"/>
          <a:ext cx="2116557" cy="182336"/>
        </a:xfrm>
        <a:prstGeom prst="rect">
          <a:avLst/>
        </a:prstGeom>
      </xdr:spPr>
    </xdr:pic>
    <xdr:clientData/>
  </xdr:oneCellAnchor>
  <xdr:oneCellAnchor>
    <xdr:from>
      <xdr:col>50</xdr:col>
      <xdr:colOff>23133</xdr:colOff>
      <xdr:row>24</xdr:row>
      <xdr:rowOff>4083</xdr:rowOff>
    </xdr:from>
    <xdr:ext cx="1958796" cy="210230"/>
    <xdr:pic>
      <xdr:nvPicPr>
        <xdr:cNvPr id="87" name="Picture 86">
          <a:extLst>
            <a:ext uri="{FF2B5EF4-FFF2-40B4-BE49-F238E27FC236}">
              <a16:creationId xmlns:a16="http://schemas.microsoft.com/office/drawing/2014/main" id="{76CD7176-F371-4AB1-A7EA-AC46C317BE97}"/>
            </a:ext>
          </a:extLst>
        </xdr:cNvPr>
        <xdr:cNvPicPr>
          <a:picLocks noChangeAspect="1"/>
        </xdr:cNvPicPr>
      </xdr:nvPicPr>
      <xdr:blipFill>
        <a:blip xmlns:r="http://schemas.openxmlformats.org/officeDocument/2006/relationships" r:embed="rId6"/>
        <a:stretch>
          <a:fillRect/>
        </a:stretch>
      </xdr:blipFill>
      <xdr:spPr>
        <a:xfrm>
          <a:off x="28864833" y="4966608"/>
          <a:ext cx="1958796" cy="210230"/>
        </a:xfrm>
        <a:prstGeom prst="rect">
          <a:avLst/>
        </a:prstGeom>
      </xdr:spPr>
    </xdr:pic>
    <xdr:clientData/>
  </xdr:oneCellAnchor>
  <xdr:oneCellAnchor>
    <xdr:from>
      <xdr:col>50</xdr:col>
      <xdr:colOff>54429</xdr:colOff>
      <xdr:row>29</xdr:row>
      <xdr:rowOff>2721</xdr:rowOff>
    </xdr:from>
    <xdr:ext cx="1952491" cy="190534"/>
    <xdr:pic>
      <xdr:nvPicPr>
        <xdr:cNvPr id="88" name="Picture 87">
          <a:extLst>
            <a:ext uri="{FF2B5EF4-FFF2-40B4-BE49-F238E27FC236}">
              <a16:creationId xmlns:a16="http://schemas.microsoft.com/office/drawing/2014/main" id="{A9669C57-8495-41E3-BDB5-B1994F41831B}"/>
            </a:ext>
          </a:extLst>
        </xdr:cNvPr>
        <xdr:cNvPicPr>
          <a:picLocks noChangeAspect="1"/>
        </xdr:cNvPicPr>
      </xdr:nvPicPr>
      <xdr:blipFill>
        <a:blip xmlns:r="http://schemas.openxmlformats.org/officeDocument/2006/relationships" r:embed="rId7"/>
        <a:stretch>
          <a:fillRect/>
        </a:stretch>
      </xdr:blipFill>
      <xdr:spPr>
        <a:xfrm>
          <a:off x="28896129" y="5927271"/>
          <a:ext cx="1952491" cy="190534"/>
        </a:xfrm>
        <a:prstGeom prst="rect">
          <a:avLst/>
        </a:prstGeom>
      </xdr:spPr>
    </xdr:pic>
    <xdr:clientData/>
  </xdr:oneCellAnchor>
  <xdr:oneCellAnchor>
    <xdr:from>
      <xdr:col>46</xdr:col>
      <xdr:colOff>158993</xdr:colOff>
      <xdr:row>16</xdr:row>
      <xdr:rowOff>109904</xdr:rowOff>
    </xdr:from>
    <xdr:ext cx="747451" cy="200000"/>
    <xdr:pic>
      <xdr:nvPicPr>
        <xdr:cNvPr id="89" name="Picture 88">
          <a:extLst>
            <a:ext uri="{FF2B5EF4-FFF2-40B4-BE49-F238E27FC236}">
              <a16:creationId xmlns:a16="http://schemas.microsoft.com/office/drawing/2014/main" id="{45395ED4-6263-4392-A8BD-BE471E878EED}"/>
            </a:ext>
          </a:extLst>
        </xdr:cNvPr>
        <xdr:cNvPicPr>
          <a:picLocks noChangeAspect="1"/>
        </xdr:cNvPicPr>
      </xdr:nvPicPr>
      <xdr:blipFill>
        <a:blip xmlns:r="http://schemas.openxmlformats.org/officeDocument/2006/relationships" r:embed="rId8"/>
        <a:stretch>
          <a:fillRect/>
        </a:stretch>
      </xdr:blipFill>
      <xdr:spPr>
        <a:xfrm>
          <a:off x="26543243" y="3519854"/>
          <a:ext cx="747451" cy="200000"/>
        </a:xfrm>
        <a:prstGeom prst="rect">
          <a:avLst/>
        </a:prstGeom>
      </xdr:spPr>
    </xdr:pic>
    <xdr:clientData/>
  </xdr:oneCellAnchor>
  <xdr:oneCellAnchor>
    <xdr:from>
      <xdr:col>48</xdr:col>
      <xdr:colOff>249113</xdr:colOff>
      <xdr:row>41</xdr:row>
      <xdr:rowOff>7327</xdr:rowOff>
    </xdr:from>
    <xdr:ext cx="633779" cy="183173"/>
    <xdr:pic>
      <xdr:nvPicPr>
        <xdr:cNvPr id="90" name="Picture 89">
          <a:extLst>
            <a:ext uri="{FF2B5EF4-FFF2-40B4-BE49-F238E27FC236}">
              <a16:creationId xmlns:a16="http://schemas.microsoft.com/office/drawing/2014/main" id="{AFF6E5E0-EA75-4CBC-8AAA-99DC780566E2}"/>
            </a:ext>
          </a:extLst>
        </xdr:cNvPr>
        <xdr:cNvPicPr>
          <a:picLocks noChangeAspect="1"/>
        </xdr:cNvPicPr>
      </xdr:nvPicPr>
      <xdr:blipFill rotWithShape="1">
        <a:blip xmlns:r="http://schemas.openxmlformats.org/officeDocument/2006/relationships" r:embed="rId9"/>
        <a:srcRect l="91701" t="38500" r="4666" b="47008"/>
        <a:stretch/>
      </xdr:blipFill>
      <xdr:spPr>
        <a:xfrm rot="5400000">
          <a:off x="28096916" y="7992574"/>
          <a:ext cx="183173" cy="633779"/>
        </a:xfrm>
        <a:prstGeom prst="rect">
          <a:avLst/>
        </a:prstGeom>
      </xdr:spPr>
    </xdr:pic>
    <xdr:clientData/>
  </xdr:oneCellAnchor>
  <xdr:oneCellAnchor>
    <xdr:from>
      <xdr:col>48</xdr:col>
      <xdr:colOff>190500</xdr:colOff>
      <xdr:row>14</xdr:row>
      <xdr:rowOff>13607</xdr:rowOff>
    </xdr:from>
    <xdr:ext cx="161711" cy="179280"/>
    <mc:AlternateContent xmlns:mc="http://schemas.openxmlformats.org/markup-compatibility/2006" xmlns:a14="http://schemas.microsoft.com/office/drawing/2010/main">
      <mc:Choice Requires="a14">
        <xdr:sp macro="" textlink="">
          <xdr:nvSpPr>
            <xdr:cNvPr id="91" name="TextBox 90">
              <a:extLst>
                <a:ext uri="{FF2B5EF4-FFF2-40B4-BE49-F238E27FC236}">
                  <a16:creationId xmlns:a16="http://schemas.microsoft.com/office/drawing/2014/main" id="{779D8CC7-CF0A-496E-80FF-20D0662E8131}"/>
                </a:ext>
              </a:extLst>
            </xdr:cNvPr>
            <xdr:cNvSpPr txBox="1"/>
          </xdr:nvSpPr>
          <xdr:spPr>
            <a:xfrm>
              <a:off x="27813000"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acc>
                          <m:accPr>
                            <m:chr m:val="̃"/>
                            <m:ctrlPr>
                              <a:rPr lang="id-ID" sz="1100" i="1">
                                <a:solidFill>
                                  <a:schemeClr val="tx1"/>
                                </a:solidFill>
                                <a:effectLst/>
                                <a:latin typeface="Cambria Math" panose="02040503050406030204" pitchFamily="18" charset="0"/>
                                <a:ea typeface="+mn-ea"/>
                                <a:cs typeface="+mn-cs"/>
                              </a:rPr>
                            </m:ctrlPr>
                          </m:accPr>
                          <m:e>
                            <m:r>
                              <a:rPr lang="en-US" sz="1100" b="0" i="1">
                                <a:solidFill>
                                  <a:schemeClr val="tx1"/>
                                </a:solidFill>
                                <a:effectLst/>
                                <a:latin typeface="Cambria Math" panose="02040503050406030204" pitchFamily="18" charset="0"/>
                                <a:ea typeface="+mn-ea"/>
                                <a:cs typeface="+mn-cs"/>
                              </a:rPr>
                              <m:t>𝐶</m:t>
                            </m:r>
                          </m:e>
                        </m:acc>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91" name="TextBox 90">
              <a:extLst>
                <a:ext uri="{FF2B5EF4-FFF2-40B4-BE49-F238E27FC236}">
                  <a16:creationId xmlns:a16="http://schemas.microsoft.com/office/drawing/2014/main" id="{779D8CC7-CF0A-496E-80FF-20D0662E8131}"/>
                </a:ext>
              </a:extLst>
            </xdr:cNvPr>
            <xdr:cNvSpPr txBox="1"/>
          </xdr:nvSpPr>
          <xdr:spPr>
            <a:xfrm>
              <a:off x="27813000" y="3042557"/>
              <a:ext cx="161711" cy="1792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solidFill>
                    <a:schemeClr val="tx1"/>
                  </a:solidFill>
                  <a:effectLst/>
                  <a:latin typeface="Cambria Math" panose="02040503050406030204" pitchFamily="18" charset="0"/>
                  <a:ea typeface="+mn-ea"/>
                  <a:cs typeface="+mn-cs"/>
                </a:rPr>
                <a:t>𝐶</a:t>
              </a:r>
              <a:r>
                <a:rPr lang="id-ID" sz="1100" b="0" i="0">
                  <a:solidFill>
                    <a:schemeClr val="tx1"/>
                  </a:solidFill>
                  <a:effectLst/>
                  <a:latin typeface="Cambria Math" panose="02040503050406030204" pitchFamily="18" charset="0"/>
                  <a:ea typeface="+mn-ea"/>
                  <a:cs typeface="+mn-cs"/>
                </a:rPr>
                <a:t> ̃_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223157</xdr:colOff>
      <xdr:row>19</xdr:row>
      <xdr:rowOff>13606</xdr:rowOff>
    </xdr:from>
    <xdr:ext cx="130484" cy="172227"/>
    <mc:AlternateContent xmlns:mc="http://schemas.openxmlformats.org/markup-compatibility/2006" xmlns:a14="http://schemas.microsoft.com/office/drawing/2010/main">
      <mc:Choice Requires="a14">
        <xdr:sp macro="" textlink="">
          <xdr:nvSpPr>
            <xdr:cNvPr id="92" name="TextBox 91">
              <a:extLst>
                <a:ext uri="{FF2B5EF4-FFF2-40B4-BE49-F238E27FC236}">
                  <a16:creationId xmlns:a16="http://schemas.microsoft.com/office/drawing/2014/main" id="{0EA7D36E-8800-4953-8DFF-4A510497A847}"/>
                </a:ext>
              </a:extLst>
            </xdr:cNvPr>
            <xdr:cNvSpPr txBox="1"/>
          </xdr:nvSpPr>
          <xdr:spPr>
            <a:xfrm>
              <a:off x="27845657"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𝑖</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92" name="TextBox 91">
              <a:extLst>
                <a:ext uri="{FF2B5EF4-FFF2-40B4-BE49-F238E27FC236}">
                  <a16:creationId xmlns:a16="http://schemas.microsoft.com/office/drawing/2014/main" id="{0EA7D36E-8800-4953-8DFF-4A510497A847}"/>
                </a:ext>
              </a:extLst>
            </xdr:cNvPr>
            <xdr:cNvSpPr txBox="1"/>
          </xdr:nvSpPr>
          <xdr:spPr>
            <a:xfrm>
              <a:off x="27845657" y="3995056"/>
              <a:ext cx="130484"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𝑖</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130629</xdr:colOff>
      <xdr:row>24</xdr:row>
      <xdr:rowOff>13606</xdr:rowOff>
    </xdr:from>
    <xdr:ext cx="141321" cy="172227"/>
    <mc:AlternateContent xmlns:mc="http://schemas.openxmlformats.org/markup-compatibility/2006" xmlns:a14="http://schemas.microsoft.com/office/drawing/2010/main">
      <mc:Choice Requires="a14">
        <xdr:sp macro="" textlink="">
          <xdr:nvSpPr>
            <xdr:cNvPr id="93" name="TextBox 92">
              <a:extLst>
                <a:ext uri="{FF2B5EF4-FFF2-40B4-BE49-F238E27FC236}">
                  <a16:creationId xmlns:a16="http://schemas.microsoft.com/office/drawing/2014/main" id="{DAA3F606-69F6-40DA-8759-E497C7303853}"/>
                </a:ext>
              </a:extLst>
            </xdr:cNvPr>
            <xdr:cNvSpPr txBox="1"/>
          </xdr:nvSpPr>
          <xdr:spPr>
            <a:xfrm>
              <a:off x="27753129"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𝑓</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93" name="TextBox 92">
              <a:extLst>
                <a:ext uri="{FF2B5EF4-FFF2-40B4-BE49-F238E27FC236}">
                  <a16:creationId xmlns:a16="http://schemas.microsoft.com/office/drawing/2014/main" id="{DAA3F606-69F6-40DA-8759-E497C7303853}"/>
                </a:ext>
              </a:extLst>
            </xdr:cNvPr>
            <xdr:cNvSpPr txBox="1"/>
          </xdr:nvSpPr>
          <xdr:spPr>
            <a:xfrm>
              <a:off x="27753129" y="4976131"/>
              <a:ext cx="14132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𝑓</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190500</xdr:colOff>
      <xdr:row>29</xdr:row>
      <xdr:rowOff>8162</xdr:rowOff>
    </xdr:from>
    <xdr:ext cx="156453" cy="172227"/>
    <mc:AlternateContent xmlns:mc="http://schemas.openxmlformats.org/markup-compatibility/2006" xmlns:a14="http://schemas.microsoft.com/office/drawing/2010/main">
      <mc:Choice Requires="a14">
        <xdr:sp macro="" textlink="">
          <xdr:nvSpPr>
            <xdr:cNvPr id="94" name="TextBox 93">
              <a:extLst>
                <a:ext uri="{FF2B5EF4-FFF2-40B4-BE49-F238E27FC236}">
                  <a16:creationId xmlns:a16="http://schemas.microsoft.com/office/drawing/2014/main" id="{DCF6C468-3B84-4649-838E-30D6D7C23F37}"/>
                </a:ext>
              </a:extLst>
            </xdr:cNvPr>
            <xdr:cNvSpPr txBox="1"/>
          </xdr:nvSpPr>
          <xdr:spPr>
            <a:xfrm>
              <a:off x="27813000"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𝑜</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94" name="TextBox 93">
              <a:extLst>
                <a:ext uri="{FF2B5EF4-FFF2-40B4-BE49-F238E27FC236}">
                  <a16:creationId xmlns:a16="http://schemas.microsoft.com/office/drawing/2014/main" id="{DCF6C468-3B84-4649-838E-30D6D7C23F37}"/>
                </a:ext>
              </a:extLst>
            </xdr:cNvPr>
            <xdr:cNvSpPr txBox="1"/>
          </xdr:nvSpPr>
          <xdr:spPr>
            <a:xfrm>
              <a:off x="27813000" y="5932712"/>
              <a:ext cx="156453"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𝑜</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45</xdr:col>
      <xdr:colOff>0</xdr:colOff>
      <xdr:row>12</xdr:row>
      <xdr:rowOff>0</xdr:rowOff>
    </xdr:from>
    <xdr:ext cx="296171" cy="172227"/>
    <mc:AlternateContent xmlns:mc="http://schemas.openxmlformats.org/markup-compatibility/2006" xmlns:a14="http://schemas.microsoft.com/office/drawing/2010/main">
      <mc:Choice Requires="a14">
        <xdr:sp macro="" textlink="">
          <xdr:nvSpPr>
            <xdr:cNvPr id="95" name="TextBox 94">
              <a:extLst>
                <a:ext uri="{FF2B5EF4-FFF2-40B4-BE49-F238E27FC236}">
                  <a16:creationId xmlns:a16="http://schemas.microsoft.com/office/drawing/2014/main" id="{23F71D3C-E2C1-48DF-A2EC-972CE83B8B3B}"/>
                </a:ext>
              </a:extLst>
            </xdr:cNvPr>
            <xdr:cNvSpPr txBox="1"/>
          </xdr:nvSpPr>
          <xdr:spPr>
            <a:xfrm>
              <a:off x="25774650"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r>
                          <a:rPr lang="en-US" sz="1100" b="0" i="1">
                            <a:latin typeface="Cambria Math" panose="02040503050406030204" pitchFamily="18" charset="0"/>
                          </a:rPr>
                          <m:t>−1</m:t>
                        </m:r>
                      </m:sub>
                    </m:sSub>
                  </m:oMath>
                </m:oMathPara>
              </a14:m>
              <a:endParaRPr lang="id-ID" sz="1100"/>
            </a:p>
          </xdr:txBody>
        </xdr:sp>
      </mc:Choice>
      <mc:Fallback xmlns="">
        <xdr:sp macro="" textlink="">
          <xdr:nvSpPr>
            <xdr:cNvPr id="95" name="TextBox 94">
              <a:extLst>
                <a:ext uri="{FF2B5EF4-FFF2-40B4-BE49-F238E27FC236}">
                  <a16:creationId xmlns:a16="http://schemas.microsoft.com/office/drawing/2014/main" id="{23F71D3C-E2C1-48DF-A2EC-972CE83B8B3B}"/>
                </a:ext>
              </a:extLst>
            </xdr:cNvPr>
            <xdr:cNvSpPr txBox="1"/>
          </xdr:nvSpPr>
          <xdr:spPr>
            <a:xfrm>
              <a:off x="25774650" y="2647950"/>
              <a:ext cx="29617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𝑡−1</a:t>
              </a:r>
              <a:r>
                <a:rPr lang="id-ID" sz="1100" b="0" i="0">
                  <a:latin typeface="Cambria Math" panose="02040503050406030204" pitchFamily="18" charset="0"/>
                </a:rPr>
                <a:t>)</a:t>
              </a:r>
              <a:endParaRPr lang="id-ID" sz="1100"/>
            </a:p>
          </xdr:txBody>
        </xdr:sp>
      </mc:Fallback>
    </mc:AlternateContent>
    <xdr:clientData/>
  </xdr:oneCellAnchor>
  <xdr:oneCellAnchor>
    <xdr:from>
      <xdr:col>48</xdr:col>
      <xdr:colOff>205154</xdr:colOff>
      <xdr:row>35</xdr:row>
      <xdr:rowOff>5861</xdr:rowOff>
    </xdr:from>
    <xdr:ext cx="674077" cy="191965"/>
    <xdr:pic>
      <xdr:nvPicPr>
        <xdr:cNvPr id="96" name="Picture 95">
          <a:extLst>
            <a:ext uri="{FF2B5EF4-FFF2-40B4-BE49-F238E27FC236}">
              <a16:creationId xmlns:a16="http://schemas.microsoft.com/office/drawing/2014/main" id="{8F0F75EA-1DD6-4E59-9D3E-226453226FA0}"/>
            </a:ext>
          </a:extLst>
        </xdr:cNvPr>
        <xdr:cNvPicPr>
          <a:picLocks noChangeAspect="1"/>
        </xdr:cNvPicPr>
      </xdr:nvPicPr>
      <xdr:blipFill rotWithShape="1">
        <a:blip xmlns:r="http://schemas.openxmlformats.org/officeDocument/2006/relationships" r:embed="rId10"/>
        <a:srcRect l="23334" t="1" r="37297" b="4029"/>
        <a:stretch/>
      </xdr:blipFill>
      <xdr:spPr>
        <a:xfrm>
          <a:off x="27827654" y="7073411"/>
          <a:ext cx="674077" cy="191965"/>
        </a:xfrm>
        <a:prstGeom prst="rect">
          <a:avLst/>
        </a:prstGeom>
      </xdr:spPr>
    </xdr:pic>
    <xdr:clientData/>
  </xdr:oneCellAnchor>
  <xdr:oneCellAnchor>
    <xdr:from>
      <xdr:col>48</xdr:col>
      <xdr:colOff>315057</xdr:colOff>
      <xdr:row>36</xdr:row>
      <xdr:rowOff>7328</xdr:rowOff>
    </xdr:from>
    <xdr:ext cx="474785" cy="211014"/>
    <xdr:pic>
      <xdr:nvPicPr>
        <xdr:cNvPr id="97" name="Picture 96">
          <a:extLst>
            <a:ext uri="{FF2B5EF4-FFF2-40B4-BE49-F238E27FC236}">
              <a16:creationId xmlns:a16="http://schemas.microsoft.com/office/drawing/2014/main" id="{19E670EF-4252-4C5E-BE9D-54EB3BC23A3E}"/>
            </a:ext>
          </a:extLst>
        </xdr:cNvPr>
        <xdr:cNvPicPr>
          <a:picLocks noChangeAspect="1"/>
        </xdr:cNvPicPr>
      </xdr:nvPicPr>
      <xdr:blipFill rotWithShape="1">
        <a:blip xmlns:r="http://schemas.openxmlformats.org/officeDocument/2006/relationships" r:embed="rId10"/>
        <a:srcRect l="71776" t="-9522" r="495" b="4029"/>
        <a:stretch/>
      </xdr:blipFill>
      <xdr:spPr>
        <a:xfrm>
          <a:off x="27937557" y="7265378"/>
          <a:ext cx="474785" cy="211014"/>
        </a:xfrm>
        <a:prstGeom prst="rect">
          <a:avLst/>
        </a:prstGeom>
      </xdr:spPr>
    </xdr:pic>
    <xdr:clientData/>
  </xdr:oneCellAnchor>
  <xdr:oneCellAnchor>
    <xdr:from>
      <xdr:col>51</xdr:col>
      <xdr:colOff>62068</xdr:colOff>
      <xdr:row>37</xdr:row>
      <xdr:rowOff>5862</xdr:rowOff>
    </xdr:from>
    <xdr:ext cx="1712204" cy="200025"/>
    <xdr:pic>
      <xdr:nvPicPr>
        <xdr:cNvPr id="98" name="Picture 97">
          <a:extLst>
            <a:ext uri="{FF2B5EF4-FFF2-40B4-BE49-F238E27FC236}">
              <a16:creationId xmlns:a16="http://schemas.microsoft.com/office/drawing/2014/main" id="{2CAF236F-6E9B-4F89-BFBE-570BDEDBC12E}"/>
            </a:ext>
          </a:extLst>
        </xdr:cNvPr>
        <xdr:cNvPicPr>
          <a:picLocks noChangeAspect="1"/>
        </xdr:cNvPicPr>
      </xdr:nvPicPr>
      <xdr:blipFill>
        <a:blip xmlns:r="http://schemas.openxmlformats.org/officeDocument/2006/relationships" r:embed="rId10"/>
        <a:stretch>
          <a:fillRect/>
        </a:stretch>
      </xdr:blipFill>
      <xdr:spPr>
        <a:xfrm>
          <a:off x="29513368" y="7454412"/>
          <a:ext cx="1712204" cy="200025"/>
        </a:xfrm>
        <a:prstGeom prst="rect">
          <a:avLst/>
        </a:prstGeom>
      </xdr:spPr>
    </xdr:pic>
    <xdr:clientData/>
  </xdr:oneCellAnchor>
  <xdr:oneCellAnchor>
    <xdr:from>
      <xdr:col>48</xdr:col>
      <xdr:colOff>471644</xdr:colOff>
      <xdr:row>37</xdr:row>
      <xdr:rowOff>11303</xdr:rowOff>
    </xdr:from>
    <xdr:ext cx="161711" cy="172227"/>
    <mc:AlternateContent xmlns:mc="http://schemas.openxmlformats.org/markup-compatibility/2006" xmlns:a14="http://schemas.microsoft.com/office/drawing/2010/main">
      <mc:Choice Requires="a14">
        <xdr:sp macro="" textlink="">
          <xdr:nvSpPr>
            <xdr:cNvPr id="99" name="TextBox 98">
              <a:extLst>
                <a:ext uri="{FF2B5EF4-FFF2-40B4-BE49-F238E27FC236}">
                  <a16:creationId xmlns:a16="http://schemas.microsoft.com/office/drawing/2014/main" id="{1A844DC1-1E11-4250-A9EE-A21D67C80FC5}"/>
                </a:ext>
              </a:extLst>
            </xdr:cNvPr>
            <xdr:cNvSpPr txBox="1"/>
          </xdr:nvSpPr>
          <xdr:spPr>
            <a:xfrm>
              <a:off x="28094144"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𝐶</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99" name="TextBox 98">
              <a:extLst>
                <a:ext uri="{FF2B5EF4-FFF2-40B4-BE49-F238E27FC236}">
                  <a16:creationId xmlns:a16="http://schemas.microsoft.com/office/drawing/2014/main" id="{1A844DC1-1E11-4250-A9EE-A21D67C80FC5}"/>
                </a:ext>
              </a:extLst>
            </xdr:cNvPr>
            <xdr:cNvSpPr txBox="1"/>
          </xdr:nvSpPr>
          <xdr:spPr>
            <a:xfrm>
              <a:off x="28094144" y="7459853"/>
              <a:ext cx="161711"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𝐶</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48</xdr:col>
      <xdr:colOff>484833</xdr:colOff>
      <xdr:row>42</xdr:row>
      <xdr:rowOff>17165</xdr:rowOff>
    </xdr:from>
    <xdr:ext cx="164019" cy="172227"/>
    <mc:AlternateContent xmlns:mc="http://schemas.openxmlformats.org/markup-compatibility/2006" xmlns:a14="http://schemas.microsoft.com/office/drawing/2010/main">
      <mc:Choice Requires="a14">
        <xdr:sp macro="" textlink="">
          <xdr:nvSpPr>
            <xdr:cNvPr id="100" name="TextBox 99">
              <a:extLst>
                <a:ext uri="{FF2B5EF4-FFF2-40B4-BE49-F238E27FC236}">
                  <a16:creationId xmlns:a16="http://schemas.microsoft.com/office/drawing/2014/main" id="{926D2A7A-C3BD-46EA-BAAA-58EC1FA917EB}"/>
                </a:ext>
              </a:extLst>
            </xdr:cNvPr>
            <xdr:cNvSpPr txBox="1"/>
          </xdr:nvSpPr>
          <xdr:spPr>
            <a:xfrm>
              <a:off x="28107333"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lang="id-ID" sz="1100" i="1">
                            <a:latin typeface="Cambria Math" panose="02040503050406030204" pitchFamily="18" charset="0"/>
                          </a:rPr>
                        </m:ctrlPr>
                      </m:sSubPr>
                      <m:e>
                        <m:r>
                          <a:rPr lang="en-US" sz="1100" b="0" i="1">
                            <a:latin typeface="Cambria Math" panose="02040503050406030204" pitchFamily="18" charset="0"/>
                          </a:rPr>
                          <m:t>h</m:t>
                        </m:r>
                      </m:e>
                      <m:sub>
                        <m:r>
                          <a:rPr lang="en-US" sz="1100" b="0" i="1">
                            <a:latin typeface="Cambria Math" panose="02040503050406030204" pitchFamily="18" charset="0"/>
                          </a:rPr>
                          <m:t>𝑡</m:t>
                        </m:r>
                      </m:sub>
                    </m:sSub>
                  </m:oMath>
                </m:oMathPara>
              </a14:m>
              <a:endParaRPr lang="id-ID" sz="1100"/>
            </a:p>
          </xdr:txBody>
        </xdr:sp>
      </mc:Choice>
      <mc:Fallback xmlns="">
        <xdr:sp macro="" textlink="">
          <xdr:nvSpPr>
            <xdr:cNvPr id="100" name="TextBox 99">
              <a:extLst>
                <a:ext uri="{FF2B5EF4-FFF2-40B4-BE49-F238E27FC236}">
                  <a16:creationId xmlns:a16="http://schemas.microsoft.com/office/drawing/2014/main" id="{926D2A7A-C3BD-46EA-BAAA-58EC1FA917EB}"/>
                </a:ext>
              </a:extLst>
            </xdr:cNvPr>
            <xdr:cNvSpPr txBox="1"/>
          </xdr:nvSpPr>
          <xdr:spPr>
            <a:xfrm>
              <a:off x="28107333" y="8418215"/>
              <a:ext cx="164019"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en-US" sz="1100" b="0" i="0">
                  <a:latin typeface="Cambria Math" panose="02040503050406030204" pitchFamily="18" charset="0"/>
                </a:rPr>
                <a:t>ℎ</a:t>
              </a:r>
              <a:r>
                <a:rPr lang="id-ID" sz="1100" b="0" i="0">
                  <a:latin typeface="Cambria Math" panose="02040503050406030204" pitchFamily="18" charset="0"/>
                </a:rPr>
                <a:t>_</a:t>
              </a:r>
              <a:r>
                <a:rPr lang="en-US" sz="1100" b="0" i="0">
                  <a:latin typeface="Cambria Math" panose="02040503050406030204" pitchFamily="18" charset="0"/>
                </a:rPr>
                <a:t>𝑡</a:t>
              </a:r>
              <a:endParaRPr lang="id-ID" sz="1100"/>
            </a:p>
          </xdr:txBody>
        </xdr:sp>
      </mc:Fallback>
    </mc:AlternateContent>
    <xdr:clientData/>
  </xdr:oneCellAnchor>
  <xdr:oneCellAnchor>
    <xdr:from>
      <xdr:col>51</xdr:col>
      <xdr:colOff>36632</xdr:colOff>
      <xdr:row>42</xdr:row>
      <xdr:rowOff>21984</xdr:rowOff>
    </xdr:from>
    <xdr:ext cx="1219932" cy="175844"/>
    <xdr:pic>
      <xdr:nvPicPr>
        <xdr:cNvPr id="101" name="Picture 100">
          <a:extLst>
            <a:ext uri="{FF2B5EF4-FFF2-40B4-BE49-F238E27FC236}">
              <a16:creationId xmlns:a16="http://schemas.microsoft.com/office/drawing/2014/main" id="{D1360097-BFCE-478F-AAFE-285F09034271}"/>
            </a:ext>
          </a:extLst>
        </xdr:cNvPr>
        <xdr:cNvPicPr>
          <a:picLocks noChangeAspect="1"/>
        </xdr:cNvPicPr>
      </xdr:nvPicPr>
      <xdr:blipFill rotWithShape="1">
        <a:blip xmlns:r="http://schemas.openxmlformats.org/officeDocument/2006/relationships" r:embed="rId9"/>
        <a:srcRect l="91701" t="31338" r="4247" b="38484"/>
        <a:stretch/>
      </xdr:blipFill>
      <xdr:spPr>
        <a:xfrm rot="5400000">
          <a:off x="30009976" y="7900990"/>
          <a:ext cx="175844" cy="1219932"/>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2</xdr:col>
      <xdr:colOff>561975</xdr:colOff>
      <xdr:row>10</xdr:row>
      <xdr:rowOff>95250</xdr:rowOff>
    </xdr:from>
    <xdr:to>
      <xdr:col>4</xdr:col>
      <xdr:colOff>428430</xdr:colOff>
      <xdr:row>13</xdr:row>
      <xdr:rowOff>9464</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885950" y="1809750"/>
          <a:ext cx="1561905" cy="48571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276225</xdr:colOff>
      <xdr:row>2</xdr:row>
      <xdr:rowOff>152399</xdr:rowOff>
    </xdr:from>
    <xdr:to>
      <xdr:col>12</xdr:col>
      <xdr:colOff>349649</xdr:colOff>
      <xdr:row>53</xdr:row>
      <xdr:rowOff>65598</xdr:rowOff>
    </xdr:to>
    <xdr:pic>
      <xdr:nvPicPr>
        <xdr:cNvPr id="2" name="Picture 1" descr="C:\Users\pambu\Downloads\Training LSTM (3).jpg">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542924"/>
          <a:ext cx="3121424" cy="9628699"/>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hyperlink" Target="https://www.youtube.com/watch?v=m2cg32uEeZw&amp;list=WL&amp;index=27&amp;t=0s"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watch?v=m2cg32uEeZw&amp;list=WL&amp;index=27&amp;t=0s" TargetMode="External"/><Relationship Id="rId1" Type="http://schemas.openxmlformats.org/officeDocument/2006/relationships/hyperlink" Target="https://www.geeksforgeeks.org/gradient-descent-algorithm-and-its-variants/" TargetMode="External"/><Relationship Id="rId4"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
  <sheetViews>
    <sheetView workbookViewId="0">
      <selection activeCell="I9" sqref="I9"/>
    </sheetView>
  </sheetViews>
  <sheetFormatPr defaultRowHeight="14.5"/>
  <cols>
    <col min="1" max="1" width="11.26953125" customWidth="1"/>
    <col min="2" max="2" width="13.453125" customWidth="1"/>
    <col min="3" max="3" width="6.54296875" customWidth="1"/>
    <col min="4" max="4" width="12.453125" customWidth="1"/>
    <col min="7" max="7" width="11.1796875" customWidth="1"/>
    <col min="8" max="8" width="17.453125" customWidth="1"/>
    <col min="9" max="9" width="16" customWidth="1"/>
    <col min="10" max="10" width="12.1796875" customWidth="1"/>
    <col min="13" max="13" width="14.453125" customWidth="1"/>
    <col min="14" max="14" width="10.54296875" customWidth="1"/>
    <col min="15" max="15" width="8.81640625" customWidth="1"/>
    <col min="16" max="16" width="12.453125" customWidth="1"/>
    <col min="17" max="17" width="11.54296875" customWidth="1"/>
    <col min="20" max="20" width="11" customWidth="1"/>
    <col min="21" max="21" width="10.81640625" customWidth="1"/>
    <col min="22" max="22" width="14.54296875" customWidth="1"/>
  </cols>
  <sheetData>
    <row r="1" spans="1:8">
      <c r="G1" s="6"/>
    </row>
    <row r="2" spans="1:8">
      <c r="A2" s="263" t="s">
        <v>133</v>
      </c>
      <c r="B2" s="263"/>
      <c r="D2" s="260" t="s">
        <v>134</v>
      </c>
      <c r="E2" s="261"/>
      <c r="G2" s="260" t="s">
        <v>136</v>
      </c>
      <c r="H2" s="261"/>
    </row>
    <row r="3" spans="1:8">
      <c r="A3" s="71" t="s">
        <v>0</v>
      </c>
      <c r="B3" s="71" t="s">
        <v>1</v>
      </c>
      <c r="D3" s="71" t="s">
        <v>0</v>
      </c>
      <c r="E3" s="71" t="s">
        <v>1</v>
      </c>
      <c r="G3" s="71" t="s">
        <v>0</v>
      </c>
      <c r="H3" s="72" t="s">
        <v>1</v>
      </c>
    </row>
    <row r="4" spans="1:8">
      <c r="A4" s="3">
        <v>43819</v>
      </c>
      <c r="B4" s="4">
        <v>14100</v>
      </c>
      <c r="C4" s="1"/>
      <c r="D4" s="3">
        <f t="shared" ref="D4:D8" si="0">A4</f>
        <v>43819</v>
      </c>
      <c r="E4" s="4">
        <f>B4</f>
        <v>14100</v>
      </c>
      <c r="G4" s="42">
        <v>0</v>
      </c>
      <c r="H4" s="43">
        <f>(B4-$B$18)/$B$19</f>
        <v>0.43255131964809385</v>
      </c>
    </row>
    <row r="5" spans="1:8">
      <c r="A5" s="3">
        <v>43822</v>
      </c>
      <c r="B5" s="4">
        <v>14900</v>
      </c>
      <c r="C5" s="1"/>
      <c r="D5" s="3">
        <f t="shared" si="0"/>
        <v>43822</v>
      </c>
      <c r="E5" s="4">
        <f t="shared" ref="E5:E9" si="1">B5</f>
        <v>14900</v>
      </c>
      <c r="G5" s="42">
        <v>0</v>
      </c>
      <c r="H5" s="43">
        <f>(B5-$B$18)/$B$19</f>
        <v>0.47947214076246336</v>
      </c>
    </row>
    <row r="6" spans="1:8">
      <c r="A6" s="3">
        <v>43825</v>
      </c>
      <c r="B6" s="4">
        <v>15525</v>
      </c>
      <c r="C6" s="1"/>
      <c r="D6" s="3">
        <f t="shared" si="0"/>
        <v>43825</v>
      </c>
      <c r="E6" s="4">
        <f t="shared" si="1"/>
        <v>15525</v>
      </c>
      <c r="G6" s="42">
        <v>0</v>
      </c>
      <c r="H6" s="43">
        <f>(B6-$B$18)/$B$19</f>
        <v>0.5161290322580645</v>
      </c>
    </row>
    <row r="7" spans="1:8">
      <c r="A7" s="3">
        <v>43826</v>
      </c>
      <c r="B7" s="4">
        <v>15675</v>
      </c>
      <c r="C7" s="1"/>
      <c r="D7" s="3">
        <f t="shared" si="0"/>
        <v>43826</v>
      </c>
      <c r="E7" s="4">
        <f t="shared" si="1"/>
        <v>15675</v>
      </c>
      <c r="G7" s="42">
        <v>0</v>
      </c>
      <c r="H7" s="43">
        <f>(B7-$B$18)/$B$19</f>
        <v>0.52492668621700878</v>
      </c>
    </row>
    <row r="8" spans="1:8">
      <c r="A8" s="3">
        <v>43829</v>
      </c>
      <c r="B8" s="4">
        <v>15200</v>
      </c>
      <c r="C8" s="1"/>
      <c r="D8" s="3">
        <f t="shared" si="0"/>
        <v>43829</v>
      </c>
      <c r="E8" s="4">
        <f t="shared" si="1"/>
        <v>15200</v>
      </c>
      <c r="G8" s="42">
        <v>0</v>
      </c>
      <c r="H8" s="43">
        <f>(B8-$B$18)/$B$19</f>
        <v>0.49706744868035191</v>
      </c>
    </row>
    <row r="9" spans="1:8">
      <c r="A9" s="3">
        <v>43832</v>
      </c>
      <c r="B9" s="4">
        <v>15200</v>
      </c>
      <c r="C9" s="1"/>
      <c r="D9" s="3">
        <f>A9</f>
        <v>43832</v>
      </c>
      <c r="E9" s="4">
        <f t="shared" si="1"/>
        <v>15200</v>
      </c>
      <c r="F9" s="11"/>
      <c r="G9" s="42">
        <v>0</v>
      </c>
      <c r="H9" s="43">
        <f>(B9-$B$18)/$B$19</f>
        <v>0.49706744868035191</v>
      </c>
    </row>
    <row r="10" spans="1:8">
      <c r="A10" s="3">
        <v>43833</v>
      </c>
      <c r="B10" s="4">
        <v>15075</v>
      </c>
      <c r="C10" s="1"/>
      <c r="D10" s="65"/>
      <c r="E10" s="66"/>
      <c r="F10" s="11"/>
      <c r="G10" s="67"/>
      <c r="H10" s="68"/>
    </row>
    <row r="11" spans="1:8">
      <c r="A11" s="3">
        <v>43836</v>
      </c>
      <c r="B11" s="4">
        <v>14975</v>
      </c>
      <c r="C11" s="1"/>
      <c r="D11" s="260" t="s">
        <v>135</v>
      </c>
      <c r="E11" s="261"/>
      <c r="G11" s="260" t="s">
        <v>137</v>
      </c>
      <c r="H11" s="261"/>
    </row>
    <row r="12" spans="1:8">
      <c r="A12" s="3">
        <v>43837</v>
      </c>
      <c r="B12" s="4">
        <v>14675</v>
      </c>
      <c r="C12" s="1"/>
      <c r="D12" s="71" t="s">
        <v>0</v>
      </c>
      <c r="E12" s="71" t="s">
        <v>1</v>
      </c>
      <c r="G12" s="71" t="s">
        <v>0</v>
      </c>
      <c r="H12" s="72" t="s">
        <v>1</v>
      </c>
    </row>
    <row r="13" spans="1:8">
      <c r="A13" s="3">
        <v>43838</v>
      </c>
      <c r="B13" s="4">
        <v>14900</v>
      </c>
      <c r="C13" s="1"/>
      <c r="D13" s="3">
        <f t="shared" ref="D13:D16" si="2">A9</f>
        <v>43832</v>
      </c>
      <c r="E13" s="4">
        <f>B9</f>
        <v>15200</v>
      </c>
      <c r="G13" s="42">
        <v>1E-8</v>
      </c>
      <c r="H13" s="43">
        <f>(B9-$B$18)/$B$19</f>
        <v>0.49706744868035191</v>
      </c>
    </row>
    <row r="14" spans="1:8">
      <c r="A14" t="s">
        <v>78</v>
      </c>
      <c r="B14" s="1">
        <f>MIN(B4:B13)</f>
        <v>14100</v>
      </c>
      <c r="D14" s="3">
        <f t="shared" si="2"/>
        <v>43833</v>
      </c>
      <c r="E14" s="4">
        <f>B10</f>
        <v>15075</v>
      </c>
      <c r="G14" s="42">
        <v>1E-8</v>
      </c>
      <c r="H14" s="43">
        <f>(B10-$B$18)/$B$19</f>
        <v>0.48973607038123168</v>
      </c>
    </row>
    <row r="15" spans="1:8">
      <c r="A15" t="s">
        <v>2</v>
      </c>
      <c r="B15" s="1">
        <f>MAX(B4:B13)</f>
        <v>15675</v>
      </c>
      <c r="D15" s="3">
        <f t="shared" si="2"/>
        <v>43836</v>
      </c>
      <c r="E15" s="4">
        <f>B11</f>
        <v>14975</v>
      </c>
      <c r="G15" s="42">
        <v>1E-8</v>
      </c>
      <c r="H15" s="43">
        <f>(B11-$B$18)/$B$19</f>
        <v>0.4838709677419355</v>
      </c>
    </row>
    <row r="16" spans="1:8">
      <c r="D16" s="3">
        <f t="shared" si="2"/>
        <v>43837</v>
      </c>
      <c r="E16" s="4">
        <f>B12</f>
        <v>14675</v>
      </c>
      <c r="G16" s="42">
        <v>1E-8</v>
      </c>
      <c r="H16" s="43">
        <f>(B12-$B$18)/$B$19</f>
        <v>0.4662756598240469</v>
      </c>
    </row>
    <row r="17" spans="1:9">
      <c r="A17" s="262" t="s">
        <v>131</v>
      </c>
      <c r="B17" s="262"/>
      <c r="D17" s="3">
        <f>A13</f>
        <v>43838</v>
      </c>
      <c r="E17" s="4">
        <f>B13</f>
        <v>14900</v>
      </c>
      <c r="G17" s="42">
        <v>1E-8</v>
      </c>
      <c r="H17" s="43">
        <f>(B13-$B$18)/$B$19</f>
        <v>0.47947214076246336</v>
      </c>
    </row>
    <row r="18" spans="1:9">
      <c r="A18" s="7" t="s">
        <v>78</v>
      </c>
      <c r="B18" s="70">
        <v>6725</v>
      </c>
      <c r="D18" s="3">
        <v>43839</v>
      </c>
      <c r="E18" s="245" t="s">
        <v>180</v>
      </c>
      <c r="H18" s="41"/>
      <c r="I18" s="33"/>
    </row>
    <row r="19" spans="1:9">
      <c r="A19" s="7" t="s">
        <v>2</v>
      </c>
      <c r="B19" s="70">
        <v>17050</v>
      </c>
    </row>
    <row r="20" spans="1:9">
      <c r="H20" s="17"/>
      <c r="I20" s="17"/>
    </row>
    <row r="21" spans="1:9">
      <c r="B21" s="41"/>
      <c r="C21" s="33" t="s">
        <v>102</v>
      </c>
      <c r="E21" s="1">
        <f>'Hasil Prediksi'!$C$10</f>
        <v>10480.036649797368</v>
      </c>
      <c r="H21" s="17"/>
      <c r="I21" s="17"/>
    </row>
  </sheetData>
  <mergeCells count="6">
    <mergeCell ref="G2:H2"/>
    <mergeCell ref="D11:E11"/>
    <mergeCell ref="G11:H11"/>
    <mergeCell ref="A17:B17"/>
    <mergeCell ref="A2:B2"/>
    <mergeCell ref="D2:E2"/>
  </mergeCell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2:AG63"/>
  <sheetViews>
    <sheetView topLeftCell="A4" zoomScale="115" zoomScaleNormal="115" workbookViewId="0">
      <selection activeCell="G11" sqref="G11"/>
    </sheetView>
  </sheetViews>
  <sheetFormatPr defaultRowHeight="14.5"/>
  <cols>
    <col min="1" max="1" width="4" customWidth="1"/>
    <col min="2" max="2" width="8.81640625" customWidth="1"/>
    <col min="3" max="3" width="13.1796875" customWidth="1"/>
    <col min="4" max="4" width="12.26953125" customWidth="1"/>
    <col min="5" max="5" width="13.453125" customWidth="1"/>
    <col min="6" max="6" width="16.54296875" customWidth="1"/>
    <col min="7" max="7" width="13.453125" customWidth="1"/>
    <col min="8" max="8" width="11.453125" customWidth="1"/>
    <col min="9" max="9" width="11" customWidth="1"/>
    <col min="10" max="10" width="12.1796875" customWidth="1"/>
    <col min="12" max="12" width="11.54296875" customWidth="1"/>
    <col min="13" max="13" width="15.1796875" customWidth="1"/>
    <col min="14" max="14" width="10.26953125" customWidth="1"/>
    <col min="24" max="24" width="14.54296875" customWidth="1"/>
  </cols>
  <sheetData>
    <row r="2" spans="1:15">
      <c r="A2" s="74" t="s">
        <v>138</v>
      </c>
      <c r="B2" s="74"/>
      <c r="C2" s="74"/>
      <c r="D2" s="74"/>
      <c r="E2" s="74"/>
      <c r="F2" s="74"/>
      <c r="H2" s="74"/>
      <c r="I2" s="74"/>
      <c r="J2" s="74"/>
      <c r="K2" s="74"/>
      <c r="L2" s="74"/>
      <c r="M2" s="74"/>
      <c r="N2" s="74"/>
    </row>
    <row r="3" spans="1:15">
      <c r="A3" s="74" t="s">
        <v>132</v>
      </c>
      <c r="B3" s="74"/>
      <c r="C3" s="74"/>
      <c r="D3" s="74"/>
      <c r="E3" s="74"/>
      <c r="F3" s="74"/>
      <c r="H3" s="74" t="s">
        <v>140</v>
      </c>
      <c r="I3" s="74"/>
      <c r="J3" s="74"/>
      <c r="K3" s="74"/>
      <c r="L3" s="74"/>
      <c r="M3" s="74"/>
      <c r="N3" s="74"/>
    </row>
    <row r="4" spans="1:15" ht="15" thickBot="1">
      <c r="A4" s="74" t="s">
        <v>8</v>
      </c>
      <c r="B4" s="74" t="s">
        <v>76</v>
      </c>
      <c r="C4" s="74"/>
      <c r="D4" s="74"/>
      <c r="E4" s="74"/>
      <c r="F4" s="74"/>
      <c r="H4" s="74" t="s">
        <v>142</v>
      </c>
      <c r="I4" s="74" t="s">
        <v>77</v>
      </c>
      <c r="J4" s="74"/>
      <c r="K4" s="74"/>
      <c r="L4" s="74"/>
      <c r="M4" s="74"/>
      <c r="N4" s="74"/>
    </row>
    <row r="5" spans="1:15" ht="15" thickBot="1">
      <c r="A5" s="74"/>
      <c r="B5" s="74"/>
      <c r="C5" s="74"/>
      <c r="D5" s="74"/>
      <c r="E5" s="74"/>
      <c r="F5" s="74"/>
      <c r="H5" s="74"/>
      <c r="I5" s="269" t="s">
        <v>139</v>
      </c>
      <c r="J5" s="270"/>
      <c r="K5" s="270"/>
      <c r="L5" s="270"/>
      <c r="M5" s="271"/>
      <c r="N5" s="74"/>
    </row>
    <row r="6" spans="1:15">
      <c r="A6" s="74"/>
      <c r="B6" s="264" t="s">
        <v>139</v>
      </c>
      <c r="C6" s="267"/>
      <c r="D6" s="267"/>
      <c r="E6" s="268"/>
      <c r="F6" s="74"/>
      <c r="H6" s="74"/>
      <c r="I6" s="238"/>
      <c r="J6" s="239" t="s">
        <v>117</v>
      </c>
      <c r="K6" s="239" t="s">
        <v>5</v>
      </c>
      <c r="L6" s="239" t="s">
        <v>118</v>
      </c>
      <c r="M6" s="240" t="s">
        <v>141</v>
      </c>
      <c r="N6" s="74"/>
    </row>
    <row r="7" spans="1:15">
      <c r="A7" s="74"/>
      <c r="B7" s="454">
        <v>-0.245714286</v>
      </c>
      <c r="C7" s="455">
        <v>0.85036060199999997</v>
      </c>
      <c r="D7" s="455">
        <v>2.9262045E-2</v>
      </c>
      <c r="E7" s="456">
        <v>0.18439808699999999</v>
      </c>
      <c r="F7" s="74"/>
      <c r="H7" s="74"/>
      <c r="I7" s="76" t="s">
        <v>52</v>
      </c>
      <c r="J7" s="75">
        <f t="shared" ref="J7:M10" si="0">B7</f>
        <v>-0.245714286</v>
      </c>
      <c r="K7" s="75">
        <f t="shared" si="0"/>
        <v>0.85036060199999997</v>
      </c>
      <c r="L7" s="75">
        <f t="shared" si="0"/>
        <v>2.9262045E-2</v>
      </c>
      <c r="M7" s="77">
        <f t="shared" si="0"/>
        <v>0.18439808699999999</v>
      </c>
      <c r="N7" s="74"/>
    </row>
    <row r="8" spans="1:15">
      <c r="A8" s="74"/>
      <c r="B8" s="454">
        <v>0.86802039799999997</v>
      </c>
      <c r="C8" s="455">
        <v>0.86042975399999999</v>
      </c>
      <c r="D8" s="455">
        <v>-0.37958092500000001</v>
      </c>
      <c r="E8" s="456">
        <v>7.9506913999999998E-2</v>
      </c>
      <c r="F8" s="74"/>
      <c r="H8" s="74"/>
      <c r="I8" s="76" t="s">
        <v>9</v>
      </c>
      <c r="J8" s="75">
        <f t="shared" si="0"/>
        <v>0.86802039799999997</v>
      </c>
      <c r="K8" s="75">
        <f t="shared" si="0"/>
        <v>0.86042975399999999</v>
      </c>
      <c r="L8" s="75">
        <f t="shared" si="0"/>
        <v>-0.37958092500000001</v>
      </c>
      <c r="M8" s="77">
        <f t="shared" si="0"/>
        <v>7.9506913999999998E-2</v>
      </c>
      <c r="N8" s="74"/>
    </row>
    <row r="9" spans="1:15">
      <c r="A9" s="74"/>
      <c r="B9" s="454">
        <v>-0.20644416099999999</v>
      </c>
      <c r="C9" s="455">
        <v>-0.24856165999999999</v>
      </c>
      <c r="D9" s="455">
        <v>-8.5253247000000004E-2</v>
      </c>
      <c r="E9" s="456">
        <v>0.25112624</v>
      </c>
      <c r="F9" s="74"/>
      <c r="H9" s="74"/>
      <c r="I9" s="76" t="s">
        <v>10</v>
      </c>
      <c r="J9" s="75">
        <f t="shared" si="0"/>
        <v>-0.20644416099999999</v>
      </c>
      <c r="K9" s="75">
        <f t="shared" si="0"/>
        <v>-0.24856165999999999</v>
      </c>
      <c r="L9" s="75">
        <f t="shared" si="0"/>
        <v>-8.5253247000000004E-2</v>
      </c>
      <c r="M9" s="77">
        <f t="shared" si="0"/>
        <v>0.25112624</v>
      </c>
      <c r="N9" s="74"/>
    </row>
    <row r="10" spans="1:15" ht="15" thickBot="1">
      <c r="A10" s="74"/>
      <c r="B10" s="457">
        <v>0.84287438299999995</v>
      </c>
      <c r="C10" s="458">
        <v>-0.32420606499999999</v>
      </c>
      <c r="D10" s="458">
        <v>0.90772282900000001</v>
      </c>
      <c r="E10" s="459">
        <v>-0.59373879200000002</v>
      </c>
      <c r="F10" s="74"/>
      <c r="H10" s="74"/>
      <c r="I10" s="78" t="s">
        <v>11</v>
      </c>
      <c r="J10" s="79">
        <f t="shared" si="0"/>
        <v>0.84287438299999995</v>
      </c>
      <c r="K10" s="79">
        <f t="shared" si="0"/>
        <v>-0.32420606499999999</v>
      </c>
      <c r="L10" s="79">
        <f t="shared" si="0"/>
        <v>0.90772282900000001</v>
      </c>
      <c r="M10" s="80">
        <f t="shared" si="0"/>
        <v>-0.59373879200000002</v>
      </c>
      <c r="N10" s="74"/>
    </row>
    <row r="11" spans="1:15">
      <c r="A11" s="74"/>
      <c r="B11" s="74"/>
      <c r="C11" s="74"/>
      <c r="D11" s="74"/>
      <c r="E11" s="74"/>
      <c r="F11" s="74"/>
      <c r="H11" s="74"/>
      <c r="I11" s="74"/>
      <c r="J11" s="74"/>
      <c r="K11" s="74"/>
      <c r="L11" s="74"/>
      <c r="M11" s="74"/>
      <c r="N11" s="74"/>
    </row>
    <row r="13" spans="1:15">
      <c r="A13" s="85" t="s">
        <v>3</v>
      </c>
      <c r="B13" s="85"/>
      <c r="C13" s="85"/>
      <c r="D13" s="85"/>
      <c r="E13" s="85"/>
      <c r="F13" s="85"/>
      <c r="H13" s="85" t="s">
        <v>121</v>
      </c>
      <c r="I13" s="85"/>
      <c r="J13" s="85"/>
      <c r="K13" s="85"/>
      <c r="L13" s="85"/>
      <c r="M13" s="85"/>
      <c r="N13" s="85"/>
    </row>
    <row r="14" spans="1:15">
      <c r="A14" s="85" t="s">
        <v>143</v>
      </c>
      <c r="B14" s="85"/>
      <c r="C14" s="85"/>
      <c r="D14" s="85"/>
      <c r="E14" s="85"/>
      <c r="F14" s="85"/>
      <c r="H14" s="95" t="s">
        <v>12</v>
      </c>
      <c r="I14" s="95"/>
      <c r="J14" s="95"/>
      <c r="K14" s="95"/>
      <c r="L14" s="95"/>
      <c r="M14" s="95"/>
      <c r="N14" s="95"/>
      <c r="O14" s="94"/>
    </row>
    <row r="15" spans="1:15" ht="15" thickBot="1">
      <c r="A15" s="85"/>
      <c r="B15" s="85"/>
      <c r="C15" s="85"/>
      <c r="D15" s="85"/>
      <c r="E15" s="85"/>
      <c r="F15" s="85"/>
      <c r="H15" s="85"/>
      <c r="I15" s="85"/>
      <c r="J15" s="85"/>
      <c r="K15" s="85"/>
      <c r="L15" s="85"/>
      <c r="M15" s="85"/>
      <c r="N15" s="85"/>
    </row>
    <row r="16" spans="1:15">
      <c r="A16" s="85"/>
      <c r="B16" s="272" t="s">
        <v>144</v>
      </c>
      <c r="C16" s="273"/>
      <c r="D16" s="273"/>
      <c r="E16" s="273"/>
      <c r="F16" s="274"/>
      <c r="H16" s="85"/>
      <c r="I16" s="264" t="s">
        <v>46</v>
      </c>
      <c r="J16" s="267"/>
      <c r="K16" s="267"/>
      <c r="L16" s="267"/>
      <c r="M16" s="267"/>
      <c r="N16" s="268"/>
    </row>
    <row r="17" spans="1:33">
      <c r="A17" s="85"/>
      <c r="B17" s="238"/>
      <c r="C17" s="239" t="s">
        <v>4</v>
      </c>
      <c r="D17" s="239" t="s">
        <v>5</v>
      </c>
      <c r="E17" s="71" t="s">
        <v>7</v>
      </c>
      <c r="F17" s="241" t="s">
        <v>6</v>
      </c>
      <c r="H17" s="85"/>
      <c r="I17" s="82"/>
      <c r="J17" s="148" t="str">
        <f>B18</f>
        <v>langkah 1</v>
      </c>
      <c r="K17" s="105" t="str">
        <f>B19</f>
        <v>langkah 2</v>
      </c>
      <c r="L17" s="152" t="s">
        <v>54</v>
      </c>
      <c r="M17" s="75" t="s">
        <v>56</v>
      </c>
      <c r="N17" s="84" t="s">
        <v>57</v>
      </c>
      <c r="O17" s="11"/>
    </row>
    <row r="18" spans="1:33">
      <c r="A18" s="85"/>
      <c r="B18" s="147" t="s">
        <v>21</v>
      </c>
      <c r="C18" s="148">
        <v>1</v>
      </c>
      <c r="D18" s="148">
        <v>1E-8</v>
      </c>
      <c r="E18" s="246">
        <f>'Data split dan Normalisasi data'!H4</f>
        <v>0.43255131964809385</v>
      </c>
      <c r="F18" s="252">
        <v>0</v>
      </c>
      <c r="G18" s="237" t="s">
        <v>204</v>
      </c>
      <c r="H18" s="85"/>
      <c r="I18" s="96" t="s">
        <v>117</v>
      </c>
      <c r="J18" s="148">
        <f t="array" ref="J18:J21">TRANSPOSE(C18:F18)</f>
        <v>1</v>
      </c>
      <c r="K18" s="105">
        <f t="array" ref="K18:K21">TRANSPOSE(C19:F19)</f>
        <v>1</v>
      </c>
      <c r="L18" s="152">
        <f t="array" ref="L18:L21">TRANSPOSE(C20:F20)</f>
        <v>1</v>
      </c>
      <c r="M18" s="75">
        <f t="array" ref="M18:M21">TRANSPOSE(C21:F21)</f>
        <v>1</v>
      </c>
      <c r="N18" s="84">
        <f t="array" ref="N18:N21">TRANSPOSE(C22:F22)</f>
        <v>1</v>
      </c>
      <c r="O18" s="11"/>
    </row>
    <row r="19" spans="1:33">
      <c r="A19" s="85"/>
      <c r="B19" s="104" t="s">
        <v>22</v>
      </c>
      <c r="C19" s="105">
        <v>1</v>
      </c>
      <c r="D19" s="105">
        <v>1E-8</v>
      </c>
      <c r="E19" s="247">
        <f>'Data split dan Normalisasi data'!H5</f>
        <v>0.47947214076246336</v>
      </c>
      <c r="F19" s="253">
        <f>'FORWARD 1 (LSTM)'!$F$52</f>
        <v>-0.1177468128855398</v>
      </c>
      <c r="H19" s="85"/>
      <c r="I19" s="97" t="s">
        <v>5</v>
      </c>
      <c r="J19" s="148">
        <v>1E-8</v>
      </c>
      <c r="K19" s="105">
        <v>1E-8</v>
      </c>
      <c r="L19" s="152">
        <v>1E-8</v>
      </c>
      <c r="M19" s="75">
        <v>1E-8</v>
      </c>
      <c r="N19" s="84">
        <v>1E-8</v>
      </c>
      <c r="O19" s="11"/>
    </row>
    <row r="20" spans="1:33">
      <c r="A20" s="85"/>
      <c r="B20" s="151" t="s">
        <v>54</v>
      </c>
      <c r="C20" s="152">
        <v>1</v>
      </c>
      <c r="D20" s="152">
        <v>1E-8</v>
      </c>
      <c r="E20" s="248">
        <f>'Data split dan Normalisasi data'!H6</f>
        <v>0.5161290322580645</v>
      </c>
      <c r="F20" s="254">
        <f>'FORWARD 1 (LSTM)'!$Q$52</f>
        <v>-0.1798287232389951</v>
      </c>
      <c r="H20" s="85"/>
      <c r="I20" s="97" t="s">
        <v>118</v>
      </c>
      <c r="J20" s="149">
        <v>0.43255131964809385</v>
      </c>
      <c r="K20" s="105">
        <v>0.47947214076246336</v>
      </c>
      <c r="L20" s="152">
        <v>0.5161290322580645</v>
      </c>
      <c r="M20" s="75">
        <v>0.52492668621700878</v>
      </c>
      <c r="N20" s="84">
        <v>0.49706744868035191</v>
      </c>
      <c r="O20" s="11"/>
      <c r="AG20" s="6"/>
    </row>
    <row r="21" spans="1:33" ht="15" thickBot="1">
      <c r="A21" s="85"/>
      <c r="B21" s="76" t="s">
        <v>55</v>
      </c>
      <c r="C21" s="75">
        <v>1</v>
      </c>
      <c r="D21" s="75">
        <v>1E-8</v>
      </c>
      <c r="E21" s="249">
        <f>'Data split dan Normalisasi data'!H7</f>
        <v>0.52492668621700878</v>
      </c>
      <c r="F21" s="255">
        <f>'FORWARD 1 (LSTM)'!$AB$52</f>
        <v>-0.21088081995064817</v>
      </c>
      <c r="H21" s="85"/>
      <c r="I21" s="98" t="s">
        <v>119</v>
      </c>
      <c r="J21" s="156">
        <v>0</v>
      </c>
      <c r="K21" s="107">
        <v>-0.1177468128855398</v>
      </c>
      <c r="L21" s="155">
        <v>-0.1798287232389951</v>
      </c>
      <c r="M21" s="79">
        <v>-0.21088081995064817</v>
      </c>
      <c r="N21" s="154">
        <v>-0.22584747012556625</v>
      </c>
      <c r="AG21" s="6"/>
    </row>
    <row r="22" spans="1:33">
      <c r="A22" s="85"/>
      <c r="B22" s="82" t="s">
        <v>57</v>
      </c>
      <c r="C22" s="83">
        <v>1</v>
      </c>
      <c r="D22" s="83">
        <v>1E-8</v>
      </c>
      <c r="E22" s="250">
        <f>'Data split dan Normalisasi data'!H8</f>
        <v>0.49706744868035191</v>
      </c>
      <c r="F22" s="256">
        <f>'FORWARD 1 (LSTM)'!$AM$52</f>
        <v>-0.22584747012556625</v>
      </c>
      <c r="H22" s="85"/>
      <c r="I22" s="85"/>
      <c r="J22" s="85"/>
      <c r="K22" s="85"/>
      <c r="L22" s="85"/>
      <c r="M22" s="85"/>
      <c r="N22" s="85"/>
      <c r="AG22" s="6"/>
    </row>
    <row r="23" spans="1:33" ht="15" thickBot="1">
      <c r="A23" s="85"/>
      <c r="B23" s="88"/>
      <c r="C23" s="89">
        <v>1</v>
      </c>
      <c r="D23" s="89">
        <v>1E-8</v>
      </c>
      <c r="E23" s="251">
        <f>'Data split dan Normalisasi data'!H9</f>
        <v>0.49706744868035191</v>
      </c>
      <c r="F23" s="257">
        <f>'FORWARD 1 (LSTM)'!$AX$52</f>
        <v>-0.23293370302351926</v>
      </c>
      <c r="H23" s="85"/>
      <c r="I23" s="85"/>
      <c r="J23" s="85"/>
      <c r="K23" s="85"/>
      <c r="L23" s="85"/>
      <c r="M23" s="85"/>
      <c r="N23" s="85"/>
    </row>
    <row r="24" spans="1:33">
      <c r="A24" s="85"/>
      <c r="B24" s="85"/>
      <c r="C24" s="85"/>
      <c r="D24" s="85"/>
      <c r="E24" s="85"/>
      <c r="F24" s="85"/>
      <c r="H24" s="85"/>
      <c r="I24" s="85"/>
      <c r="J24" s="85"/>
      <c r="K24" s="85"/>
      <c r="L24" s="85"/>
      <c r="M24" s="85"/>
      <c r="N24" s="85"/>
    </row>
    <row r="26" spans="1:33">
      <c r="D26" s="102"/>
      <c r="E26" s="102"/>
      <c r="F26" s="102"/>
      <c r="G26" s="102"/>
      <c r="H26" s="102"/>
      <c r="I26" s="102"/>
      <c r="J26" s="102"/>
      <c r="K26" s="102"/>
    </row>
    <row r="27" spans="1:33" ht="15" customHeight="1">
      <c r="D27" s="103" t="s">
        <v>13</v>
      </c>
      <c r="E27" s="102"/>
      <c r="F27" s="102"/>
      <c r="G27" s="102"/>
      <c r="H27" s="102"/>
      <c r="I27" s="102"/>
      <c r="J27" s="102"/>
      <c r="K27" s="102"/>
    </row>
    <row r="28" spans="1:33" ht="15.75" customHeight="1" thickBot="1">
      <c r="D28" s="102"/>
      <c r="E28" s="102"/>
      <c r="F28" s="103"/>
      <c r="G28" s="103"/>
      <c r="H28" s="103"/>
      <c r="I28" s="103"/>
      <c r="J28" s="103"/>
      <c r="K28" s="102"/>
    </row>
    <row r="29" spans="1:33" ht="15" customHeight="1" thickBot="1">
      <c r="D29" s="102"/>
      <c r="E29" s="264" t="s">
        <v>145</v>
      </c>
      <c r="F29" s="265"/>
      <c r="G29" s="265"/>
      <c r="H29" s="265"/>
      <c r="I29" s="265"/>
      <c r="J29" s="266"/>
      <c r="K29" s="102"/>
    </row>
    <row r="30" spans="1:33" ht="15" customHeight="1">
      <c r="D30" s="102"/>
      <c r="E30" s="112"/>
      <c r="F30" s="157" t="str">
        <f>J17</f>
        <v>langkah 1</v>
      </c>
      <c r="G30" s="160" t="str">
        <f>K17</f>
        <v>langkah 2</v>
      </c>
      <c r="H30" s="161" t="s">
        <v>54</v>
      </c>
      <c r="I30" s="164" t="s">
        <v>55</v>
      </c>
      <c r="J30" s="109" t="s">
        <v>57</v>
      </c>
      <c r="K30" s="102"/>
    </row>
    <row r="31" spans="1:33" ht="15" customHeight="1">
      <c r="D31" s="102"/>
      <c r="E31" s="113" t="s">
        <v>147</v>
      </c>
      <c r="F31" s="158">
        <f t="array" ref="F31:F34">MMULT($B7:$E10,J18:J21)</f>
        <v>-0.23305694131604207</v>
      </c>
      <c r="G31" s="110">
        <f t="array" ref="G31:G34">MMULT($B7:$E10,K18:K21)</f>
        <v>-0.25339622918359694</v>
      </c>
      <c r="H31" s="162">
        <f t="array" ref="H31:H34">MMULT($B7:$E10,L18:L21)</f>
        <v>-0.26377135908157523</v>
      </c>
      <c r="I31" s="165">
        <f t="array" ref="I31:I34">MMULT($B7:$E10,M18:M21)</f>
        <v>-0.26923986896650198</v>
      </c>
      <c r="J31" s="167">
        <f t="array" ref="J31:J34">MMULT($B7:$E10,N18:N21)</f>
        <v>-0.27281490889001841</v>
      </c>
      <c r="K31" s="102"/>
    </row>
    <row r="32" spans="1:33" ht="15" customHeight="1">
      <c r="D32" s="102"/>
      <c r="E32" s="113" t="s">
        <v>148</v>
      </c>
      <c r="F32" s="158">
        <v>0.70383217658230335</v>
      </c>
      <c r="G32" s="110">
        <v>0.67666024217608667</v>
      </c>
      <c r="H32" s="162">
        <v>0.65781004428713385</v>
      </c>
      <c r="I32" s="165">
        <v>0.65200176627679485</v>
      </c>
      <c r="J32" s="167">
        <v>0.66138664926242852</v>
      </c>
      <c r="K32" s="102"/>
    </row>
    <row r="33" spans="1:25" ht="15" customHeight="1">
      <c r="A33" s="41"/>
      <c r="D33" s="102"/>
      <c r="E33" s="113" t="s">
        <v>149</v>
      </c>
      <c r="F33" s="158">
        <v>-0.24332056797975149</v>
      </c>
      <c r="G33" s="110">
        <v>-0.27689003472358681</v>
      </c>
      <c r="H33" s="162">
        <v>-0.29560555046759379</v>
      </c>
      <c r="I33" s="165">
        <v>-0.30415357532489001</v>
      </c>
      <c r="J33" s="167">
        <v>-0.30553700344976825</v>
      </c>
      <c r="K33" s="102"/>
    </row>
    <row r="34" spans="1:25" ht="15" customHeight="1" thickBot="1">
      <c r="D34" s="102"/>
      <c r="E34" s="114" t="s">
        <v>150</v>
      </c>
      <c r="F34" s="159">
        <v>1.2355110873165904</v>
      </c>
      <c r="G34" s="111">
        <v>1.3480130382420392</v>
      </c>
      <c r="H34" s="163">
        <v>1.4181477739510853</v>
      </c>
      <c r="I34" s="166">
        <v>1.4445704396819052</v>
      </c>
      <c r="J34" s="168">
        <v>1.4281682545664904</v>
      </c>
      <c r="K34" s="102"/>
    </row>
    <row r="35" spans="1:25" ht="15" customHeight="1">
      <c r="D35" s="102"/>
      <c r="E35" s="102"/>
      <c r="F35" s="102"/>
      <c r="G35" s="102"/>
      <c r="H35" s="102"/>
      <c r="I35" s="102"/>
      <c r="J35" s="102"/>
      <c r="K35" s="102"/>
    </row>
    <row r="36" spans="1:25" ht="15" customHeight="1">
      <c r="D36" s="102"/>
      <c r="E36" s="102"/>
      <c r="F36" s="102"/>
      <c r="G36" s="102"/>
      <c r="H36" s="102"/>
      <c r="I36" s="102"/>
      <c r="J36" s="102"/>
      <c r="K36" s="102"/>
    </row>
    <row r="37" spans="1:25" ht="15" customHeight="1">
      <c r="D37" s="102"/>
      <c r="E37" s="102"/>
      <c r="F37" s="102"/>
      <c r="G37" s="102"/>
      <c r="H37" s="102"/>
      <c r="I37" s="102"/>
      <c r="J37" s="102"/>
      <c r="K37" s="102"/>
    </row>
    <row r="38" spans="1:25" ht="15" customHeight="1">
      <c r="D38" s="102"/>
      <c r="E38" s="102"/>
      <c r="F38" s="102"/>
      <c r="G38" s="102"/>
      <c r="H38" s="102"/>
      <c r="I38" s="102"/>
      <c r="J38" s="102"/>
      <c r="K38" s="103"/>
      <c r="M38" s="6"/>
    </row>
    <row r="39" spans="1:25" ht="15" customHeight="1">
      <c r="D39" s="102"/>
      <c r="E39" s="102"/>
      <c r="F39" s="102"/>
      <c r="G39" s="102"/>
      <c r="H39" s="102"/>
      <c r="I39" s="102"/>
      <c r="J39" s="102"/>
      <c r="K39" s="103"/>
    </row>
    <row r="40" spans="1:25" ht="15" customHeight="1">
      <c r="D40" s="102"/>
      <c r="E40" s="102"/>
      <c r="F40" s="102"/>
      <c r="G40" s="102"/>
      <c r="H40" s="102"/>
      <c r="I40" s="102"/>
      <c r="J40" s="102"/>
      <c r="K40" s="103"/>
    </row>
    <row r="41" spans="1:25" ht="15" customHeight="1">
      <c r="D41" s="102"/>
      <c r="E41" s="102"/>
      <c r="F41" s="102"/>
      <c r="G41" s="102"/>
      <c r="H41" s="102"/>
      <c r="I41" s="102"/>
      <c r="J41" s="102"/>
      <c r="K41" s="102"/>
    </row>
    <row r="42" spans="1:25" ht="15" customHeight="1">
      <c r="D42" s="102"/>
      <c r="E42" s="108"/>
      <c r="F42" s="102"/>
      <c r="G42" s="102"/>
      <c r="H42" s="102"/>
      <c r="I42" s="102"/>
      <c r="J42" s="102"/>
      <c r="K42" s="102"/>
    </row>
    <row r="43" spans="1:25">
      <c r="D43" s="102"/>
      <c r="E43" s="102"/>
      <c r="F43" s="102"/>
      <c r="G43" s="102"/>
      <c r="H43" s="102"/>
      <c r="I43" s="102"/>
      <c r="J43" s="102"/>
      <c r="K43" s="102"/>
    </row>
    <row r="44" spans="1:25">
      <c r="D44" s="102"/>
      <c r="E44" s="102"/>
      <c r="F44" s="102"/>
      <c r="G44" s="102"/>
      <c r="H44" s="102"/>
      <c r="I44" s="102"/>
      <c r="J44" s="102"/>
      <c r="K44" s="102"/>
    </row>
    <row r="45" spans="1:25">
      <c r="A45" s="22"/>
      <c r="H45" s="11"/>
      <c r="I45" s="11"/>
      <c r="J45" s="11"/>
      <c r="K45" s="11"/>
      <c r="L45" s="11"/>
      <c r="M45" s="11"/>
      <c r="N45" s="6"/>
    </row>
    <row r="46" spans="1:25" ht="21">
      <c r="H46" s="11"/>
      <c r="I46" s="11"/>
      <c r="J46" s="11"/>
      <c r="K46" s="11"/>
      <c r="L46" s="11"/>
      <c r="M46" s="11"/>
      <c r="N46" s="6"/>
      <c r="S46" s="36"/>
      <c r="T46" s="17"/>
      <c r="U46" s="17"/>
      <c r="V46" s="17"/>
      <c r="W46" s="17"/>
      <c r="X46" s="17"/>
      <c r="Y46" s="6"/>
    </row>
    <row r="63" ht="18" customHeight="1"/>
  </sheetData>
  <mergeCells count="5">
    <mergeCell ref="E29:J29"/>
    <mergeCell ref="B6:E6"/>
    <mergeCell ref="I5:M5"/>
    <mergeCell ref="B16:F16"/>
    <mergeCell ref="I16:N16"/>
  </mergeCells>
  <pageMargins left="0.23622047244094491" right="0.23622047244094491" top="0.74803149606299213" bottom="0.74803149606299213" header="0.31496062992125984" footer="0.31496062992125984"/>
  <pageSetup paperSize="9" scale="35" orientation="landscape"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X125"/>
  <sheetViews>
    <sheetView topLeftCell="C16" zoomScale="55" zoomScaleNormal="55" workbookViewId="0">
      <selection activeCell="G43" sqref="G43"/>
    </sheetView>
  </sheetViews>
  <sheetFormatPr defaultRowHeight="14.5"/>
  <cols>
    <col min="1" max="1" width="3" customWidth="1"/>
    <col min="2" max="2" width="6.7265625" customWidth="1"/>
    <col min="3" max="3" width="13.1796875" customWidth="1"/>
    <col min="4" max="4" width="4" customWidth="1"/>
    <col min="8" max="8" width="12" customWidth="1"/>
    <col min="9" max="9" width="5.81640625" customWidth="1"/>
    <col min="10" max="10" width="11.81640625" customWidth="1"/>
    <col min="11" max="11" width="3" customWidth="1"/>
    <col min="12" max="12" width="3.7265625" customWidth="1"/>
    <col min="13" max="13" width="7.54296875" customWidth="1"/>
    <col min="14" max="14" width="13" customWidth="1"/>
    <col min="15" max="15" width="4.453125" customWidth="1"/>
    <col min="16" max="17" width="12" bestFit="1" customWidth="1"/>
    <col min="22" max="22" width="3.453125" customWidth="1"/>
    <col min="23" max="23" width="3" customWidth="1"/>
    <col min="24" max="24" width="7.1796875" customWidth="1"/>
    <col min="25" max="25" width="14.453125" customWidth="1"/>
    <col min="26" max="26" width="3.7265625" customWidth="1"/>
    <col min="27" max="31" width="13.26953125" bestFit="1" customWidth="1"/>
    <col min="33" max="34" width="3.26953125" customWidth="1"/>
    <col min="35" max="35" width="7.453125" customWidth="1"/>
    <col min="36" max="36" width="11.7265625" customWidth="1"/>
    <col min="37" max="37" width="3.7265625" customWidth="1"/>
    <col min="43" max="43" width="13.26953125" customWidth="1"/>
    <col min="44" max="44" width="4" customWidth="1"/>
    <col min="45" max="45" width="3.453125" customWidth="1"/>
    <col min="46" max="46" width="8" customWidth="1"/>
    <col min="47" max="47" width="10.54296875" customWidth="1"/>
    <col min="48" max="48" width="3.26953125" customWidth="1"/>
    <col min="54" max="54" width="13" customWidth="1"/>
    <col min="55" max="55" width="3.1796875" customWidth="1"/>
    <col min="69" max="69" width="10.1796875" customWidth="1"/>
  </cols>
  <sheetData>
    <row r="1" spans="1:55" ht="15" thickBot="1"/>
    <row r="2" spans="1:55">
      <c r="A2" s="303" t="s">
        <v>161</v>
      </c>
      <c r="B2" s="304"/>
      <c r="C2" s="304"/>
      <c r="D2" s="304"/>
      <c r="E2" s="304"/>
      <c r="F2" s="304"/>
      <c r="G2" s="304"/>
      <c r="H2" s="304"/>
      <c r="I2" s="304"/>
      <c r="J2" s="304"/>
      <c r="K2" s="304"/>
      <c r="L2" s="304"/>
      <c r="M2" s="304"/>
      <c r="N2" s="304"/>
      <c r="O2" s="304"/>
      <c r="P2" s="304"/>
      <c r="Q2" s="304"/>
      <c r="R2" s="304"/>
      <c r="S2" s="304"/>
      <c r="T2" s="304"/>
      <c r="U2" s="304"/>
      <c r="V2" s="304"/>
      <c r="W2" s="304"/>
      <c r="X2" s="304"/>
      <c r="Y2" s="304"/>
      <c r="Z2" s="304"/>
      <c r="AA2" s="304"/>
      <c r="AB2" s="304"/>
      <c r="AC2" s="304"/>
      <c r="AD2" s="304"/>
      <c r="AE2" s="304"/>
      <c r="AF2" s="304"/>
      <c r="AG2" s="304"/>
      <c r="AH2" s="304"/>
      <c r="AI2" s="304"/>
      <c r="AJ2" s="304"/>
      <c r="AK2" s="304"/>
      <c r="AL2" s="304"/>
      <c r="AM2" s="304"/>
      <c r="AN2" s="304"/>
      <c r="AO2" s="304"/>
      <c r="AP2" s="304"/>
      <c r="AQ2" s="304"/>
      <c r="AR2" s="304"/>
      <c r="AS2" s="304"/>
      <c r="AT2" s="304"/>
      <c r="AU2" s="304"/>
      <c r="AV2" s="304"/>
      <c r="AW2" s="304"/>
      <c r="AX2" s="304"/>
      <c r="AY2" s="304"/>
      <c r="AZ2" s="304"/>
      <c r="BA2" s="304"/>
      <c r="BB2" s="304"/>
      <c r="BC2" s="305"/>
    </row>
    <row r="3" spans="1:55">
      <c r="A3" s="306"/>
      <c r="B3" s="307"/>
      <c r="C3" s="307"/>
      <c r="D3" s="307"/>
      <c r="E3" s="307"/>
      <c r="F3" s="307"/>
      <c r="G3" s="307"/>
      <c r="H3" s="307"/>
      <c r="I3" s="307"/>
      <c r="J3" s="307"/>
      <c r="K3" s="307"/>
      <c r="L3" s="307"/>
      <c r="M3" s="307"/>
      <c r="N3" s="307"/>
      <c r="O3" s="307"/>
      <c r="P3" s="307"/>
      <c r="Q3" s="307"/>
      <c r="R3" s="307"/>
      <c r="S3" s="307"/>
      <c r="T3" s="307"/>
      <c r="U3" s="307"/>
      <c r="V3" s="307"/>
      <c r="W3" s="307"/>
      <c r="X3" s="307"/>
      <c r="Y3" s="307"/>
      <c r="Z3" s="307"/>
      <c r="AA3" s="307"/>
      <c r="AB3" s="307"/>
      <c r="AC3" s="307"/>
      <c r="AD3" s="307"/>
      <c r="AE3" s="307"/>
      <c r="AF3" s="307"/>
      <c r="AG3" s="307"/>
      <c r="AH3" s="307"/>
      <c r="AI3" s="307"/>
      <c r="AJ3" s="307"/>
      <c r="AK3" s="307"/>
      <c r="AL3" s="307"/>
      <c r="AM3" s="307"/>
      <c r="AN3" s="307"/>
      <c r="AO3" s="307"/>
      <c r="AP3" s="307"/>
      <c r="AQ3" s="307"/>
      <c r="AR3" s="307"/>
      <c r="AS3" s="307"/>
      <c r="AT3" s="307"/>
      <c r="AU3" s="307"/>
      <c r="AV3" s="307"/>
      <c r="AW3" s="307"/>
      <c r="AX3" s="307"/>
      <c r="AY3" s="307"/>
      <c r="AZ3" s="307"/>
      <c r="BA3" s="307"/>
      <c r="BB3" s="307"/>
      <c r="BC3" s="308"/>
    </row>
    <row r="4" spans="1:55" ht="15" customHeight="1" thickBot="1">
      <c r="A4" s="309"/>
      <c r="B4" s="310"/>
      <c r="C4" s="310"/>
      <c r="D4" s="310"/>
      <c r="E4" s="310"/>
      <c r="F4" s="310"/>
      <c r="G4" s="310"/>
      <c r="H4" s="310"/>
      <c r="I4" s="310"/>
      <c r="J4" s="310"/>
      <c r="K4" s="310"/>
      <c r="L4" s="310"/>
      <c r="M4" s="310"/>
      <c r="N4" s="310"/>
      <c r="O4" s="310"/>
      <c r="P4" s="310"/>
      <c r="Q4" s="310"/>
      <c r="R4" s="310"/>
      <c r="S4" s="310"/>
      <c r="T4" s="310"/>
      <c r="U4" s="310"/>
      <c r="V4" s="310"/>
      <c r="W4" s="310"/>
      <c r="X4" s="310"/>
      <c r="Y4" s="310"/>
      <c r="Z4" s="310"/>
      <c r="AA4" s="310"/>
      <c r="AB4" s="310"/>
      <c r="AC4" s="310"/>
      <c r="AD4" s="310"/>
      <c r="AE4" s="310"/>
      <c r="AF4" s="310"/>
      <c r="AG4" s="310"/>
      <c r="AH4" s="310"/>
      <c r="AI4" s="310"/>
      <c r="AJ4" s="310"/>
      <c r="AK4" s="310"/>
      <c r="AL4" s="310"/>
      <c r="AM4" s="310"/>
      <c r="AN4" s="310"/>
      <c r="AO4" s="310"/>
      <c r="AP4" s="310"/>
      <c r="AQ4" s="310"/>
      <c r="AR4" s="310"/>
      <c r="AS4" s="310"/>
      <c r="AT4" s="310"/>
      <c r="AU4" s="310"/>
      <c r="AV4" s="310"/>
      <c r="AW4" s="310"/>
      <c r="AX4" s="310"/>
      <c r="AY4" s="310"/>
      <c r="AZ4" s="310"/>
      <c r="BA4" s="310"/>
      <c r="BB4" s="310"/>
      <c r="BC4" s="311"/>
    </row>
    <row r="5" spans="1:55" ht="42.75" customHeight="1" thickBot="1">
      <c r="A5" s="292" t="s">
        <v>20</v>
      </c>
      <c r="B5" s="293"/>
      <c r="C5" s="293"/>
      <c r="D5" s="293"/>
      <c r="E5" s="293"/>
      <c r="F5" s="293"/>
      <c r="G5" s="293"/>
      <c r="H5" s="293"/>
      <c r="I5" s="293"/>
      <c r="J5" s="293"/>
      <c r="K5" s="294"/>
      <c r="L5" s="295" t="s">
        <v>58</v>
      </c>
      <c r="M5" s="296"/>
      <c r="N5" s="296"/>
      <c r="O5" s="296"/>
      <c r="P5" s="296"/>
      <c r="Q5" s="296"/>
      <c r="R5" s="296"/>
      <c r="S5" s="296"/>
      <c r="T5" s="296"/>
      <c r="U5" s="296"/>
      <c r="V5" s="297"/>
      <c r="W5" s="298" t="s">
        <v>59</v>
      </c>
      <c r="X5" s="299"/>
      <c r="Y5" s="299"/>
      <c r="Z5" s="299"/>
      <c r="AA5" s="299"/>
      <c r="AB5" s="299"/>
      <c r="AC5" s="299"/>
      <c r="AD5" s="299"/>
      <c r="AE5" s="299"/>
      <c r="AF5" s="299"/>
      <c r="AG5" s="300"/>
      <c r="AH5" s="315" t="s">
        <v>60</v>
      </c>
      <c r="AI5" s="316"/>
      <c r="AJ5" s="316"/>
      <c r="AK5" s="316"/>
      <c r="AL5" s="316"/>
      <c r="AM5" s="316"/>
      <c r="AN5" s="316"/>
      <c r="AO5" s="316"/>
      <c r="AP5" s="316"/>
      <c r="AQ5" s="316"/>
      <c r="AR5" s="317"/>
      <c r="AS5" s="312" t="s">
        <v>61</v>
      </c>
      <c r="AT5" s="313"/>
      <c r="AU5" s="313"/>
      <c r="AV5" s="313"/>
      <c r="AW5" s="313"/>
      <c r="AX5" s="313"/>
      <c r="AY5" s="313"/>
      <c r="AZ5" s="313"/>
      <c r="BA5" s="313"/>
      <c r="BB5" s="313"/>
      <c r="BC5" s="314"/>
    </row>
    <row r="6" spans="1:55" ht="15" customHeight="1" thickBot="1">
      <c r="A6" s="29"/>
      <c r="B6" s="144"/>
      <c r="C6" s="25"/>
      <c r="D6" s="25"/>
      <c r="E6" s="25"/>
      <c r="F6" s="25"/>
      <c r="G6" s="25"/>
      <c r="H6" s="25"/>
      <c r="I6" s="25"/>
      <c r="J6" s="25"/>
      <c r="K6" s="26"/>
      <c r="L6" s="29"/>
      <c r="M6" s="144"/>
      <c r="N6" s="25"/>
      <c r="O6" s="25"/>
      <c r="P6" s="25"/>
      <c r="Q6" s="25"/>
      <c r="R6" s="25"/>
      <c r="S6" s="25"/>
      <c r="T6" s="25"/>
      <c r="U6" s="25"/>
      <c r="V6" s="26"/>
      <c r="W6" s="29"/>
      <c r="X6" s="144"/>
      <c r="Y6" s="25"/>
      <c r="Z6" s="25"/>
      <c r="AA6" s="25"/>
      <c r="AB6" s="25"/>
      <c r="AC6" s="25"/>
      <c r="AD6" s="25"/>
      <c r="AE6" s="25"/>
      <c r="AF6" s="25"/>
      <c r="AG6" s="26"/>
      <c r="AH6" s="29"/>
      <c r="AI6" s="144"/>
      <c r="AJ6" s="25"/>
      <c r="AK6" s="25"/>
      <c r="AL6" s="25"/>
      <c r="AM6" s="25"/>
      <c r="AN6" s="25"/>
      <c r="AO6" s="25"/>
      <c r="AP6" s="25"/>
      <c r="AQ6" s="25"/>
      <c r="AR6" s="26"/>
      <c r="AS6" s="29"/>
      <c r="AT6" s="144"/>
      <c r="AU6" s="25"/>
      <c r="AV6" s="25"/>
      <c r="AW6" s="25"/>
      <c r="AX6" s="25"/>
      <c r="AY6" s="25"/>
      <c r="AZ6" s="25"/>
      <c r="BA6" s="25"/>
      <c r="BB6" s="25"/>
      <c r="BC6" s="26"/>
    </row>
    <row r="7" spans="1:55" ht="15" customHeight="1">
      <c r="A7" s="27"/>
      <c r="B7" s="24" t="s">
        <v>20</v>
      </c>
      <c r="C7" s="81"/>
      <c r="D7" s="28"/>
      <c r="E7" s="286" t="s">
        <v>155</v>
      </c>
      <c r="F7" s="287"/>
      <c r="G7" s="131"/>
      <c r="H7" s="131"/>
      <c r="I7" s="131"/>
      <c r="J7" s="132"/>
      <c r="K7" s="28"/>
      <c r="L7" s="27"/>
      <c r="M7" s="24" t="s">
        <v>20</v>
      </c>
      <c r="N7" s="81"/>
      <c r="O7" s="28"/>
      <c r="P7" s="286" t="s">
        <v>155</v>
      </c>
      <c r="Q7" s="287"/>
      <c r="R7" s="131"/>
      <c r="S7" s="131"/>
      <c r="T7" s="131"/>
      <c r="U7" s="132"/>
      <c r="V7" s="28"/>
      <c r="W7" s="27"/>
      <c r="X7" s="24" t="s">
        <v>20</v>
      </c>
      <c r="Y7" s="81"/>
      <c r="Z7" s="28"/>
      <c r="AA7" s="286" t="s">
        <v>155</v>
      </c>
      <c r="AB7" s="287"/>
      <c r="AC7" s="131"/>
      <c r="AD7" s="131"/>
      <c r="AE7" s="131"/>
      <c r="AF7" s="132"/>
      <c r="AG7" s="28"/>
      <c r="AH7" s="27"/>
      <c r="AI7" s="24" t="s">
        <v>20</v>
      </c>
      <c r="AJ7" s="81"/>
      <c r="AK7" s="28"/>
      <c r="AL7" s="286" t="s">
        <v>155</v>
      </c>
      <c r="AM7" s="287"/>
      <c r="AN7" s="131"/>
      <c r="AO7" s="131"/>
      <c r="AP7" s="131"/>
      <c r="AQ7" s="132"/>
      <c r="AR7" s="28"/>
      <c r="AS7" s="27"/>
      <c r="AT7" s="24" t="s">
        <v>20</v>
      </c>
      <c r="AU7" s="81"/>
      <c r="AV7" s="28"/>
      <c r="AW7" s="286" t="s">
        <v>155</v>
      </c>
      <c r="AX7" s="287"/>
      <c r="AY7" s="131"/>
      <c r="AZ7" s="131"/>
      <c r="BA7" s="131"/>
      <c r="BB7" s="132"/>
      <c r="BC7" s="28"/>
    </row>
    <row r="8" spans="1:55" ht="15" customHeight="1">
      <c r="A8" s="27"/>
      <c r="B8" s="284" t="s">
        <v>146</v>
      </c>
      <c r="C8" s="285"/>
      <c r="D8" s="11"/>
      <c r="E8" s="123" t="str">
        <f>INPUT!$E31</f>
        <v>Zt_C</v>
      </c>
      <c r="F8" s="100">
        <f>C9</f>
        <v>-0.23305694131604207</v>
      </c>
      <c r="G8" s="11"/>
      <c r="H8" s="11"/>
      <c r="I8" s="17"/>
      <c r="J8" s="28"/>
      <c r="K8" s="28"/>
      <c r="L8" s="27"/>
      <c r="M8" s="284" t="s">
        <v>146</v>
      </c>
      <c r="N8" s="285"/>
      <c r="O8" s="11"/>
      <c r="P8" s="123" t="str">
        <f>INPUT!$E31</f>
        <v>Zt_C</v>
      </c>
      <c r="Q8" s="100">
        <f>N9</f>
        <v>-0.25339622918359694</v>
      </c>
      <c r="R8" s="11"/>
      <c r="S8" s="11"/>
      <c r="T8" s="17"/>
      <c r="U8" s="28"/>
      <c r="V8" s="28"/>
      <c r="W8" s="27"/>
      <c r="X8" s="284" t="s">
        <v>146</v>
      </c>
      <c r="Y8" s="285"/>
      <c r="Z8" s="11"/>
      <c r="AA8" s="123" t="str">
        <f>INPUT!$E31</f>
        <v>Zt_C</v>
      </c>
      <c r="AB8" s="100">
        <f>Y9</f>
        <v>-0.26377135908157523</v>
      </c>
      <c r="AC8" s="11"/>
      <c r="AD8" s="11"/>
      <c r="AE8" s="17"/>
      <c r="AF8" s="28"/>
      <c r="AG8" s="28"/>
      <c r="AH8" s="27"/>
      <c r="AI8" s="284" t="s">
        <v>146</v>
      </c>
      <c r="AJ8" s="285"/>
      <c r="AK8" s="11"/>
      <c r="AL8" s="123" t="str">
        <f>INPUT!$E31</f>
        <v>Zt_C</v>
      </c>
      <c r="AM8" s="100">
        <f>AJ9</f>
        <v>-0.26923986896650198</v>
      </c>
      <c r="AN8" s="11"/>
      <c r="AO8" s="11"/>
      <c r="AP8" s="17"/>
      <c r="AQ8" s="28"/>
      <c r="AR8" s="28"/>
      <c r="AS8" s="27"/>
      <c r="AT8" s="284" t="s">
        <v>146</v>
      </c>
      <c r="AU8" s="285"/>
      <c r="AV8" s="11"/>
      <c r="AW8" s="123" t="str">
        <f>INPUT!$E31</f>
        <v>Zt_C</v>
      </c>
      <c r="AX8" s="100">
        <f>AU9</f>
        <v>-0.27281490889001841</v>
      </c>
      <c r="AY8" s="11"/>
      <c r="AZ8" s="11"/>
      <c r="BA8" s="17"/>
      <c r="BB8" s="28"/>
      <c r="BC8" s="28"/>
    </row>
    <row r="9" spans="1:55" ht="15" customHeight="1">
      <c r="A9" s="27"/>
      <c r="B9" s="139" t="str">
        <f>INPUT!$E31</f>
        <v>Zt_C</v>
      </c>
      <c r="C9" s="259">
        <f>INPUT!F31</f>
        <v>-0.23305694131604207</v>
      </c>
      <c r="D9" s="11"/>
      <c r="E9" s="123" t="s">
        <v>148</v>
      </c>
      <c r="F9" s="100">
        <f>C10</f>
        <v>0.70383217658230335</v>
      </c>
      <c r="G9" s="11"/>
      <c r="H9" s="11"/>
      <c r="I9" s="17"/>
      <c r="J9" s="34"/>
      <c r="K9" s="34"/>
      <c r="L9" s="27"/>
      <c r="M9" s="139" t="str">
        <f>INPUT!$E31</f>
        <v>Zt_C</v>
      </c>
      <c r="N9" s="259">
        <f>INPUT!G31</f>
        <v>-0.25339622918359694</v>
      </c>
      <c r="O9" s="11"/>
      <c r="P9" s="123" t="s">
        <v>148</v>
      </c>
      <c r="Q9" s="100">
        <f>N10</f>
        <v>0.67666024217608667</v>
      </c>
      <c r="R9" s="11"/>
      <c r="S9" s="11"/>
      <c r="T9" s="17"/>
      <c r="U9" s="34"/>
      <c r="V9" s="34"/>
      <c r="W9" s="27"/>
      <c r="X9" s="139" t="str">
        <f>INPUT!$E31</f>
        <v>Zt_C</v>
      </c>
      <c r="Y9" s="258">
        <f>INPUT!H31</f>
        <v>-0.26377135908157523</v>
      </c>
      <c r="Z9" s="11"/>
      <c r="AA9" s="123" t="s">
        <v>148</v>
      </c>
      <c r="AB9" s="100">
        <f>Y10</f>
        <v>0.65781004428713385</v>
      </c>
      <c r="AC9" s="11"/>
      <c r="AD9" s="11"/>
      <c r="AE9" s="17"/>
      <c r="AF9" s="34"/>
      <c r="AG9" s="34"/>
      <c r="AH9" s="27"/>
      <c r="AI9" s="139" t="str">
        <f>INPUT!$E31</f>
        <v>Zt_C</v>
      </c>
      <c r="AJ9" s="259">
        <f>INPUT!I31</f>
        <v>-0.26923986896650198</v>
      </c>
      <c r="AK9" s="11"/>
      <c r="AL9" s="123" t="s">
        <v>148</v>
      </c>
      <c r="AM9" s="100">
        <f>AJ10</f>
        <v>0.65200176627679485</v>
      </c>
      <c r="AN9" s="11"/>
      <c r="AO9" s="11"/>
      <c r="AP9" s="17"/>
      <c r="AQ9" s="34"/>
      <c r="AR9" s="34"/>
      <c r="AS9" s="27"/>
      <c r="AT9" s="139" t="str">
        <f>INPUT!$E31</f>
        <v>Zt_C</v>
      </c>
      <c r="AU9" s="28">
        <f>INPUT!J31</f>
        <v>-0.27281490889001841</v>
      </c>
      <c r="AV9" s="11"/>
      <c r="AW9" s="123" t="s">
        <v>148</v>
      </c>
      <c r="AX9" s="100">
        <f>AU10</f>
        <v>0.66138664926242852</v>
      </c>
      <c r="AY9" s="11"/>
      <c r="AZ9" s="11"/>
      <c r="BA9" s="17"/>
      <c r="BB9" s="34"/>
      <c r="BC9" s="34"/>
    </row>
    <row r="10" spans="1:55" ht="15" customHeight="1">
      <c r="A10" s="27"/>
      <c r="B10" s="139" t="s">
        <v>148</v>
      </c>
      <c r="C10" s="259">
        <f>INPUT!F32</f>
        <v>0.70383217658230335</v>
      </c>
      <c r="D10" s="11"/>
      <c r="E10" s="123" t="s">
        <v>149</v>
      </c>
      <c r="F10" s="100">
        <f>C11</f>
        <v>-0.24332056797975149</v>
      </c>
      <c r="G10" s="11"/>
      <c r="H10" s="11"/>
      <c r="I10" s="11"/>
      <c r="J10" s="28"/>
      <c r="K10" s="34"/>
      <c r="L10" s="27"/>
      <c r="M10" s="139" t="s">
        <v>148</v>
      </c>
      <c r="N10" s="259">
        <f>INPUT!G32</f>
        <v>0.67666024217608667</v>
      </c>
      <c r="O10" s="11"/>
      <c r="P10" s="123" t="s">
        <v>149</v>
      </c>
      <c r="Q10" s="100">
        <f>N11</f>
        <v>-0.27689003472358681</v>
      </c>
      <c r="R10" s="11"/>
      <c r="S10" s="11"/>
      <c r="T10" s="11"/>
      <c r="U10" s="28"/>
      <c r="V10" s="34"/>
      <c r="W10" s="27"/>
      <c r="X10" s="139" t="s">
        <v>148</v>
      </c>
      <c r="Y10" s="258">
        <f>INPUT!H32</f>
        <v>0.65781004428713385</v>
      </c>
      <c r="Z10" s="11"/>
      <c r="AA10" s="123" t="s">
        <v>149</v>
      </c>
      <c r="AB10" s="100">
        <f>Y11</f>
        <v>-0.29560555046759379</v>
      </c>
      <c r="AC10" s="11"/>
      <c r="AD10" s="11"/>
      <c r="AE10" s="11"/>
      <c r="AF10" s="28"/>
      <c r="AG10" s="34"/>
      <c r="AH10" s="27"/>
      <c r="AI10" s="139" t="s">
        <v>148</v>
      </c>
      <c r="AJ10" s="259">
        <f>INPUT!I32</f>
        <v>0.65200176627679485</v>
      </c>
      <c r="AK10" s="11"/>
      <c r="AL10" s="123" t="s">
        <v>149</v>
      </c>
      <c r="AM10" s="100">
        <f>AJ11</f>
        <v>-0.30415357532489001</v>
      </c>
      <c r="AN10" s="11"/>
      <c r="AO10" s="11"/>
      <c r="AP10" s="11"/>
      <c r="AQ10" s="28"/>
      <c r="AR10" s="34"/>
      <c r="AS10" s="27"/>
      <c r="AT10" s="139" t="s">
        <v>148</v>
      </c>
      <c r="AU10" s="28">
        <f>INPUT!J32</f>
        <v>0.66138664926242852</v>
      </c>
      <c r="AV10" s="11"/>
      <c r="AW10" s="123" t="s">
        <v>149</v>
      </c>
      <c r="AX10" s="100">
        <f>AU11</f>
        <v>-0.30553700344976825</v>
      </c>
      <c r="AY10" s="11"/>
      <c r="AZ10" s="11"/>
      <c r="BA10" s="11"/>
      <c r="BB10" s="28"/>
      <c r="BC10" s="34"/>
    </row>
    <row r="11" spans="1:55" ht="15" customHeight="1" thickBot="1">
      <c r="A11" s="27"/>
      <c r="B11" s="139" t="s">
        <v>149</v>
      </c>
      <c r="C11" s="259">
        <f>INPUT!F33</f>
        <v>-0.24332056797975149</v>
      </c>
      <c r="D11" s="11"/>
      <c r="E11" s="124" t="s">
        <v>150</v>
      </c>
      <c r="F11" s="125">
        <f>C12</f>
        <v>1.2355110873165904</v>
      </c>
      <c r="G11" s="11"/>
      <c r="H11" s="11"/>
      <c r="I11" s="11"/>
      <c r="J11" s="133" t="s">
        <v>122</v>
      </c>
      <c r="K11" s="28"/>
      <c r="L11" s="27"/>
      <c r="M11" s="139" t="s">
        <v>149</v>
      </c>
      <c r="N11" s="259">
        <f>INPUT!G33</f>
        <v>-0.27689003472358681</v>
      </c>
      <c r="O11" s="11"/>
      <c r="P11" s="124" t="s">
        <v>150</v>
      </c>
      <c r="Q11" s="125">
        <f>N12</f>
        <v>1.3480130382420392</v>
      </c>
      <c r="R11" s="11"/>
      <c r="S11" s="11"/>
      <c r="T11" s="11"/>
      <c r="U11" s="133" t="s">
        <v>122</v>
      </c>
      <c r="V11" s="28"/>
      <c r="W11" s="27"/>
      <c r="X11" s="139" t="s">
        <v>149</v>
      </c>
      <c r="Y11" s="258">
        <f>INPUT!H33</f>
        <v>-0.29560555046759379</v>
      </c>
      <c r="Z11" s="11"/>
      <c r="AA11" s="124" t="s">
        <v>150</v>
      </c>
      <c r="AB11" s="125">
        <f>Y12</f>
        <v>1.4181477739510853</v>
      </c>
      <c r="AC11" s="11"/>
      <c r="AD11" s="11"/>
      <c r="AE11" s="11"/>
      <c r="AF11" s="133" t="s">
        <v>122</v>
      </c>
      <c r="AG11" s="28"/>
      <c r="AH11" s="27"/>
      <c r="AI11" s="139" t="s">
        <v>149</v>
      </c>
      <c r="AJ11" s="259">
        <f>INPUT!I33</f>
        <v>-0.30415357532489001</v>
      </c>
      <c r="AK11" s="11"/>
      <c r="AL11" s="124" t="s">
        <v>150</v>
      </c>
      <c r="AM11" s="125">
        <f>AJ12</f>
        <v>1.4445704396819052</v>
      </c>
      <c r="AN11" s="11"/>
      <c r="AO11" s="11"/>
      <c r="AP11" s="11"/>
      <c r="AQ11" s="133" t="s">
        <v>122</v>
      </c>
      <c r="AR11" s="28"/>
      <c r="AS11" s="27"/>
      <c r="AT11" s="139" t="s">
        <v>149</v>
      </c>
      <c r="AU11" s="28">
        <f>INPUT!J33</f>
        <v>-0.30553700344976825</v>
      </c>
      <c r="AV11" s="11"/>
      <c r="AW11" s="124" t="s">
        <v>150</v>
      </c>
      <c r="AX11" s="125">
        <f>AU12</f>
        <v>1.4281682545664904</v>
      </c>
      <c r="AY11" s="11"/>
      <c r="AZ11" s="11"/>
      <c r="BA11" s="11"/>
      <c r="BB11" s="133" t="s">
        <v>122</v>
      </c>
      <c r="BC11" s="28"/>
    </row>
    <row r="12" spans="1:55" ht="15" customHeight="1" thickBot="1">
      <c r="A12" s="27"/>
      <c r="B12" s="139" t="s">
        <v>150</v>
      </c>
      <c r="C12" s="259">
        <f>INPUT!F34</f>
        <v>1.2355110873165904</v>
      </c>
      <c r="D12" s="11"/>
      <c r="E12" s="27"/>
      <c r="F12" s="11"/>
      <c r="G12" s="11"/>
      <c r="H12" s="11"/>
      <c r="I12" s="11"/>
      <c r="J12" s="28"/>
      <c r="K12" s="28"/>
      <c r="L12" s="27"/>
      <c r="M12" s="139" t="s">
        <v>150</v>
      </c>
      <c r="N12" s="259">
        <f>INPUT!G34</f>
        <v>1.3480130382420392</v>
      </c>
      <c r="O12" s="11"/>
      <c r="P12" s="27"/>
      <c r="Q12" s="11"/>
      <c r="R12" s="11"/>
      <c r="S12" s="11"/>
      <c r="T12" s="11"/>
      <c r="U12" s="28"/>
      <c r="V12" s="28"/>
      <c r="W12" s="27"/>
      <c r="X12" s="139" t="s">
        <v>150</v>
      </c>
      <c r="Y12" s="258">
        <f>INPUT!H34</f>
        <v>1.4181477739510853</v>
      </c>
      <c r="Z12" s="11"/>
      <c r="AA12" s="27"/>
      <c r="AB12" s="11"/>
      <c r="AC12" s="11"/>
      <c r="AD12" s="11"/>
      <c r="AE12" s="11"/>
      <c r="AF12" s="28"/>
      <c r="AG12" s="28"/>
      <c r="AH12" s="27"/>
      <c r="AI12" s="139" t="s">
        <v>150</v>
      </c>
      <c r="AJ12" s="259">
        <f>INPUT!I34</f>
        <v>1.4445704396819052</v>
      </c>
      <c r="AK12" s="11"/>
      <c r="AL12" s="27"/>
      <c r="AM12" s="11"/>
      <c r="AN12" s="11"/>
      <c r="AO12" s="11"/>
      <c r="AP12" s="11"/>
      <c r="AQ12" s="28"/>
      <c r="AR12" s="28"/>
      <c r="AS12" s="27"/>
      <c r="AT12" s="139" t="s">
        <v>150</v>
      </c>
      <c r="AU12" s="28">
        <f>INPUT!J34</f>
        <v>1.4281682545664904</v>
      </c>
      <c r="AV12" s="11"/>
      <c r="AW12" s="27"/>
      <c r="AX12" s="11"/>
      <c r="AY12" s="11"/>
      <c r="AZ12" s="11"/>
      <c r="BA12" s="11"/>
      <c r="BB12" s="28"/>
      <c r="BC12" s="28"/>
    </row>
    <row r="13" spans="1:55" ht="15" customHeight="1">
      <c r="A13" s="27"/>
      <c r="B13" s="139"/>
      <c r="C13" s="259">
        <v>0</v>
      </c>
      <c r="D13" s="11"/>
      <c r="E13" s="288" t="s">
        <v>151</v>
      </c>
      <c r="F13" s="289"/>
      <c r="G13" s="5"/>
      <c r="H13" s="5"/>
      <c r="I13" s="5"/>
      <c r="J13" s="134"/>
      <c r="K13" s="28"/>
      <c r="L13" s="27"/>
      <c r="M13" s="139"/>
      <c r="N13" s="259">
        <f>G38</f>
        <v>-0.15316067380742929</v>
      </c>
      <c r="O13" s="11"/>
      <c r="P13" s="288" t="s">
        <v>151</v>
      </c>
      <c r="Q13" s="289"/>
      <c r="R13" s="5"/>
      <c r="S13" s="5"/>
      <c r="T13" s="5"/>
      <c r="U13" s="134"/>
      <c r="V13" s="28"/>
      <c r="W13" s="27"/>
      <c r="X13" s="139"/>
      <c r="Y13" s="258">
        <f>R38</f>
        <v>-0.23053956628046468</v>
      </c>
      <c r="Z13" s="11"/>
      <c r="AA13" s="288" t="s">
        <v>151</v>
      </c>
      <c r="AB13" s="289"/>
      <c r="AC13" s="5"/>
      <c r="AD13" s="5"/>
      <c r="AE13" s="5"/>
      <c r="AF13" s="134"/>
      <c r="AG13" s="28"/>
      <c r="AH13" s="27"/>
      <c r="AI13" s="139"/>
      <c r="AJ13" s="259">
        <f>AC38</f>
        <v>-0.26819896083567885</v>
      </c>
      <c r="AK13" s="11"/>
      <c r="AL13" s="288" t="s">
        <v>151</v>
      </c>
      <c r="AM13" s="289"/>
      <c r="AN13" s="5"/>
      <c r="AO13" s="5"/>
      <c r="AP13" s="5"/>
      <c r="AQ13" s="134"/>
      <c r="AR13" s="28"/>
      <c r="AS13" s="27"/>
      <c r="AT13" s="139"/>
      <c r="AU13" s="28">
        <f>AN38</f>
        <v>-0.28671987589103765</v>
      </c>
      <c r="AV13" s="11"/>
      <c r="AW13" s="288" t="s">
        <v>151</v>
      </c>
      <c r="AX13" s="289"/>
      <c r="AY13" s="5"/>
      <c r="AZ13" s="5"/>
      <c r="BA13" s="5"/>
      <c r="BB13" s="134"/>
      <c r="BC13" s="28"/>
    </row>
    <row r="14" spans="1:55" ht="15" customHeight="1">
      <c r="A14" s="27"/>
      <c r="B14" s="140"/>
      <c r="C14" s="141"/>
      <c r="D14" s="11"/>
      <c r="E14" s="93" t="str">
        <f>$B$9</f>
        <v>Zt_C</v>
      </c>
      <c r="F14" s="120">
        <f>F8</f>
        <v>-0.23305694131604207</v>
      </c>
      <c r="G14" s="11"/>
      <c r="H14" s="11"/>
      <c r="I14" s="11"/>
      <c r="J14" s="28"/>
      <c r="K14" s="28"/>
      <c r="L14" s="27"/>
      <c r="M14" s="140"/>
      <c r="N14" s="141"/>
      <c r="O14" s="11"/>
      <c r="P14" s="93" t="str">
        <f>$B$9</f>
        <v>Zt_C</v>
      </c>
      <c r="Q14" s="120">
        <f>Q8</f>
        <v>-0.25339622918359694</v>
      </c>
      <c r="R14" s="11"/>
      <c r="S14" s="11"/>
      <c r="T14" s="11"/>
      <c r="U14" s="28"/>
      <c r="V14" s="28"/>
      <c r="W14" s="27"/>
      <c r="X14" s="140"/>
      <c r="Y14" s="141"/>
      <c r="Z14" s="11"/>
      <c r="AA14" s="93" t="str">
        <f>$B$9</f>
        <v>Zt_C</v>
      </c>
      <c r="AB14" s="120">
        <f>AB8</f>
        <v>-0.26377135908157523</v>
      </c>
      <c r="AC14" s="11"/>
      <c r="AD14" s="11"/>
      <c r="AE14" s="11"/>
      <c r="AF14" s="28"/>
      <c r="AG14" s="28"/>
      <c r="AH14" s="27"/>
      <c r="AI14" s="140"/>
      <c r="AJ14" s="141"/>
      <c r="AK14" s="11"/>
      <c r="AL14" s="93" t="str">
        <f>$B$9</f>
        <v>Zt_C</v>
      </c>
      <c r="AM14" s="120">
        <f>AM8</f>
        <v>-0.26923986896650198</v>
      </c>
      <c r="AN14" s="11"/>
      <c r="AO14" s="11"/>
      <c r="AP14" s="11"/>
      <c r="AQ14" s="28"/>
      <c r="AR14" s="28"/>
      <c r="AS14" s="27"/>
      <c r="AT14" s="140"/>
      <c r="AU14" s="141"/>
      <c r="AV14" s="11"/>
      <c r="AW14" s="93" t="str">
        <f>$B$9</f>
        <v>Zt_C</v>
      </c>
      <c r="AX14" s="120">
        <f>AX8</f>
        <v>-0.27281490889001841</v>
      </c>
      <c r="AY14" s="11"/>
      <c r="AZ14" s="11"/>
      <c r="BA14" s="11"/>
      <c r="BB14" s="28"/>
      <c r="BC14" s="28"/>
    </row>
    <row r="15" spans="1:55" ht="15" customHeight="1" thickBot="1">
      <c r="A15" s="27"/>
      <c r="B15" s="140"/>
      <c r="C15" s="141"/>
      <c r="D15" s="11"/>
      <c r="E15" s="121"/>
      <c r="F15" s="122">
        <f>TANH(F14)</f>
        <v>-0.22892710614302403</v>
      </c>
      <c r="G15" s="11"/>
      <c r="H15" s="11"/>
      <c r="I15" s="11"/>
      <c r="J15" s="28"/>
      <c r="K15" s="28"/>
      <c r="L15" s="27"/>
      <c r="M15" s="140"/>
      <c r="N15" s="141"/>
      <c r="O15" s="11"/>
      <c r="P15" s="121"/>
      <c r="Q15" s="122">
        <f>TANH(Q14)</f>
        <v>-0.2481085026931184</v>
      </c>
      <c r="R15" s="11"/>
      <c r="S15" s="11"/>
      <c r="T15" s="11"/>
      <c r="U15" s="28"/>
      <c r="V15" s="28"/>
      <c r="W15" s="27"/>
      <c r="X15" s="140"/>
      <c r="Y15" s="141"/>
      <c r="Z15" s="11"/>
      <c r="AA15" s="121"/>
      <c r="AB15" s="122">
        <f>TANH(AB14)</f>
        <v>-0.25781961573608653</v>
      </c>
      <c r="AC15" s="11"/>
      <c r="AD15" s="11"/>
      <c r="AE15" s="11"/>
      <c r="AF15" s="28"/>
      <c r="AG15" s="28"/>
      <c r="AH15" s="27"/>
      <c r="AI15" s="140"/>
      <c r="AJ15" s="141"/>
      <c r="AK15" s="11"/>
      <c r="AL15" s="121"/>
      <c r="AM15" s="122">
        <f>TANH(AM14)</f>
        <v>-0.26291739043798007</v>
      </c>
      <c r="AN15" s="11"/>
      <c r="AO15" s="11"/>
      <c r="AP15" s="11"/>
      <c r="AQ15" s="28"/>
      <c r="AR15" s="28"/>
      <c r="AS15" s="27"/>
      <c r="AT15" s="140"/>
      <c r="AU15" s="141"/>
      <c r="AV15" s="11"/>
      <c r="AW15" s="121"/>
      <c r="AX15" s="122">
        <f>TANH(AX14)</f>
        <v>-0.26624216449229954</v>
      </c>
      <c r="AY15" s="11"/>
      <c r="AZ15" s="11"/>
      <c r="BA15" s="11"/>
      <c r="BB15" s="28"/>
      <c r="BC15" s="28"/>
    </row>
    <row r="16" spans="1:55" ht="15" customHeight="1">
      <c r="A16" s="27"/>
      <c r="B16" s="140"/>
      <c r="C16" s="141"/>
      <c r="D16" s="11"/>
      <c r="E16" s="27" t="s">
        <v>152</v>
      </c>
      <c r="F16" s="11"/>
      <c r="G16" s="11"/>
      <c r="H16" s="11"/>
      <c r="I16" s="11"/>
      <c r="J16" s="133" t="s">
        <v>123</v>
      </c>
      <c r="K16" s="28"/>
      <c r="L16" s="27"/>
      <c r="M16" s="140"/>
      <c r="N16" s="141"/>
      <c r="O16" s="11"/>
      <c r="P16" s="27" t="s">
        <v>152</v>
      </c>
      <c r="Q16" s="11"/>
      <c r="R16" s="11"/>
      <c r="S16" s="11"/>
      <c r="T16" s="11"/>
      <c r="U16" s="133" t="s">
        <v>123</v>
      </c>
      <c r="V16" s="28"/>
      <c r="W16" s="27"/>
      <c r="X16" s="140"/>
      <c r="Y16" s="141"/>
      <c r="Z16" s="11"/>
      <c r="AA16" s="27" t="s">
        <v>152</v>
      </c>
      <c r="AB16" s="11"/>
      <c r="AC16" s="11"/>
      <c r="AD16" s="11"/>
      <c r="AE16" s="11"/>
      <c r="AF16" s="133" t="s">
        <v>123</v>
      </c>
      <c r="AG16" s="28"/>
      <c r="AH16" s="27"/>
      <c r="AI16" s="140"/>
      <c r="AJ16" s="141"/>
      <c r="AK16" s="11"/>
      <c r="AL16" s="27" t="s">
        <v>152</v>
      </c>
      <c r="AM16" s="11"/>
      <c r="AN16" s="11"/>
      <c r="AO16" s="11"/>
      <c r="AP16" s="11"/>
      <c r="AQ16" s="133" t="s">
        <v>123</v>
      </c>
      <c r="AR16" s="28"/>
      <c r="AS16" s="27"/>
      <c r="AT16" s="140"/>
      <c r="AU16" s="141"/>
      <c r="AV16" s="11"/>
      <c r="AW16" s="27" t="s">
        <v>152</v>
      </c>
      <c r="AX16" s="11"/>
      <c r="AY16" s="11"/>
      <c r="AZ16" s="11"/>
      <c r="BA16" s="11"/>
      <c r="BB16" s="133" t="s">
        <v>123</v>
      </c>
      <c r="BC16" s="28"/>
    </row>
    <row r="17" spans="1:55" ht="15" customHeight="1" thickBot="1">
      <c r="A17" s="27"/>
      <c r="B17" s="140"/>
      <c r="C17" s="141"/>
      <c r="D17" s="11"/>
      <c r="E17" s="27"/>
      <c r="F17" s="11"/>
      <c r="G17" s="11"/>
      <c r="H17" s="11"/>
      <c r="I17" s="11"/>
      <c r="J17" s="28"/>
      <c r="K17" s="28"/>
      <c r="L17" s="27"/>
      <c r="M17" s="140"/>
      <c r="N17" s="141"/>
      <c r="O17" s="11"/>
      <c r="P17" s="27"/>
      <c r="Q17" s="11"/>
      <c r="R17" s="11"/>
      <c r="S17" s="11"/>
      <c r="T17" s="11"/>
      <c r="U17" s="28"/>
      <c r="V17" s="28"/>
      <c r="W17" s="27"/>
      <c r="X17" s="140"/>
      <c r="Y17" s="141"/>
      <c r="Z17" s="11"/>
      <c r="AA17" s="27"/>
      <c r="AB17" s="11"/>
      <c r="AC17" s="11"/>
      <c r="AD17" s="11"/>
      <c r="AE17" s="11"/>
      <c r="AF17" s="28"/>
      <c r="AG17" s="28"/>
      <c r="AH17" s="27"/>
      <c r="AI17" s="140"/>
      <c r="AJ17" s="141"/>
      <c r="AK17" s="11"/>
      <c r="AL17" s="27"/>
      <c r="AM17" s="11"/>
      <c r="AN17" s="11"/>
      <c r="AO17" s="11"/>
      <c r="AP17" s="11"/>
      <c r="AQ17" s="28"/>
      <c r="AR17" s="28"/>
      <c r="AS17" s="27"/>
      <c r="AT17" s="140"/>
      <c r="AU17" s="141"/>
      <c r="AV17" s="11"/>
      <c r="AW17" s="27"/>
      <c r="AX17" s="11"/>
      <c r="AY17" s="11"/>
      <c r="AZ17" s="11"/>
      <c r="BA17" s="11"/>
      <c r="BB17" s="28"/>
      <c r="BC17" s="28"/>
    </row>
    <row r="18" spans="1:55" ht="15" customHeight="1" thickBot="1">
      <c r="A18" s="27"/>
      <c r="B18" s="142"/>
      <c r="C18" s="143"/>
      <c r="D18" s="11"/>
      <c r="E18" s="116" t="s">
        <v>15</v>
      </c>
      <c r="F18" s="117"/>
      <c r="G18" s="5"/>
      <c r="H18" s="5"/>
      <c r="I18" s="5"/>
      <c r="J18" s="134"/>
      <c r="K18" s="28"/>
      <c r="L18" s="27"/>
      <c r="M18" s="142"/>
      <c r="N18" s="143"/>
      <c r="O18" s="11"/>
      <c r="P18" s="116" t="s">
        <v>15</v>
      </c>
      <c r="Q18" s="117"/>
      <c r="R18" s="5"/>
      <c r="S18" s="5"/>
      <c r="T18" s="5"/>
      <c r="U18" s="134"/>
      <c r="V18" s="28"/>
      <c r="W18" s="27"/>
      <c r="X18" s="142"/>
      <c r="Y18" s="143"/>
      <c r="Z18" s="11"/>
      <c r="AA18" s="116" t="s">
        <v>15</v>
      </c>
      <c r="AB18" s="117"/>
      <c r="AC18" s="5"/>
      <c r="AD18" s="5"/>
      <c r="AE18" s="5"/>
      <c r="AF18" s="134"/>
      <c r="AG18" s="28"/>
      <c r="AH18" s="27"/>
      <c r="AI18" s="142"/>
      <c r="AJ18" s="143"/>
      <c r="AK18" s="11"/>
      <c r="AL18" s="116" t="s">
        <v>15</v>
      </c>
      <c r="AM18" s="117"/>
      <c r="AN18" s="5"/>
      <c r="AO18" s="5"/>
      <c r="AP18" s="5"/>
      <c r="AQ18" s="134"/>
      <c r="AR18" s="28"/>
      <c r="AS18" s="27"/>
      <c r="AT18" s="142"/>
      <c r="AU18" s="143"/>
      <c r="AV18" s="11"/>
      <c r="AW18" s="116" t="s">
        <v>15</v>
      </c>
      <c r="AX18" s="117"/>
      <c r="AY18" s="5"/>
      <c r="AZ18" s="5"/>
      <c r="BA18" s="5"/>
      <c r="BB18" s="134"/>
      <c r="BC18" s="28"/>
    </row>
    <row r="19" spans="1:55" ht="15" customHeight="1">
      <c r="A19" s="27"/>
      <c r="B19" s="137"/>
      <c r="C19" s="11"/>
      <c r="D19" s="11"/>
      <c r="E19" s="93" t="str">
        <f>B10</f>
        <v>Zt_i</v>
      </c>
      <c r="F19" s="120">
        <f>F9</f>
        <v>0.70383217658230335</v>
      </c>
      <c r="G19" s="11"/>
      <c r="H19" s="11"/>
      <c r="I19" s="11"/>
      <c r="J19" s="28"/>
      <c r="K19" s="28"/>
      <c r="L19" s="27"/>
      <c r="M19" s="137"/>
      <c r="N19" s="11"/>
      <c r="O19" s="11"/>
      <c r="P19" s="93" t="str">
        <f>M10</f>
        <v>Zt_i</v>
      </c>
      <c r="Q19" s="120">
        <f>Q9</f>
        <v>0.67666024217608667</v>
      </c>
      <c r="R19" s="11"/>
      <c r="S19" s="11"/>
      <c r="T19" s="11"/>
      <c r="U19" s="28"/>
      <c r="V19" s="28"/>
      <c r="W19" s="27"/>
      <c r="X19" s="137"/>
      <c r="Y19" s="11"/>
      <c r="Z19" s="11"/>
      <c r="AA19" s="93" t="str">
        <f>X10</f>
        <v>Zt_i</v>
      </c>
      <c r="AB19" s="120">
        <f>AB9</f>
        <v>0.65781004428713385</v>
      </c>
      <c r="AC19" s="11"/>
      <c r="AD19" s="11"/>
      <c r="AE19" s="11"/>
      <c r="AF19" s="28"/>
      <c r="AG19" s="28"/>
      <c r="AH19" s="27"/>
      <c r="AI19" s="137"/>
      <c r="AJ19" s="11"/>
      <c r="AK19" s="11"/>
      <c r="AL19" s="93" t="str">
        <f>AI10</f>
        <v>Zt_i</v>
      </c>
      <c r="AM19" s="120">
        <f>AM9</f>
        <v>0.65200176627679485</v>
      </c>
      <c r="AN19" s="11"/>
      <c r="AO19" s="11"/>
      <c r="AP19" s="11"/>
      <c r="AQ19" s="28"/>
      <c r="AR19" s="28"/>
      <c r="AS19" s="27"/>
      <c r="AT19" s="137"/>
      <c r="AU19" s="11"/>
      <c r="AV19" s="11"/>
      <c r="AW19" s="93" t="str">
        <f>AT10</f>
        <v>Zt_i</v>
      </c>
      <c r="AX19" s="120">
        <f>AX9</f>
        <v>0.66138664926242852</v>
      </c>
      <c r="AY19" s="11"/>
      <c r="AZ19" s="11"/>
      <c r="BA19" s="11"/>
      <c r="BB19" s="28"/>
      <c r="BC19" s="28"/>
    </row>
    <row r="20" spans="1:55" ht="15" customHeight="1" thickBot="1">
      <c r="A20" s="27"/>
      <c r="B20" s="137"/>
      <c r="C20" s="11"/>
      <c r="D20" s="11"/>
      <c r="E20" s="121" t="s">
        <v>153</v>
      </c>
      <c r="F20" s="122">
        <f>1/(1+EXP(-F19))</f>
        <v>0.6690368667471861</v>
      </c>
      <c r="G20" s="11"/>
      <c r="H20" s="11"/>
      <c r="I20" s="11"/>
      <c r="J20" s="28"/>
      <c r="K20" s="28"/>
      <c r="L20" s="27"/>
      <c r="M20" s="137"/>
      <c r="N20" s="11"/>
      <c r="O20" s="11"/>
      <c r="P20" s="121" t="s">
        <v>153</v>
      </c>
      <c r="Q20" s="122">
        <f>1/(1+EXP(-Q19))</f>
        <v>0.66299289091211722</v>
      </c>
      <c r="R20" s="11"/>
      <c r="S20" s="11"/>
      <c r="T20" s="11"/>
      <c r="U20" s="28"/>
      <c r="V20" s="28"/>
      <c r="W20" s="27"/>
      <c r="X20" s="137"/>
      <c r="Y20" s="11"/>
      <c r="Z20" s="11"/>
      <c r="AA20" s="121" t="s">
        <v>153</v>
      </c>
      <c r="AB20" s="122">
        <f>1/(1+EXP(-AB19))</f>
        <v>0.65876827383837855</v>
      </c>
      <c r="AC20" s="11"/>
      <c r="AD20" s="11"/>
      <c r="AE20" s="11"/>
      <c r="AF20" s="28"/>
      <c r="AG20" s="28"/>
      <c r="AH20" s="27"/>
      <c r="AI20" s="137"/>
      <c r="AJ20" s="11"/>
      <c r="AK20" s="11"/>
      <c r="AL20" s="121" t="s">
        <v>153</v>
      </c>
      <c r="AM20" s="122">
        <f>1/(1+EXP(-AM19))</f>
        <v>0.6574614142452877</v>
      </c>
      <c r="AN20" s="11"/>
      <c r="AO20" s="11"/>
      <c r="AP20" s="11"/>
      <c r="AQ20" s="28"/>
      <c r="AR20" s="28"/>
      <c r="AS20" s="27"/>
      <c r="AT20" s="137"/>
      <c r="AU20" s="11"/>
      <c r="AV20" s="11"/>
      <c r="AW20" s="121" t="s">
        <v>153</v>
      </c>
      <c r="AX20" s="122">
        <f>1/(1+EXP(-AX19))</f>
        <v>0.65957181114956143</v>
      </c>
      <c r="AY20" s="11"/>
      <c r="AZ20" s="11"/>
      <c r="BA20" s="11"/>
      <c r="BB20" s="28"/>
      <c r="BC20" s="28"/>
    </row>
    <row r="21" spans="1:55" ht="15" customHeight="1">
      <c r="A21" s="27"/>
      <c r="B21" s="137"/>
      <c r="C21" s="11"/>
      <c r="D21" s="11"/>
      <c r="E21" s="27"/>
      <c r="F21" s="11"/>
      <c r="G21" s="11"/>
      <c r="H21" s="11"/>
      <c r="I21" s="11"/>
      <c r="J21" s="133" t="s">
        <v>124</v>
      </c>
      <c r="K21" s="28"/>
      <c r="L21" s="27"/>
      <c r="M21" s="137"/>
      <c r="N21" s="11"/>
      <c r="O21" s="11"/>
      <c r="P21" s="27"/>
      <c r="Q21" s="11"/>
      <c r="R21" s="11"/>
      <c r="S21" s="11"/>
      <c r="T21" s="11"/>
      <c r="U21" s="133" t="s">
        <v>124</v>
      </c>
      <c r="V21" s="28"/>
      <c r="W21" s="27"/>
      <c r="X21" s="137"/>
      <c r="Y21" s="11"/>
      <c r="Z21" s="11"/>
      <c r="AA21" s="27"/>
      <c r="AB21" s="11"/>
      <c r="AC21" s="11"/>
      <c r="AD21" s="11"/>
      <c r="AE21" s="11"/>
      <c r="AF21" s="133" t="s">
        <v>124</v>
      </c>
      <c r="AG21" s="28"/>
      <c r="AH21" s="27"/>
      <c r="AI21" s="137"/>
      <c r="AJ21" s="11"/>
      <c r="AK21" s="11"/>
      <c r="AL21" s="27"/>
      <c r="AM21" s="11"/>
      <c r="AN21" s="11"/>
      <c r="AO21" s="11"/>
      <c r="AP21" s="11"/>
      <c r="AQ21" s="133" t="s">
        <v>124</v>
      </c>
      <c r="AR21" s="28"/>
      <c r="AS21" s="27"/>
      <c r="AT21" s="137"/>
      <c r="AU21" s="11"/>
      <c r="AV21" s="11"/>
      <c r="AW21" s="27"/>
      <c r="AX21" s="11"/>
      <c r="AY21" s="11"/>
      <c r="AZ21" s="11"/>
      <c r="BA21" s="11"/>
      <c r="BB21" s="133" t="s">
        <v>124</v>
      </c>
      <c r="BC21" s="28"/>
    </row>
    <row r="22" spans="1:55" ht="15" customHeight="1" thickBot="1">
      <c r="A22" s="27"/>
      <c r="B22" s="138"/>
      <c r="C22" s="11"/>
      <c r="D22" s="11"/>
      <c r="E22" s="27"/>
      <c r="F22" s="11"/>
      <c r="G22" s="11"/>
      <c r="H22" s="11"/>
      <c r="I22" s="11"/>
      <c r="J22" s="28"/>
      <c r="K22" s="28"/>
      <c r="L22" s="27"/>
      <c r="M22" s="138"/>
      <c r="N22" s="11"/>
      <c r="O22" s="11"/>
      <c r="P22" s="27"/>
      <c r="Q22" s="11"/>
      <c r="R22" s="11"/>
      <c r="S22" s="11"/>
      <c r="T22" s="11"/>
      <c r="U22" s="28"/>
      <c r="V22" s="28"/>
      <c r="W22" s="27"/>
      <c r="X22" s="138"/>
      <c r="Y22" s="11"/>
      <c r="Z22" s="11"/>
      <c r="AA22" s="27"/>
      <c r="AB22" s="11"/>
      <c r="AC22" s="11"/>
      <c r="AD22" s="11"/>
      <c r="AE22" s="11"/>
      <c r="AF22" s="28"/>
      <c r="AG22" s="28"/>
      <c r="AH22" s="27"/>
      <c r="AI22" s="138"/>
      <c r="AJ22" s="11"/>
      <c r="AK22" s="11"/>
      <c r="AL22" s="27"/>
      <c r="AM22" s="11"/>
      <c r="AN22" s="11"/>
      <c r="AO22" s="11"/>
      <c r="AP22" s="11"/>
      <c r="AQ22" s="28"/>
      <c r="AR22" s="28"/>
      <c r="AS22" s="27"/>
      <c r="AT22" s="138"/>
      <c r="AU22" s="11"/>
      <c r="AV22" s="11"/>
      <c r="AW22" s="27"/>
      <c r="AX22" s="11"/>
      <c r="AY22" s="11"/>
      <c r="AZ22" s="11"/>
      <c r="BA22" s="11"/>
      <c r="BB22" s="28"/>
      <c r="BC22" s="28"/>
    </row>
    <row r="23" spans="1:55" ht="15" customHeight="1">
      <c r="A23" s="27"/>
      <c r="B23" s="138"/>
      <c r="C23" s="11"/>
      <c r="D23" s="11"/>
      <c r="E23" s="290" t="s">
        <v>16</v>
      </c>
      <c r="F23" s="291"/>
      <c r="G23" s="5"/>
      <c r="H23" s="5"/>
      <c r="I23" s="5"/>
      <c r="J23" s="134"/>
      <c r="K23" s="28"/>
      <c r="L23" s="27"/>
      <c r="M23" s="138"/>
      <c r="N23" s="11"/>
      <c r="O23" s="11"/>
      <c r="P23" s="290" t="s">
        <v>16</v>
      </c>
      <c r="Q23" s="291"/>
      <c r="R23" s="5"/>
      <c r="S23" s="5"/>
      <c r="T23" s="5"/>
      <c r="U23" s="134"/>
      <c r="V23" s="28"/>
      <c r="W23" s="27"/>
      <c r="X23" s="138"/>
      <c r="Y23" s="11"/>
      <c r="Z23" s="11"/>
      <c r="AA23" s="290" t="s">
        <v>16</v>
      </c>
      <c r="AB23" s="291"/>
      <c r="AC23" s="5"/>
      <c r="AD23" s="5"/>
      <c r="AE23" s="5"/>
      <c r="AF23" s="134"/>
      <c r="AG23" s="28"/>
      <c r="AH23" s="27"/>
      <c r="AI23" s="138"/>
      <c r="AJ23" s="11"/>
      <c r="AK23" s="11"/>
      <c r="AL23" s="290" t="s">
        <v>16</v>
      </c>
      <c r="AM23" s="291"/>
      <c r="AN23" s="5"/>
      <c r="AO23" s="5"/>
      <c r="AP23" s="5"/>
      <c r="AQ23" s="134"/>
      <c r="AR23" s="28"/>
      <c r="AS23" s="27"/>
      <c r="AT23" s="138"/>
      <c r="AU23" s="11"/>
      <c r="AV23" s="11"/>
      <c r="AW23" s="290" t="s">
        <v>16</v>
      </c>
      <c r="AX23" s="291"/>
      <c r="AY23" s="5"/>
      <c r="AZ23" s="5"/>
      <c r="BA23" s="5"/>
      <c r="BB23" s="134"/>
      <c r="BC23" s="28"/>
    </row>
    <row r="24" spans="1:55" ht="17.25" customHeight="1">
      <c r="A24" s="27"/>
      <c r="B24" s="138"/>
      <c r="C24" s="11"/>
      <c r="D24" s="11"/>
      <c r="E24" s="93" t="str">
        <f>B11</f>
        <v>Zt_f</v>
      </c>
      <c r="F24" s="53">
        <f>F10</f>
        <v>-0.24332056797975149</v>
      </c>
      <c r="G24" s="11"/>
      <c r="H24" s="11"/>
      <c r="I24" s="11"/>
      <c r="J24" s="28"/>
      <c r="K24" s="28"/>
      <c r="L24" s="27"/>
      <c r="M24" s="138"/>
      <c r="N24" s="11"/>
      <c r="O24" s="11"/>
      <c r="P24" s="93" t="str">
        <f>M11</f>
        <v>Zt_f</v>
      </c>
      <c r="Q24" s="53">
        <f>Q10</f>
        <v>-0.27689003472358681</v>
      </c>
      <c r="R24" s="11"/>
      <c r="S24" s="11"/>
      <c r="T24" s="11"/>
      <c r="U24" s="28"/>
      <c r="V24" s="28"/>
      <c r="W24" s="27"/>
      <c r="X24" s="138"/>
      <c r="Y24" s="11"/>
      <c r="Z24" s="11"/>
      <c r="AA24" s="93" t="str">
        <f>X11</f>
        <v>Zt_f</v>
      </c>
      <c r="AB24" s="53">
        <f>AB10</f>
        <v>-0.29560555046759379</v>
      </c>
      <c r="AC24" s="11"/>
      <c r="AD24" s="11"/>
      <c r="AE24" s="11"/>
      <c r="AF24" s="28"/>
      <c r="AG24" s="28"/>
      <c r="AH24" s="27"/>
      <c r="AI24" s="138"/>
      <c r="AJ24" s="11"/>
      <c r="AK24" s="11"/>
      <c r="AL24" s="93" t="str">
        <f>AI11</f>
        <v>Zt_f</v>
      </c>
      <c r="AM24" s="53">
        <f>AM10</f>
        <v>-0.30415357532489001</v>
      </c>
      <c r="AN24" s="11"/>
      <c r="AO24" s="11"/>
      <c r="AP24" s="11"/>
      <c r="AQ24" s="28"/>
      <c r="AR24" s="28"/>
      <c r="AS24" s="27"/>
      <c r="AT24" s="138"/>
      <c r="AU24" s="11"/>
      <c r="AV24" s="11"/>
      <c r="AW24" s="93" t="str">
        <f>AT11</f>
        <v>Zt_f</v>
      </c>
      <c r="AX24" s="53">
        <f>AX10</f>
        <v>-0.30553700344976825</v>
      </c>
      <c r="AY24" s="11"/>
      <c r="AZ24" s="11"/>
      <c r="BA24" s="11"/>
      <c r="BB24" s="28"/>
      <c r="BC24" s="28"/>
    </row>
    <row r="25" spans="1:55" ht="14.25" customHeight="1" thickBot="1">
      <c r="A25" s="27"/>
      <c r="B25" s="138"/>
      <c r="C25" s="11"/>
      <c r="D25" s="11"/>
      <c r="E25" s="54" t="s">
        <v>154</v>
      </c>
      <c r="F25" s="56">
        <f>1/(1+EXP(-F24))</f>
        <v>0.43946821192817409</v>
      </c>
      <c r="G25" s="11"/>
      <c r="H25" s="11"/>
      <c r="I25" s="11"/>
      <c r="J25" s="28"/>
      <c r="K25" s="28"/>
      <c r="L25" s="27"/>
      <c r="M25" s="138"/>
      <c r="N25" s="11"/>
      <c r="O25" s="11"/>
      <c r="P25" s="54" t="s">
        <v>154</v>
      </c>
      <c r="Q25" s="56">
        <f>1/(1+EXP(-Q24))</f>
        <v>0.43121638980980798</v>
      </c>
      <c r="R25" s="11"/>
      <c r="S25" s="11"/>
      <c r="T25" s="11"/>
      <c r="U25" s="28"/>
      <c r="V25" s="28"/>
      <c r="W25" s="27"/>
      <c r="X25" s="138"/>
      <c r="Y25" s="11"/>
      <c r="Z25" s="11"/>
      <c r="AA25" s="54" t="s">
        <v>154</v>
      </c>
      <c r="AB25" s="56">
        <f>1/(1+EXP(-AB24))</f>
        <v>0.42663209271369862</v>
      </c>
      <c r="AC25" s="11"/>
      <c r="AD25" s="11"/>
      <c r="AE25" s="11"/>
      <c r="AF25" s="28"/>
      <c r="AG25" s="28"/>
      <c r="AH25" s="27"/>
      <c r="AI25" s="138"/>
      <c r="AJ25" s="11"/>
      <c r="AK25" s="11"/>
      <c r="AL25" s="54" t="s">
        <v>154</v>
      </c>
      <c r="AM25" s="56">
        <f>1/(1+EXP(-AM24))</f>
        <v>0.42454242249567875</v>
      </c>
      <c r="AN25" s="11"/>
      <c r="AO25" s="11"/>
      <c r="AP25" s="11"/>
      <c r="AQ25" s="28"/>
      <c r="AR25" s="28"/>
      <c r="AS25" s="27"/>
      <c r="AT25" s="138"/>
      <c r="AU25" s="11"/>
      <c r="AV25" s="11"/>
      <c r="AW25" s="54" t="s">
        <v>154</v>
      </c>
      <c r="AX25" s="56">
        <f>1/(1+EXP(-AX24))</f>
        <v>0.42420447782314674</v>
      </c>
      <c r="AY25" s="11"/>
      <c r="AZ25" s="11"/>
      <c r="BA25" s="11"/>
      <c r="BB25" s="28"/>
      <c r="BC25" s="28"/>
    </row>
    <row r="26" spans="1:55" ht="15" customHeight="1">
      <c r="A26" s="27"/>
      <c r="B26" s="138"/>
      <c r="C26" s="11"/>
      <c r="D26" s="11"/>
      <c r="E26" s="27"/>
      <c r="F26" s="11"/>
      <c r="G26" s="11"/>
      <c r="H26" s="11"/>
      <c r="I26" s="11"/>
      <c r="J26" s="133" t="s">
        <v>125</v>
      </c>
      <c r="K26" s="28"/>
      <c r="L26" s="27"/>
      <c r="M26" s="138"/>
      <c r="N26" s="11"/>
      <c r="O26" s="11"/>
      <c r="P26" s="27"/>
      <c r="Q26" s="11"/>
      <c r="R26" s="11"/>
      <c r="S26" s="11"/>
      <c r="T26" s="11"/>
      <c r="U26" s="133" t="s">
        <v>125</v>
      </c>
      <c r="V26" s="28"/>
      <c r="W26" s="27"/>
      <c r="X26" s="138"/>
      <c r="Y26" s="11"/>
      <c r="Z26" s="11"/>
      <c r="AA26" s="27"/>
      <c r="AB26" s="11"/>
      <c r="AC26" s="11"/>
      <c r="AD26" s="11"/>
      <c r="AE26" s="11"/>
      <c r="AF26" s="133" t="s">
        <v>125</v>
      </c>
      <c r="AG26" s="28"/>
      <c r="AH26" s="27"/>
      <c r="AI26" s="138"/>
      <c r="AJ26" s="11"/>
      <c r="AK26" s="11"/>
      <c r="AL26" s="27"/>
      <c r="AM26" s="11"/>
      <c r="AN26" s="11"/>
      <c r="AO26" s="11"/>
      <c r="AP26" s="11"/>
      <c r="AQ26" s="133" t="s">
        <v>125</v>
      </c>
      <c r="AR26" s="28"/>
      <c r="AS26" s="27"/>
      <c r="AT26" s="138"/>
      <c r="AU26" s="11"/>
      <c r="AV26" s="11"/>
      <c r="AW26" s="27"/>
      <c r="AX26" s="11"/>
      <c r="AY26" s="11"/>
      <c r="AZ26" s="11"/>
      <c r="BA26" s="11"/>
      <c r="BB26" s="133" t="s">
        <v>125</v>
      </c>
      <c r="BC26" s="28"/>
    </row>
    <row r="27" spans="1:55" ht="16.5" customHeight="1" thickBot="1">
      <c r="A27" s="27"/>
      <c r="B27" s="138"/>
      <c r="C27" s="11"/>
      <c r="D27" s="11"/>
      <c r="E27" s="27"/>
      <c r="F27" s="11"/>
      <c r="G27" s="11"/>
      <c r="H27" s="11"/>
      <c r="I27" s="11"/>
      <c r="J27" s="28"/>
      <c r="K27" s="28"/>
      <c r="L27" s="27"/>
      <c r="M27" s="138"/>
      <c r="N27" s="11"/>
      <c r="O27" s="11"/>
      <c r="P27" s="27"/>
      <c r="Q27" s="11"/>
      <c r="R27" s="11"/>
      <c r="S27" s="11"/>
      <c r="T27" s="11"/>
      <c r="U27" s="28"/>
      <c r="V27" s="28"/>
      <c r="W27" s="27"/>
      <c r="X27" s="138"/>
      <c r="Y27" s="11"/>
      <c r="Z27" s="11"/>
      <c r="AA27" s="27"/>
      <c r="AB27" s="11"/>
      <c r="AC27" s="11"/>
      <c r="AD27" s="11"/>
      <c r="AE27" s="11"/>
      <c r="AF27" s="28"/>
      <c r="AG27" s="28"/>
      <c r="AH27" s="27"/>
      <c r="AI27" s="138"/>
      <c r="AJ27" s="11"/>
      <c r="AK27" s="11"/>
      <c r="AL27" s="27"/>
      <c r="AM27" s="11"/>
      <c r="AN27" s="11"/>
      <c r="AO27" s="11"/>
      <c r="AP27" s="11"/>
      <c r="AQ27" s="28"/>
      <c r="AR27" s="28"/>
      <c r="AS27" s="27"/>
      <c r="AT27" s="138"/>
      <c r="AU27" s="11"/>
      <c r="AV27" s="11"/>
      <c r="AW27" s="27"/>
      <c r="AX27" s="11"/>
      <c r="AY27" s="11"/>
      <c r="AZ27" s="11"/>
      <c r="BA27" s="11"/>
      <c r="BB27" s="28"/>
      <c r="BC27" s="28"/>
    </row>
    <row r="28" spans="1:55" ht="15" customHeight="1">
      <c r="A28" s="27"/>
      <c r="B28" s="138"/>
      <c r="C28" s="11"/>
      <c r="D28" s="11"/>
      <c r="E28" s="286" t="s">
        <v>17</v>
      </c>
      <c r="F28" s="287"/>
      <c r="G28" s="5"/>
      <c r="H28" s="5"/>
      <c r="I28" s="5"/>
      <c r="J28" s="134"/>
      <c r="K28" s="28"/>
      <c r="L28" s="27"/>
      <c r="M28" s="138"/>
      <c r="N28" s="11"/>
      <c r="O28" s="11"/>
      <c r="P28" s="286" t="s">
        <v>17</v>
      </c>
      <c r="Q28" s="287"/>
      <c r="R28" s="5"/>
      <c r="S28" s="5"/>
      <c r="T28" s="5"/>
      <c r="U28" s="134"/>
      <c r="V28" s="28"/>
      <c r="W28" s="27"/>
      <c r="X28" s="138"/>
      <c r="Y28" s="11"/>
      <c r="Z28" s="11"/>
      <c r="AA28" s="286" t="s">
        <v>17</v>
      </c>
      <c r="AB28" s="287"/>
      <c r="AC28" s="5"/>
      <c r="AD28" s="5"/>
      <c r="AE28" s="5"/>
      <c r="AF28" s="134"/>
      <c r="AG28" s="28"/>
      <c r="AH28" s="27"/>
      <c r="AI28" s="138"/>
      <c r="AJ28" s="11"/>
      <c r="AK28" s="11"/>
      <c r="AL28" s="286" t="s">
        <v>17</v>
      </c>
      <c r="AM28" s="287"/>
      <c r="AN28" s="5"/>
      <c r="AO28" s="5"/>
      <c r="AP28" s="5"/>
      <c r="AQ28" s="134"/>
      <c r="AR28" s="28"/>
      <c r="AS28" s="27"/>
      <c r="AT28" s="138"/>
      <c r="AU28" s="11"/>
      <c r="AV28" s="11"/>
      <c r="AW28" s="286" t="s">
        <v>17</v>
      </c>
      <c r="AX28" s="287"/>
      <c r="AY28" s="5"/>
      <c r="AZ28" s="5"/>
      <c r="BA28" s="5"/>
      <c r="BB28" s="134"/>
      <c r="BC28" s="28"/>
    </row>
    <row r="29" spans="1:55" ht="15" customHeight="1">
      <c r="A29" s="27"/>
      <c r="B29" s="11"/>
      <c r="C29" s="11"/>
      <c r="D29" s="11"/>
      <c r="E29" s="93" t="str">
        <f>B12</f>
        <v>Zt_o</v>
      </c>
      <c r="F29" s="53">
        <f>F11</f>
        <v>1.2355110873165904</v>
      </c>
      <c r="G29" s="11"/>
      <c r="H29" s="11"/>
      <c r="I29" s="11"/>
      <c r="J29" s="28"/>
      <c r="K29" s="28"/>
      <c r="L29" s="27"/>
      <c r="M29" s="11"/>
      <c r="N29" s="11"/>
      <c r="O29" s="11"/>
      <c r="P29" s="93" t="str">
        <f>M12</f>
        <v>Zt_o</v>
      </c>
      <c r="Q29" s="53">
        <f>Q11</f>
        <v>1.3480130382420392</v>
      </c>
      <c r="R29" s="11"/>
      <c r="S29" s="11"/>
      <c r="T29" s="11"/>
      <c r="U29" s="28"/>
      <c r="V29" s="28"/>
      <c r="W29" s="27"/>
      <c r="X29" s="11"/>
      <c r="Y29" s="11"/>
      <c r="Z29" s="11"/>
      <c r="AA29" s="93" t="str">
        <f>X12</f>
        <v>Zt_o</v>
      </c>
      <c r="AB29" s="53">
        <f>AB11</f>
        <v>1.4181477739510853</v>
      </c>
      <c r="AC29" s="11"/>
      <c r="AD29" s="11"/>
      <c r="AE29" s="11"/>
      <c r="AF29" s="28"/>
      <c r="AG29" s="28"/>
      <c r="AH29" s="27"/>
      <c r="AI29" s="11"/>
      <c r="AJ29" s="11"/>
      <c r="AK29" s="11"/>
      <c r="AL29" s="93" t="str">
        <f>AI12</f>
        <v>Zt_o</v>
      </c>
      <c r="AM29" s="53">
        <f>AM11</f>
        <v>1.4445704396819052</v>
      </c>
      <c r="AN29" s="11"/>
      <c r="AO29" s="11"/>
      <c r="AP29" s="11"/>
      <c r="AQ29" s="28"/>
      <c r="AR29" s="28"/>
      <c r="AS29" s="27"/>
      <c r="AT29" s="11"/>
      <c r="AU29" s="11"/>
      <c r="AV29" s="11"/>
      <c r="AW29" s="93" t="str">
        <f>AT12</f>
        <v>Zt_o</v>
      </c>
      <c r="AX29" s="53">
        <f>AX11</f>
        <v>1.4281682545664904</v>
      </c>
      <c r="AY29" s="11"/>
      <c r="AZ29" s="11"/>
      <c r="BA29" s="11"/>
      <c r="BB29" s="28"/>
      <c r="BC29" s="28"/>
    </row>
    <row r="30" spans="1:55" ht="15" customHeight="1" thickBot="1">
      <c r="A30" s="27"/>
      <c r="B30" s="11"/>
      <c r="C30" s="11"/>
      <c r="D30" s="11"/>
      <c r="E30" s="54"/>
      <c r="F30" s="56">
        <f>1/(1+EXP(-F29))</f>
        <v>0.77478168763291111</v>
      </c>
      <c r="G30" s="11"/>
      <c r="H30" s="11"/>
      <c r="I30" s="11"/>
      <c r="J30" s="28"/>
      <c r="K30" s="28"/>
      <c r="L30" s="27"/>
      <c r="M30" s="11"/>
      <c r="N30" s="11"/>
      <c r="O30" s="11"/>
      <c r="P30" s="54"/>
      <c r="Q30" s="56">
        <f>1/(1+EXP(-Q29))</f>
        <v>0.79380459441771956</v>
      </c>
      <c r="R30" s="11"/>
      <c r="S30" s="11"/>
      <c r="T30" s="11"/>
      <c r="U30" s="28"/>
      <c r="V30" s="28"/>
      <c r="W30" s="27"/>
      <c r="X30" s="11"/>
      <c r="Y30" s="11"/>
      <c r="Z30" s="11"/>
      <c r="AA30" s="54"/>
      <c r="AB30" s="56">
        <f>1/(1+EXP(-AB29))</f>
        <v>0.80504788156837792</v>
      </c>
      <c r="AC30" s="11"/>
      <c r="AD30" s="11"/>
      <c r="AE30" s="11"/>
      <c r="AF30" s="28"/>
      <c r="AG30" s="28"/>
      <c r="AH30" s="27"/>
      <c r="AI30" s="11"/>
      <c r="AJ30" s="11"/>
      <c r="AK30" s="11"/>
      <c r="AL30" s="54"/>
      <c r="AM30" s="56">
        <f>1/(1+EXP(-AM29))</f>
        <v>0.80916141259942187</v>
      </c>
      <c r="AN30" s="11"/>
      <c r="AO30" s="11"/>
      <c r="AP30" s="11"/>
      <c r="AQ30" s="28"/>
      <c r="AR30" s="28"/>
      <c r="AS30" s="27"/>
      <c r="AT30" s="11"/>
      <c r="AU30" s="11"/>
      <c r="AV30" s="11"/>
      <c r="AW30" s="54"/>
      <c r="AX30" s="56">
        <f>1/(1+EXP(-AX29))</f>
        <v>0.80661574815597703</v>
      </c>
      <c r="AY30" s="11"/>
      <c r="AZ30" s="11"/>
      <c r="BA30" s="11"/>
      <c r="BB30" s="28"/>
      <c r="BC30" s="28"/>
    </row>
    <row r="31" spans="1:55" ht="15" customHeight="1">
      <c r="A31" s="27"/>
      <c r="B31" s="11"/>
      <c r="C31" s="11"/>
      <c r="D31" s="11"/>
      <c r="E31" s="27"/>
      <c r="F31" s="11"/>
      <c r="G31" s="11"/>
      <c r="H31" s="11"/>
      <c r="I31" s="11"/>
      <c r="J31" s="133" t="s">
        <v>126</v>
      </c>
      <c r="K31" s="28"/>
      <c r="L31" s="27"/>
      <c r="M31" s="11"/>
      <c r="N31" s="11"/>
      <c r="O31" s="11"/>
      <c r="P31" s="27"/>
      <c r="Q31" s="11"/>
      <c r="R31" s="11"/>
      <c r="S31" s="11"/>
      <c r="T31" s="11"/>
      <c r="U31" s="133" t="s">
        <v>126</v>
      </c>
      <c r="V31" s="28"/>
      <c r="W31" s="27"/>
      <c r="X31" s="11"/>
      <c r="Y31" s="11"/>
      <c r="Z31" s="11"/>
      <c r="AA31" s="27"/>
      <c r="AB31" s="11"/>
      <c r="AC31" s="11"/>
      <c r="AD31" s="11"/>
      <c r="AE31" s="11"/>
      <c r="AF31" s="133" t="s">
        <v>126</v>
      </c>
      <c r="AG31" s="28"/>
      <c r="AH31" s="27"/>
      <c r="AI31" s="11"/>
      <c r="AJ31" s="11"/>
      <c r="AK31" s="11"/>
      <c r="AL31" s="27"/>
      <c r="AM31" s="11"/>
      <c r="AN31" s="11"/>
      <c r="AO31" s="11"/>
      <c r="AP31" s="11"/>
      <c r="AQ31" s="133" t="s">
        <v>126</v>
      </c>
      <c r="AR31" s="28"/>
      <c r="AS31" s="27"/>
      <c r="AT31" s="11"/>
      <c r="AU31" s="11"/>
      <c r="AV31" s="11"/>
      <c r="AW31" s="27"/>
      <c r="AX31" s="11"/>
      <c r="AY31" s="11"/>
      <c r="AZ31" s="11"/>
      <c r="BA31" s="11"/>
      <c r="BB31" s="133" t="s">
        <v>126</v>
      </c>
      <c r="BC31" s="28"/>
    </row>
    <row r="32" spans="1:55" ht="15" customHeight="1">
      <c r="A32" s="27"/>
      <c r="B32" s="11"/>
      <c r="C32" s="11"/>
      <c r="D32" s="11"/>
      <c r="E32" s="27"/>
      <c r="F32" s="11"/>
      <c r="G32" s="11"/>
      <c r="H32" s="11"/>
      <c r="I32" s="11"/>
      <c r="J32" s="28"/>
      <c r="K32" s="28"/>
      <c r="L32" s="27"/>
      <c r="M32" s="11"/>
      <c r="N32" s="11"/>
      <c r="O32" s="11"/>
      <c r="P32" s="27"/>
      <c r="Q32" s="11"/>
      <c r="R32" s="11"/>
      <c r="S32" s="11"/>
      <c r="T32" s="11"/>
      <c r="U32" s="28"/>
      <c r="V32" s="28"/>
      <c r="W32" s="27"/>
      <c r="X32" s="11"/>
      <c r="Y32" s="11"/>
      <c r="Z32" s="11"/>
      <c r="AA32" s="27"/>
      <c r="AB32" s="11"/>
      <c r="AC32" s="11"/>
      <c r="AD32" s="11"/>
      <c r="AE32" s="11"/>
      <c r="AF32" s="28"/>
      <c r="AG32" s="28"/>
      <c r="AH32" s="27"/>
      <c r="AI32" s="11"/>
      <c r="AJ32" s="11"/>
      <c r="AK32" s="11"/>
      <c r="AL32" s="27"/>
      <c r="AM32" s="11"/>
      <c r="AN32" s="11"/>
      <c r="AO32" s="11"/>
      <c r="AP32" s="11"/>
      <c r="AQ32" s="28"/>
      <c r="AR32" s="28"/>
      <c r="AS32" s="27"/>
      <c r="AT32" s="11"/>
      <c r="AU32" s="11"/>
      <c r="AV32" s="11"/>
      <c r="AW32" s="27"/>
      <c r="AX32" s="11"/>
      <c r="AY32" s="11"/>
      <c r="AZ32" s="11"/>
      <c r="BA32" s="11"/>
      <c r="BB32" s="28"/>
      <c r="BC32" s="28"/>
    </row>
    <row r="33" spans="1:55" ht="15" customHeight="1">
      <c r="A33" s="27"/>
      <c r="B33" s="11"/>
      <c r="C33" s="11"/>
      <c r="D33" s="11"/>
      <c r="E33" s="135" t="s">
        <v>18</v>
      </c>
      <c r="F33" s="5"/>
      <c r="G33" s="5"/>
      <c r="H33" s="5"/>
      <c r="I33" s="5"/>
      <c r="J33" s="134"/>
      <c r="K33" s="28"/>
      <c r="L33" s="27"/>
      <c r="M33" s="11"/>
      <c r="N33" s="11"/>
      <c r="O33" s="11"/>
      <c r="P33" s="135" t="s">
        <v>18</v>
      </c>
      <c r="Q33" s="5"/>
      <c r="R33" s="5"/>
      <c r="S33" s="5"/>
      <c r="T33" s="5"/>
      <c r="U33" s="134"/>
      <c r="V33" s="28"/>
      <c r="W33" s="27"/>
      <c r="X33" s="11"/>
      <c r="Y33" s="11"/>
      <c r="Z33" s="11"/>
      <c r="AA33" s="135" t="s">
        <v>18</v>
      </c>
      <c r="AB33" s="5"/>
      <c r="AC33" s="5"/>
      <c r="AD33" s="5"/>
      <c r="AE33" s="5"/>
      <c r="AF33" s="134"/>
      <c r="AG33" s="28"/>
      <c r="AH33" s="27"/>
      <c r="AI33" s="11"/>
      <c r="AJ33" s="11"/>
      <c r="AK33" s="11"/>
      <c r="AL33" s="135" t="s">
        <v>18</v>
      </c>
      <c r="AM33" s="5"/>
      <c r="AN33" s="5"/>
      <c r="AO33" s="5"/>
      <c r="AP33" s="5"/>
      <c r="AQ33" s="134"/>
      <c r="AR33" s="28"/>
      <c r="AS33" s="27"/>
      <c r="AT33" s="11"/>
      <c r="AU33" s="11"/>
      <c r="AV33" s="11"/>
      <c r="AW33" s="135" t="s">
        <v>18</v>
      </c>
      <c r="AX33" s="5"/>
      <c r="AY33" s="5"/>
      <c r="AZ33" s="5"/>
      <c r="BA33" s="5"/>
      <c r="BB33" s="134"/>
      <c r="BC33" s="28"/>
    </row>
    <row r="34" spans="1:55" ht="15" customHeight="1" thickBot="1">
      <c r="A34" s="27"/>
      <c r="B34" s="11"/>
      <c r="C34" s="11"/>
      <c r="D34" s="11"/>
      <c r="E34" s="145"/>
      <c r="F34" s="19"/>
      <c r="G34" s="19"/>
      <c r="H34" s="19"/>
      <c r="I34" s="19"/>
      <c r="J34" s="146"/>
      <c r="K34" s="34"/>
      <c r="L34" s="27"/>
      <c r="M34" s="11"/>
      <c r="N34" s="11"/>
      <c r="O34" s="11"/>
      <c r="P34" s="145"/>
      <c r="Q34" s="19"/>
      <c r="R34" s="19"/>
      <c r="S34" s="19"/>
      <c r="T34" s="19"/>
      <c r="U34" s="146"/>
      <c r="V34" s="34"/>
      <c r="W34" s="27"/>
      <c r="X34" s="11"/>
      <c r="Y34" s="11"/>
      <c r="Z34" s="11"/>
      <c r="AA34" s="145"/>
      <c r="AB34" s="19"/>
      <c r="AC34" s="19"/>
      <c r="AD34" s="19"/>
      <c r="AE34" s="19"/>
      <c r="AF34" s="146"/>
      <c r="AG34" s="34"/>
      <c r="AH34" s="27"/>
      <c r="AI34" s="11"/>
      <c r="AJ34" s="11"/>
      <c r="AK34" s="11"/>
      <c r="AL34" s="145"/>
      <c r="AM34" s="19"/>
      <c r="AN34" s="19"/>
      <c r="AO34" s="19"/>
      <c r="AP34" s="19"/>
      <c r="AQ34" s="146"/>
      <c r="AR34" s="34"/>
      <c r="AS34" s="27"/>
      <c r="AT34" s="11"/>
      <c r="AU34" s="11"/>
      <c r="AV34" s="11"/>
      <c r="AW34" s="145"/>
      <c r="AX34" s="19"/>
      <c r="AY34" s="19"/>
      <c r="AZ34" s="19"/>
      <c r="BA34" s="19"/>
      <c r="BB34" s="146"/>
      <c r="BC34" s="34"/>
    </row>
    <row r="35" spans="1:55" ht="15" customHeight="1">
      <c r="A35" s="27"/>
      <c r="B35" s="11"/>
      <c r="C35" s="11"/>
      <c r="D35" s="11"/>
      <c r="E35" s="264" t="s">
        <v>52</v>
      </c>
      <c r="F35" s="267"/>
      <c r="G35" s="268"/>
      <c r="H35" s="38"/>
      <c r="I35" s="38"/>
      <c r="J35" s="136"/>
      <c r="K35" s="28"/>
      <c r="L35" s="27"/>
      <c r="M35" s="11"/>
      <c r="N35" s="11"/>
      <c r="O35" s="11"/>
      <c r="P35" s="264" t="s">
        <v>52</v>
      </c>
      <c r="Q35" s="267"/>
      <c r="R35" s="268"/>
      <c r="S35" s="38"/>
      <c r="T35" s="38"/>
      <c r="U35" s="136"/>
      <c r="V35" s="28"/>
      <c r="W35" s="27"/>
      <c r="X35" s="11"/>
      <c r="Y35" s="11"/>
      <c r="Z35" s="11"/>
      <c r="AA35" s="264" t="s">
        <v>52</v>
      </c>
      <c r="AB35" s="267"/>
      <c r="AC35" s="268"/>
      <c r="AD35" s="38"/>
      <c r="AE35" s="38"/>
      <c r="AF35" s="136"/>
      <c r="AG35" s="28"/>
      <c r="AH35" s="27"/>
      <c r="AI35" s="11"/>
      <c r="AJ35" s="11"/>
      <c r="AK35" s="11"/>
      <c r="AL35" s="264" t="s">
        <v>52</v>
      </c>
      <c r="AM35" s="267"/>
      <c r="AN35" s="268"/>
      <c r="AO35" s="38"/>
      <c r="AP35" s="38"/>
      <c r="AQ35" s="136"/>
      <c r="AR35" s="28"/>
      <c r="AS35" s="27"/>
      <c r="AT35" s="11"/>
      <c r="AU35" s="11"/>
      <c r="AV35" s="11"/>
      <c r="AW35" s="264" t="s">
        <v>52</v>
      </c>
      <c r="AX35" s="267"/>
      <c r="AY35" s="268"/>
      <c r="AZ35" s="38"/>
      <c r="BA35" s="38"/>
      <c r="BB35" s="136"/>
      <c r="BC35" s="28"/>
    </row>
    <row r="36" spans="1:55" ht="15" customHeight="1">
      <c r="A36" s="27"/>
      <c r="B36" s="11"/>
      <c r="C36" s="11"/>
      <c r="D36" s="11"/>
      <c r="E36" s="278"/>
      <c r="F36" s="279"/>
      <c r="G36" s="120">
        <f>PRODUCT(C13,F25)</f>
        <v>0</v>
      </c>
      <c r="H36" s="130" t="s">
        <v>156</v>
      </c>
      <c r="I36" s="127"/>
      <c r="J36" s="34"/>
      <c r="K36" s="28"/>
      <c r="L36" s="27"/>
      <c r="M36" s="11"/>
      <c r="N36" s="11"/>
      <c r="O36" s="11"/>
      <c r="P36" s="278"/>
      <c r="Q36" s="279"/>
      <c r="R36" s="120">
        <f>PRODUCT(N13,Q25)</f>
        <v>-6.6045392820077278E-2</v>
      </c>
      <c r="S36" s="130" t="s">
        <v>156</v>
      </c>
      <c r="T36" s="127"/>
      <c r="U36" s="34"/>
      <c r="V36" s="28"/>
      <c r="W36" s="27"/>
      <c r="X36" s="11"/>
      <c r="Y36" s="11"/>
      <c r="Z36" s="11"/>
      <c r="AA36" s="278"/>
      <c r="AB36" s="279"/>
      <c r="AC36" s="120">
        <f>PRODUCT(Y13,AB25)</f>
        <v>-9.8355577615543074E-2</v>
      </c>
      <c r="AD36" s="130" t="s">
        <v>156</v>
      </c>
      <c r="AE36" s="127"/>
      <c r="AF36" s="34"/>
      <c r="AG36" s="28"/>
      <c r="AH36" s="27"/>
      <c r="AI36" s="11"/>
      <c r="AJ36" s="11"/>
      <c r="AK36" s="11"/>
      <c r="AL36" s="278"/>
      <c r="AM36" s="279"/>
      <c r="AN36" s="120">
        <f>PRODUCT(AJ13,AM25)</f>
        <v>-0.11386183654400277</v>
      </c>
      <c r="AO36" s="130" t="s">
        <v>156</v>
      </c>
      <c r="AP36" s="127"/>
      <c r="AQ36" s="34"/>
      <c r="AR36" s="28"/>
      <c r="AS36" s="27"/>
      <c r="AT36" s="11"/>
      <c r="AU36" s="11"/>
      <c r="AV36" s="11"/>
      <c r="AW36" s="278"/>
      <c r="AX36" s="279"/>
      <c r="AY36" s="120">
        <f>PRODUCT(AU13,AX25)</f>
        <v>-0.12162785523387507</v>
      </c>
      <c r="AZ36" s="130" t="s">
        <v>156</v>
      </c>
      <c r="BA36" s="127"/>
      <c r="BB36" s="34"/>
      <c r="BC36" s="28"/>
    </row>
    <row r="37" spans="1:55" ht="15" customHeight="1">
      <c r="A37" s="27"/>
      <c r="B37" s="11"/>
      <c r="C37" s="11"/>
      <c r="D37" s="11"/>
      <c r="E37" s="278"/>
      <c r="F37" s="279"/>
      <c r="G37" s="128">
        <f>PRODUCT(F20,F15)</f>
        <v>-0.15316067380742929</v>
      </c>
      <c r="H37" s="130" t="s">
        <v>157</v>
      </c>
      <c r="I37" s="11"/>
      <c r="J37" s="28"/>
      <c r="K37" s="28"/>
      <c r="L37" s="27"/>
      <c r="M37" s="11"/>
      <c r="N37" s="11"/>
      <c r="O37" s="11"/>
      <c r="P37" s="278"/>
      <c r="Q37" s="279"/>
      <c r="R37" s="128">
        <f>PRODUCT(Q20,Q15)</f>
        <v>-0.16449417346038739</v>
      </c>
      <c r="S37" s="130" t="s">
        <v>157</v>
      </c>
      <c r="T37" s="11"/>
      <c r="U37" s="28"/>
      <c r="V37" s="28"/>
      <c r="W37" s="27"/>
      <c r="X37" s="11"/>
      <c r="Y37" s="11"/>
      <c r="Z37" s="11"/>
      <c r="AA37" s="278"/>
      <c r="AB37" s="279"/>
      <c r="AC37" s="128">
        <f>PRODUCT(AB20,AB15)</f>
        <v>-0.16984338322013579</v>
      </c>
      <c r="AD37" s="130" t="s">
        <v>157</v>
      </c>
      <c r="AE37" s="11"/>
      <c r="AF37" s="28"/>
      <c r="AG37" s="28"/>
      <c r="AH37" s="27"/>
      <c r="AI37" s="11"/>
      <c r="AJ37" s="11"/>
      <c r="AK37" s="11"/>
      <c r="AL37" s="278"/>
      <c r="AM37" s="279"/>
      <c r="AN37" s="128">
        <f>PRODUCT(AM20,AM15)</f>
        <v>-0.17285803934703486</v>
      </c>
      <c r="AO37" s="130" t="s">
        <v>157</v>
      </c>
      <c r="AP37" s="11"/>
      <c r="AQ37" s="28"/>
      <c r="AR37" s="28"/>
      <c r="AS37" s="27"/>
      <c r="AT37" s="11"/>
      <c r="AU37" s="11"/>
      <c r="AV37" s="11"/>
      <c r="AW37" s="278"/>
      <c r="AX37" s="279"/>
      <c r="AY37" s="128">
        <f>PRODUCT(AX20,AX15)</f>
        <v>-0.17560582663856547</v>
      </c>
      <c r="AZ37" s="130" t="s">
        <v>157</v>
      </c>
      <c r="BA37" s="11"/>
      <c r="BB37" s="28"/>
      <c r="BC37" s="28"/>
    </row>
    <row r="38" spans="1:55" ht="15" customHeight="1" thickBot="1">
      <c r="A38" s="27"/>
      <c r="B38" s="11"/>
      <c r="C38" s="11"/>
      <c r="D38" s="11"/>
      <c r="E38" s="280"/>
      <c r="F38" s="281"/>
      <c r="G38" s="129">
        <f>SUM(G36,G37)</f>
        <v>-0.15316067380742929</v>
      </c>
      <c r="H38" s="11"/>
      <c r="I38" s="11"/>
      <c r="J38" s="28"/>
      <c r="K38" s="28"/>
      <c r="L38" s="27"/>
      <c r="M38" s="11"/>
      <c r="N38" s="11"/>
      <c r="O38" s="11"/>
      <c r="P38" s="280"/>
      <c r="Q38" s="281"/>
      <c r="R38" s="129">
        <f>SUM(R36,R37)</f>
        <v>-0.23053956628046468</v>
      </c>
      <c r="S38" s="11"/>
      <c r="T38" s="11"/>
      <c r="U38" s="28"/>
      <c r="V38" s="28"/>
      <c r="W38" s="27"/>
      <c r="X38" s="11"/>
      <c r="Y38" s="11"/>
      <c r="Z38" s="11"/>
      <c r="AA38" s="280"/>
      <c r="AB38" s="281"/>
      <c r="AC38" s="129">
        <f>SUM(AC36,AC37)</f>
        <v>-0.26819896083567885</v>
      </c>
      <c r="AD38" s="11"/>
      <c r="AE38" s="11"/>
      <c r="AF38" s="28"/>
      <c r="AG38" s="28"/>
      <c r="AH38" s="27"/>
      <c r="AI38" s="11"/>
      <c r="AJ38" s="11"/>
      <c r="AK38" s="11"/>
      <c r="AL38" s="280"/>
      <c r="AM38" s="281"/>
      <c r="AN38" s="129">
        <f>SUM(AN36,AN37)</f>
        <v>-0.28671987589103765</v>
      </c>
      <c r="AO38" s="11"/>
      <c r="AP38" s="11"/>
      <c r="AQ38" s="28"/>
      <c r="AR38" s="28"/>
      <c r="AS38" s="27"/>
      <c r="AT38" s="11"/>
      <c r="AU38" s="11"/>
      <c r="AV38" s="11"/>
      <c r="AW38" s="280"/>
      <c r="AX38" s="281"/>
      <c r="AY38" s="129">
        <f>SUM(AY36,AY37)</f>
        <v>-0.29723368187244054</v>
      </c>
      <c r="AZ38" s="11"/>
      <c r="BA38" s="11"/>
      <c r="BB38" s="28"/>
      <c r="BC38" s="28"/>
    </row>
    <row r="39" spans="1:55" ht="15" customHeight="1">
      <c r="A39" s="27"/>
      <c r="B39" s="11"/>
      <c r="C39" s="11"/>
      <c r="D39" s="11"/>
      <c r="E39" s="27"/>
      <c r="F39" s="11"/>
      <c r="G39" s="11"/>
      <c r="H39" s="11"/>
      <c r="I39" s="11"/>
      <c r="J39" s="133" t="s">
        <v>127</v>
      </c>
      <c r="K39" s="28"/>
      <c r="L39" s="27"/>
      <c r="M39" s="11"/>
      <c r="N39" s="11"/>
      <c r="O39" s="11"/>
      <c r="P39" s="27"/>
      <c r="Q39" s="11"/>
      <c r="R39" s="11"/>
      <c r="S39" s="11"/>
      <c r="T39" s="11"/>
      <c r="U39" s="133" t="s">
        <v>127</v>
      </c>
      <c r="V39" s="28"/>
      <c r="W39" s="27"/>
      <c r="X39" s="11"/>
      <c r="Y39" s="11"/>
      <c r="Z39" s="11"/>
      <c r="AA39" s="27"/>
      <c r="AB39" s="11"/>
      <c r="AC39" s="11"/>
      <c r="AD39" s="11"/>
      <c r="AE39" s="11"/>
      <c r="AF39" s="133" t="s">
        <v>127</v>
      </c>
      <c r="AG39" s="28"/>
      <c r="AH39" s="27"/>
      <c r="AI39" s="11"/>
      <c r="AJ39" s="11"/>
      <c r="AK39" s="11"/>
      <c r="AL39" s="27"/>
      <c r="AM39" s="11"/>
      <c r="AN39" s="11"/>
      <c r="AO39" s="11"/>
      <c r="AP39" s="11"/>
      <c r="AQ39" s="133" t="s">
        <v>127</v>
      </c>
      <c r="AR39" s="28"/>
      <c r="AS39" s="27"/>
      <c r="AT39" s="11"/>
      <c r="AU39" s="11"/>
      <c r="AV39" s="11"/>
      <c r="AW39" s="27"/>
      <c r="AX39" s="11"/>
      <c r="AY39" s="11"/>
      <c r="AZ39" s="11"/>
      <c r="BA39" s="11"/>
      <c r="BB39" s="133" t="s">
        <v>127</v>
      </c>
      <c r="BC39" s="28"/>
    </row>
    <row r="40" spans="1:55" ht="15" customHeight="1" thickBot="1">
      <c r="A40" s="27"/>
      <c r="B40" s="11"/>
      <c r="C40" s="17"/>
      <c r="D40" s="11"/>
      <c r="E40" s="27"/>
      <c r="F40" s="11"/>
      <c r="G40" s="11"/>
      <c r="H40" s="11"/>
      <c r="I40" s="11"/>
      <c r="J40" s="28"/>
      <c r="K40" s="28"/>
      <c r="L40" s="27"/>
      <c r="M40" s="11"/>
      <c r="N40" s="17"/>
      <c r="O40" s="11"/>
      <c r="P40" s="27"/>
      <c r="Q40" s="11"/>
      <c r="R40" s="11"/>
      <c r="S40" s="11"/>
      <c r="T40" s="11"/>
      <c r="U40" s="28"/>
      <c r="V40" s="28"/>
      <c r="W40" s="27"/>
      <c r="X40" s="11"/>
      <c r="Y40" s="17"/>
      <c r="Z40" s="11"/>
      <c r="AA40" s="27"/>
      <c r="AB40" s="11"/>
      <c r="AC40" s="11"/>
      <c r="AD40" s="11"/>
      <c r="AE40" s="11"/>
      <c r="AF40" s="28"/>
      <c r="AG40" s="28"/>
      <c r="AH40" s="27"/>
      <c r="AI40" s="11"/>
      <c r="AJ40" s="17"/>
      <c r="AK40" s="11"/>
      <c r="AL40" s="27"/>
      <c r="AM40" s="11"/>
      <c r="AN40" s="11"/>
      <c r="AO40" s="11"/>
      <c r="AP40" s="11"/>
      <c r="AQ40" s="28"/>
      <c r="AR40" s="28"/>
      <c r="AS40" s="27"/>
      <c r="AT40" s="11"/>
      <c r="AU40" s="17"/>
      <c r="AV40" s="11"/>
      <c r="AW40" s="27"/>
      <c r="AX40" s="11"/>
      <c r="AY40" s="11"/>
      <c r="AZ40" s="11"/>
      <c r="BA40" s="11"/>
      <c r="BB40" s="28"/>
      <c r="BC40" s="28"/>
    </row>
    <row r="41" spans="1:55" ht="15" customHeight="1">
      <c r="A41" s="27"/>
      <c r="B41" s="11"/>
      <c r="C41" s="11"/>
      <c r="D41" s="11"/>
      <c r="E41" s="275" t="s">
        <v>19</v>
      </c>
      <c r="F41" s="276"/>
      <c r="G41" s="277"/>
      <c r="H41" s="5"/>
      <c r="I41" s="5"/>
      <c r="J41" s="134"/>
      <c r="K41" s="28"/>
      <c r="L41" s="27"/>
      <c r="M41" s="11"/>
      <c r="N41" s="11"/>
      <c r="O41" s="11"/>
      <c r="P41" s="275" t="s">
        <v>19</v>
      </c>
      <c r="Q41" s="276"/>
      <c r="R41" s="277"/>
      <c r="S41" s="5"/>
      <c r="T41" s="5"/>
      <c r="U41" s="134"/>
      <c r="V41" s="28"/>
      <c r="W41" s="27"/>
      <c r="X41" s="11"/>
      <c r="Y41" s="11"/>
      <c r="Z41" s="11"/>
      <c r="AA41" s="275" t="s">
        <v>19</v>
      </c>
      <c r="AB41" s="276"/>
      <c r="AC41" s="277"/>
      <c r="AD41" s="5"/>
      <c r="AE41" s="5"/>
      <c r="AF41" s="134"/>
      <c r="AG41" s="28"/>
      <c r="AH41" s="27"/>
      <c r="AI41" s="11"/>
      <c r="AJ41" s="11"/>
      <c r="AK41" s="11"/>
      <c r="AL41" s="275" t="s">
        <v>19</v>
      </c>
      <c r="AM41" s="276"/>
      <c r="AN41" s="277"/>
      <c r="AO41" s="5"/>
      <c r="AP41" s="5"/>
      <c r="AQ41" s="134"/>
      <c r="AR41" s="28"/>
      <c r="AS41" s="27"/>
      <c r="AT41" s="11"/>
      <c r="AU41" s="11"/>
      <c r="AV41" s="11"/>
      <c r="AW41" s="275" t="s">
        <v>19</v>
      </c>
      <c r="AX41" s="276"/>
      <c r="AY41" s="277"/>
      <c r="AZ41" s="5"/>
      <c r="BA41" s="5"/>
      <c r="BB41" s="134"/>
      <c r="BC41" s="28"/>
    </row>
    <row r="42" spans="1:55" ht="15" customHeight="1">
      <c r="A42" s="27"/>
      <c r="B42" s="11"/>
      <c r="C42" s="11"/>
      <c r="D42" s="11"/>
      <c r="E42" s="278"/>
      <c r="F42" s="279"/>
      <c r="G42" s="53">
        <f>TANH(G38)</f>
        <v>-0.15197418158562342</v>
      </c>
      <c r="H42" s="11"/>
      <c r="I42" s="11"/>
      <c r="J42" s="28"/>
      <c r="K42" s="28"/>
      <c r="L42" s="27"/>
      <c r="M42" s="11"/>
      <c r="N42" s="11"/>
      <c r="O42" s="11"/>
      <c r="P42" s="278"/>
      <c r="Q42" s="279"/>
      <c r="R42" s="53">
        <f>TANH(R38)</f>
        <v>-0.2265402902724506</v>
      </c>
      <c r="S42" s="11"/>
      <c r="T42" s="11"/>
      <c r="U42" s="28"/>
      <c r="V42" s="28"/>
      <c r="W42" s="27"/>
      <c r="X42" s="11"/>
      <c r="Y42" s="11"/>
      <c r="Z42" s="11"/>
      <c r="AA42" s="278"/>
      <c r="AB42" s="279"/>
      <c r="AC42" s="53">
        <f>TANH(AC38)</f>
        <v>-0.26194817075950122</v>
      </c>
      <c r="AD42" s="11"/>
      <c r="AE42" s="11"/>
      <c r="AF42" s="28"/>
      <c r="AG42" s="28"/>
      <c r="AH42" s="27"/>
      <c r="AI42" s="11"/>
      <c r="AJ42" s="11"/>
      <c r="AK42" s="11"/>
      <c r="AL42" s="278"/>
      <c r="AM42" s="279"/>
      <c r="AN42" s="53">
        <f>TANH(AN38)</f>
        <v>-0.27911300095247227</v>
      </c>
      <c r="AO42" s="11"/>
      <c r="AP42" s="11"/>
      <c r="AQ42" s="28"/>
      <c r="AR42" s="28"/>
      <c r="AS42" s="27"/>
      <c r="AT42" s="11"/>
      <c r="AU42" s="11"/>
      <c r="AV42" s="11"/>
      <c r="AW42" s="278"/>
      <c r="AX42" s="279"/>
      <c r="AY42" s="53">
        <f>TANH(AY38)</f>
        <v>-0.28877901721610866</v>
      </c>
      <c r="AZ42" s="11"/>
      <c r="BA42" s="11"/>
      <c r="BB42" s="28"/>
      <c r="BC42" s="28"/>
    </row>
    <row r="43" spans="1:55" ht="15" customHeight="1" thickBot="1">
      <c r="A43" s="27"/>
      <c r="B43" s="11"/>
      <c r="C43" s="11"/>
      <c r="D43" s="11"/>
      <c r="E43" s="280"/>
      <c r="F43" s="281"/>
      <c r="G43" s="56">
        <f>PRODUCT(F30,G42)</f>
        <v>-0.1177468128855398</v>
      </c>
      <c r="H43" s="11"/>
      <c r="I43" s="11"/>
      <c r="J43" s="28"/>
      <c r="K43" s="28"/>
      <c r="L43" s="27"/>
      <c r="M43" s="11"/>
      <c r="N43" s="11"/>
      <c r="O43" s="11"/>
      <c r="P43" s="280"/>
      <c r="Q43" s="281"/>
      <c r="R43" s="56">
        <f>PRODUCT(Q30,R42)</f>
        <v>-0.1798287232389951</v>
      </c>
      <c r="S43" s="11"/>
      <c r="T43" s="11"/>
      <c r="U43" s="28"/>
      <c r="V43" s="28"/>
      <c r="W43" s="27"/>
      <c r="X43" s="11"/>
      <c r="Y43" s="11"/>
      <c r="Z43" s="11"/>
      <c r="AA43" s="280"/>
      <c r="AB43" s="281"/>
      <c r="AC43" s="56">
        <f>PRODUCT(AB30,AC42)</f>
        <v>-0.21088081995064817</v>
      </c>
      <c r="AD43" s="11"/>
      <c r="AE43" s="11"/>
      <c r="AF43" s="28"/>
      <c r="AG43" s="28"/>
      <c r="AH43" s="27"/>
      <c r="AI43" s="11"/>
      <c r="AJ43" s="11"/>
      <c r="AK43" s="11"/>
      <c r="AL43" s="280"/>
      <c r="AM43" s="281"/>
      <c r="AN43" s="56">
        <f>PRODUCT(AM30,AN42)</f>
        <v>-0.22584747012556625</v>
      </c>
      <c r="AO43" s="11"/>
      <c r="AP43" s="11"/>
      <c r="AQ43" s="28"/>
      <c r="AR43" s="28"/>
      <c r="AS43" s="27"/>
      <c r="AT43" s="11"/>
      <c r="AU43" s="11"/>
      <c r="AV43" s="11"/>
      <c r="AW43" s="280"/>
      <c r="AX43" s="281"/>
      <c r="AY43" s="56">
        <f>PRODUCT(AX30,AY42)</f>
        <v>-0.23293370302351926</v>
      </c>
      <c r="AZ43" s="11"/>
      <c r="BA43" s="11"/>
      <c r="BB43" s="28"/>
      <c r="BC43" s="28"/>
    </row>
    <row r="44" spans="1:55" ht="16.5" customHeight="1">
      <c r="A44" s="27"/>
      <c r="B44" s="11"/>
      <c r="C44" s="11"/>
      <c r="D44" s="11"/>
      <c r="E44" s="27"/>
      <c r="F44" s="11"/>
      <c r="G44" s="11"/>
      <c r="H44" s="11" t="s">
        <v>142</v>
      </c>
      <c r="I44" s="11"/>
      <c r="J44" s="133" t="s">
        <v>128</v>
      </c>
      <c r="K44" s="28"/>
      <c r="L44" s="27"/>
      <c r="M44" s="11"/>
      <c r="N44" s="11"/>
      <c r="O44" s="11"/>
      <c r="P44" s="27"/>
      <c r="Q44" s="11"/>
      <c r="R44" s="11"/>
      <c r="S44" s="11" t="s">
        <v>142</v>
      </c>
      <c r="T44" s="11"/>
      <c r="U44" s="133" t="s">
        <v>128</v>
      </c>
      <c r="V44" s="28"/>
      <c r="W44" s="27"/>
      <c r="X44" s="11"/>
      <c r="Y44" s="11"/>
      <c r="Z44" s="11"/>
      <c r="AA44" s="27"/>
      <c r="AB44" s="11"/>
      <c r="AC44" s="11"/>
      <c r="AD44" s="11" t="s">
        <v>142</v>
      </c>
      <c r="AE44" s="11"/>
      <c r="AF44" s="133" t="s">
        <v>128</v>
      </c>
      <c r="AG44" s="28"/>
      <c r="AH44" s="27"/>
      <c r="AI44" s="11"/>
      <c r="AJ44" s="11"/>
      <c r="AK44" s="11"/>
      <c r="AL44" s="27"/>
      <c r="AM44" s="11"/>
      <c r="AN44" s="11"/>
      <c r="AO44" s="11" t="s">
        <v>142</v>
      </c>
      <c r="AP44" s="11"/>
      <c r="AQ44" s="133" t="s">
        <v>128</v>
      </c>
      <c r="AR44" s="28"/>
      <c r="AS44" s="27"/>
      <c r="AT44" s="11"/>
      <c r="AU44" s="11"/>
      <c r="AV44" s="11"/>
      <c r="AW44" s="27"/>
      <c r="AX44" s="11"/>
      <c r="AY44" s="11"/>
      <c r="AZ44" s="11" t="s">
        <v>142</v>
      </c>
      <c r="BA44" s="11"/>
      <c r="BB44" s="133" t="s">
        <v>128</v>
      </c>
      <c r="BC44" s="28"/>
    </row>
    <row r="45" spans="1:55" ht="16.5" customHeight="1" thickBot="1">
      <c r="A45" s="27"/>
      <c r="B45" s="11"/>
      <c r="C45" s="11"/>
      <c r="D45" s="11"/>
      <c r="E45" s="27"/>
      <c r="F45" s="11"/>
      <c r="G45" s="11"/>
      <c r="H45" s="11"/>
      <c r="I45" s="11"/>
      <c r="J45" s="28"/>
      <c r="K45" s="28"/>
      <c r="L45" s="27"/>
      <c r="M45" s="11"/>
      <c r="N45" s="11"/>
      <c r="O45" s="11"/>
      <c r="P45" s="27"/>
      <c r="Q45" s="11"/>
      <c r="R45" s="11"/>
      <c r="S45" s="11"/>
      <c r="T45" s="11"/>
      <c r="U45" s="28"/>
      <c r="V45" s="28"/>
      <c r="W45" s="27"/>
      <c r="X45" s="11"/>
      <c r="Y45" s="11"/>
      <c r="Z45" s="11"/>
      <c r="AA45" s="27"/>
      <c r="AB45" s="11"/>
      <c r="AC45" s="11"/>
      <c r="AD45" s="11"/>
      <c r="AE45" s="11"/>
      <c r="AF45" s="28"/>
      <c r="AG45" s="28"/>
      <c r="AH45" s="27"/>
      <c r="AI45" s="11"/>
      <c r="AJ45" s="11"/>
      <c r="AK45" s="11"/>
      <c r="AL45" s="27"/>
      <c r="AM45" s="11"/>
      <c r="AN45" s="11"/>
      <c r="AO45" s="11"/>
      <c r="AP45" s="11"/>
      <c r="AQ45" s="28"/>
      <c r="AR45" s="28"/>
      <c r="AS45" s="27"/>
      <c r="AT45" s="11"/>
      <c r="AU45" s="11"/>
      <c r="AV45" s="11"/>
      <c r="AW45" s="27"/>
      <c r="AX45" s="11"/>
      <c r="AY45" s="11"/>
      <c r="AZ45" s="11"/>
      <c r="BA45" s="11"/>
      <c r="BB45" s="28"/>
      <c r="BC45" s="28"/>
    </row>
    <row r="46" spans="1:55" ht="15.75" customHeight="1" thickBot="1">
      <c r="A46" s="27"/>
      <c r="B46" s="11"/>
      <c r="C46" s="11"/>
      <c r="D46" s="11"/>
      <c r="E46" s="282" t="s">
        <v>159</v>
      </c>
      <c r="F46" s="283"/>
      <c r="G46" s="118"/>
      <c r="H46" s="5"/>
      <c r="I46" s="5"/>
      <c r="J46" s="134"/>
      <c r="K46" s="28"/>
      <c r="L46" s="27"/>
      <c r="M46" s="11"/>
      <c r="N46" s="11"/>
      <c r="O46" s="11"/>
      <c r="P46" s="282" t="s">
        <v>159</v>
      </c>
      <c r="Q46" s="283"/>
      <c r="R46" s="118"/>
      <c r="S46" s="5"/>
      <c r="T46" s="5"/>
      <c r="U46" s="134"/>
      <c r="V46" s="28"/>
      <c r="W46" s="27"/>
      <c r="X46" s="11"/>
      <c r="Y46" s="11"/>
      <c r="Z46" s="11"/>
      <c r="AA46" s="282" t="s">
        <v>159</v>
      </c>
      <c r="AB46" s="283"/>
      <c r="AC46" s="118"/>
      <c r="AD46" s="5"/>
      <c r="AE46" s="5"/>
      <c r="AF46" s="134"/>
      <c r="AG46" s="28"/>
      <c r="AH46" s="27"/>
      <c r="AI46" s="11"/>
      <c r="AJ46" s="11"/>
      <c r="AK46" s="11"/>
      <c r="AL46" s="282" t="s">
        <v>159</v>
      </c>
      <c r="AM46" s="283"/>
      <c r="AN46" s="118"/>
      <c r="AO46" s="5"/>
      <c r="AP46" s="5"/>
      <c r="AQ46" s="134"/>
      <c r="AR46" s="28"/>
      <c r="AS46" s="27"/>
      <c r="AT46" s="11"/>
      <c r="AU46" s="11"/>
      <c r="AV46" s="11"/>
      <c r="AW46" s="282" t="s">
        <v>159</v>
      </c>
      <c r="AX46" s="283"/>
      <c r="AY46" s="118"/>
      <c r="AZ46" s="5"/>
      <c r="BA46" s="5"/>
      <c r="BB46" s="134"/>
      <c r="BC46" s="28"/>
    </row>
    <row r="47" spans="1:55" ht="15" customHeight="1">
      <c r="A47" s="27"/>
      <c r="B47" s="11"/>
      <c r="C47" s="11"/>
      <c r="D47" s="11" t="s">
        <v>158</v>
      </c>
      <c r="E47" s="50" t="s">
        <v>14</v>
      </c>
      <c r="F47" s="52">
        <f>F15</f>
        <v>-0.22892710614302403</v>
      </c>
      <c r="G47" s="11"/>
      <c r="H47" s="11"/>
      <c r="I47" s="11"/>
      <c r="J47" s="28"/>
      <c r="K47" s="28"/>
      <c r="L47" s="27"/>
      <c r="M47" s="11"/>
      <c r="N47" s="11"/>
      <c r="O47" s="11" t="s">
        <v>158</v>
      </c>
      <c r="P47" s="50" t="s">
        <v>14</v>
      </c>
      <c r="Q47" s="52">
        <f>Q15</f>
        <v>-0.2481085026931184</v>
      </c>
      <c r="R47" s="11"/>
      <c r="S47" s="11"/>
      <c r="T47" s="11"/>
      <c r="U47" s="28"/>
      <c r="V47" s="28"/>
      <c r="W47" s="27"/>
      <c r="X47" s="11"/>
      <c r="Y47" s="11"/>
      <c r="Z47" s="11" t="s">
        <v>158</v>
      </c>
      <c r="AA47" s="50" t="s">
        <v>14</v>
      </c>
      <c r="AB47" s="52">
        <f>AB15</f>
        <v>-0.25781961573608653</v>
      </c>
      <c r="AC47" s="11"/>
      <c r="AD47" s="11"/>
      <c r="AE47" s="11"/>
      <c r="AF47" s="28"/>
      <c r="AG47" s="28"/>
      <c r="AH47" s="27"/>
      <c r="AI47" s="11"/>
      <c r="AJ47" s="11"/>
      <c r="AK47" s="11" t="s">
        <v>158</v>
      </c>
      <c r="AL47" s="50" t="s">
        <v>14</v>
      </c>
      <c r="AM47" s="52">
        <f>AM15</f>
        <v>-0.26291739043798007</v>
      </c>
      <c r="AN47" s="11"/>
      <c r="AO47" s="11"/>
      <c r="AP47" s="11"/>
      <c r="AQ47" s="28"/>
      <c r="AR47" s="28"/>
      <c r="AS47" s="27"/>
      <c r="AT47" s="11"/>
      <c r="AU47" s="11"/>
      <c r="AV47" s="11" t="s">
        <v>158</v>
      </c>
      <c r="AW47" s="50" t="s">
        <v>14</v>
      </c>
      <c r="AX47" s="52">
        <f>AX15</f>
        <v>-0.26624216449229954</v>
      </c>
      <c r="AY47" s="11"/>
      <c r="AZ47" s="11"/>
      <c r="BA47" s="11"/>
      <c r="BB47" s="28"/>
      <c r="BC47" s="28"/>
    </row>
    <row r="48" spans="1:55" ht="16.5" customHeight="1">
      <c r="A48" s="27"/>
      <c r="B48" s="11"/>
      <c r="C48" s="11"/>
      <c r="D48" s="11"/>
      <c r="E48" s="39" t="s">
        <v>9</v>
      </c>
      <c r="F48" s="53">
        <f>F20</f>
        <v>0.6690368667471861</v>
      </c>
      <c r="G48" s="11"/>
      <c r="H48" s="11"/>
      <c r="I48" s="11"/>
      <c r="J48" s="28"/>
      <c r="K48" s="28"/>
      <c r="L48" s="27"/>
      <c r="M48" s="11"/>
      <c r="N48" s="11"/>
      <c r="O48" s="11"/>
      <c r="P48" s="39" t="s">
        <v>9</v>
      </c>
      <c r="Q48" s="53">
        <f>Q20</f>
        <v>0.66299289091211722</v>
      </c>
      <c r="R48" s="11"/>
      <c r="S48" s="11"/>
      <c r="T48" s="11"/>
      <c r="U48" s="28"/>
      <c r="V48" s="28"/>
      <c r="W48" s="27"/>
      <c r="X48" s="11"/>
      <c r="Y48" s="11"/>
      <c r="Z48" s="11"/>
      <c r="AA48" s="39" t="s">
        <v>9</v>
      </c>
      <c r="AB48" s="53">
        <f>AB20</f>
        <v>0.65876827383837855</v>
      </c>
      <c r="AC48" s="11"/>
      <c r="AD48" s="11"/>
      <c r="AE48" s="11"/>
      <c r="AF48" s="28"/>
      <c r="AG48" s="28"/>
      <c r="AH48" s="27"/>
      <c r="AI48" s="11"/>
      <c r="AJ48" s="11"/>
      <c r="AK48" s="11"/>
      <c r="AL48" s="39" t="s">
        <v>9</v>
      </c>
      <c r="AM48" s="53">
        <f>AM20</f>
        <v>0.6574614142452877</v>
      </c>
      <c r="AN48" s="11"/>
      <c r="AO48" s="11"/>
      <c r="AP48" s="11"/>
      <c r="AQ48" s="28"/>
      <c r="AR48" s="28"/>
      <c r="AS48" s="27"/>
      <c r="AT48" s="11"/>
      <c r="AU48" s="11"/>
      <c r="AV48" s="11"/>
      <c r="AW48" s="39" t="s">
        <v>9</v>
      </c>
      <c r="AX48" s="53">
        <f>AX20</f>
        <v>0.65957181114956143</v>
      </c>
      <c r="AY48" s="11"/>
      <c r="AZ48" s="11"/>
      <c r="BA48" s="11"/>
      <c r="BB48" s="28"/>
      <c r="BC48" s="28"/>
    </row>
    <row r="49" spans="1:59">
      <c r="A49" s="27"/>
      <c r="B49" s="11"/>
      <c r="C49" s="11"/>
      <c r="D49" s="11"/>
      <c r="E49" s="39" t="s">
        <v>10</v>
      </c>
      <c r="F49" s="53">
        <f>F25</f>
        <v>0.43946821192817409</v>
      </c>
      <c r="G49" s="11"/>
      <c r="H49" s="11"/>
      <c r="I49" s="11"/>
      <c r="J49" s="28"/>
      <c r="K49" s="28"/>
      <c r="L49" s="27"/>
      <c r="M49" s="11"/>
      <c r="N49" s="11"/>
      <c r="O49" s="11"/>
      <c r="P49" s="39" t="s">
        <v>10</v>
      </c>
      <c r="Q49" s="53">
        <f>Q25</f>
        <v>0.43121638980980798</v>
      </c>
      <c r="R49" s="11"/>
      <c r="S49" s="11"/>
      <c r="T49" s="11"/>
      <c r="U49" s="28"/>
      <c r="V49" s="28"/>
      <c r="W49" s="27"/>
      <c r="X49" s="11"/>
      <c r="Y49" s="11"/>
      <c r="Z49" s="11"/>
      <c r="AA49" s="39" t="s">
        <v>10</v>
      </c>
      <c r="AB49" s="53">
        <f>AB25</f>
        <v>0.42663209271369862</v>
      </c>
      <c r="AC49" s="11"/>
      <c r="AD49" s="11"/>
      <c r="AE49" s="11"/>
      <c r="AF49" s="28"/>
      <c r="AG49" s="28"/>
      <c r="AH49" s="27"/>
      <c r="AI49" s="11"/>
      <c r="AJ49" s="11"/>
      <c r="AK49" s="11"/>
      <c r="AL49" s="39" t="s">
        <v>10</v>
      </c>
      <c r="AM49" s="53">
        <f>AM25</f>
        <v>0.42454242249567875</v>
      </c>
      <c r="AN49" s="11"/>
      <c r="AO49" s="11"/>
      <c r="AP49" s="11"/>
      <c r="AQ49" s="28"/>
      <c r="AR49" s="28"/>
      <c r="AS49" s="27"/>
      <c r="AT49" s="11"/>
      <c r="AU49" s="11"/>
      <c r="AV49" s="11"/>
      <c r="AW49" s="39" t="s">
        <v>10</v>
      </c>
      <c r="AX49" s="53">
        <f>AX25</f>
        <v>0.42420447782314674</v>
      </c>
      <c r="AY49" s="11"/>
      <c r="AZ49" s="11"/>
      <c r="BA49" s="11"/>
      <c r="BB49" s="28"/>
      <c r="BC49" s="28"/>
    </row>
    <row r="50" spans="1:59">
      <c r="A50" s="27"/>
      <c r="B50" s="11"/>
      <c r="C50" s="11"/>
      <c r="D50" s="11"/>
      <c r="E50" s="39" t="s">
        <v>11</v>
      </c>
      <c r="F50" s="53">
        <f>F30</f>
        <v>0.77478168763291111</v>
      </c>
      <c r="G50" s="11"/>
      <c r="H50" s="11"/>
      <c r="I50" s="11"/>
      <c r="J50" s="28"/>
      <c r="K50" s="28"/>
      <c r="L50" s="27"/>
      <c r="M50" s="11"/>
      <c r="N50" s="11"/>
      <c r="O50" s="11"/>
      <c r="P50" s="39" t="s">
        <v>11</v>
      </c>
      <c r="Q50" s="53">
        <f>Q30</f>
        <v>0.79380459441771956</v>
      </c>
      <c r="R50" s="11"/>
      <c r="S50" s="11"/>
      <c r="T50" s="11"/>
      <c r="U50" s="28"/>
      <c r="V50" s="28"/>
      <c r="W50" s="27"/>
      <c r="X50" s="11"/>
      <c r="Y50" s="11"/>
      <c r="Z50" s="11"/>
      <c r="AA50" s="39" t="s">
        <v>11</v>
      </c>
      <c r="AB50" s="53">
        <f>AB30</f>
        <v>0.80504788156837792</v>
      </c>
      <c r="AC50" s="11"/>
      <c r="AD50" s="11"/>
      <c r="AE50" s="11"/>
      <c r="AF50" s="28"/>
      <c r="AG50" s="28"/>
      <c r="AH50" s="27"/>
      <c r="AI50" s="11"/>
      <c r="AJ50" s="11"/>
      <c r="AK50" s="11"/>
      <c r="AL50" s="39" t="s">
        <v>11</v>
      </c>
      <c r="AM50" s="53">
        <f>AM30</f>
        <v>0.80916141259942187</v>
      </c>
      <c r="AN50" s="11"/>
      <c r="AO50" s="11"/>
      <c r="AP50" s="11"/>
      <c r="AQ50" s="28"/>
      <c r="AR50" s="28"/>
      <c r="AS50" s="27"/>
      <c r="AT50" s="11"/>
      <c r="AU50" s="11"/>
      <c r="AV50" s="11"/>
      <c r="AW50" s="39" t="s">
        <v>11</v>
      </c>
      <c r="AX50" s="53">
        <f>AX30</f>
        <v>0.80661574815597703</v>
      </c>
      <c r="AY50" s="11"/>
      <c r="AZ50" s="11"/>
      <c r="BA50" s="11"/>
      <c r="BB50" s="28"/>
      <c r="BC50" s="28"/>
    </row>
    <row r="51" spans="1:59">
      <c r="A51" s="27"/>
      <c r="B51" s="11"/>
      <c r="C51" s="11"/>
      <c r="D51" s="11"/>
      <c r="E51" s="39" t="s">
        <v>52</v>
      </c>
      <c r="F51" s="53">
        <f>G38</f>
        <v>-0.15316067380742929</v>
      </c>
      <c r="G51" s="11"/>
      <c r="H51" s="11"/>
      <c r="I51" s="11"/>
      <c r="J51" s="28"/>
      <c r="K51" s="28"/>
      <c r="L51" s="27"/>
      <c r="M51" s="11"/>
      <c r="N51" s="11"/>
      <c r="O51" s="11"/>
      <c r="P51" s="39" t="s">
        <v>52</v>
      </c>
      <c r="Q51" s="53">
        <f>R38</f>
        <v>-0.23053956628046468</v>
      </c>
      <c r="R51" s="11"/>
      <c r="S51" s="11"/>
      <c r="T51" s="11"/>
      <c r="U51" s="28"/>
      <c r="V51" s="28"/>
      <c r="W51" s="27"/>
      <c r="X51" s="11"/>
      <c r="Y51" s="11"/>
      <c r="Z51" s="11"/>
      <c r="AA51" s="39" t="s">
        <v>52</v>
      </c>
      <c r="AB51" s="53">
        <f>AC38</f>
        <v>-0.26819896083567885</v>
      </c>
      <c r="AC51" s="11"/>
      <c r="AD51" s="11"/>
      <c r="AE51" s="11"/>
      <c r="AF51" s="28"/>
      <c r="AG51" s="28"/>
      <c r="AH51" s="27"/>
      <c r="AI51" s="11"/>
      <c r="AJ51" s="11"/>
      <c r="AK51" s="11"/>
      <c r="AL51" s="39" t="s">
        <v>52</v>
      </c>
      <c r="AM51" s="53">
        <f>AN38</f>
        <v>-0.28671987589103765</v>
      </c>
      <c r="AN51" s="11"/>
      <c r="AO51" s="11"/>
      <c r="AP51" s="11"/>
      <c r="AQ51" s="28"/>
      <c r="AR51" s="28"/>
      <c r="AS51" s="27"/>
      <c r="AT51" s="11"/>
      <c r="AU51" s="11"/>
      <c r="AV51" s="11"/>
      <c r="AW51" s="39" t="s">
        <v>52</v>
      </c>
      <c r="AX51" s="53">
        <f>AY38</f>
        <v>-0.29723368187244054</v>
      </c>
      <c r="AY51" s="11"/>
      <c r="AZ51" s="11"/>
      <c r="BA51" s="11"/>
      <c r="BB51" s="28"/>
      <c r="BC51" s="28"/>
    </row>
    <row r="52" spans="1:59" ht="15" thickBot="1">
      <c r="A52" s="27"/>
      <c r="B52" s="11"/>
      <c r="C52" s="11"/>
      <c r="D52" s="11"/>
      <c r="E52" s="54" t="s">
        <v>24</v>
      </c>
      <c r="F52" s="56">
        <f>G43</f>
        <v>-0.1177468128855398</v>
      </c>
      <c r="G52" s="11"/>
      <c r="H52" s="11"/>
      <c r="I52" s="11"/>
      <c r="J52" s="28"/>
      <c r="K52" s="28"/>
      <c r="L52" s="27"/>
      <c r="M52" s="11"/>
      <c r="N52" s="11"/>
      <c r="O52" s="11"/>
      <c r="P52" s="54" t="s">
        <v>24</v>
      </c>
      <c r="Q52" s="56">
        <f>R43</f>
        <v>-0.1798287232389951</v>
      </c>
      <c r="R52" s="11"/>
      <c r="S52" s="11"/>
      <c r="T52" s="11"/>
      <c r="U52" s="28"/>
      <c r="V52" s="28"/>
      <c r="W52" s="27"/>
      <c r="X52" s="11"/>
      <c r="Y52" s="11"/>
      <c r="Z52" s="11"/>
      <c r="AA52" s="54" t="s">
        <v>24</v>
      </c>
      <c r="AB52" s="56">
        <f>AC43</f>
        <v>-0.21088081995064817</v>
      </c>
      <c r="AC52" s="11"/>
      <c r="AD52" s="11"/>
      <c r="AE52" s="11"/>
      <c r="AF52" s="28"/>
      <c r="AG52" s="28"/>
      <c r="AH52" s="27"/>
      <c r="AI52" s="11"/>
      <c r="AJ52" s="11"/>
      <c r="AK52" s="11"/>
      <c r="AL52" s="54" t="s">
        <v>24</v>
      </c>
      <c r="AM52" s="56">
        <f>AN43</f>
        <v>-0.22584747012556625</v>
      </c>
      <c r="AN52" s="11"/>
      <c r="AO52" s="11"/>
      <c r="AP52" s="11"/>
      <c r="AQ52" s="28"/>
      <c r="AR52" s="28"/>
      <c r="AS52" s="27"/>
      <c r="AT52" s="11"/>
      <c r="AU52" s="11"/>
      <c r="AV52" s="11"/>
      <c r="AW52" s="54" t="s">
        <v>24</v>
      </c>
      <c r="AX52" s="56">
        <f>AY43</f>
        <v>-0.23293370302351926</v>
      </c>
      <c r="AY52" s="11"/>
      <c r="AZ52" s="11"/>
      <c r="BA52" s="11"/>
      <c r="BB52" s="28"/>
      <c r="BC52" s="28"/>
    </row>
    <row r="53" spans="1:59" ht="15" thickBot="1">
      <c r="A53" s="27"/>
      <c r="B53" s="11"/>
      <c r="C53" s="11"/>
      <c r="D53" s="11"/>
      <c r="E53" s="169"/>
      <c r="F53" s="170"/>
      <c r="G53" s="31"/>
      <c r="H53" s="31"/>
      <c r="I53" s="31"/>
      <c r="J53" s="115"/>
      <c r="K53" s="28"/>
      <c r="L53" s="27"/>
      <c r="M53" s="11"/>
      <c r="N53" s="11"/>
      <c r="O53" s="11"/>
      <c r="P53" s="171"/>
      <c r="Q53" s="172"/>
      <c r="R53" s="31"/>
      <c r="S53" s="31"/>
      <c r="T53" s="31"/>
      <c r="U53" s="115"/>
      <c r="V53" s="28"/>
      <c r="W53" s="27"/>
      <c r="X53" s="11"/>
      <c r="Y53" s="11"/>
      <c r="Z53" s="11"/>
      <c r="AA53" s="173"/>
      <c r="AB53" s="174"/>
      <c r="AC53" s="31"/>
      <c r="AD53" s="31"/>
      <c r="AE53" s="31"/>
      <c r="AF53" s="115"/>
      <c r="AG53" s="28"/>
      <c r="AH53" s="27"/>
      <c r="AI53" s="11"/>
      <c r="AJ53" s="11"/>
      <c r="AK53" s="11"/>
      <c r="AL53" s="175"/>
      <c r="AM53" s="176"/>
      <c r="AN53" s="31"/>
      <c r="AO53" s="31"/>
      <c r="AP53" s="31"/>
      <c r="AQ53" s="115"/>
      <c r="AR53" s="28"/>
      <c r="AS53" s="27"/>
      <c r="AT53" s="11"/>
      <c r="AU53" s="11"/>
      <c r="AV53" s="11"/>
      <c r="AW53" s="177"/>
      <c r="AX53" s="178"/>
      <c r="AY53" s="31"/>
      <c r="AZ53" s="31"/>
      <c r="BA53" s="31"/>
      <c r="BB53" s="115"/>
      <c r="BC53" s="28"/>
    </row>
    <row r="54" spans="1:59" ht="15" thickBot="1">
      <c r="A54" s="30"/>
      <c r="B54" s="31"/>
      <c r="C54" s="31"/>
      <c r="D54" s="31"/>
      <c r="E54" s="31"/>
      <c r="F54" s="31"/>
      <c r="G54" s="31"/>
      <c r="H54" s="31"/>
      <c r="I54" s="31"/>
      <c r="J54" s="31"/>
      <c r="K54" s="115"/>
      <c r="L54" s="30"/>
      <c r="M54" s="31"/>
      <c r="N54" s="31"/>
      <c r="O54" s="31"/>
      <c r="P54" s="31"/>
      <c r="Q54" s="31"/>
      <c r="R54" s="31"/>
      <c r="S54" s="31"/>
      <c r="T54" s="31"/>
      <c r="U54" s="31"/>
      <c r="V54" s="115"/>
      <c r="W54" s="30"/>
      <c r="X54" s="31"/>
      <c r="Y54" s="31"/>
      <c r="Z54" s="31"/>
      <c r="AA54" s="31"/>
      <c r="AB54" s="31"/>
      <c r="AC54" s="31"/>
      <c r="AD54" s="31"/>
      <c r="AE54" s="31"/>
      <c r="AF54" s="31"/>
      <c r="AG54" s="115"/>
      <c r="AH54" s="30"/>
      <c r="AI54" s="31"/>
      <c r="AJ54" s="31"/>
      <c r="AK54" s="31"/>
      <c r="AL54" s="31"/>
      <c r="AM54" s="31"/>
      <c r="AN54" s="31"/>
      <c r="AO54" s="31"/>
      <c r="AP54" s="31"/>
      <c r="AQ54" s="31"/>
      <c r="AR54" s="115"/>
      <c r="AS54" s="30"/>
      <c r="AT54" s="31"/>
      <c r="AU54" s="31"/>
      <c r="AV54" s="31"/>
      <c r="AW54" s="31"/>
      <c r="AX54" s="31"/>
      <c r="AY54" s="31"/>
      <c r="AZ54" s="31"/>
      <c r="BA54" s="31"/>
      <c r="BB54" s="31"/>
      <c r="BC54" s="115"/>
    </row>
    <row r="55" spans="1:59" ht="12.75" customHeight="1">
      <c r="A55" s="11"/>
      <c r="L55" s="11"/>
    </row>
    <row r="56" spans="1:59" ht="18" customHeight="1">
      <c r="A56" s="11"/>
      <c r="L56" s="11"/>
    </row>
    <row r="57" spans="1:59" ht="16.5" customHeight="1">
      <c r="A57" s="11"/>
      <c r="L57" s="11"/>
      <c r="BD57" s="302" t="s">
        <v>205</v>
      </c>
      <c r="BE57" s="302"/>
      <c r="BF57" s="302"/>
      <c r="BG57" s="302"/>
    </row>
    <row r="58" spans="1:59">
      <c r="A58" s="11"/>
      <c r="L58" s="11"/>
      <c r="BD58" s="302"/>
      <c r="BE58" s="302"/>
      <c r="BF58" s="302"/>
      <c r="BG58" s="302"/>
    </row>
    <row r="59" spans="1:59">
      <c r="A59" s="2"/>
      <c r="L59" s="11"/>
      <c r="BD59" s="302"/>
      <c r="BE59" s="302"/>
      <c r="BF59" s="302"/>
      <c r="BG59" s="302"/>
    </row>
    <row r="60" spans="1:59">
      <c r="A60" s="2"/>
      <c r="L60" s="11"/>
      <c r="BD60" s="302"/>
      <c r="BE60" s="302"/>
      <c r="BF60" s="302"/>
      <c r="BG60" s="302"/>
    </row>
    <row r="61" spans="1:59" ht="16.5" customHeight="1">
      <c r="A61" s="2"/>
      <c r="L61" s="11"/>
      <c r="BD61" s="302"/>
      <c r="BE61" s="302"/>
      <c r="BF61" s="302"/>
      <c r="BG61" s="302"/>
    </row>
    <row r="62" spans="1:59">
      <c r="A62" s="10"/>
      <c r="L62" s="11"/>
      <c r="BD62" s="302"/>
      <c r="BE62" s="302"/>
      <c r="BF62" s="302"/>
      <c r="BG62" s="302"/>
    </row>
    <row r="63" spans="1:59" ht="16.5" customHeight="1">
      <c r="L63" s="11"/>
      <c r="BD63" s="302"/>
      <c r="BE63" s="302"/>
      <c r="BF63" s="302"/>
      <c r="BG63" s="302"/>
    </row>
    <row r="64" spans="1:59">
      <c r="L64" s="11"/>
    </row>
    <row r="74" spans="26:73">
      <c r="BU74" s="37"/>
    </row>
    <row r="76" spans="26:73">
      <c r="Z76" s="301" t="s">
        <v>160</v>
      </c>
      <c r="AA76" s="301"/>
      <c r="AB76" s="301"/>
      <c r="AC76" s="301"/>
      <c r="AD76" s="301"/>
      <c r="AE76" s="301"/>
    </row>
    <row r="77" spans="26:73">
      <c r="Z77" s="75"/>
      <c r="AA77" s="180" t="s">
        <v>62</v>
      </c>
      <c r="AB77" s="180" t="s">
        <v>63</v>
      </c>
      <c r="AC77" s="180" t="s">
        <v>64</v>
      </c>
      <c r="AD77" s="180" t="s">
        <v>65</v>
      </c>
      <c r="AE77" s="180" t="s">
        <v>66</v>
      </c>
      <c r="AF77" s="32" t="s">
        <v>129</v>
      </c>
    </row>
    <row r="78" spans="26:73">
      <c r="Z78" s="7" t="str">
        <f t="shared" ref="Z78:AA83" si="0">E47</f>
        <v>C_bar</v>
      </c>
      <c r="AA78" s="434">
        <f t="shared" si="0"/>
        <v>-0.22892710614302403</v>
      </c>
      <c r="AB78" s="434">
        <f t="shared" ref="AB78:AB83" si="1">Q47</f>
        <v>-0.2481085026931184</v>
      </c>
      <c r="AC78" s="434">
        <f t="shared" ref="AC78:AC83" si="2">AB47</f>
        <v>-0.25781961573608653</v>
      </c>
      <c r="AD78" s="434">
        <f t="shared" ref="AD78:AD83" si="3">AM47</f>
        <v>-0.26291739043798007</v>
      </c>
      <c r="AE78" s="434">
        <f t="shared" ref="AE78:AE83" si="4">AX47</f>
        <v>-0.26624216449229954</v>
      </c>
    </row>
    <row r="79" spans="26:73">
      <c r="Z79" s="7" t="str">
        <f t="shared" si="0"/>
        <v>i</v>
      </c>
      <c r="AA79" s="434">
        <f t="shared" si="0"/>
        <v>0.6690368667471861</v>
      </c>
      <c r="AB79" s="434">
        <f t="shared" si="1"/>
        <v>0.66299289091211722</v>
      </c>
      <c r="AC79" s="434">
        <f t="shared" si="2"/>
        <v>0.65876827383837855</v>
      </c>
      <c r="AD79" s="434">
        <f t="shared" si="3"/>
        <v>0.6574614142452877</v>
      </c>
      <c r="AE79" s="434">
        <f t="shared" si="4"/>
        <v>0.65957181114956143</v>
      </c>
    </row>
    <row r="80" spans="26:73">
      <c r="Z80" s="7" t="str">
        <f t="shared" si="0"/>
        <v>f</v>
      </c>
      <c r="AA80" s="434">
        <f t="shared" si="0"/>
        <v>0.43946821192817409</v>
      </c>
      <c r="AB80" s="434">
        <f t="shared" si="1"/>
        <v>0.43121638980980798</v>
      </c>
      <c r="AC80" s="434">
        <f t="shared" si="2"/>
        <v>0.42663209271369862</v>
      </c>
      <c r="AD80" s="434">
        <f t="shared" si="3"/>
        <v>0.42454242249567875</v>
      </c>
      <c r="AE80" s="434">
        <f t="shared" si="4"/>
        <v>0.42420447782314674</v>
      </c>
    </row>
    <row r="81" spans="12:102">
      <c r="Z81" s="7" t="str">
        <f t="shared" si="0"/>
        <v>o</v>
      </c>
      <c r="AA81" s="434">
        <f t="shared" si="0"/>
        <v>0.77478168763291111</v>
      </c>
      <c r="AB81" s="434">
        <f t="shared" si="1"/>
        <v>0.79380459441771956</v>
      </c>
      <c r="AC81" s="434">
        <f t="shared" si="2"/>
        <v>0.80504788156837792</v>
      </c>
      <c r="AD81" s="434">
        <f t="shared" si="3"/>
        <v>0.80916141259942187</v>
      </c>
      <c r="AE81" s="434">
        <f t="shared" si="4"/>
        <v>0.80661574815597703</v>
      </c>
    </row>
    <row r="82" spans="12:102">
      <c r="Z82" s="7" t="str">
        <f t="shared" si="0"/>
        <v>C</v>
      </c>
      <c r="AA82" s="434">
        <f t="shared" si="0"/>
        <v>-0.15316067380742929</v>
      </c>
      <c r="AB82" s="434">
        <f t="shared" si="1"/>
        <v>-0.23053956628046468</v>
      </c>
      <c r="AC82" s="434">
        <f t="shared" si="2"/>
        <v>-0.26819896083567885</v>
      </c>
      <c r="AD82" s="434">
        <f t="shared" si="3"/>
        <v>-0.28671987589103765</v>
      </c>
      <c r="AE82" s="434">
        <f t="shared" si="4"/>
        <v>-0.29723368187244054</v>
      </c>
    </row>
    <row r="83" spans="12:102">
      <c r="Z83" s="7" t="str">
        <f t="shared" si="0"/>
        <v>h</v>
      </c>
      <c r="AA83" s="434">
        <f t="shared" si="0"/>
        <v>-0.1177468128855398</v>
      </c>
      <c r="AB83" s="434">
        <f t="shared" si="1"/>
        <v>-0.1798287232389951</v>
      </c>
      <c r="AC83" s="434">
        <f t="shared" si="2"/>
        <v>-0.21088081995064817</v>
      </c>
      <c r="AD83" s="434">
        <f t="shared" si="3"/>
        <v>-0.22584747012556625</v>
      </c>
      <c r="AE83" s="434">
        <f t="shared" si="4"/>
        <v>-0.23293370302351926</v>
      </c>
      <c r="CH83" s="37"/>
      <c r="CJ83" s="37"/>
      <c r="CK83" s="37"/>
      <c r="CL83" s="37"/>
      <c r="CN83" s="37"/>
      <c r="CO83" s="37"/>
      <c r="CP83" s="37"/>
      <c r="CR83" s="37"/>
      <c r="CS83" s="37"/>
      <c r="CT83" s="37"/>
      <c r="CV83" s="37"/>
      <c r="CW83" s="37"/>
      <c r="CX83" s="37"/>
    </row>
    <row r="85" spans="12:102">
      <c r="L85" s="11"/>
    </row>
    <row r="124" spans="65:65">
      <c r="BM124" s="6"/>
    </row>
    <row r="125" spans="65:65">
      <c r="BM125" s="6"/>
    </row>
  </sheetData>
  <mergeCells count="73">
    <mergeCell ref="BD57:BG63"/>
    <mergeCell ref="A2:BC4"/>
    <mergeCell ref="AW41:AY41"/>
    <mergeCell ref="AW42:AX42"/>
    <mergeCell ref="AW43:AX43"/>
    <mergeCell ref="AW46:AX46"/>
    <mergeCell ref="AS5:BC5"/>
    <mergeCell ref="AW7:AX7"/>
    <mergeCell ref="AT8:AU8"/>
    <mergeCell ref="AW13:AX13"/>
    <mergeCell ref="AW23:AX23"/>
    <mergeCell ref="AH5:AR5"/>
    <mergeCell ref="AL7:AM7"/>
    <mergeCell ref="AI8:AJ8"/>
    <mergeCell ref="AL13:AM13"/>
    <mergeCell ref="AL23:AM23"/>
    <mergeCell ref="AA28:AB28"/>
    <mergeCell ref="Z76:AE76"/>
    <mergeCell ref="AW28:AX28"/>
    <mergeCell ref="AW35:AY35"/>
    <mergeCell ref="AW36:AX36"/>
    <mergeCell ref="AW37:AX37"/>
    <mergeCell ref="AW38:AX38"/>
    <mergeCell ref="AA46:AB46"/>
    <mergeCell ref="AL28:AM28"/>
    <mergeCell ref="AL35:AN35"/>
    <mergeCell ref="AL36:AM36"/>
    <mergeCell ref="AL37:AM37"/>
    <mergeCell ref="AL38:AM38"/>
    <mergeCell ref="AL41:AN41"/>
    <mergeCell ref="AL42:AM42"/>
    <mergeCell ref="AL43:AM43"/>
    <mergeCell ref="AL46:AM46"/>
    <mergeCell ref="AA35:AC35"/>
    <mergeCell ref="AA36:AB36"/>
    <mergeCell ref="AA37:AB37"/>
    <mergeCell ref="AA38:AB38"/>
    <mergeCell ref="W5:AG5"/>
    <mergeCell ref="AA7:AB7"/>
    <mergeCell ref="X8:Y8"/>
    <mergeCell ref="AA13:AB13"/>
    <mergeCell ref="AA23:AB23"/>
    <mergeCell ref="P28:Q28"/>
    <mergeCell ref="P35:R35"/>
    <mergeCell ref="P36:Q36"/>
    <mergeCell ref="P37:Q37"/>
    <mergeCell ref="P38:Q38"/>
    <mergeCell ref="L5:V5"/>
    <mergeCell ref="P7:Q7"/>
    <mergeCell ref="M8:N8"/>
    <mergeCell ref="P13:Q13"/>
    <mergeCell ref="P23:Q23"/>
    <mergeCell ref="E43:F43"/>
    <mergeCell ref="E42:F42"/>
    <mergeCell ref="E41:G41"/>
    <mergeCell ref="E46:F46"/>
    <mergeCell ref="E28:F28"/>
    <mergeCell ref="E36:F36"/>
    <mergeCell ref="E37:F37"/>
    <mergeCell ref="E35:G35"/>
    <mergeCell ref="E38:F38"/>
    <mergeCell ref="B8:C8"/>
    <mergeCell ref="E7:F7"/>
    <mergeCell ref="E13:F13"/>
    <mergeCell ref="E23:F23"/>
    <mergeCell ref="A5:K5"/>
    <mergeCell ref="P41:R41"/>
    <mergeCell ref="P42:Q42"/>
    <mergeCell ref="P43:Q43"/>
    <mergeCell ref="P46:Q46"/>
    <mergeCell ref="AA41:AC41"/>
    <mergeCell ref="AA42:AB42"/>
    <mergeCell ref="AA43:AB43"/>
  </mergeCells>
  <phoneticPr fontId="27" type="noConversion"/>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3"/>
  <sheetViews>
    <sheetView workbookViewId="0">
      <selection activeCell="J6" sqref="J6"/>
    </sheetView>
  </sheetViews>
  <sheetFormatPr defaultRowHeight="14.5"/>
  <sheetData>
    <row r="1" spans="1:7">
      <c r="A1" t="s">
        <v>86</v>
      </c>
    </row>
    <row r="2" spans="1:7">
      <c r="B2" s="181" t="s">
        <v>21</v>
      </c>
      <c r="C2" s="102" t="s">
        <v>22</v>
      </c>
      <c r="D2" s="182" t="s">
        <v>54</v>
      </c>
      <c r="E2" s="74" t="s">
        <v>55</v>
      </c>
      <c r="F2" s="99" t="s">
        <v>57</v>
      </c>
      <c r="G2" s="6"/>
    </row>
    <row r="3" spans="1:7">
      <c r="A3" s="47" t="s">
        <v>87</v>
      </c>
      <c r="B3" s="181">
        <f>'FORWARD 1 (LSTM)'!AA83</f>
        <v>-0.1177468128855398</v>
      </c>
      <c r="C3" s="102">
        <f>'FORWARD 1 (LSTM)'!AB83</f>
        <v>-0.1798287232389951</v>
      </c>
      <c r="D3" s="182">
        <f>'FORWARD 1 (LSTM)'!AC83</f>
        <v>-0.21088081995064817</v>
      </c>
      <c r="E3" s="74">
        <f>'FORWARD 1 (LSTM)'!AD83</f>
        <v>-0.22584747012556625</v>
      </c>
      <c r="F3" s="99">
        <f>'FORWARD 1 (LSTM)'!AE83</f>
        <v>-0.23293370302351926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36"/>
  <sheetViews>
    <sheetView zoomScale="55" zoomScaleNormal="55" workbookViewId="0">
      <selection activeCell="J33" sqref="J33"/>
    </sheetView>
  </sheetViews>
  <sheetFormatPr defaultRowHeight="14.5"/>
  <cols>
    <col min="2" max="2" width="9" customWidth="1"/>
    <col min="3" max="3" width="11.1796875" customWidth="1"/>
    <col min="4" max="4" width="8.81640625" customWidth="1"/>
    <col min="5" max="5" width="11" customWidth="1"/>
    <col min="6" max="6" width="12" customWidth="1"/>
    <col min="7" max="7" width="11.26953125" customWidth="1"/>
    <col min="8" max="8" width="12.453125" customWidth="1"/>
    <col min="9" max="9" width="10.7265625" customWidth="1"/>
    <col min="10" max="10" width="8.54296875" customWidth="1"/>
    <col min="11" max="11" width="6.453125" customWidth="1"/>
    <col min="12" max="12" width="10.7265625" customWidth="1"/>
    <col min="13" max="13" width="12.81640625" customWidth="1"/>
    <col min="14" max="14" width="13.26953125" customWidth="1"/>
    <col min="15" max="15" width="10.81640625" customWidth="1"/>
    <col min="16" max="16" width="10" customWidth="1"/>
    <col min="17" max="17" width="11.54296875" customWidth="1"/>
    <col min="22" max="22" width="4.1796875" customWidth="1"/>
    <col min="23" max="23" width="12.54296875" customWidth="1"/>
    <col min="27" max="27" width="13.1796875" customWidth="1"/>
  </cols>
  <sheetData>
    <row r="1" spans="1:20">
      <c r="J1" s="11" t="s">
        <v>94</v>
      </c>
    </row>
    <row r="2" spans="1:20">
      <c r="A2" t="s">
        <v>85</v>
      </c>
      <c r="G2" s="6"/>
      <c r="J2" t="s">
        <v>74</v>
      </c>
      <c r="K2">
        <v>0</v>
      </c>
      <c r="M2" t="s">
        <v>164</v>
      </c>
      <c r="N2">
        <v>0.5</v>
      </c>
    </row>
    <row r="3" spans="1:20" ht="16" thickBot="1">
      <c r="P3" s="44" t="s">
        <v>79</v>
      </c>
      <c r="Q3" s="45"/>
      <c r="R3" s="45"/>
      <c r="S3" s="45"/>
      <c r="T3" s="45"/>
    </row>
    <row r="4" spans="1:20" ht="16" thickBot="1">
      <c r="B4" s="323" t="s">
        <v>23</v>
      </c>
      <c r="C4" s="324"/>
      <c r="E4" s="323" t="s">
        <v>88</v>
      </c>
      <c r="F4" s="324"/>
      <c r="H4" s="323" t="s">
        <v>176</v>
      </c>
      <c r="I4" s="324"/>
      <c r="P4" s="44" t="s">
        <v>83</v>
      </c>
      <c r="Q4" s="45"/>
      <c r="R4" s="45"/>
      <c r="S4" s="45"/>
      <c r="T4" s="45"/>
    </row>
    <row r="5" spans="1:20" ht="15.5">
      <c r="B5" s="321" t="s">
        <v>162</v>
      </c>
      <c r="C5" s="322"/>
      <c r="D5" s="6"/>
      <c r="E5" s="321" t="s">
        <v>163</v>
      </c>
      <c r="F5" s="322"/>
      <c r="H5" s="264" t="s">
        <v>25</v>
      </c>
      <c r="I5" s="268"/>
      <c r="L5" s="184" t="s">
        <v>26</v>
      </c>
      <c r="P5" s="44" t="s">
        <v>80</v>
      </c>
      <c r="Q5" s="45"/>
      <c r="R5" s="45"/>
      <c r="S5" s="45"/>
      <c r="T5" s="45"/>
    </row>
    <row r="6" spans="1:20" ht="15.5">
      <c r="B6" s="147">
        <f>INPUT!E19</f>
        <v>0.47947214076246336</v>
      </c>
      <c r="C6" s="150" t="s">
        <v>21</v>
      </c>
      <c r="D6" s="6"/>
      <c r="E6" s="147">
        <f>'block Output'!$B$3</f>
        <v>-0.1177468128855398</v>
      </c>
      <c r="F6" s="150" t="s">
        <v>21</v>
      </c>
      <c r="H6" s="435">
        <f>ABS(B10-E10)</f>
        <v>0.73000115170387114</v>
      </c>
      <c r="I6" s="84" t="s">
        <v>57</v>
      </c>
      <c r="J6" s="325" t="s">
        <v>177</v>
      </c>
      <c r="K6" s="326"/>
      <c r="L6" s="48">
        <f>H6*N2+K2</f>
        <v>0.36500057585193557</v>
      </c>
      <c r="P6" s="44" t="s">
        <v>81</v>
      </c>
      <c r="Q6" s="45"/>
      <c r="R6" s="45"/>
      <c r="S6" s="45"/>
      <c r="T6" s="45"/>
    </row>
    <row r="7" spans="1:20" ht="15.5">
      <c r="B7" s="104">
        <f>INPUT!E20</f>
        <v>0.5161290322580645</v>
      </c>
      <c r="C7" s="106" t="s">
        <v>22</v>
      </c>
      <c r="E7" s="104">
        <f>'block Output'!$C$3</f>
        <v>-0.1798287232389951</v>
      </c>
      <c r="F7" s="106" t="s">
        <v>22</v>
      </c>
      <c r="H7" s="436">
        <f>ABS(B9-E9)</f>
        <v>0.72291491880591818</v>
      </c>
      <c r="I7" s="77" t="s">
        <v>55</v>
      </c>
      <c r="L7" s="48">
        <f>H7*$N$2+L6</f>
        <v>0.72645803525489461</v>
      </c>
      <c r="P7" s="46" t="s">
        <v>82</v>
      </c>
      <c r="Q7" s="45"/>
      <c r="R7" s="45"/>
      <c r="S7" s="45"/>
      <c r="T7" s="45"/>
    </row>
    <row r="8" spans="1:20">
      <c r="B8" s="151">
        <f>INPUT!E21</f>
        <v>0.52492668621700878</v>
      </c>
      <c r="C8" s="153" t="s">
        <v>54</v>
      </c>
      <c r="E8" s="151">
        <f>'block Output'!$D$3</f>
        <v>-0.21088081995064817</v>
      </c>
      <c r="F8" s="153" t="s">
        <v>54</v>
      </c>
      <c r="H8" s="437">
        <f>ABS(B8-E8)</f>
        <v>0.735807506167657</v>
      </c>
      <c r="I8" s="153" t="s">
        <v>54</v>
      </c>
      <c r="L8" s="48">
        <f>H8*$N$2+L7</f>
        <v>1.0943617883387231</v>
      </c>
    </row>
    <row r="9" spans="1:20">
      <c r="B9" s="76">
        <f>INPUT!E22</f>
        <v>0.49706744868035191</v>
      </c>
      <c r="C9" s="77" t="s">
        <v>55</v>
      </c>
      <c r="E9" s="76">
        <f>'block Output'!$E$3</f>
        <v>-0.22584747012556625</v>
      </c>
      <c r="F9" s="77" t="s">
        <v>55</v>
      </c>
      <c r="H9" s="438">
        <f>ABS(B7-E7)</f>
        <v>0.69595775549705963</v>
      </c>
      <c r="I9" s="106" t="s">
        <v>22</v>
      </c>
      <c r="L9" s="48">
        <f>H9*$N$2+L8</f>
        <v>1.4423406660872529</v>
      </c>
    </row>
    <row r="10" spans="1:20" ht="15" thickBot="1">
      <c r="B10" s="183">
        <f>INPUT!E23</f>
        <v>0.49706744868035191</v>
      </c>
      <c r="C10" s="154" t="s">
        <v>57</v>
      </c>
      <c r="E10" s="183">
        <f>'block Output'!$F$3</f>
        <v>-0.23293370302351926</v>
      </c>
      <c r="F10" s="154" t="s">
        <v>57</v>
      </c>
      <c r="H10" s="439">
        <f>ABS(B6-E6)</f>
        <v>0.59721895364800315</v>
      </c>
      <c r="I10" s="200" t="s">
        <v>21</v>
      </c>
      <c r="L10" s="49">
        <f>H10*$N$2+L9</f>
        <v>1.7409501429112544</v>
      </c>
      <c r="R10" t="s">
        <v>95</v>
      </c>
    </row>
    <row r="12" spans="1:20">
      <c r="E12" s="331" t="s">
        <v>165</v>
      </c>
      <c r="F12" s="331"/>
      <c r="G12" s="331"/>
      <c r="H12" s="331"/>
    </row>
    <row r="13" spans="1:20">
      <c r="E13" s="83" t="s">
        <v>49</v>
      </c>
      <c r="F13" s="83" t="str">
        <f>IF($E$10&lt;$B$10,"1","0")</f>
        <v>1</v>
      </c>
      <c r="G13" s="83" t="s">
        <v>50</v>
      </c>
      <c r="H13" s="83" t="str">
        <f>IF($E$10&gt;$B$10,"1","0")</f>
        <v>0</v>
      </c>
      <c r="I13" s="99" t="s">
        <v>57</v>
      </c>
    </row>
    <row r="14" spans="1:20">
      <c r="E14" s="75" t="s">
        <v>49</v>
      </c>
      <c r="F14" s="75" t="str">
        <f>IF($E$9&lt;$B$9,"1","0")</f>
        <v>1</v>
      </c>
      <c r="G14" s="75" t="s">
        <v>50</v>
      </c>
      <c r="H14" s="75" t="str">
        <f>IF($E$9&gt;$B$9,"1","0")</f>
        <v>0</v>
      </c>
      <c r="I14" s="74" t="s">
        <v>55</v>
      </c>
    </row>
    <row r="15" spans="1:20">
      <c r="E15" s="152" t="s">
        <v>49</v>
      </c>
      <c r="F15" s="152" t="str">
        <f>IF($E$8&lt;$B$8,"1","0")</f>
        <v>1</v>
      </c>
      <c r="G15" s="152" t="s">
        <v>50</v>
      </c>
      <c r="H15" s="152" t="str">
        <f>IF($E$8&gt;$B$8,"1","0")</f>
        <v>0</v>
      </c>
      <c r="I15" s="182" t="s">
        <v>54</v>
      </c>
    </row>
    <row r="16" spans="1:20">
      <c r="E16" s="105" t="s">
        <v>49</v>
      </c>
      <c r="F16" s="105" t="str">
        <f>IF($E$7&lt;$B$7,"1","0")</f>
        <v>1</v>
      </c>
      <c r="G16" s="105" t="s">
        <v>50</v>
      </c>
      <c r="H16" s="105" t="str">
        <f>IF($E$7&gt;$B$7,"1","0")</f>
        <v>0</v>
      </c>
      <c r="I16" s="102" t="s">
        <v>22</v>
      </c>
    </row>
    <row r="17" spans="2:34">
      <c r="E17" s="148" t="s">
        <v>49</v>
      </c>
      <c r="F17" s="148" t="str">
        <f>IF($E$6&lt;$B$6,"1","0")</f>
        <v>1</v>
      </c>
      <c r="G17" s="148" t="s">
        <v>50</v>
      </c>
      <c r="H17" s="148" t="str">
        <f>IF($E$6&gt;$B$6,"1","0")</f>
        <v>0</v>
      </c>
      <c r="I17" s="181" t="s">
        <v>21</v>
      </c>
    </row>
    <row r="18" spans="2:34" ht="15" thickBot="1"/>
    <row r="19" spans="2:34" ht="15" thickBot="1">
      <c r="H19" s="318" t="s">
        <v>208</v>
      </c>
      <c r="I19" s="319"/>
      <c r="J19" s="320"/>
      <c r="O19" s="318" t="s">
        <v>167</v>
      </c>
      <c r="P19" s="319"/>
      <c r="Q19" s="320"/>
    </row>
    <row r="20" spans="2:34">
      <c r="B20" s="327" t="s">
        <v>207</v>
      </c>
      <c r="C20" s="328"/>
      <c r="H20" s="27"/>
      <c r="I20" s="244" t="s">
        <v>166</v>
      </c>
      <c r="J20" s="146"/>
      <c r="O20" s="27"/>
      <c r="P20" s="244" t="s">
        <v>166</v>
      </c>
      <c r="Q20" s="28"/>
    </row>
    <row r="21" spans="2:34">
      <c r="B21" s="39">
        <v>0</v>
      </c>
      <c r="C21" s="242" t="s">
        <v>184</v>
      </c>
      <c r="D21" s="329" t="s">
        <v>178</v>
      </c>
      <c r="E21" s="330"/>
      <c r="F21" s="330"/>
      <c r="G21" s="329"/>
      <c r="H21" s="27"/>
      <c r="I21" s="7">
        <f t="shared" ref="I21:I26" si="0">B21-$N$2*F13</f>
        <v>-0.5</v>
      </c>
      <c r="J21" s="28"/>
      <c r="K21" s="329" t="s">
        <v>209</v>
      </c>
      <c r="L21" s="330"/>
      <c r="M21" s="330"/>
      <c r="N21" s="329"/>
      <c r="O21" s="27"/>
      <c r="P21" s="57">
        <f t="shared" ref="P21:P26" si="1">I21+$N$2*H13</f>
        <v>-0.5</v>
      </c>
      <c r="Q21" s="28"/>
    </row>
    <row r="22" spans="2:34">
      <c r="B22" s="39">
        <f>'BACKPRO 1 (LSTM)'!U4</f>
        <v>-4.6888290355832099E-2</v>
      </c>
      <c r="C22" s="84" t="s">
        <v>57</v>
      </c>
      <c r="H22" s="27"/>
      <c r="I22" s="7">
        <f t="shared" si="0"/>
        <v>-0.54688829035583209</v>
      </c>
      <c r="J22" s="28"/>
      <c r="O22" s="27"/>
      <c r="P22" s="57">
        <f t="shared" si="1"/>
        <v>-0.54688829035583209</v>
      </c>
      <c r="Q22" s="28"/>
      <c r="U22" t="s">
        <v>206</v>
      </c>
    </row>
    <row r="23" spans="2:34">
      <c r="B23" s="39">
        <f>'BACKPRO 1 (LSTM)'!U5</f>
        <v>-6.5788689879044682E-2</v>
      </c>
      <c r="C23" s="77" t="s">
        <v>55</v>
      </c>
      <c r="H23" s="27"/>
      <c r="I23" s="7">
        <f t="shared" si="0"/>
        <v>-0.56578868987904474</v>
      </c>
      <c r="J23" s="28"/>
      <c r="O23" s="27"/>
      <c r="P23" s="57">
        <f t="shared" si="1"/>
        <v>-0.56578868987904474</v>
      </c>
      <c r="Q23" s="28"/>
    </row>
    <row r="24" spans="2:34">
      <c r="B24" s="39">
        <f>'BACKPRO 1 (LSTM)'!U6</f>
        <v>-7.6649685239928239E-2</v>
      </c>
      <c r="C24" s="153" t="s">
        <v>54</v>
      </c>
      <c r="H24" s="27"/>
      <c r="I24" s="7">
        <f t="shared" si="0"/>
        <v>-0.57664968523992821</v>
      </c>
      <c r="J24" s="28"/>
      <c r="O24" s="27"/>
      <c r="P24" s="57">
        <f t="shared" si="1"/>
        <v>-0.57664968523992821</v>
      </c>
      <c r="Q24" s="28"/>
    </row>
    <row r="25" spans="2:34">
      <c r="B25" s="39">
        <f>'BACKPRO 1 (LSTM)'!U7</f>
        <v>-8.5088023898257092E-2</v>
      </c>
      <c r="C25" s="106" t="s">
        <v>22</v>
      </c>
      <c r="H25" s="27"/>
      <c r="I25" s="7">
        <f t="shared" si="0"/>
        <v>-0.58508802389825709</v>
      </c>
      <c r="J25" s="28"/>
      <c r="O25" s="27"/>
      <c r="P25" s="57">
        <f t="shared" si="1"/>
        <v>-0.58508802389825709</v>
      </c>
      <c r="Q25" s="28"/>
      <c r="AC25" t="s">
        <v>84</v>
      </c>
    </row>
    <row r="26" spans="2:34" ht="15" thickBot="1">
      <c r="B26" s="54">
        <f>'BACKPRO 1 (LSTM)'!U8</f>
        <v>-9.4123361271691339E-2</v>
      </c>
      <c r="C26" s="243" t="s">
        <v>21</v>
      </c>
      <c r="H26" s="30"/>
      <c r="I26" s="55">
        <f t="shared" si="0"/>
        <v>-9.4123361271691339E-2</v>
      </c>
      <c r="J26" s="115"/>
      <c r="O26" s="30"/>
      <c r="P26" s="101">
        <f t="shared" si="1"/>
        <v>-9.4123361271691339E-2</v>
      </c>
      <c r="Q26" s="115"/>
    </row>
    <row r="30" spans="2:34">
      <c r="AE30" s="6"/>
    </row>
    <row r="31" spans="2:34">
      <c r="B31">
        <v>-0.5</v>
      </c>
      <c r="D31" s="440">
        <v>-0.5</v>
      </c>
      <c r="E31" s="440">
        <v>-0.54688829035583209</v>
      </c>
      <c r="F31" s="440">
        <v>-0.56578868987904474</v>
      </c>
      <c r="G31" s="440">
        <v>-0.57664968523992821</v>
      </c>
      <c r="H31" s="440">
        <v>-0.58508802389825709</v>
      </c>
      <c r="I31" s="440">
        <v>-9.4123361271691339E-2</v>
      </c>
    </row>
    <row r="32" spans="2:34">
      <c r="B32">
        <v>-0.54688829035583209</v>
      </c>
      <c r="AH32" s="11"/>
    </row>
    <row r="33" spans="2:2">
      <c r="B33">
        <v>-0.56578868987904474</v>
      </c>
    </row>
    <row r="34" spans="2:2">
      <c r="B34">
        <v>-0.57664968523992821</v>
      </c>
    </row>
    <row r="35" spans="2:2">
      <c r="B35">
        <v>-0.58508802389825709</v>
      </c>
    </row>
    <row r="36" spans="2:2">
      <c r="B36">
        <v>-9.4123361271691339E-2</v>
      </c>
    </row>
  </sheetData>
  <mergeCells count="13">
    <mergeCell ref="B20:C20"/>
    <mergeCell ref="D21:G21"/>
    <mergeCell ref="K21:N21"/>
    <mergeCell ref="E12:H12"/>
    <mergeCell ref="H19:J19"/>
    <mergeCell ref="O19:Q19"/>
    <mergeCell ref="E5:F5"/>
    <mergeCell ref="B5:C5"/>
    <mergeCell ref="E4:F4"/>
    <mergeCell ref="B4:C4"/>
    <mergeCell ref="H5:I5"/>
    <mergeCell ref="H4:I4"/>
    <mergeCell ref="J6:K6"/>
  </mergeCells>
  <phoneticPr fontId="27" type="noConversion"/>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E249"/>
  <sheetViews>
    <sheetView topLeftCell="A22" zoomScale="85" zoomScaleNormal="85" workbookViewId="0">
      <selection activeCell="H22" sqref="H22:K22"/>
    </sheetView>
  </sheetViews>
  <sheetFormatPr defaultRowHeight="14.5"/>
  <cols>
    <col min="1" max="1" width="6" customWidth="1"/>
    <col min="2" max="2" width="4" customWidth="1"/>
    <col min="3" max="3" width="5.26953125" customWidth="1"/>
    <col min="4" max="4" width="10.26953125" customWidth="1"/>
    <col min="5" max="5" width="10.1796875" customWidth="1"/>
    <col min="6" max="6" width="10.81640625" customWidth="1"/>
    <col min="7" max="7" width="10.453125" customWidth="1"/>
    <col min="8" max="9" width="9.1796875" customWidth="1"/>
    <col min="11" max="11" width="10" customWidth="1"/>
    <col min="14" max="14" width="5" customWidth="1"/>
    <col min="15" max="15" width="8.453125" customWidth="1"/>
    <col min="18" max="18" width="8" customWidth="1"/>
    <col min="21" max="21" width="9.26953125" bestFit="1" customWidth="1"/>
    <col min="22" max="22" width="11.81640625" customWidth="1"/>
    <col min="23" max="24" width="9.26953125" bestFit="1" customWidth="1"/>
    <col min="25" max="25" width="7.1796875" customWidth="1"/>
    <col min="26" max="26" width="6.1796875" customWidth="1"/>
    <col min="27" max="27" width="3.1796875" customWidth="1"/>
    <col min="28" max="28" width="12" bestFit="1" customWidth="1"/>
    <col min="29" max="29" width="9.453125" bestFit="1" customWidth="1"/>
    <col min="30" max="30" width="6.26953125" customWidth="1"/>
    <col min="31" max="31" width="9.26953125" bestFit="1" customWidth="1"/>
    <col min="32" max="32" width="12.7265625" customWidth="1"/>
    <col min="33" max="33" width="10.81640625" customWidth="1"/>
    <col min="38" max="38" width="4.7265625" customWidth="1"/>
    <col min="39" max="39" width="4" customWidth="1"/>
    <col min="45" max="45" width="8.54296875" customWidth="1"/>
    <col min="50" max="50" width="5" customWidth="1"/>
    <col min="51" max="51" width="4.7265625" customWidth="1"/>
    <col min="62" max="62" width="5.26953125" customWidth="1"/>
    <col min="63" max="63" width="3.7265625" customWidth="1"/>
    <col min="67" max="67" width="13.1796875" bestFit="1" customWidth="1"/>
    <col min="79" max="79" width="9.453125" customWidth="1"/>
    <col min="98" max="98" width="12" customWidth="1"/>
  </cols>
  <sheetData>
    <row r="1" spans="1:120" ht="15" thickBot="1"/>
    <row r="2" spans="1:120" ht="15" thickBot="1">
      <c r="A2" s="37"/>
      <c r="B2" s="37"/>
      <c r="C2" s="37"/>
      <c r="D2" s="37"/>
      <c r="E2" s="37"/>
      <c r="F2" s="37"/>
      <c r="G2" s="37"/>
      <c r="H2" s="37"/>
      <c r="I2" s="37"/>
      <c r="J2" s="37"/>
      <c r="U2" s="323" t="s">
        <v>183</v>
      </c>
      <c r="V2" s="332"/>
      <c r="W2" s="332"/>
      <c r="X2" s="332"/>
      <c r="Y2" s="324"/>
    </row>
    <row r="3" spans="1:120" ht="15" thickBot="1">
      <c r="A3" s="37"/>
      <c r="B3" s="37"/>
      <c r="C3" s="334" t="s">
        <v>179</v>
      </c>
      <c r="D3" s="335"/>
      <c r="E3" s="335"/>
      <c r="F3" s="335"/>
      <c r="G3" s="335"/>
      <c r="H3" s="336"/>
      <c r="I3" s="37"/>
      <c r="J3" s="337" t="s">
        <v>115</v>
      </c>
      <c r="K3" s="338"/>
      <c r="L3" s="338"/>
      <c r="M3" s="339"/>
      <c r="P3" s="264" t="s">
        <v>53</v>
      </c>
      <c r="Q3" s="267"/>
      <c r="R3" s="267"/>
      <c r="S3" s="268"/>
      <c r="U3" s="340" t="str">
        <f>'BPTT hidden ke input'!U9</f>
        <v>dE_dh_tminus1</v>
      </c>
      <c r="V3" s="341"/>
      <c r="W3" s="11"/>
      <c r="X3" s="341" t="str">
        <f>'BPTT hidden ke input'!U18</f>
        <v>dE_dC_tminus1</v>
      </c>
      <c r="Y3" s="342"/>
    </row>
    <row r="4" spans="1:120">
      <c r="A4" s="37"/>
      <c r="B4" s="37"/>
      <c r="C4" s="29"/>
      <c r="D4" s="232" t="str">
        <f>'FORWARD 1 (LSTM)'!AA77</f>
        <v>Forward 1</v>
      </c>
      <c r="E4" s="232" t="str">
        <f>'FORWARD 1 (LSTM)'!AB77</f>
        <v>Forward 2</v>
      </c>
      <c r="F4" s="232" t="str">
        <f>'FORWARD 1 (LSTM)'!AC77</f>
        <v>Forward 3</v>
      </c>
      <c r="G4" s="232" t="str">
        <f>'FORWARD 1 (LSTM)'!AD77</f>
        <v>Forward 4</v>
      </c>
      <c r="H4" s="233" t="str">
        <f>'FORWARD 1 (LSTM)'!AE77</f>
        <v>Forward 5</v>
      </c>
      <c r="I4" s="37"/>
      <c r="J4" s="201">
        <f>INPUT!B7</f>
        <v>-0.245714286</v>
      </c>
      <c r="K4" s="57">
        <f>INPUT!C7</f>
        <v>0.85036060199999997</v>
      </c>
      <c r="L4" s="57">
        <f>INPUT!D7</f>
        <v>2.9262045E-2</v>
      </c>
      <c r="M4" s="202">
        <f>INPUT!E7</f>
        <v>0.18439808699999999</v>
      </c>
      <c r="N4" s="325" t="s">
        <v>53</v>
      </c>
      <c r="O4" s="326"/>
      <c r="P4" s="39">
        <f t="array" ref="P4:S7">TRANSPOSE(J4:M7)</f>
        <v>-0.245714286</v>
      </c>
      <c r="Q4" s="7">
        <v>0.86802039799999997</v>
      </c>
      <c r="R4" s="7">
        <v>-0.20644416099999999</v>
      </c>
      <c r="S4" s="53">
        <v>0.84287438299999995</v>
      </c>
      <c r="U4" s="278">
        <f>'BPTT hidden ke input'!U10</f>
        <v>-4.6888290355832099E-2</v>
      </c>
      <c r="V4" s="279"/>
      <c r="W4" s="11"/>
      <c r="X4" s="279">
        <f>'BPTT hidden ke input'!U19</f>
        <v>-0.15681765932803216</v>
      </c>
      <c r="Y4" s="343"/>
      <c r="AG4" s="38"/>
    </row>
    <row r="5" spans="1:120">
      <c r="A5" s="37"/>
      <c r="B5" s="37"/>
      <c r="C5" s="39" t="str">
        <f>'FORWARD 1 (LSTM)'!Z78</f>
        <v>C_bar</v>
      </c>
      <c r="D5" s="148">
        <f>'FORWARD 1 (LSTM)'!AA78</f>
        <v>-0.22892710614302403</v>
      </c>
      <c r="E5" s="105">
        <f>'FORWARD 1 (LSTM)'!AB78</f>
        <v>-0.2481085026931184</v>
      </c>
      <c r="F5" s="152">
        <f>'FORWARD 1 (LSTM)'!AC78</f>
        <v>-0.25781961573608653</v>
      </c>
      <c r="G5" s="75">
        <f>'FORWARD 1 (LSTM)'!AD78</f>
        <v>-0.26291739043798007</v>
      </c>
      <c r="H5" s="84">
        <f>'FORWARD 1 (LSTM)'!AE78</f>
        <v>-0.26624216449229954</v>
      </c>
      <c r="I5" s="37"/>
      <c r="J5" s="201">
        <f>INPUT!B8</f>
        <v>0.86802039799999997</v>
      </c>
      <c r="K5" s="57">
        <f>INPUT!C8</f>
        <v>0.86042975399999999</v>
      </c>
      <c r="L5" s="57">
        <f>INPUT!D8</f>
        <v>-0.37958092500000001</v>
      </c>
      <c r="M5" s="202">
        <f>INPUT!E8</f>
        <v>7.9506913999999998E-2</v>
      </c>
      <c r="P5" s="39">
        <v>0.85036060199999997</v>
      </c>
      <c r="Q5" s="7">
        <v>0.86042975399999999</v>
      </c>
      <c r="R5" s="7">
        <v>-0.24856165999999999</v>
      </c>
      <c r="S5" s="53">
        <v>-0.32420606499999999</v>
      </c>
      <c r="U5" s="278">
        <f>'BPTT hidden ke input'!U11</f>
        <v>-6.5788689879044682E-2</v>
      </c>
      <c r="V5" s="279"/>
      <c r="W5" s="11"/>
      <c r="X5" s="279">
        <f>'BPTT hidden ke input'!U20</f>
        <v>-0.23980889345096787</v>
      </c>
      <c r="Y5" s="343"/>
      <c r="AG5" s="17"/>
      <c r="AM5" s="6"/>
      <c r="AN5" s="6"/>
      <c r="AO5" s="6"/>
      <c r="AP5" s="6"/>
      <c r="AQ5" s="6"/>
      <c r="AR5" s="6"/>
      <c r="AS5" s="6"/>
      <c r="AT5" s="6"/>
      <c r="AU5" s="6"/>
      <c r="AV5" s="6"/>
      <c r="AW5" s="6"/>
      <c r="AX5" s="6"/>
    </row>
    <row r="6" spans="1:120">
      <c r="A6" s="37"/>
      <c r="B6" s="37"/>
      <c r="C6" s="39" t="str">
        <f>'FORWARD 1 (LSTM)'!Z79</f>
        <v>i</v>
      </c>
      <c r="D6" s="148">
        <f>'FORWARD 1 (LSTM)'!AA79</f>
        <v>0.6690368667471861</v>
      </c>
      <c r="E6" s="105">
        <f>'FORWARD 1 (LSTM)'!AB79</f>
        <v>0.66299289091211722</v>
      </c>
      <c r="F6" s="152">
        <f>'FORWARD 1 (LSTM)'!AC79</f>
        <v>0.65876827383837855</v>
      </c>
      <c r="G6" s="75">
        <f>'FORWARD 1 (LSTM)'!AD79</f>
        <v>0.6574614142452877</v>
      </c>
      <c r="H6" s="84">
        <f>'FORWARD 1 (LSTM)'!AE79</f>
        <v>0.65957181114956143</v>
      </c>
      <c r="I6" s="37"/>
      <c r="J6" s="201">
        <f>INPUT!B9</f>
        <v>-0.20644416099999999</v>
      </c>
      <c r="K6" s="57">
        <f>INPUT!C9</f>
        <v>-0.24856165999999999</v>
      </c>
      <c r="L6" s="57">
        <f>INPUT!D9</f>
        <v>-8.5253247000000004E-2</v>
      </c>
      <c r="M6" s="202">
        <f>INPUT!E9</f>
        <v>0.25112624</v>
      </c>
      <c r="P6" s="39">
        <v>2.9262045E-2</v>
      </c>
      <c r="Q6" s="7">
        <v>-0.37958092500000001</v>
      </c>
      <c r="R6" s="7">
        <v>-8.5253247000000004E-2</v>
      </c>
      <c r="S6" s="53">
        <v>0.90772282900000001</v>
      </c>
      <c r="U6" s="278">
        <f>'BPTT hidden ke input'!U12</f>
        <v>-7.6649685239928239E-2</v>
      </c>
      <c r="V6" s="279"/>
      <c r="W6" s="11"/>
      <c r="X6" s="279">
        <f>'BPTT hidden ke input'!U21</f>
        <v>-0.28330154282703385</v>
      </c>
      <c r="Y6" s="343"/>
      <c r="AG6" s="17"/>
      <c r="AM6" s="6"/>
      <c r="AN6" s="6"/>
      <c r="AO6" s="6"/>
      <c r="AP6" s="6"/>
      <c r="AQ6" s="6"/>
      <c r="AR6" s="6"/>
      <c r="AS6" s="6"/>
      <c r="AT6" s="6"/>
      <c r="AU6" s="6"/>
      <c r="AV6" s="6"/>
      <c r="AW6" s="6"/>
      <c r="AX6" s="6"/>
    </row>
    <row r="7" spans="1:120" ht="15" thickBot="1">
      <c r="A7" s="37"/>
      <c r="B7" s="37"/>
      <c r="C7" s="39" t="str">
        <f>'FORWARD 1 (LSTM)'!Z80</f>
        <v>f</v>
      </c>
      <c r="D7" s="148">
        <f>'FORWARD 1 (LSTM)'!AA80</f>
        <v>0.43946821192817409</v>
      </c>
      <c r="E7" s="105">
        <f>'FORWARD 1 (LSTM)'!AB80</f>
        <v>0.43121638980980798</v>
      </c>
      <c r="F7" s="152">
        <f>'FORWARD 1 (LSTM)'!AC80</f>
        <v>0.42663209271369862</v>
      </c>
      <c r="G7" s="75">
        <f>'FORWARD 1 (LSTM)'!AD80</f>
        <v>0.42454242249567875</v>
      </c>
      <c r="H7" s="84">
        <f>'FORWARD 1 (LSTM)'!AE80</f>
        <v>0.42420447782314674</v>
      </c>
      <c r="I7" s="37"/>
      <c r="J7" s="203">
        <f>INPUT!B10</f>
        <v>0.84287438299999995</v>
      </c>
      <c r="K7" s="101">
        <f>INPUT!C10</f>
        <v>-0.32420606499999999</v>
      </c>
      <c r="L7" s="101">
        <f>INPUT!D10</f>
        <v>0.90772282900000001</v>
      </c>
      <c r="M7" s="204">
        <f>INPUT!E10</f>
        <v>-0.59373879200000002</v>
      </c>
      <c r="P7" s="54">
        <v>0.18439808699999999</v>
      </c>
      <c r="Q7" s="55">
        <v>7.9506913999999998E-2</v>
      </c>
      <c r="R7" s="55">
        <v>0.25112624</v>
      </c>
      <c r="S7" s="56">
        <v>-0.59373879200000002</v>
      </c>
      <c r="U7" s="278">
        <f>'BPTT hidden ke input'!U13</f>
        <v>-8.5088023898257092E-2</v>
      </c>
      <c r="V7" s="279"/>
      <c r="W7" s="11"/>
      <c r="X7" s="279">
        <f>'BPTT hidden ke input'!U22</f>
        <v>-0.30942229473698701</v>
      </c>
      <c r="Y7" s="343"/>
      <c r="AG7" s="17"/>
      <c r="AM7" s="6"/>
      <c r="AN7" s="6"/>
      <c r="AO7" s="6"/>
      <c r="AP7" s="6"/>
      <c r="AQ7" s="6"/>
      <c r="AR7" s="6"/>
      <c r="AS7" s="6"/>
      <c r="AT7" s="6"/>
      <c r="AU7" s="6"/>
      <c r="AV7" s="6"/>
      <c r="AW7" s="6"/>
      <c r="AX7" s="6"/>
    </row>
    <row r="8" spans="1:120" ht="15" thickBot="1">
      <c r="A8" s="37"/>
      <c r="B8" s="37"/>
      <c r="C8" s="39" t="str">
        <f>'FORWARD 1 (LSTM)'!Z81</f>
        <v>o</v>
      </c>
      <c r="D8" s="148">
        <f>'FORWARD 1 (LSTM)'!AA81</f>
        <v>0.77478168763291111</v>
      </c>
      <c r="E8" s="105">
        <f>'FORWARD 1 (LSTM)'!AB81</f>
        <v>0.79380459441771956</v>
      </c>
      <c r="F8" s="152">
        <f>'FORWARD 1 (LSTM)'!AC81</f>
        <v>0.80504788156837792</v>
      </c>
      <c r="G8" s="75">
        <f>'FORWARD 1 (LSTM)'!AD81</f>
        <v>0.80916141259942187</v>
      </c>
      <c r="H8" s="84">
        <f>'FORWARD 1 (LSTM)'!AE81</f>
        <v>0.80661574815597703</v>
      </c>
      <c r="I8" s="37"/>
      <c r="J8" s="17"/>
      <c r="U8" s="280">
        <f>'BPTT hidden ke input'!U14</f>
        <v>-9.4123361271691339E-2</v>
      </c>
      <c r="V8" s="281"/>
      <c r="W8" s="31"/>
      <c r="X8" s="281">
        <f>'BPTT hidden ke input'!U23</f>
        <v>-0.33059784559693073</v>
      </c>
      <c r="Y8" s="344"/>
      <c r="AG8" s="17"/>
      <c r="AM8" s="6"/>
      <c r="AN8" s="6"/>
      <c r="AO8" s="6"/>
      <c r="AP8" s="6"/>
      <c r="AQ8" s="6"/>
      <c r="AR8" s="6"/>
      <c r="AS8" s="6"/>
      <c r="AT8" s="6"/>
      <c r="AU8" s="6"/>
      <c r="AV8" s="6"/>
      <c r="AW8" s="6"/>
      <c r="AX8" s="6"/>
    </row>
    <row r="9" spans="1:120">
      <c r="A9" s="37"/>
      <c r="B9" s="37"/>
      <c r="C9" s="39" t="str">
        <f>'FORWARD 1 (LSTM)'!Z82</f>
        <v>C</v>
      </c>
      <c r="D9" s="148">
        <f>'FORWARD 1 (LSTM)'!AA82</f>
        <v>-0.15316067380742929</v>
      </c>
      <c r="E9" s="105">
        <f>'FORWARD 1 (LSTM)'!AB82</f>
        <v>-0.23053956628046468</v>
      </c>
      <c r="F9" s="152">
        <f>'FORWARD 1 (LSTM)'!AC82</f>
        <v>-0.26819896083567885</v>
      </c>
      <c r="G9" s="75">
        <f>'FORWARD 1 (LSTM)'!AD82</f>
        <v>-0.28671987589103765</v>
      </c>
      <c r="H9" s="84">
        <f>'FORWARD 1 (LSTM)'!AE82</f>
        <v>-0.29723368187244054</v>
      </c>
      <c r="I9" s="37"/>
      <c r="J9" s="37"/>
      <c r="L9" s="11"/>
      <c r="AI9" s="6"/>
      <c r="AJ9" s="6"/>
      <c r="AK9" s="6"/>
      <c r="AL9" s="6"/>
      <c r="AM9" s="6"/>
      <c r="AN9" s="6"/>
      <c r="AO9" s="6"/>
      <c r="AP9" s="6"/>
      <c r="AQ9" s="6"/>
      <c r="AR9" s="6"/>
      <c r="AS9" s="6"/>
      <c r="AT9" s="6"/>
      <c r="AU9" s="6"/>
      <c r="AV9" s="6"/>
      <c r="AW9" s="6"/>
      <c r="AX9" s="6"/>
    </row>
    <row r="10" spans="1:120">
      <c r="A10" s="37"/>
      <c r="B10" s="37"/>
      <c r="C10" s="39" t="str">
        <f>'FORWARD 1 (LSTM)'!Z83</f>
        <v>h</v>
      </c>
      <c r="D10" s="148">
        <f>'FORWARD 1 (LSTM)'!AA83</f>
        <v>-0.1177468128855398</v>
      </c>
      <c r="E10" s="105">
        <f>'FORWARD 1 (LSTM)'!AB83</f>
        <v>-0.1798287232389951</v>
      </c>
      <c r="F10" s="152">
        <f>'FORWARD 1 (LSTM)'!AC83</f>
        <v>-0.21088081995064817</v>
      </c>
      <c r="G10" s="75">
        <f>'FORWARD 1 (LSTM)'!AD83</f>
        <v>-0.22584747012556625</v>
      </c>
      <c r="H10" s="84">
        <f>'FORWARD 1 (LSTM)'!AE83</f>
        <v>-0.23293370302351926</v>
      </c>
      <c r="I10" s="37"/>
      <c r="J10" s="37"/>
      <c r="L10" s="11"/>
      <c r="M10" s="17"/>
      <c r="AI10" s="6"/>
      <c r="AJ10" s="6"/>
      <c r="AK10" s="6"/>
      <c r="AL10" s="6"/>
      <c r="AM10" s="6"/>
      <c r="AN10" s="6"/>
      <c r="AO10" s="6"/>
      <c r="AP10" s="6"/>
      <c r="AQ10" s="6"/>
      <c r="AR10" s="6"/>
      <c r="AS10" s="6"/>
      <c r="AT10" s="6"/>
      <c r="AU10" s="6"/>
      <c r="AV10" s="6"/>
      <c r="AW10" s="6"/>
      <c r="AX10" s="6"/>
    </row>
    <row r="11" spans="1:120" ht="15" thickBot="1">
      <c r="A11" s="37"/>
      <c r="B11" s="37"/>
      <c r="C11" s="54" t="s">
        <v>68</v>
      </c>
      <c r="D11" s="156">
        <f>INPUT!F31</f>
        <v>-0.23305694131604207</v>
      </c>
      <c r="E11" s="107">
        <f>INPUT!G31</f>
        <v>-0.25339622918359694</v>
      </c>
      <c r="F11" s="155">
        <f>INPUT!H31</f>
        <v>-0.26377135908157523</v>
      </c>
      <c r="G11" s="79">
        <f>INPUT!I31</f>
        <v>-0.26923986896650198</v>
      </c>
      <c r="H11" s="154">
        <f>INPUT!J31</f>
        <v>-0.27281490889001841</v>
      </c>
      <c r="I11" s="37"/>
      <c r="J11" s="37"/>
      <c r="L11" s="11"/>
      <c r="AL11" s="6"/>
      <c r="AM11" s="6"/>
      <c r="AN11" s="6"/>
      <c r="AO11" s="6"/>
      <c r="AP11" s="6"/>
      <c r="AQ11" s="6"/>
      <c r="AR11" s="6"/>
      <c r="AS11" s="6"/>
      <c r="AT11" s="6"/>
      <c r="AU11" s="6"/>
      <c r="AV11" s="6"/>
      <c r="AW11" s="6"/>
      <c r="AX11" s="6"/>
    </row>
    <row r="12" spans="1:120" ht="15" customHeight="1">
      <c r="A12" s="37"/>
      <c r="B12" s="37"/>
      <c r="C12" s="37"/>
      <c r="D12" s="37"/>
      <c r="E12" s="37"/>
      <c r="F12" s="37"/>
      <c r="G12" s="37"/>
      <c r="H12" s="37"/>
      <c r="I12" s="37"/>
      <c r="J12" s="37"/>
    </row>
    <row r="13" spans="1:120" ht="15" thickBot="1"/>
    <row r="14" spans="1:120">
      <c r="B14" s="29"/>
      <c r="C14" s="384" t="s">
        <v>175</v>
      </c>
      <c r="D14" s="384"/>
      <c r="E14" s="384"/>
      <c r="F14" s="384"/>
      <c r="G14" s="384"/>
      <c r="H14" s="384"/>
      <c r="I14" s="384"/>
      <c r="J14" s="384"/>
      <c r="K14" s="384"/>
      <c r="L14" s="384"/>
      <c r="M14" s="384"/>
      <c r="N14" s="384"/>
      <c r="O14" s="384"/>
      <c r="P14" s="384"/>
      <c r="Q14" s="384"/>
      <c r="R14" s="384"/>
      <c r="S14" s="384"/>
      <c r="T14" s="384"/>
      <c r="U14" s="384"/>
      <c r="V14" s="384"/>
      <c r="W14" s="384"/>
      <c r="X14" s="384"/>
      <c r="Y14" s="384"/>
      <c r="Z14" s="384"/>
      <c r="AA14" s="384"/>
      <c r="AB14" s="384"/>
      <c r="AC14" s="384"/>
      <c r="AD14" s="384"/>
      <c r="AE14" s="384"/>
      <c r="AF14" s="384"/>
      <c r="AG14" s="384"/>
      <c r="AH14" s="384"/>
      <c r="AI14" s="384"/>
      <c r="AJ14" s="384"/>
      <c r="AK14" s="384"/>
      <c r="AL14" s="384"/>
      <c r="AM14" s="384"/>
      <c r="AN14" s="384"/>
      <c r="AO14" s="384"/>
      <c r="AP14" s="384"/>
      <c r="AQ14" s="384"/>
      <c r="AR14" s="384"/>
      <c r="AS14" s="384"/>
      <c r="AT14" s="384"/>
      <c r="AU14" s="384"/>
      <c r="AV14" s="384"/>
      <c r="AW14" s="384"/>
      <c r="AX14" s="384"/>
      <c r="AY14" s="384"/>
      <c r="AZ14" s="384"/>
      <c r="BA14" s="384"/>
      <c r="BB14" s="384"/>
      <c r="BC14" s="384"/>
      <c r="BD14" s="384"/>
      <c r="BE14" s="384"/>
      <c r="BF14" s="384"/>
      <c r="BG14" s="384"/>
      <c r="BH14" s="384"/>
      <c r="BI14" s="384"/>
      <c r="BJ14" s="384"/>
      <c r="BK14" s="26"/>
      <c r="CL14" s="17"/>
      <c r="CM14" s="17"/>
      <c r="CN14" s="17"/>
      <c r="CO14" s="17"/>
      <c r="CP14" s="17"/>
      <c r="CQ14" s="17"/>
      <c r="CR14" s="17"/>
      <c r="CS14" s="17"/>
      <c r="CT14" s="17"/>
      <c r="CU14" s="17"/>
      <c r="CV14" s="17"/>
      <c r="CW14" s="17"/>
      <c r="CX14" s="17"/>
      <c r="CY14" s="17"/>
      <c r="CZ14" s="17"/>
      <c r="DA14" s="17"/>
      <c r="DB14" s="17"/>
      <c r="DC14" s="17"/>
      <c r="DD14" s="17"/>
      <c r="DE14" s="17"/>
      <c r="DF14" s="17"/>
      <c r="DG14" s="17"/>
      <c r="DH14" s="17"/>
      <c r="DI14" s="17"/>
      <c r="DJ14" s="17"/>
      <c r="DK14" s="17"/>
      <c r="DL14" s="17"/>
      <c r="DM14" s="17"/>
      <c r="DN14" s="17"/>
      <c r="DO14" s="17"/>
      <c r="DP14" s="17"/>
    </row>
    <row r="15" spans="1:120">
      <c r="B15" s="27"/>
      <c r="C15" s="385"/>
      <c r="D15" s="385"/>
      <c r="E15" s="385"/>
      <c r="F15" s="385"/>
      <c r="G15" s="385"/>
      <c r="H15" s="385"/>
      <c r="I15" s="385"/>
      <c r="J15" s="385"/>
      <c r="K15" s="385"/>
      <c r="L15" s="385"/>
      <c r="M15" s="385"/>
      <c r="N15" s="385"/>
      <c r="O15" s="385"/>
      <c r="P15" s="385"/>
      <c r="Q15" s="385"/>
      <c r="R15" s="385"/>
      <c r="S15" s="385"/>
      <c r="T15" s="385"/>
      <c r="U15" s="385"/>
      <c r="V15" s="385"/>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28"/>
      <c r="CL15" s="17"/>
      <c r="CM15" s="17"/>
      <c r="CN15" s="17"/>
      <c r="CO15" s="17"/>
      <c r="CP15" s="17"/>
      <c r="CQ15" s="17"/>
      <c r="CR15" s="17"/>
      <c r="CS15" s="17"/>
      <c r="CT15" s="17"/>
      <c r="CU15" s="17"/>
      <c r="CV15" s="17"/>
      <c r="CW15" s="17"/>
      <c r="CX15" s="17"/>
      <c r="CY15" s="17"/>
      <c r="CZ15" s="17"/>
      <c r="DA15" s="17"/>
      <c r="DB15" s="17"/>
      <c r="DC15" s="17"/>
      <c r="DD15" s="17"/>
      <c r="DE15" s="17"/>
      <c r="DF15" s="17"/>
      <c r="DG15" s="17"/>
      <c r="DH15" s="17"/>
      <c r="DI15" s="17"/>
      <c r="DJ15" s="17"/>
      <c r="DK15" s="17"/>
      <c r="DL15" s="17"/>
      <c r="DM15" s="17"/>
      <c r="DN15" s="17"/>
      <c r="DO15" s="17"/>
      <c r="DP15" s="17"/>
    </row>
    <row r="16" spans="1:120">
      <c r="B16" s="27"/>
      <c r="C16" s="385"/>
      <c r="D16" s="385"/>
      <c r="E16" s="385"/>
      <c r="F16" s="385"/>
      <c r="G16" s="385"/>
      <c r="H16" s="385"/>
      <c r="I16" s="385"/>
      <c r="J16" s="385"/>
      <c r="K16" s="385"/>
      <c r="L16" s="385"/>
      <c r="M16" s="385"/>
      <c r="N16" s="385"/>
      <c r="O16" s="385"/>
      <c r="P16" s="385"/>
      <c r="Q16" s="385"/>
      <c r="R16" s="385"/>
      <c r="S16" s="385"/>
      <c r="T16" s="385"/>
      <c r="U16" s="385"/>
      <c r="V16" s="385"/>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28"/>
      <c r="CL16" s="17"/>
      <c r="CM16" s="17"/>
      <c r="CN16" s="17"/>
      <c r="CO16" s="17"/>
      <c r="CP16" s="17"/>
      <c r="CQ16" s="17"/>
      <c r="CR16" s="17"/>
      <c r="CS16" s="17"/>
      <c r="CT16" s="17"/>
      <c r="CU16" s="17"/>
      <c r="CV16" s="17"/>
      <c r="CW16" s="17"/>
      <c r="CX16" s="17"/>
      <c r="CY16" s="17"/>
      <c r="CZ16" s="17"/>
      <c r="DA16" s="17"/>
      <c r="DB16" s="17"/>
      <c r="DC16" s="17"/>
      <c r="DD16" s="17"/>
      <c r="DE16" s="17"/>
      <c r="DF16" s="17"/>
      <c r="DG16" s="17"/>
      <c r="DH16" s="17"/>
      <c r="DI16" s="17"/>
      <c r="DJ16" s="17"/>
      <c r="DK16" s="17"/>
      <c r="DL16" s="17"/>
      <c r="DM16" s="17"/>
      <c r="DN16" s="17"/>
      <c r="DO16" s="17"/>
      <c r="DP16" s="17"/>
    </row>
    <row r="17" spans="2:120">
      <c r="B17" s="27"/>
      <c r="C17" s="386" t="s">
        <v>69</v>
      </c>
      <c r="D17" s="386"/>
      <c r="E17" s="386"/>
      <c r="F17" s="386"/>
      <c r="G17" s="386"/>
      <c r="H17" s="386"/>
      <c r="I17" s="386"/>
      <c r="J17" s="386"/>
      <c r="K17" s="386"/>
      <c r="L17" s="386"/>
      <c r="M17" s="386"/>
      <c r="N17" s="386"/>
      <c r="O17" s="387" t="s">
        <v>70</v>
      </c>
      <c r="P17" s="387"/>
      <c r="Q17" s="387"/>
      <c r="R17" s="387"/>
      <c r="S17" s="387"/>
      <c r="T17" s="387"/>
      <c r="U17" s="387"/>
      <c r="V17" s="387"/>
      <c r="W17" s="387"/>
      <c r="X17" s="387"/>
      <c r="Y17" s="387"/>
      <c r="Z17" s="387"/>
      <c r="AA17" s="388" t="s">
        <v>71</v>
      </c>
      <c r="AB17" s="388"/>
      <c r="AC17" s="388"/>
      <c r="AD17" s="388"/>
      <c r="AE17" s="388"/>
      <c r="AF17" s="388"/>
      <c r="AG17" s="388"/>
      <c r="AH17" s="388"/>
      <c r="AI17" s="388"/>
      <c r="AJ17" s="388"/>
      <c r="AK17" s="388"/>
      <c r="AL17" s="388"/>
      <c r="AM17" s="389" t="s">
        <v>72</v>
      </c>
      <c r="AN17" s="389"/>
      <c r="AO17" s="389"/>
      <c r="AP17" s="389"/>
      <c r="AQ17" s="389"/>
      <c r="AR17" s="389"/>
      <c r="AS17" s="389"/>
      <c r="AT17" s="389"/>
      <c r="AU17" s="389"/>
      <c r="AV17" s="389"/>
      <c r="AW17" s="389"/>
      <c r="AX17" s="389"/>
      <c r="AY17" s="390" t="s">
        <v>174</v>
      </c>
      <c r="AZ17" s="390"/>
      <c r="BA17" s="390"/>
      <c r="BB17" s="390"/>
      <c r="BC17" s="390"/>
      <c r="BD17" s="390"/>
      <c r="BE17" s="390"/>
      <c r="BF17" s="390"/>
      <c r="BG17" s="390"/>
      <c r="BH17" s="390"/>
      <c r="BI17" s="390"/>
      <c r="BJ17" s="390"/>
      <c r="BK17" s="28"/>
      <c r="BL17" s="17"/>
      <c r="BM17" s="17"/>
      <c r="BN17" s="17"/>
      <c r="BO17" s="6"/>
      <c r="BP17" s="6"/>
      <c r="BQ17" s="6"/>
      <c r="BR17" s="6"/>
      <c r="BS17" s="6"/>
      <c r="BT17" s="6"/>
      <c r="BU17" s="6"/>
      <c r="BV17" s="6"/>
      <c r="BW17" s="6"/>
      <c r="BX17" s="6"/>
      <c r="BZ17" s="17"/>
      <c r="CA17" s="17"/>
      <c r="CB17" s="17"/>
      <c r="CC17" s="17"/>
      <c r="CD17" s="17"/>
      <c r="CE17" s="17"/>
      <c r="CF17" s="17"/>
      <c r="CG17" s="17"/>
      <c r="CH17" s="17"/>
      <c r="CI17" s="17"/>
      <c r="CJ17" s="17"/>
      <c r="CK17" s="17"/>
      <c r="CL17" s="91"/>
      <c r="CM17" s="91"/>
      <c r="CN17" s="17"/>
      <c r="CO17" s="17"/>
      <c r="CP17" s="17"/>
      <c r="CQ17" s="17"/>
      <c r="CR17" s="17"/>
      <c r="CS17" s="17"/>
      <c r="CT17" s="17"/>
      <c r="CU17" s="17"/>
      <c r="CV17" s="17"/>
      <c r="CW17" s="17"/>
      <c r="CX17" s="17"/>
      <c r="CY17" s="189"/>
      <c r="CZ17" s="17"/>
      <c r="DA17" s="17"/>
      <c r="DB17" s="17"/>
      <c r="DC17" s="17"/>
      <c r="DD17" s="189"/>
      <c r="DE17" s="91"/>
      <c r="DF17" s="91"/>
      <c r="DG17" s="17"/>
      <c r="DH17" s="17"/>
      <c r="DI17" s="17"/>
      <c r="DJ17" s="17"/>
      <c r="DK17" s="17"/>
      <c r="DL17" s="17"/>
      <c r="DM17" s="17"/>
      <c r="DN17" s="17"/>
      <c r="DO17" s="17"/>
      <c r="DP17" s="17"/>
    </row>
    <row r="18" spans="2:120">
      <c r="B18" s="27"/>
      <c r="C18" s="386"/>
      <c r="D18" s="386"/>
      <c r="E18" s="386"/>
      <c r="F18" s="386"/>
      <c r="G18" s="386"/>
      <c r="H18" s="386"/>
      <c r="I18" s="386"/>
      <c r="J18" s="386"/>
      <c r="K18" s="386"/>
      <c r="L18" s="386"/>
      <c r="M18" s="386"/>
      <c r="N18" s="386"/>
      <c r="O18" s="387"/>
      <c r="P18" s="387"/>
      <c r="Q18" s="387"/>
      <c r="R18" s="387"/>
      <c r="S18" s="387"/>
      <c r="T18" s="387"/>
      <c r="U18" s="387"/>
      <c r="V18" s="387"/>
      <c r="W18" s="387"/>
      <c r="X18" s="387"/>
      <c r="Y18" s="387"/>
      <c r="Z18" s="387"/>
      <c r="AA18" s="388"/>
      <c r="AB18" s="388"/>
      <c r="AC18" s="388"/>
      <c r="AD18" s="388"/>
      <c r="AE18" s="388"/>
      <c r="AF18" s="388"/>
      <c r="AG18" s="388"/>
      <c r="AH18" s="388"/>
      <c r="AI18" s="388"/>
      <c r="AJ18" s="388"/>
      <c r="AK18" s="388"/>
      <c r="AL18" s="388"/>
      <c r="AM18" s="389"/>
      <c r="AN18" s="389"/>
      <c r="AO18" s="389"/>
      <c r="AP18" s="389"/>
      <c r="AQ18" s="389"/>
      <c r="AR18" s="389"/>
      <c r="AS18" s="389"/>
      <c r="AT18" s="389"/>
      <c r="AU18" s="389"/>
      <c r="AV18" s="389"/>
      <c r="AW18" s="389"/>
      <c r="AX18" s="389"/>
      <c r="AY18" s="390"/>
      <c r="AZ18" s="390"/>
      <c r="BA18" s="390"/>
      <c r="BB18" s="390"/>
      <c r="BC18" s="390"/>
      <c r="BD18" s="390"/>
      <c r="BE18" s="390"/>
      <c r="BF18" s="390"/>
      <c r="BG18" s="390"/>
      <c r="BH18" s="390"/>
      <c r="BI18" s="390"/>
      <c r="BJ18" s="390"/>
      <c r="BK18" s="28"/>
      <c r="BL18" s="17"/>
      <c r="BM18" s="17"/>
      <c r="BN18" s="17"/>
      <c r="BO18" s="17"/>
      <c r="BP18" s="17"/>
      <c r="BQ18" s="17"/>
      <c r="BR18" s="17"/>
      <c r="BS18" s="17"/>
      <c r="BT18" s="17"/>
      <c r="BU18" s="17"/>
      <c r="BV18" s="17"/>
      <c r="BW18" s="17"/>
      <c r="BX18" s="17"/>
      <c r="BY18" s="17"/>
      <c r="BZ18" s="17"/>
      <c r="CA18" s="17"/>
      <c r="CB18" s="17"/>
      <c r="CC18" s="17"/>
      <c r="CD18" s="17"/>
      <c r="CE18" s="17"/>
      <c r="CF18" s="17"/>
      <c r="CG18" s="17"/>
      <c r="CH18" s="17"/>
      <c r="CI18" s="17"/>
      <c r="CJ18" s="17"/>
      <c r="CK18" s="17"/>
      <c r="CL18" s="17"/>
      <c r="CM18" s="17"/>
      <c r="CN18" s="17"/>
      <c r="CO18" s="17"/>
      <c r="CP18" s="17"/>
      <c r="CQ18" s="17"/>
      <c r="CR18" s="17"/>
      <c r="CS18" s="17"/>
      <c r="CT18" s="17"/>
      <c r="CU18" s="17"/>
      <c r="CV18" s="17"/>
      <c r="CW18" s="17"/>
      <c r="CX18" s="17"/>
      <c r="CY18" s="190"/>
      <c r="CZ18" s="38"/>
      <c r="DA18" s="38"/>
      <c r="DB18" s="38"/>
      <c r="DC18" s="38"/>
      <c r="DD18" s="17"/>
      <c r="DE18" s="17"/>
      <c r="DF18" s="17"/>
      <c r="DG18" s="17"/>
      <c r="DH18" s="17"/>
      <c r="DI18" s="17"/>
      <c r="DJ18" s="17"/>
      <c r="DK18" s="17"/>
      <c r="DL18" s="17"/>
      <c r="DM18" s="17"/>
      <c r="DN18" s="17"/>
      <c r="DO18" s="17"/>
      <c r="DP18" s="17"/>
    </row>
    <row r="19" spans="2:120">
      <c r="B19" s="58"/>
      <c r="C19" s="386"/>
      <c r="D19" s="386"/>
      <c r="E19" s="386"/>
      <c r="F19" s="386"/>
      <c r="G19" s="386"/>
      <c r="H19" s="386"/>
      <c r="I19" s="386"/>
      <c r="J19" s="386"/>
      <c r="K19" s="386"/>
      <c r="L19" s="386"/>
      <c r="M19" s="386"/>
      <c r="N19" s="386"/>
      <c r="O19" s="387"/>
      <c r="P19" s="387"/>
      <c r="Q19" s="387"/>
      <c r="R19" s="387"/>
      <c r="S19" s="387"/>
      <c r="T19" s="387"/>
      <c r="U19" s="387"/>
      <c r="V19" s="387"/>
      <c r="W19" s="387"/>
      <c r="X19" s="387"/>
      <c r="Y19" s="387"/>
      <c r="Z19" s="387"/>
      <c r="AA19" s="388"/>
      <c r="AB19" s="388"/>
      <c r="AC19" s="388"/>
      <c r="AD19" s="388"/>
      <c r="AE19" s="388"/>
      <c r="AF19" s="388"/>
      <c r="AG19" s="388"/>
      <c r="AH19" s="388"/>
      <c r="AI19" s="388"/>
      <c r="AJ19" s="388"/>
      <c r="AK19" s="388"/>
      <c r="AL19" s="388"/>
      <c r="AM19" s="389"/>
      <c r="AN19" s="389"/>
      <c r="AO19" s="389"/>
      <c r="AP19" s="389"/>
      <c r="AQ19" s="389"/>
      <c r="AR19" s="389"/>
      <c r="AS19" s="389"/>
      <c r="AT19" s="389"/>
      <c r="AU19" s="389"/>
      <c r="AV19" s="389"/>
      <c r="AW19" s="389"/>
      <c r="AX19" s="389"/>
      <c r="AY19" s="390"/>
      <c r="AZ19" s="390"/>
      <c r="BA19" s="390"/>
      <c r="BB19" s="390"/>
      <c r="BC19" s="390"/>
      <c r="BD19" s="390"/>
      <c r="BE19" s="390"/>
      <c r="BF19" s="390"/>
      <c r="BG19" s="390"/>
      <c r="BH19" s="390"/>
      <c r="BI19" s="390"/>
      <c r="BJ19" s="390"/>
      <c r="BK19" s="34"/>
      <c r="BL19" s="17"/>
      <c r="BM19" s="17"/>
      <c r="BN19" s="17"/>
      <c r="BO19" s="17"/>
      <c r="BP19" s="17"/>
      <c r="BQ19" s="17"/>
      <c r="BR19" s="17"/>
      <c r="BS19" s="17"/>
      <c r="BT19" s="17"/>
      <c r="BU19" s="17"/>
      <c r="BV19" s="17"/>
      <c r="BW19" s="17"/>
      <c r="BX19" s="17"/>
      <c r="BY19" s="17"/>
      <c r="BZ19" s="17"/>
      <c r="CA19" s="17"/>
      <c r="CB19" s="17"/>
      <c r="CC19" s="17"/>
      <c r="CD19" s="17"/>
      <c r="CE19" s="17"/>
      <c r="CF19" s="17"/>
      <c r="CG19" s="17"/>
      <c r="CH19" s="17"/>
      <c r="CI19" s="17"/>
      <c r="CJ19" s="17"/>
      <c r="CK19" s="17"/>
      <c r="CL19" s="17"/>
      <c r="CM19" s="17"/>
      <c r="CN19" s="17"/>
      <c r="CO19" s="17"/>
      <c r="CP19" s="17"/>
      <c r="CQ19" s="17"/>
      <c r="CR19" s="17"/>
      <c r="CS19" s="17"/>
      <c r="CT19" s="17"/>
      <c r="CU19" s="17"/>
      <c r="CV19" s="17"/>
      <c r="CW19" s="17"/>
      <c r="CX19" s="17"/>
      <c r="CY19" s="17"/>
      <c r="CZ19" s="17"/>
      <c r="DA19" s="17"/>
      <c r="DB19" s="17"/>
      <c r="DC19" s="17"/>
      <c r="DD19" s="17"/>
      <c r="DE19" s="17"/>
      <c r="DF19" s="17"/>
      <c r="DG19" s="17"/>
      <c r="DH19" s="17"/>
      <c r="DI19" s="17"/>
      <c r="DJ19" s="17"/>
      <c r="DK19" s="17"/>
      <c r="DL19" s="17"/>
      <c r="DM19" s="17"/>
      <c r="DN19" s="17"/>
      <c r="DO19" s="17"/>
      <c r="DP19" s="17"/>
    </row>
    <row r="20" spans="2:120" ht="15" thickBot="1">
      <c r="B20" s="27"/>
      <c r="C20" s="8"/>
      <c r="D20" s="9"/>
      <c r="E20" s="9"/>
      <c r="F20" s="195"/>
      <c r="G20" s="9"/>
      <c r="H20" s="9"/>
      <c r="I20" s="9"/>
      <c r="J20" s="9"/>
      <c r="K20" s="9"/>
      <c r="L20" s="9"/>
      <c r="M20" s="9"/>
      <c r="N20" s="196"/>
      <c r="O20" s="195"/>
      <c r="P20" s="9"/>
      <c r="Q20" s="9"/>
      <c r="R20" s="9"/>
      <c r="S20" s="9"/>
      <c r="T20" s="9"/>
      <c r="U20" s="9"/>
      <c r="V20" s="9"/>
      <c r="W20" s="9"/>
      <c r="X20" s="9"/>
      <c r="Y20" s="9"/>
      <c r="Z20" s="196"/>
      <c r="AA20" s="195"/>
      <c r="AB20" s="9"/>
      <c r="AC20" s="9"/>
      <c r="AD20" s="9"/>
      <c r="AE20" s="9"/>
      <c r="AF20" s="9"/>
      <c r="AG20" s="9"/>
      <c r="AH20" s="9"/>
      <c r="AI20" s="9"/>
      <c r="AJ20" s="9"/>
      <c r="AK20" s="9"/>
      <c r="AL20" s="9"/>
      <c r="AM20" s="195"/>
      <c r="AN20" s="9"/>
      <c r="AO20" s="9"/>
      <c r="AP20" s="9"/>
      <c r="AQ20" s="9"/>
      <c r="AR20" s="9"/>
      <c r="AS20" s="9"/>
      <c r="AT20" s="9"/>
      <c r="AU20" s="9"/>
      <c r="AV20" s="9"/>
      <c r="AW20" s="9"/>
      <c r="AX20" s="9"/>
      <c r="AY20" s="195"/>
      <c r="AZ20" s="9"/>
      <c r="BA20" s="9"/>
      <c r="BB20" s="9"/>
      <c r="BC20" s="9"/>
      <c r="BD20" s="9"/>
      <c r="BE20" s="9"/>
      <c r="BF20" s="9"/>
      <c r="BG20" s="9"/>
      <c r="BH20" s="9"/>
      <c r="BI20" s="9"/>
      <c r="BJ20" s="16"/>
      <c r="BK20" s="34"/>
      <c r="BL20" s="17"/>
      <c r="BM20" s="189"/>
      <c r="BN20" s="17"/>
      <c r="BO20" s="17"/>
      <c r="BP20" s="17"/>
      <c r="BQ20" s="17"/>
      <c r="BR20" s="189"/>
      <c r="BS20" s="91"/>
      <c r="BT20" s="91"/>
      <c r="BU20" s="17"/>
      <c r="BV20" s="17"/>
      <c r="BW20" s="17"/>
      <c r="BX20" s="17"/>
      <c r="BY20" s="17"/>
      <c r="BZ20" s="17"/>
      <c r="CA20" s="17"/>
      <c r="CB20" s="17"/>
      <c r="CC20" s="17"/>
      <c r="CD20" s="17"/>
      <c r="CE20" s="17"/>
      <c r="CF20" s="189"/>
      <c r="CG20" s="17"/>
      <c r="CH20" s="17"/>
      <c r="CI20" s="17"/>
      <c r="CJ20" s="17"/>
      <c r="CK20" s="189"/>
      <c r="CL20" s="17"/>
      <c r="CM20" s="333"/>
      <c r="CN20" s="333"/>
      <c r="CO20" s="91"/>
      <c r="CP20" s="17"/>
      <c r="CQ20" s="17"/>
      <c r="CR20" s="17"/>
      <c r="CS20" s="17"/>
      <c r="CT20" s="17"/>
      <c r="CU20" s="17"/>
      <c r="CV20" s="17"/>
      <c r="CW20" s="17"/>
      <c r="CX20" s="17"/>
      <c r="CY20" s="17"/>
      <c r="CZ20" s="17"/>
      <c r="DA20" s="17"/>
      <c r="DB20" s="17"/>
      <c r="DC20" s="17"/>
      <c r="DD20" s="17"/>
      <c r="DE20" s="17"/>
      <c r="DF20" s="333"/>
      <c r="DG20" s="333"/>
      <c r="DH20" s="91"/>
      <c r="DI20" s="17"/>
      <c r="DJ20" s="17"/>
      <c r="DK20" s="17"/>
      <c r="DL20" s="17"/>
      <c r="DM20" s="17"/>
      <c r="DN20" s="17"/>
      <c r="DO20" s="17"/>
      <c r="DP20" s="17"/>
    </row>
    <row r="21" spans="2:120">
      <c r="B21" s="27"/>
      <c r="C21" s="10"/>
      <c r="D21" s="264" t="s">
        <v>69</v>
      </c>
      <c r="E21" s="268"/>
      <c r="F21" s="27"/>
      <c r="G21" s="40">
        <v>1</v>
      </c>
      <c r="H21" s="179" t="s">
        <v>166</v>
      </c>
      <c r="I21" s="38">
        <f>'BPTT block output ke hidden'!P21</f>
        <v>-0.5</v>
      </c>
      <c r="J21" s="11"/>
      <c r="K21" s="11"/>
      <c r="L21" s="11"/>
      <c r="M21" s="11"/>
      <c r="N21" s="28"/>
      <c r="O21" s="27"/>
      <c r="P21" s="321" t="s">
        <v>70</v>
      </c>
      <c r="Q21" s="322"/>
      <c r="R21" s="11"/>
      <c r="S21" s="40">
        <v>1</v>
      </c>
      <c r="T21" s="179" t="s">
        <v>166</v>
      </c>
      <c r="U21" s="38">
        <f>'BPTT block output ke hidden'!$P$22</f>
        <v>-0.54688829035583209</v>
      </c>
      <c r="V21" s="11"/>
      <c r="W21" s="11"/>
      <c r="X21" s="11"/>
      <c r="Y21" s="11"/>
      <c r="Z21" s="28"/>
      <c r="AA21" s="27"/>
      <c r="AB21" s="321" t="s">
        <v>71</v>
      </c>
      <c r="AC21" s="322"/>
      <c r="AD21" s="11"/>
      <c r="AE21" s="40">
        <v>1</v>
      </c>
      <c r="AF21" s="179" t="s">
        <v>166</v>
      </c>
      <c r="AG21" s="38">
        <f>'BPTT block output ke hidden'!$P$23</f>
        <v>-0.56578868987904474</v>
      </c>
      <c r="AH21" s="11"/>
      <c r="AI21" s="11"/>
      <c r="AJ21" s="11"/>
      <c r="AK21" s="11"/>
      <c r="AL21" s="11"/>
      <c r="AM21" s="27"/>
      <c r="AN21" s="321" t="s">
        <v>72</v>
      </c>
      <c r="AO21" s="322"/>
      <c r="AP21" s="11"/>
      <c r="AQ21" s="40">
        <v>1</v>
      </c>
      <c r="AR21" s="179" t="s">
        <v>166</v>
      </c>
      <c r="AS21" s="38">
        <f>'BPTT block output ke hidden'!$P$24</f>
        <v>-0.57664968523992821</v>
      </c>
      <c r="AT21" s="11"/>
      <c r="AU21" s="11"/>
      <c r="AV21" s="11"/>
      <c r="AW21" s="11"/>
      <c r="AX21" s="11"/>
      <c r="AY21" s="27"/>
      <c r="AZ21" s="321" t="s">
        <v>174</v>
      </c>
      <c r="BA21" s="322"/>
      <c r="BB21" s="11"/>
      <c r="BC21" s="40">
        <v>1</v>
      </c>
      <c r="BD21" s="179" t="s">
        <v>166</v>
      </c>
      <c r="BE21" s="38">
        <f>'BPTT block output ke hidden'!$P$25</f>
        <v>-0.58508802389825709</v>
      </c>
      <c r="BF21" s="11"/>
      <c r="BG21" s="11"/>
      <c r="BH21" s="11"/>
      <c r="BI21" s="11"/>
      <c r="BJ21" s="12"/>
      <c r="BK21" s="34"/>
      <c r="BL21" s="17"/>
      <c r="BM21" s="190"/>
      <c r="BN21" s="38"/>
      <c r="BO21" s="38"/>
      <c r="BP21" s="38"/>
      <c r="BQ21" s="38"/>
      <c r="BR21" s="17"/>
      <c r="BS21" s="17"/>
      <c r="BT21" s="17"/>
      <c r="BU21" s="17"/>
      <c r="BV21" s="17"/>
      <c r="BW21" s="17"/>
      <c r="BX21" s="17"/>
      <c r="BY21" s="17"/>
      <c r="BZ21" s="17"/>
      <c r="CA21" s="17"/>
      <c r="CB21" s="17"/>
      <c r="CC21" s="17"/>
      <c r="CD21" s="17"/>
      <c r="CE21" s="17"/>
      <c r="CF21" s="190"/>
      <c r="CG21" s="38"/>
      <c r="CH21" s="38"/>
      <c r="CI21" s="38"/>
      <c r="CJ21" s="38"/>
      <c r="CK21" s="17"/>
      <c r="CL21" s="17"/>
      <c r="CM21" s="17"/>
      <c r="CN21" s="17"/>
      <c r="CO21" s="17"/>
      <c r="CP21" s="17"/>
      <c r="CQ21" s="17"/>
      <c r="CR21" s="17"/>
      <c r="CS21" s="17"/>
      <c r="CT21" s="17"/>
      <c r="CU21" s="17"/>
      <c r="CV21" s="17"/>
      <c r="CW21" s="17"/>
      <c r="CX21" s="17"/>
      <c r="CY21" s="17"/>
      <c r="CZ21" s="17"/>
      <c r="DA21" s="17"/>
      <c r="DB21" s="17"/>
      <c r="DC21" s="17"/>
      <c r="DD21" s="190"/>
      <c r="DE21" s="17"/>
      <c r="DF21" s="17"/>
      <c r="DG21" s="17"/>
      <c r="DH21" s="17"/>
      <c r="DI21" s="17"/>
      <c r="DJ21" s="17"/>
      <c r="DK21" s="17"/>
      <c r="DL21" s="17"/>
      <c r="DM21" s="17"/>
      <c r="DN21" s="17"/>
      <c r="DO21" s="17"/>
      <c r="DP21" s="17"/>
    </row>
    <row r="22" spans="2:120">
      <c r="B22" s="27"/>
      <c r="C22" s="10"/>
      <c r="D22" s="278" t="s">
        <v>168</v>
      </c>
      <c r="E22" s="343"/>
      <c r="F22" s="11"/>
      <c r="G22" s="40">
        <v>2</v>
      </c>
      <c r="H22" s="471" t="s">
        <v>27</v>
      </c>
      <c r="I22" s="471"/>
      <c r="J22" s="471"/>
      <c r="K22" s="471"/>
      <c r="L22" s="17"/>
      <c r="M22" s="11"/>
      <c r="N22" s="28"/>
      <c r="O22" s="27"/>
      <c r="P22" s="358" t="s">
        <v>168</v>
      </c>
      <c r="Q22" s="359"/>
      <c r="R22" s="11"/>
      <c r="S22" s="40">
        <v>2</v>
      </c>
      <c r="T22" s="355" t="s">
        <v>27</v>
      </c>
      <c r="U22" s="356"/>
      <c r="V22" s="356"/>
      <c r="W22" s="357"/>
      <c r="X22" s="17"/>
      <c r="Y22" s="11"/>
      <c r="Z22" s="28"/>
      <c r="AA22" s="27"/>
      <c r="AB22" s="358" t="s">
        <v>168</v>
      </c>
      <c r="AC22" s="359"/>
      <c r="AD22" s="11"/>
      <c r="AE22" s="40">
        <v>2</v>
      </c>
      <c r="AF22" s="355" t="s">
        <v>27</v>
      </c>
      <c r="AG22" s="356"/>
      <c r="AH22" s="356"/>
      <c r="AI22" s="357"/>
      <c r="AJ22" s="17"/>
      <c r="AK22" s="11"/>
      <c r="AL22" s="11"/>
      <c r="AM22" s="27"/>
      <c r="AN22" s="358" t="s">
        <v>168</v>
      </c>
      <c r="AO22" s="359"/>
      <c r="AP22" s="11"/>
      <c r="AQ22" s="40">
        <v>2</v>
      </c>
      <c r="AR22" s="355" t="s">
        <v>27</v>
      </c>
      <c r="AS22" s="356"/>
      <c r="AT22" s="356"/>
      <c r="AU22" s="357"/>
      <c r="AV22" s="17"/>
      <c r="AW22" s="11"/>
      <c r="AX22" s="11"/>
      <c r="AY22" s="27"/>
      <c r="AZ22" s="358" t="s">
        <v>168</v>
      </c>
      <c r="BA22" s="359"/>
      <c r="BB22" s="11"/>
      <c r="BC22" s="40">
        <v>2</v>
      </c>
      <c r="BD22" s="355" t="s">
        <v>27</v>
      </c>
      <c r="BE22" s="356"/>
      <c r="BF22" s="356"/>
      <c r="BG22" s="357"/>
      <c r="BH22" s="17"/>
      <c r="BI22" s="11"/>
      <c r="BJ22" s="12"/>
      <c r="BK22" s="34"/>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row>
    <row r="23" spans="2:120">
      <c r="B23" s="27"/>
      <c r="C23" s="10"/>
      <c r="D23" s="39" t="s">
        <v>26</v>
      </c>
      <c r="E23" s="53">
        <f>'BPTT block output ke hidden'!L6</f>
        <v>0.36500057585193557</v>
      </c>
      <c r="F23" s="11"/>
      <c r="G23" s="11"/>
      <c r="H23" s="73" t="s">
        <v>169</v>
      </c>
      <c r="I23" s="73" t="s">
        <v>170</v>
      </c>
      <c r="J23" s="377" t="s">
        <v>171</v>
      </c>
      <c r="K23" s="377"/>
      <c r="L23" s="11"/>
      <c r="M23" s="11"/>
      <c r="N23" s="28"/>
      <c r="O23" s="27"/>
      <c r="P23" s="39" t="s">
        <v>26</v>
      </c>
      <c r="Q23" s="27">
        <f>'BPTT block output ke hidden'!$L$7</f>
        <v>0.72645803525489461</v>
      </c>
      <c r="R23" s="11"/>
      <c r="S23" s="11"/>
      <c r="T23" s="73" t="s">
        <v>169</v>
      </c>
      <c r="U23" s="73" t="s">
        <v>170</v>
      </c>
      <c r="V23" s="360" t="s">
        <v>171</v>
      </c>
      <c r="W23" s="361"/>
      <c r="X23" s="11"/>
      <c r="Y23" s="11"/>
      <c r="Z23" s="28"/>
      <c r="AA23" s="27"/>
      <c r="AB23" s="39" t="s">
        <v>26</v>
      </c>
      <c r="AC23" s="27">
        <f>'BPTT block output ke hidden'!$L$8</f>
        <v>1.0943617883387231</v>
      </c>
      <c r="AD23" s="11"/>
      <c r="AE23" s="11"/>
      <c r="AF23" s="73" t="s">
        <v>169</v>
      </c>
      <c r="AG23" s="73" t="s">
        <v>170</v>
      </c>
      <c r="AH23" s="360" t="s">
        <v>171</v>
      </c>
      <c r="AI23" s="361"/>
      <c r="AJ23" s="11"/>
      <c r="AK23" s="11"/>
      <c r="AL23" s="11"/>
      <c r="AM23" s="27"/>
      <c r="AN23" s="39" t="s">
        <v>26</v>
      </c>
      <c r="AO23" s="27">
        <f>'BPTT block output ke hidden'!$L$9</f>
        <v>1.4423406660872529</v>
      </c>
      <c r="AP23" s="11"/>
      <c r="AQ23" s="11"/>
      <c r="AR23" s="73" t="s">
        <v>169</v>
      </c>
      <c r="AS23" s="73" t="s">
        <v>170</v>
      </c>
      <c r="AT23" s="360" t="s">
        <v>171</v>
      </c>
      <c r="AU23" s="361"/>
      <c r="AV23" s="11"/>
      <c r="AW23" s="11"/>
      <c r="AX23" s="11"/>
      <c r="AY23" s="27"/>
      <c r="AZ23" s="39" t="s">
        <v>26</v>
      </c>
      <c r="BA23" s="27">
        <f>'BPTT block output ke hidden'!$L$10</f>
        <v>1.7409501429112544</v>
      </c>
      <c r="BB23" s="11"/>
      <c r="BC23" s="11"/>
      <c r="BD23" s="73" t="s">
        <v>169</v>
      </c>
      <c r="BE23" s="73" t="s">
        <v>170</v>
      </c>
      <c r="BF23" s="360" t="s">
        <v>171</v>
      </c>
      <c r="BG23" s="361"/>
      <c r="BH23" s="11"/>
      <c r="BI23" s="11"/>
      <c r="BJ23" s="12"/>
      <c r="BK23" s="34"/>
      <c r="BL23" s="17"/>
      <c r="BM23" s="17"/>
      <c r="BN23" s="17"/>
      <c r="BO23" s="17"/>
      <c r="BP23" s="17"/>
      <c r="BQ23" s="17"/>
      <c r="BR23" s="17"/>
      <c r="BS23" s="17"/>
      <c r="BT23" s="38"/>
      <c r="BU23" s="38"/>
      <c r="BV23" s="91"/>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89"/>
      <c r="CZ23" s="91"/>
      <c r="DA23" s="17"/>
      <c r="DB23" s="17"/>
      <c r="DC23" s="17"/>
      <c r="DD23" s="17"/>
      <c r="DE23" s="17"/>
      <c r="DF23" s="17"/>
      <c r="DG23" s="17"/>
      <c r="DH23" s="17"/>
      <c r="DI23" s="17"/>
      <c r="DJ23" s="17"/>
      <c r="DK23" s="17"/>
      <c r="DL23" s="17"/>
      <c r="DM23" s="17"/>
      <c r="DN23" s="17"/>
      <c r="DO23" s="17"/>
      <c r="DP23" s="17"/>
    </row>
    <row r="24" spans="2:120">
      <c r="B24" s="27"/>
      <c r="C24" s="10"/>
      <c r="D24" s="39"/>
      <c r="E24" s="53"/>
      <c r="F24" s="11"/>
      <c r="G24" s="11"/>
      <c r="H24" s="92" t="s">
        <v>31</v>
      </c>
      <c r="I24" s="92">
        <f>TANH(E36)</f>
        <v>-0.28877901721610866</v>
      </c>
      <c r="J24" s="347"/>
      <c r="K24" s="347"/>
      <c r="L24" s="11"/>
      <c r="M24" s="11"/>
      <c r="N24" s="28"/>
      <c r="O24" s="27"/>
      <c r="P24" s="39"/>
      <c r="Q24" s="53"/>
      <c r="R24" s="11"/>
      <c r="S24" s="11"/>
      <c r="T24" s="92" t="s">
        <v>31</v>
      </c>
      <c r="U24" s="92">
        <f>TANH(Q36)</f>
        <v>-0.27911300095247227</v>
      </c>
      <c r="V24" s="348"/>
      <c r="W24" s="350"/>
      <c r="X24" s="11"/>
      <c r="Y24" s="11"/>
      <c r="Z24" s="28"/>
      <c r="AA24" s="27"/>
      <c r="AB24" s="39"/>
      <c r="AC24" s="53"/>
      <c r="AD24" s="11"/>
      <c r="AE24" s="11"/>
      <c r="AF24" s="92" t="s">
        <v>31</v>
      </c>
      <c r="AG24" s="92">
        <f>TANH(AC36)</f>
        <v>-0.26194817075950122</v>
      </c>
      <c r="AH24" s="348"/>
      <c r="AI24" s="350"/>
      <c r="AJ24" s="11"/>
      <c r="AK24" s="11"/>
      <c r="AL24" s="11"/>
      <c r="AM24" s="27"/>
      <c r="AN24" s="39"/>
      <c r="AO24" s="53"/>
      <c r="AP24" s="11"/>
      <c r="AQ24" s="11"/>
      <c r="AR24" s="92" t="s">
        <v>31</v>
      </c>
      <c r="AS24" s="92">
        <f>TANH(AO36)</f>
        <v>-0.2265402902724506</v>
      </c>
      <c r="AT24" s="348"/>
      <c r="AU24" s="350"/>
      <c r="AV24" s="11"/>
      <c r="AW24" s="11"/>
      <c r="AX24" s="11"/>
      <c r="AY24" s="27"/>
      <c r="AZ24" s="39"/>
      <c r="BA24" s="53"/>
      <c r="BB24" s="11"/>
      <c r="BC24" s="11"/>
      <c r="BD24" s="92" t="s">
        <v>31</v>
      </c>
      <c r="BE24" s="92">
        <f>TANH(BA36)</f>
        <v>-0.15197418158562342</v>
      </c>
      <c r="BF24" s="348"/>
      <c r="BG24" s="350"/>
      <c r="BH24" s="11"/>
      <c r="BI24" s="11"/>
      <c r="BJ24" s="12"/>
      <c r="BK24" s="34"/>
      <c r="BL24" s="17"/>
      <c r="BM24" s="17"/>
      <c r="BN24" s="17"/>
      <c r="BO24" s="17"/>
      <c r="BP24" s="17"/>
      <c r="BQ24" s="17"/>
      <c r="BR24" s="190"/>
      <c r="BS24" s="17"/>
      <c r="BT24" s="17"/>
      <c r="BU24" s="17"/>
      <c r="BV24" s="17"/>
      <c r="BW24" s="17"/>
      <c r="BX24" s="17"/>
      <c r="BY24" s="17"/>
      <c r="BZ24" s="17"/>
      <c r="CA24" s="17"/>
      <c r="CB24" s="17"/>
      <c r="CC24" s="17"/>
      <c r="CD24" s="17"/>
      <c r="CE24" s="17"/>
      <c r="CF24" s="17"/>
      <c r="CG24" s="17"/>
      <c r="CH24" s="17"/>
      <c r="CI24" s="17"/>
      <c r="CJ24" s="17"/>
      <c r="CK24" s="190"/>
      <c r="CL24" s="17"/>
      <c r="CM24" s="17"/>
      <c r="CN24" s="17"/>
      <c r="CO24" s="17"/>
      <c r="CP24" s="17"/>
      <c r="CQ24" s="17"/>
      <c r="CR24" s="17"/>
      <c r="CS24" s="17"/>
      <c r="CT24" s="17"/>
      <c r="CU24" s="17"/>
      <c r="CV24" s="17"/>
      <c r="CW24" s="17"/>
      <c r="CX24" s="17"/>
      <c r="CY24" s="17"/>
      <c r="CZ24" s="91"/>
      <c r="DA24" s="333"/>
      <c r="DB24" s="333"/>
      <c r="DC24" s="333"/>
      <c r="DD24" s="17"/>
      <c r="DE24" s="17"/>
      <c r="DF24" s="17"/>
      <c r="DG24" s="17"/>
      <c r="DH24" s="17"/>
      <c r="DI24" s="17"/>
      <c r="DJ24" s="17"/>
      <c r="DK24" s="17"/>
      <c r="DL24" s="17"/>
      <c r="DM24" s="17"/>
      <c r="DN24" s="17"/>
      <c r="DO24" s="17"/>
      <c r="DP24" s="17"/>
    </row>
    <row r="25" spans="2:120" ht="18" customHeight="1">
      <c r="B25" s="27"/>
      <c r="C25" s="10"/>
      <c r="D25" s="39" t="s">
        <v>51</v>
      </c>
      <c r="E25" s="53">
        <f>B7</f>
        <v>0</v>
      </c>
      <c r="F25" s="11"/>
      <c r="G25" s="11"/>
      <c r="H25" s="92" t="s">
        <v>32</v>
      </c>
      <c r="I25" s="92">
        <f>PRODUCT(I21,I24)</f>
        <v>0.14438950860805433</v>
      </c>
      <c r="J25" s="347"/>
      <c r="K25" s="347"/>
      <c r="L25" s="11"/>
      <c r="M25" s="11"/>
      <c r="N25" s="28"/>
      <c r="O25" s="27"/>
      <c r="P25" s="39" t="s">
        <v>51</v>
      </c>
      <c r="Q25" s="53">
        <f>X4</f>
        <v>-0.15681765932803216</v>
      </c>
      <c r="R25" s="11"/>
      <c r="S25" s="11"/>
      <c r="T25" s="92" t="s">
        <v>32</v>
      </c>
      <c r="U25" s="92">
        <f>PRODUCT(U21,U24)</f>
        <v>0.1526436319069833</v>
      </c>
      <c r="V25" s="348"/>
      <c r="W25" s="350"/>
      <c r="X25" s="11"/>
      <c r="Y25" s="11"/>
      <c r="Z25" s="28"/>
      <c r="AA25" s="27"/>
      <c r="AB25" s="39" t="s">
        <v>51</v>
      </c>
      <c r="AC25" s="53">
        <f>X5</f>
        <v>-0.23980889345096787</v>
      </c>
      <c r="AD25" s="11"/>
      <c r="AE25" s="11"/>
      <c r="AF25" s="92" t="s">
        <v>32</v>
      </c>
      <c r="AG25" s="92">
        <f>PRODUCT(AG21,AG24)</f>
        <v>0.14820731235023049</v>
      </c>
      <c r="AH25" s="348"/>
      <c r="AI25" s="350"/>
      <c r="AJ25" s="11"/>
      <c r="AK25" s="11"/>
      <c r="AL25" s="11"/>
      <c r="AM25" s="27"/>
      <c r="AN25" s="39" t="s">
        <v>51</v>
      </c>
      <c r="AO25" s="53">
        <f>X6</f>
        <v>-0.28330154282703385</v>
      </c>
      <c r="AP25" s="11"/>
      <c r="AQ25" s="11"/>
      <c r="AR25" s="92" t="s">
        <v>32</v>
      </c>
      <c r="AS25" s="92">
        <f>PRODUCT(AS21,AS24)</f>
        <v>0.1306343870797706</v>
      </c>
      <c r="AT25" s="348"/>
      <c r="AU25" s="350"/>
      <c r="AV25" s="11"/>
      <c r="AW25" s="11"/>
      <c r="AX25" s="11"/>
      <c r="AY25" s="27"/>
      <c r="AZ25" s="39" t="s">
        <v>51</v>
      </c>
      <c r="BA25" s="53">
        <f>X7</f>
        <v>-0.30942229473698701</v>
      </c>
      <c r="BB25" s="11"/>
      <c r="BC25" s="11"/>
      <c r="BD25" s="92" t="s">
        <v>32</v>
      </c>
      <c r="BE25" s="92">
        <f>PRODUCT(BE21,BE24)</f>
        <v>8.8918273587487301E-2</v>
      </c>
      <c r="BF25" s="348"/>
      <c r="BG25" s="350"/>
      <c r="BH25" s="11"/>
      <c r="BI25" s="11"/>
      <c r="BJ25" s="12"/>
      <c r="BK25" s="34"/>
      <c r="BL25" s="17"/>
      <c r="BM25" s="17"/>
      <c r="BN25" s="17"/>
      <c r="BO25" s="17"/>
      <c r="BP25" s="17"/>
      <c r="BQ25" s="17"/>
      <c r="BR25" s="17"/>
      <c r="BS25" s="17"/>
      <c r="BT25" s="17"/>
      <c r="BU25" s="17"/>
      <c r="BV25" s="17"/>
      <c r="BW25" s="17"/>
      <c r="BX25" s="17"/>
      <c r="BY25" s="17"/>
      <c r="BZ25" s="17"/>
      <c r="CA25" s="17"/>
      <c r="CB25" s="17"/>
      <c r="CC25" s="17"/>
      <c r="CD25" s="17"/>
      <c r="CE25" s="17"/>
      <c r="CF25" s="17"/>
      <c r="CG25" s="17"/>
      <c r="CH25" s="17"/>
      <c r="CI25" s="17"/>
      <c r="CJ25" s="17"/>
      <c r="CK25" s="17"/>
      <c r="CL25" s="17"/>
      <c r="CM25" s="17"/>
      <c r="CN25" s="17"/>
      <c r="CO25" s="17"/>
      <c r="CP25" s="17"/>
      <c r="CQ25" s="17"/>
      <c r="CR25" s="17"/>
      <c r="CS25" s="17"/>
      <c r="CT25" s="17"/>
      <c r="CU25" s="17"/>
      <c r="CV25" s="17"/>
      <c r="CW25" s="17"/>
      <c r="CX25" s="17"/>
      <c r="CY25" s="17"/>
      <c r="CZ25" s="17"/>
      <c r="DA25" s="17"/>
      <c r="DB25" s="17"/>
      <c r="DC25" s="17"/>
      <c r="DD25" s="17"/>
      <c r="DE25" s="17"/>
      <c r="DF25" s="17"/>
      <c r="DG25" s="17"/>
      <c r="DH25" s="17"/>
      <c r="DI25" s="17"/>
      <c r="DJ25" s="17"/>
      <c r="DK25" s="17"/>
      <c r="DL25" s="17"/>
      <c r="DM25" s="17"/>
      <c r="DN25" s="17"/>
      <c r="DO25" s="17"/>
      <c r="DP25" s="17"/>
    </row>
    <row r="26" spans="2:120" ht="18.75" customHeight="1" thickBot="1">
      <c r="B26" s="27"/>
      <c r="C26" s="10"/>
      <c r="D26" s="39" t="s">
        <v>28</v>
      </c>
      <c r="E26" s="53">
        <f>B5</f>
        <v>0</v>
      </c>
      <c r="F26" s="11"/>
      <c r="G26" s="11"/>
      <c r="H26" s="11"/>
      <c r="I26" s="11"/>
      <c r="J26" s="11"/>
      <c r="K26" s="11"/>
      <c r="L26" s="11"/>
      <c r="M26" s="11"/>
      <c r="N26" s="28"/>
      <c r="O26" s="27"/>
      <c r="P26" s="39" t="s">
        <v>28</v>
      </c>
      <c r="Q26" s="53">
        <f>U4</f>
        <v>-4.6888290355832099E-2</v>
      </c>
      <c r="R26" s="11"/>
      <c r="S26" s="11"/>
      <c r="T26" s="11"/>
      <c r="U26" s="11"/>
      <c r="V26" s="11"/>
      <c r="W26" s="11"/>
      <c r="X26" s="11"/>
      <c r="Y26" s="11"/>
      <c r="Z26" s="28"/>
      <c r="AA26" s="27"/>
      <c r="AB26" s="39" t="s">
        <v>28</v>
      </c>
      <c r="AC26" s="53">
        <f>U5</f>
        <v>-6.5788689879044682E-2</v>
      </c>
      <c r="AD26" s="11"/>
      <c r="AE26" s="11"/>
      <c r="AF26" s="11"/>
      <c r="AG26" s="11"/>
      <c r="AH26" s="11"/>
      <c r="AI26" s="11"/>
      <c r="AJ26" s="11"/>
      <c r="AK26" s="11"/>
      <c r="AL26" s="11"/>
      <c r="AM26" s="27"/>
      <c r="AN26" s="39" t="s">
        <v>28</v>
      </c>
      <c r="AO26" s="53">
        <f>U6</f>
        <v>-7.6649685239928239E-2</v>
      </c>
      <c r="AP26" s="11"/>
      <c r="AQ26" s="11"/>
      <c r="AR26" s="11"/>
      <c r="AS26" s="11"/>
      <c r="AT26" s="11"/>
      <c r="AU26" s="11"/>
      <c r="AV26" s="11"/>
      <c r="AW26" s="11"/>
      <c r="AX26" s="11"/>
      <c r="AY26" s="27"/>
      <c r="AZ26" s="39" t="s">
        <v>28</v>
      </c>
      <c r="BA26" s="53">
        <f>U7</f>
        <v>-8.5088023898257092E-2</v>
      </c>
      <c r="BB26" s="11"/>
      <c r="BC26" s="11"/>
      <c r="BD26" s="11"/>
      <c r="BE26" s="11"/>
      <c r="BF26" s="11"/>
      <c r="BG26" s="11"/>
      <c r="BH26" s="11"/>
      <c r="BI26" s="11"/>
      <c r="BJ26" s="12"/>
      <c r="BK26" s="34"/>
      <c r="BL26" s="17"/>
      <c r="BM26" s="189"/>
      <c r="BN26" s="91"/>
      <c r="BO26" s="17"/>
      <c r="BP26" s="17"/>
      <c r="BQ26" s="17"/>
      <c r="BR26" s="17"/>
      <c r="BS26" s="17"/>
      <c r="BT26" s="17"/>
      <c r="BU26" s="17"/>
      <c r="BV26" s="17"/>
      <c r="BW26" s="17"/>
      <c r="BX26" s="17"/>
      <c r="BY26" s="17"/>
      <c r="BZ26" s="17"/>
      <c r="CA26" s="17"/>
      <c r="CB26" s="17"/>
      <c r="CC26" s="17"/>
      <c r="CD26" s="17"/>
      <c r="CE26" s="17"/>
      <c r="CF26" s="189"/>
      <c r="CG26" s="91"/>
      <c r="CH26" s="17"/>
      <c r="CI26" s="17"/>
      <c r="CJ26" s="17"/>
      <c r="CK26" s="17"/>
      <c r="CL26" s="17"/>
      <c r="CM26" s="17"/>
      <c r="CN26" s="17"/>
      <c r="CO26" s="17"/>
      <c r="CP26" s="17"/>
      <c r="CQ26" s="17"/>
      <c r="CR26" s="17"/>
      <c r="CS26" s="17"/>
      <c r="CT26" s="333"/>
      <c r="CU26" s="333"/>
      <c r="CV26" s="333"/>
      <c r="CW26" s="17"/>
      <c r="CX26" s="17"/>
      <c r="CY26" s="17"/>
      <c r="CZ26" s="18"/>
      <c r="DA26" s="333"/>
      <c r="DB26" s="333"/>
      <c r="DC26" s="333"/>
      <c r="DD26" s="17"/>
      <c r="DE26" s="17"/>
      <c r="DF26" s="17"/>
      <c r="DG26" s="17"/>
      <c r="DH26" s="17"/>
      <c r="DI26" s="17"/>
      <c r="DJ26" s="17"/>
      <c r="DK26" s="17"/>
      <c r="DL26" s="17"/>
      <c r="DM26" s="17"/>
      <c r="DN26" s="17"/>
      <c r="DO26" s="17"/>
      <c r="DP26" s="17"/>
    </row>
    <row r="27" spans="2:120" ht="19.5" customHeight="1">
      <c r="B27" s="27"/>
      <c r="C27" s="10"/>
      <c r="D27" s="39"/>
      <c r="E27" s="53"/>
      <c r="F27" s="11"/>
      <c r="G27" s="186">
        <v>3</v>
      </c>
      <c r="H27" s="471" t="s">
        <v>29</v>
      </c>
      <c r="I27" s="471"/>
      <c r="J27" s="471"/>
      <c r="K27" s="471"/>
      <c r="L27" s="471"/>
      <c r="M27" s="38"/>
      <c r="N27" s="28"/>
      <c r="O27" s="27"/>
      <c r="P27" s="39"/>
      <c r="Q27" s="53"/>
      <c r="R27" s="11"/>
      <c r="S27" s="186">
        <v>3</v>
      </c>
      <c r="T27" s="355" t="s">
        <v>29</v>
      </c>
      <c r="U27" s="356"/>
      <c r="V27" s="356"/>
      <c r="W27" s="356"/>
      <c r="X27" s="357"/>
      <c r="Y27" s="38"/>
      <c r="Z27" s="28"/>
      <c r="AA27" s="27"/>
      <c r="AB27" s="39"/>
      <c r="AC27" s="53"/>
      <c r="AD27" s="11"/>
      <c r="AE27" s="186">
        <v>3</v>
      </c>
      <c r="AF27" s="355" t="s">
        <v>29</v>
      </c>
      <c r="AG27" s="356"/>
      <c r="AH27" s="356"/>
      <c r="AI27" s="356"/>
      <c r="AJ27" s="357"/>
      <c r="AK27" s="38"/>
      <c r="AL27" s="11"/>
      <c r="AM27" s="27"/>
      <c r="AN27" s="39"/>
      <c r="AO27" s="53"/>
      <c r="AP27" s="11"/>
      <c r="AQ27" s="186">
        <v>3</v>
      </c>
      <c r="AR27" s="355" t="s">
        <v>29</v>
      </c>
      <c r="AS27" s="356"/>
      <c r="AT27" s="356"/>
      <c r="AU27" s="356"/>
      <c r="AV27" s="357"/>
      <c r="AW27" s="38"/>
      <c r="AX27" s="11"/>
      <c r="AY27" s="27"/>
      <c r="AZ27" s="39"/>
      <c r="BA27" s="53"/>
      <c r="BB27" s="11"/>
      <c r="BC27" s="186">
        <v>3</v>
      </c>
      <c r="BD27" s="355" t="s">
        <v>29</v>
      </c>
      <c r="BE27" s="356"/>
      <c r="BF27" s="356"/>
      <c r="BG27" s="356"/>
      <c r="BH27" s="357"/>
      <c r="BI27" s="38"/>
      <c r="BJ27" s="12"/>
      <c r="BK27" s="34"/>
      <c r="BL27" s="17"/>
      <c r="BM27" s="17"/>
      <c r="BN27" s="91"/>
      <c r="BO27" s="38"/>
      <c r="BP27" s="38"/>
      <c r="BQ27" s="38"/>
      <c r="BR27" s="17"/>
      <c r="BS27" s="17"/>
      <c r="BT27" s="17"/>
      <c r="BU27" s="17"/>
      <c r="BV27" s="17"/>
      <c r="BW27" s="17"/>
      <c r="BX27" s="17"/>
      <c r="BY27" s="17"/>
      <c r="BZ27" s="17"/>
      <c r="CA27" s="17"/>
      <c r="CB27" s="17"/>
      <c r="CC27" s="17"/>
      <c r="CD27" s="17"/>
      <c r="CE27" s="17"/>
      <c r="CF27" s="17"/>
      <c r="CG27" s="91"/>
      <c r="CH27" s="333"/>
      <c r="CI27" s="333"/>
      <c r="CJ27" s="333"/>
      <c r="CK27" s="17"/>
      <c r="CL27" s="17"/>
      <c r="CM27" s="17"/>
      <c r="CN27" s="17"/>
      <c r="CO27" s="17"/>
      <c r="CP27" s="17"/>
      <c r="CQ27" s="17"/>
      <c r="CR27" s="17"/>
      <c r="CS27" s="17"/>
      <c r="CT27" s="17"/>
      <c r="CU27" s="17"/>
      <c r="CV27" s="17"/>
      <c r="CW27" s="17"/>
      <c r="CX27" s="17"/>
      <c r="CY27" s="17"/>
      <c r="CZ27" s="17"/>
      <c r="DA27" s="17"/>
      <c r="DB27" s="17"/>
      <c r="DC27" s="17"/>
      <c r="DD27" s="17"/>
      <c r="DE27" s="17"/>
      <c r="DF27" s="17"/>
      <c r="DG27" s="17"/>
      <c r="DH27" s="17"/>
      <c r="DI27" s="17"/>
      <c r="DJ27" s="17"/>
      <c r="DK27" s="17"/>
      <c r="DL27" s="17"/>
      <c r="DM27" s="17"/>
      <c r="DN27" s="17"/>
      <c r="DO27" s="17"/>
      <c r="DP27" s="17"/>
    </row>
    <row r="28" spans="2:120" ht="18.75" customHeight="1">
      <c r="B28" s="27"/>
      <c r="C28" s="10"/>
      <c r="D28" s="39" t="s">
        <v>30</v>
      </c>
      <c r="E28" s="53">
        <v>1</v>
      </c>
      <c r="F28" s="11"/>
      <c r="G28" s="11"/>
      <c r="H28" s="73" t="s">
        <v>169</v>
      </c>
      <c r="I28" s="73" t="s">
        <v>170</v>
      </c>
      <c r="J28" s="362" t="s">
        <v>171</v>
      </c>
      <c r="K28" s="362"/>
      <c r="L28" s="362"/>
      <c r="M28" s="127"/>
      <c r="N28" s="28"/>
      <c r="O28" s="27"/>
      <c r="P28" s="39" t="s">
        <v>30</v>
      </c>
      <c r="Q28" s="53">
        <v>1</v>
      </c>
      <c r="R28" s="11"/>
      <c r="S28" s="11"/>
      <c r="T28" s="73" t="s">
        <v>169</v>
      </c>
      <c r="U28" s="73" t="s">
        <v>170</v>
      </c>
      <c r="V28" s="363" t="s">
        <v>171</v>
      </c>
      <c r="W28" s="364"/>
      <c r="X28" s="365"/>
      <c r="Y28" s="127"/>
      <c r="Z28" s="28"/>
      <c r="AA28" s="27"/>
      <c r="AB28" s="39" t="s">
        <v>30</v>
      </c>
      <c r="AC28" s="53">
        <v>1</v>
      </c>
      <c r="AD28" s="11"/>
      <c r="AE28" s="11"/>
      <c r="AF28" s="73" t="s">
        <v>169</v>
      </c>
      <c r="AG28" s="73" t="s">
        <v>170</v>
      </c>
      <c r="AH28" s="363" t="s">
        <v>171</v>
      </c>
      <c r="AI28" s="364"/>
      <c r="AJ28" s="365"/>
      <c r="AK28" s="127"/>
      <c r="AL28" s="11"/>
      <c r="AM28" s="27"/>
      <c r="AN28" s="39" t="s">
        <v>30</v>
      </c>
      <c r="AO28" s="53">
        <v>1</v>
      </c>
      <c r="AP28" s="11"/>
      <c r="AQ28" s="11"/>
      <c r="AR28" s="73" t="s">
        <v>169</v>
      </c>
      <c r="AS28" s="73" t="s">
        <v>170</v>
      </c>
      <c r="AT28" s="363" t="s">
        <v>171</v>
      </c>
      <c r="AU28" s="364"/>
      <c r="AV28" s="365"/>
      <c r="AW28" s="127"/>
      <c r="AX28" s="11"/>
      <c r="AY28" s="27"/>
      <c r="AZ28" s="39" t="s">
        <v>30</v>
      </c>
      <c r="BA28" s="53">
        <v>1</v>
      </c>
      <c r="BB28" s="11"/>
      <c r="BC28" s="11"/>
      <c r="BD28" s="73" t="s">
        <v>169</v>
      </c>
      <c r="BE28" s="73" t="s">
        <v>170</v>
      </c>
      <c r="BF28" s="363" t="s">
        <v>171</v>
      </c>
      <c r="BG28" s="364"/>
      <c r="BH28" s="365"/>
      <c r="BI28" s="127"/>
      <c r="BJ28" s="12"/>
      <c r="BK28" s="34"/>
      <c r="BL28" s="17"/>
      <c r="BM28" s="17"/>
      <c r="BN28" s="17"/>
      <c r="BO28" s="17"/>
      <c r="BP28" s="17"/>
      <c r="BQ28" s="17"/>
      <c r="BR28" s="17"/>
      <c r="BS28" s="17"/>
      <c r="BT28" s="17"/>
      <c r="BU28" s="17"/>
      <c r="BV28" s="17"/>
      <c r="BW28" s="17"/>
      <c r="BX28" s="17"/>
      <c r="BY28" s="17"/>
      <c r="BZ28" s="17"/>
      <c r="CA28" s="17"/>
      <c r="CB28" s="17"/>
      <c r="CC28" s="17"/>
      <c r="CD28" s="17"/>
      <c r="CE28" s="17"/>
      <c r="CF28" s="17"/>
      <c r="CG28" s="17"/>
      <c r="CH28" s="17"/>
      <c r="CI28" s="17"/>
      <c r="CJ28" s="17"/>
      <c r="CK28" s="17"/>
      <c r="CL28" s="17"/>
      <c r="CM28" s="17"/>
      <c r="CN28" s="17"/>
      <c r="CO28" s="17"/>
      <c r="CP28" s="17"/>
      <c r="CQ28" s="17"/>
      <c r="CR28" s="17"/>
      <c r="CS28" s="17"/>
      <c r="CT28" s="17"/>
      <c r="CU28" s="17"/>
      <c r="CV28" s="17"/>
      <c r="CW28" s="17"/>
      <c r="CX28" s="17"/>
      <c r="CY28" s="17"/>
      <c r="CZ28" s="18"/>
      <c r="DA28" s="17"/>
      <c r="DB28" s="17"/>
      <c r="DC28" s="17"/>
      <c r="DD28" s="17"/>
      <c r="DE28" s="17"/>
      <c r="DF28" s="17"/>
      <c r="DG28" s="17"/>
      <c r="DH28" s="17"/>
      <c r="DI28" s="17"/>
      <c r="DJ28" s="17"/>
      <c r="DK28" s="17"/>
      <c r="DL28" s="17"/>
      <c r="DM28" s="17"/>
      <c r="DN28" s="17"/>
      <c r="DO28" s="17"/>
      <c r="DP28" s="17"/>
    </row>
    <row r="29" spans="2:120">
      <c r="B29" s="27"/>
      <c r="C29" s="10"/>
      <c r="D29" s="39"/>
      <c r="E29" s="53"/>
      <c r="F29" s="11"/>
      <c r="G29" s="11"/>
      <c r="H29" s="92" t="s">
        <v>31</v>
      </c>
      <c r="I29" s="92">
        <f>PRODUCT(I21,E35)</f>
        <v>-0.40330787407798852</v>
      </c>
      <c r="J29" s="279"/>
      <c r="K29" s="279"/>
      <c r="L29" s="279"/>
      <c r="M29" s="38"/>
      <c r="N29" s="28"/>
      <c r="O29" s="27"/>
      <c r="P29" s="39"/>
      <c r="Q29" s="53"/>
      <c r="R29" s="11"/>
      <c r="S29" s="11"/>
      <c r="T29" s="92" t="s">
        <v>31</v>
      </c>
      <c r="U29" s="92">
        <f>PRODUCT(U21,Q35)</f>
        <v>-0.4425209015584079</v>
      </c>
      <c r="V29" s="352"/>
      <c r="W29" s="353"/>
      <c r="X29" s="354"/>
      <c r="Y29" s="38"/>
      <c r="Z29" s="28"/>
      <c r="AA29" s="27"/>
      <c r="AB29" s="39"/>
      <c r="AC29" s="53"/>
      <c r="AD29" s="11"/>
      <c r="AE29" s="11"/>
      <c r="AF29" s="92" t="s">
        <v>31</v>
      </c>
      <c r="AG29" s="92">
        <f>PRODUCT(AG21,AC35)</f>
        <v>-0.45548698620247291</v>
      </c>
      <c r="AH29" s="352"/>
      <c r="AI29" s="353"/>
      <c r="AJ29" s="354"/>
      <c r="AK29" s="38"/>
      <c r="AL29" s="11"/>
      <c r="AM29" s="27"/>
      <c r="AN29" s="39"/>
      <c r="AO29" s="53"/>
      <c r="AP29" s="11"/>
      <c r="AQ29" s="11"/>
      <c r="AR29" s="92" t="s">
        <v>31</v>
      </c>
      <c r="AS29" s="92">
        <f>PRODUCT(AS21,AO35)</f>
        <v>-0.45774716951298683</v>
      </c>
      <c r="AT29" s="352"/>
      <c r="AU29" s="353"/>
      <c r="AV29" s="354"/>
      <c r="AW29" s="38"/>
      <c r="AX29" s="11"/>
      <c r="AY29" s="27"/>
      <c r="AZ29" s="39"/>
      <c r="BA29" s="53"/>
      <c r="BB29" s="11"/>
      <c r="BC29" s="11"/>
      <c r="BD29" s="92" t="s">
        <v>31</v>
      </c>
      <c r="BE29" s="92">
        <f>PRODUCT(BE21,BA35)</f>
        <v>-0.45331548656969667</v>
      </c>
      <c r="BF29" s="352"/>
      <c r="BG29" s="353"/>
      <c r="BH29" s="354"/>
      <c r="BI29" s="38"/>
      <c r="BJ29" s="12"/>
      <c r="BK29" s="34"/>
      <c r="BL29" s="17"/>
      <c r="BM29" s="17"/>
      <c r="BN29" s="18"/>
      <c r="BO29" s="38"/>
      <c r="BP29" s="38"/>
      <c r="BQ29" s="38"/>
      <c r="BR29" s="17"/>
      <c r="BS29" s="17"/>
      <c r="BT29" s="17"/>
      <c r="BU29" s="17"/>
      <c r="BV29" s="17"/>
      <c r="BW29" s="17"/>
      <c r="BX29" s="17"/>
      <c r="BY29" s="17"/>
      <c r="BZ29" s="17"/>
      <c r="CA29" s="333"/>
      <c r="CB29" s="333"/>
      <c r="CC29" s="333"/>
      <c r="CD29" s="17"/>
      <c r="CE29" s="17"/>
      <c r="CF29" s="17"/>
      <c r="CG29" s="18"/>
      <c r="CH29" s="333"/>
      <c r="CI29" s="333"/>
      <c r="CJ29" s="333"/>
      <c r="CK29" s="17"/>
      <c r="CL29" s="17"/>
      <c r="CM29" s="17"/>
      <c r="CN29" s="17"/>
      <c r="CO29" s="17"/>
      <c r="CP29" s="17"/>
      <c r="CQ29" s="17"/>
      <c r="CR29" s="17"/>
      <c r="CS29" s="17"/>
      <c r="CT29" s="333"/>
      <c r="CU29" s="333"/>
      <c r="CV29" s="333"/>
      <c r="CW29" s="333"/>
      <c r="CX29" s="333"/>
      <c r="CY29" s="17"/>
      <c r="CZ29" s="17"/>
      <c r="DA29" s="17"/>
      <c r="DB29" s="17"/>
      <c r="DC29" s="17"/>
      <c r="DD29" s="17"/>
      <c r="DE29" s="17"/>
      <c r="DF29" s="17"/>
      <c r="DG29" s="17"/>
      <c r="DH29" s="17"/>
      <c r="DI29" s="17"/>
      <c r="DJ29" s="17"/>
      <c r="DK29" s="17"/>
      <c r="DL29" s="17"/>
      <c r="DM29" s="17"/>
      <c r="DN29" s="17"/>
      <c r="DO29" s="17"/>
      <c r="DP29" s="17"/>
    </row>
    <row r="30" spans="2:120">
      <c r="B30" s="27"/>
      <c r="C30" s="10"/>
      <c r="D30" s="39" t="s">
        <v>33</v>
      </c>
      <c r="E30" s="53">
        <f>G9</f>
        <v>-0.28671987589103765</v>
      </c>
      <c r="F30" s="11"/>
      <c r="G30" s="11"/>
      <c r="H30" s="187" t="s">
        <v>32</v>
      </c>
      <c r="I30" s="92">
        <f>I24^2</f>
        <v>8.3393320784301575E-2</v>
      </c>
      <c r="J30" s="279"/>
      <c r="K30" s="279"/>
      <c r="L30" s="279"/>
      <c r="M30" s="38"/>
      <c r="N30" s="28"/>
      <c r="O30" s="27"/>
      <c r="P30" s="39" t="s">
        <v>33</v>
      </c>
      <c r="Q30" s="53">
        <f>F9</f>
        <v>-0.26819896083567885</v>
      </c>
      <c r="R30" s="11"/>
      <c r="S30" s="11"/>
      <c r="T30" s="187" t="s">
        <v>32</v>
      </c>
      <c r="U30" s="92">
        <f>U24^2</f>
        <v>7.7904067300694782E-2</v>
      </c>
      <c r="V30" s="352"/>
      <c r="W30" s="353"/>
      <c r="X30" s="354"/>
      <c r="Y30" s="38"/>
      <c r="Z30" s="28"/>
      <c r="AA30" s="27"/>
      <c r="AB30" s="39" t="s">
        <v>33</v>
      </c>
      <c r="AC30" s="53">
        <f>E9</f>
        <v>-0.23053956628046468</v>
      </c>
      <c r="AD30" s="11"/>
      <c r="AE30" s="11"/>
      <c r="AF30" s="187" t="s">
        <v>32</v>
      </c>
      <c r="AG30" s="92">
        <f>AG24^2</f>
        <v>6.8616844164248805E-2</v>
      </c>
      <c r="AH30" s="352"/>
      <c r="AI30" s="353"/>
      <c r="AJ30" s="354"/>
      <c r="AK30" s="38"/>
      <c r="AL30" s="11"/>
      <c r="AM30" s="27"/>
      <c r="AN30" s="39" t="s">
        <v>33</v>
      </c>
      <c r="AO30" s="53">
        <f>D9</f>
        <v>-0.15316067380742929</v>
      </c>
      <c r="AP30" s="11"/>
      <c r="AQ30" s="11"/>
      <c r="AR30" s="187" t="s">
        <v>32</v>
      </c>
      <c r="AS30" s="92">
        <f>AS24^2</f>
        <v>5.1320503116726174E-2</v>
      </c>
      <c r="AT30" s="352"/>
      <c r="AU30" s="353"/>
      <c r="AV30" s="354"/>
      <c r="AW30" s="38"/>
      <c r="AX30" s="11"/>
      <c r="AY30" s="27"/>
      <c r="AZ30" s="39" t="s">
        <v>33</v>
      </c>
      <c r="BA30" s="53">
        <v>0</v>
      </c>
      <c r="BB30" s="11"/>
      <c r="BC30" s="11"/>
      <c r="BD30" s="187" t="s">
        <v>32</v>
      </c>
      <c r="BE30" s="92">
        <f>BE24^2</f>
        <v>2.3096151868620043E-2</v>
      </c>
      <c r="BF30" s="352"/>
      <c r="BG30" s="353"/>
      <c r="BH30" s="354"/>
      <c r="BI30" s="38"/>
      <c r="BJ30" s="12"/>
      <c r="BK30" s="34"/>
      <c r="BL30" s="17"/>
      <c r="BM30" s="17"/>
      <c r="BN30" s="17"/>
      <c r="BO30" s="17"/>
      <c r="BP30" s="17"/>
      <c r="BQ30" s="17"/>
      <c r="BR30" s="17"/>
      <c r="BS30" s="17"/>
      <c r="BT30" s="17"/>
      <c r="BU30" s="17"/>
      <c r="BV30" s="17"/>
      <c r="BW30" s="17"/>
      <c r="BX30" s="17"/>
      <c r="BY30" s="17"/>
      <c r="BZ30" s="17"/>
      <c r="CA30" s="17"/>
      <c r="CB30" s="17"/>
      <c r="CC30" s="17"/>
      <c r="CD30" s="17"/>
      <c r="CE30" s="17"/>
      <c r="CF30" s="17"/>
      <c r="CG30" s="17"/>
      <c r="CH30" s="17"/>
      <c r="CI30" s="17"/>
      <c r="CJ30" s="17"/>
      <c r="CK30" s="17"/>
      <c r="CL30" s="17"/>
      <c r="CM30" s="17"/>
      <c r="CN30" s="17"/>
      <c r="CO30" s="17"/>
      <c r="CP30" s="17"/>
      <c r="CQ30" s="17"/>
      <c r="CR30" s="17"/>
      <c r="CS30" s="17"/>
      <c r="CT30" s="17"/>
      <c r="CU30" s="17"/>
      <c r="CV30" s="17"/>
      <c r="CW30" s="17"/>
      <c r="CX30" s="17"/>
      <c r="CY30" s="17"/>
      <c r="CZ30" s="18"/>
      <c r="DA30" s="17"/>
      <c r="DB30" s="17"/>
      <c r="DC30" s="17"/>
      <c r="DD30" s="17"/>
      <c r="DE30" s="17"/>
      <c r="DF30" s="17"/>
      <c r="DG30" s="17"/>
      <c r="DH30" s="17"/>
      <c r="DI30" s="17"/>
      <c r="DJ30" s="17"/>
      <c r="DK30" s="17"/>
      <c r="DL30" s="17"/>
      <c r="DM30" s="17"/>
      <c r="DN30" s="17"/>
      <c r="DO30" s="17"/>
      <c r="DP30" s="17"/>
    </row>
    <row r="31" spans="2:120">
      <c r="B31" s="27"/>
      <c r="C31" s="10"/>
      <c r="D31" s="39"/>
      <c r="E31" s="53"/>
      <c r="F31" s="11"/>
      <c r="G31" s="11"/>
      <c r="H31" s="92" t="s">
        <v>34</v>
      </c>
      <c r="I31" s="92">
        <f>1-I30</f>
        <v>0.91660667921569838</v>
      </c>
      <c r="J31" s="279"/>
      <c r="K31" s="279"/>
      <c r="L31" s="279"/>
      <c r="M31" s="38"/>
      <c r="N31" s="28"/>
      <c r="O31" s="27"/>
      <c r="P31" s="39"/>
      <c r="Q31" s="53"/>
      <c r="R31" s="11"/>
      <c r="S31" s="11"/>
      <c r="T31" s="92" t="s">
        <v>34</v>
      </c>
      <c r="U31" s="92">
        <f>1-U30</f>
        <v>0.92209593269930523</v>
      </c>
      <c r="V31" s="352"/>
      <c r="W31" s="353"/>
      <c r="X31" s="354"/>
      <c r="Y31" s="38"/>
      <c r="Z31" s="28"/>
      <c r="AA31" s="27"/>
      <c r="AB31" s="39"/>
      <c r="AC31" s="53"/>
      <c r="AD31" s="11"/>
      <c r="AE31" s="11"/>
      <c r="AF31" s="92" t="s">
        <v>34</v>
      </c>
      <c r="AG31" s="92">
        <f>1-AG30</f>
        <v>0.93138315583575115</v>
      </c>
      <c r="AH31" s="352"/>
      <c r="AI31" s="353"/>
      <c r="AJ31" s="354"/>
      <c r="AK31" s="38"/>
      <c r="AL31" s="11"/>
      <c r="AM31" s="27"/>
      <c r="AN31" s="39"/>
      <c r="AO31" s="53"/>
      <c r="AP31" s="11"/>
      <c r="AQ31" s="11"/>
      <c r="AR31" s="92" t="s">
        <v>34</v>
      </c>
      <c r="AS31" s="92">
        <f>1-AS30</f>
        <v>0.9486794968832738</v>
      </c>
      <c r="AT31" s="352"/>
      <c r="AU31" s="353"/>
      <c r="AV31" s="354"/>
      <c r="AW31" s="38"/>
      <c r="AX31" s="11"/>
      <c r="AY31" s="27"/>
      <c r="AZ31" s="39"/>
      <c r="BA31" s="53"/>
      <c r="BB31" s="11"/>
      <c r="BC31" s="11"/>
      <c r="BD31" s="92" t="s">
        <v>34</v>
      </c>
      <c r="BE31" s="92">
        <f>1-BE30</f>
        <v>0.97690384813137998</v>
      </c>
      <c r="BF31" s="352"/>
      <c r="BG31" s="353"/>
      <c r="BH31" s="354"/>
      <c r="BI31" s="38"/>
      <c r="BJ31" s="12"/>
      <c r="BK31" s="34"/>
      <c r="BL31" s="17"/>
      <c r="BM31" s="17"/>
      <c r="BN31" s="18"/>
      <c r="BO31" s="17"/>
      <c r="BP31" s="17"/>
      <c r="BQ31" s="17"/>
      <c r="BR31" s="17"/>
      <c r="BS31" s="17"/>
      <c r="BT31" s="17"/>
      <c r="BU31" s="17"/>
      <c r="BV31" s="17"/>
      <c r="BW31" s="17"/>
      <c r="BX31" s="17"/>
      <c r="BY31" s="17"/>
      <c r="BZ31" s="17"/>
      <c r="CA31" s="17"/>
      <c r="CB31" s="17"/>
      <c r="CC31" s="17"/>
      <c r="CD31" s="17"/>
      <c r="CE31" s="17"/>
      <c r="CF31" s="17"/>
      <c r="CG31" s="18"/>
      <c r="CH31" s="17"/>
      <c r="CI31" s="17"/>
      <c r="CJ31" s="17"/>
      <c r="CK31" s="17"/>
      <c r="CL31" s="17"/>
      <c r="CM31" s="17"/>
      <c r="CN31" s="17"/>
      <c r="CO31" s="17"/>
      <c r="CP31" s="17"/>
      <c r="CQ31" s="17"/>
      <c r="CR31" s="17"/>
      <c r="CS31" s="17"/>
      <c r="CT31" s="17"/>
      <c r="CU31" s="17"/>
      <c r="CV31" s="17"/>
      <c r="CW31" s="17"/>
      <c r="CX31" s="17"/>
      <c r="CY31" s="17"/>
      <c r="CZ31" s="17"/>
      <c r="DA31" s="17"/>
      <c r="DB31" s="17"/>
      <c r="DC31" s="17"/>
      <c r="DD31" s="17"/>
      <c r="DE31" s="17"/>
      <c r="DF31" s="17"/>
      <c r="DG31" s="17"/>
      <c r="DH31" s="17"/>
      <c r="DI31" s="17"/>
      <c r="DJ31" s="17"/>
      <c r="DK31" s="17"/>
      <c r="DL31" s="17"/>
      <c r="DM31" s="17"/>
      <c r="DN31" s="17"/>
      <c r="DO31" s="17"/>
      <c r="DP31" s="17"/>
    </row>
    <row r="32" spans="2:120" ht="16.5" customHeight="1">
      <c r="B32" s="27"/>
      <c r="C32" s="10"/>
      <c r="D32" s="39" t="s">
        <v>14</v>
      </c>
      <c r="E32" s="53">
        <f t="shared" ref="E32:E38" si="0">H5</f>
        <v>-0.26624216449229954</v>
      </c>
      <c r="F32" s="11"/>
      <c r="G32" s="11"/>
      <c r="H32" s="92" t="s">
        <v>35</v>
      </c>
      <c r="I32" s="92">
        <f>I29*I31</f>
        <v>-0.3696746911601681</v>
      </c>
      <c r="J32" s="279"/>
      <c r="K32" s="279"/>
      <c r="L32" s="279"/>
      <c r="M32" s="38"/>
      <c r="N32" s="28"/>
      <c r="O32" s="27"/>
      <c r="P32" s="39" t="s">
        <v>14</v>
      </c>
      <c r="Q32" s="53">
        <f t="shared" ref="Q32:Q38" si="1">G5</f>
        <v>-0.26291739043798007</v>
      </c>
      <c r="R32" s="11"/>
      <c r="S32" s="11"/>
      <c r="T32" s="92" t="s">
        <v>35</v>
      </c>
      <c r="U32" s="92">
        <f>U29*U31</f>
        <v>-0.40804672346143755</v>
      </c>
      <c r="V32" s="352"/>
      <c r="W32" s="353"/>
      <c r="X32" s="354"/>
      <c r="Y32" s="38"/>
      <c r="Z32" s="28"/>
      <c r="AA32" s="27"/>
      <c r="AB32" s="39" t="s">
        <v>14</v>
      </c>
      <c r="AC32" s="53">
        <f t="shared" ref="AC32:AC38" si="2">F5</f>
        <v>-0.25781961573608653</v>
      </c>
      <c r="AD32" s="11"/>
      <c r="AE32" s="11"/>
      <c r="AF32" s="92" t="s">
        <v>35</v>
      </c>
      <c r="AG32" s="92">
        <f>AG29*AG31</f>
        <v>-0.42423290665137448</v>
      </c>
      <c r="AH32" s="352"/>
      <c r="AI32" s="353"/>
      <c r="AJ32" s="354"/>
      <c r="AK32" s="38"/>
      <c r="AL32" s="11"/>
      <c r="AM32" s="27"/>
      <c r="AN32" s="39" t="s">
        <v>14</v>
      </c>
      <c r="AO32" s="53">
        <f t="shared" ref="AO32:AO38" si="3">E5</f>
        <v>-0.2481085026931184</v>
      </c>
      <c r="AP32" s="11"/>
      <c r="AQ32" s="11"/>
      <c r="AR32" s="92" t="s">
        <v>35</v>
      </c>
      <c r="AS32" s="92">
        <f>AS29*AS31</f>
        <v>-0.43425535447332297</v>
      </c>
      <c r="AT32" s="352"/>
      <c r="AU32" s="353"/>
      <c r="AV32" s="354"/>
      <c r="AW32" s="38"/>
      <c r="AX32" s="11"/>
      <c r="AY32" s="27"/>
      <c r="AZ32" s="39" t="s">
        <v>14</v>
      </c>
      <c r="BA32" s="53">
        <f t="shared" ref="BA32:BA38" si="4">D5</f>
        <v>-0.22892710614302403</v>
      </c>
      <c r="BB32" s="11"/>
      <c r="BC32" s="11"/>
      <c r="BD32" s="92" t="s">
        <v>35</v>
      </c>
      <c r="BE32" s="92">
        <f>BE29*BE31</f>
        <v>-0.4428456432474856</v>
      </c>
      <c r="BF32" s="352"/>
      <c r="BG32" s="353"/>
      <c r="BH32" s="354"/>
      <c r="BI32" s="38"/>
      <c r="BJ32" s="12"/>
      <c r="BK32" s="34"/>
      <c r="BL32" s="38"/>
      <c r="BM32" s="17"/>
      <c r="BN32" s="17"/>
      <c r="BO32" s="17"/>
      <c r="BP32" s="17"/>
      <c r="BQ32" s="17"/>
      <c r="BR32" s="17"/>
      <c r="BS32" s="17"/>
      <c r="BT32" s="17"/>
      <c r="BU32" s="17"/>
      <c r="BV32" s="17"/>
      <c r="BW32" s="17"/>
      <c r="BX32" s="17"/>
      <c r="BY32" s="17"/>
      <c r="BZ32" s="17"/>
      <c r="CA32" s="333"/>
      <c r="CB32" s="333"/>
      <c r="CC32" s="333"/>
      <c r="CD32" s="333"/>
      <c r="CE32" s="333"/>
      <c r="CF32" s="17"/>
      <c r="CG32" s="17"/>
      <c r="CH32" s="17"/>
      <c r="CI32" s="17"/>
      <c r="CJ32" s="17"/>
      <c r="CK32" s="17"/>
      <c r="CL32" s="17"/>
      <c r="CM32" s="17"/>
      <c r="CN32" s="17"/>
      <c r="CO32" s="17"/>
      <c r="CP32" s="17"/>
      <c r="CQ32" s="17"/>
      <c r="CR32" s="17"/>
      <c r="CS32" s="17"/>
      <c r="CT32" s="17"/>
      <c r="CU32" s="17"/>
      <c r="CV32" s="17"/>
      <c r="CW32" s="17"/>
      <c r="CX32" s="17"/>
      <c r="CY32" s="17"/>
      <c r="CZ32" s="18"/>
      <c r="DA32" s="17"/>
      <c r="DB32" s="17"/>
      <c r="DC32" s="17"/>
      <c r="DD32" s="17"/>
      <c r="DE32" s="17"/>
      <c r="DF32" s="17"/>
      <c r="DG32" s="17"/>
      <c r="DH32" s="17"/>
      <c r="DI32" s="17"/>
      <c r="DJ32" s="17"/>
      <c r="DK32" s="17"/>
      <c r="DL32" s="17"/>
      <c r="DM32" s="17"/>
      <c r="DN32" s="17"/>
      <c r="DO32" s="17"/>
      <c r="DP32" s="17"/>
    </row>
    <row r="33" spans="2:120" ht="18.75" customHeight="1">
      <c r="B33" s="27"/>
      <c r="C33" s="10"/>
      <c r="D33" s="39" t="s">
        <v>9</v>
      </c>
      <c r="E33" s="53">
        <f t="shared" si="0"/>
        <v>0.65957181114956143</v>
      </c>
      <c r="F33" s="11"/>
      <c r="G33" s="11"/>
      <c r="H33" s="92" t="s">
        <v>36</v>
      </c>
      <c r="I33" s="92">
        <f>E25+I32</f>
        <v>-0.3696746911601681</v>
      </c>
      <c r="J33" s="279"/>
      <c r="K33" s="279"/>
      <c r="L33" s="279"/>
      <c r="M33" s="38"/>
      <c r="N33" s="28"/>
      <c r="O33" s="27"/>
      <c r="P33" s="39" t="s">
        <v>9</v>
      </c>
      <c r="Q33" s="53">
        <f t="shared" si="1"/>
        <v>0.6574614142452877</v>
      </c>
      <c r="R33" s="11"/>
      <c r="S33" s="11"/>
      <c r="T33" s="92" t="s">
        <v>36</v>
      </c>
      <c r="U33" s="92">
        <f>Q25+U32</f>
        <v>-0.56486438278946971</v>
      </c>
      <c r="V33" s="352"/>
      <c r="W33" s="353"/>
      <c r="X33" s="354"/>
      <c r="Y33" s="38"/>
      <c r="Z33" s="28"/>
      <c r="AA33" s="27"/>
      <c r="AB33" s="39" t="s">
        <v>9</v>
      </c>
      <c r="AC33" s="53">
        <f t="shared" si="2"/>
        <v>0.65876827383837855</v>
      </c>
      <c r="AD33" s="11"/>
      <c r="AE33" s="11"/>
      <c r="AF33" s="92" t="s">
        <v>36</v>
      </c>
      <c r="AG33" s="92">
        <f>AC25+AG32</f>
        <v>-0.66404180010234237</v>
      </c>
      <c r="AH33" s="352"/>
      <c r="AI33" s="353"/>
      <c r="AJ33" s="354"/>
      <c r="AK33" s="38"/>
      <c r="AL33" s="11"/>
      <c r="AM33" s="27"/>
      <c r="AN33" s="39" t="s">
        <v>9</v>
      </c>
      <c r="AO33" s="53">
        <f t="shared" si="3"/>
        <v>0.66299289091211722</v>
      </c>
      <c r="AP33" s="11"/>
      <c r="AQ33" s="11"/>
      <c r="AR33" s="92" t="s">
        <v>36</v>
      </c>
      <c r="AS33" s="92">
        <f>AO25+AS32</f>
        <v>-0.71755689730035677</v>
      </c>
      <c r="AT33" s="352"/>
      <c r="AU33" s="353"/>
      <c r="AV33" s="354"/>
      <c r="AW33" s="38"/>
      <c r="AX33" s="11"/>
      <c r="AY33" s="27"/>
      <c r="AZ33" s="39" t="s">
        <v>9</v>
      </c>
      <c r="BA33" s="53">
        <f t="shared" si="4"/>
        <v>0.6690368667471861</v>
      </c>
      <c r="BB33" s="11"/>
      <c r="BC33" s="11"/>
      <c r="BD33" s="92" t="s">
        <v>36</v>
      </c>
      <c r="BE33" s="92">
        <f>BA25+BE32</f>
        <v>-0.75226793798447256</v>
      </c>
      <c r="BF33" s="352"/>
      <c r="BG33" s="353"/>
      <c r="BH33" s="354"/>
      <c r="BI33" s="38"/>
      <c r="BJ33" s="12"/>
      <c r="BK33" s="34"/>
      <c r="BL33" s="17"/>
      <c r="BM33" s="17"/>
      <c r="BN33" s="18"/>
      <c r="BO33" s="17"/>
      <c r="BP33" s="17"/>
      <c r="BQ33" s="17"/>
      <c r="BR33" s="17"/>
      <c r="BS33" s="17"/>
      <c r="BT33" s="17"/>
      <c r="BU33" s="17"/>
      <c r="BV33" s="17"/>
      <c r="BW33" s="17"/>
      <c r="BX33" s="17"/>
      <c r="BY33" s="17"/>
      <c r="BZ33" s="17"/>
      <c r="CA33" s="17"/>
      <c r="CB33" s="17"/>
      <c r="CC33" s="17"/>
      <c r="CD33" s="17"/>
      <c r="CE33" s="17"/>
      <c r="CF33" s="17"/>
      <c r="CG33" s="18"/>
      <c r="CH33" s="17"/>
      <c r="CI33" s="17"/>
      <c r="CJ33" s="17"/>
      <c r="CK33" s="17"/>
      <c r="CL33" s="17"/>
      <c r="CM33" s="17"/>
      <c r="CN33" s="17"/>
      <c r="CO33" s="17"/>
      <c r="CP33" s="17"/>
      <c r="CQ33" s="17"/>
      <c r="CR33" s="17"/>
      <c r="CS33" s="17"/>
      <c r="CT33" s="17"/>
      <c r="CU33" s="17"/>
      <c r="CV33" s="17"/>
      <c r="CW33" s="17"/>
      <c r="CX33" s="17"/>
      <c r="CY33" s="17"/>
      <c r="CZ33" s="17"/>
      <c r="DA33" s="17"/>
      <c r="DB33" s="17"/>
      <c r="DC33" s="17"/>
      <c r="DD33" s="17"/>
      <c r="DE33" s="17"/>
      <c r="DF33" s="17"/>
      <c r="DG33" s="17"/>
      <c r="DH33" s="17"/>
      <c r="DI33" s="17"/>
      <c r="DJ33" s="17"/>
      <c r="DK33" s="17"/>
      <c r="DL33" s="17"/>
      <c r="DM33" s="17"/>
      <c r="DN33" s="17"/>
      <c r="DO33" s="17"/>
      <c r="DP33" s="17"/>
    </row>
    <row r="34" spans="2:120" ht="18.75" customHeight="1">
      <c r="B34" s="27"/>
      <c r="C34" s="10"/>
      <c r="D34" s="39" t="s">
        <v>10</v>
      </c>
      <c r="E34" s="53">
        <f t="shared" si="0"/>
        <v>0.42420447782314674</v>
      </c>
      <c r="F34" s="11"/>
      <c r="G34" s="11"/>
      <c r="H34" s="119"/>
      <c r="I34" s="119"/>
      <c r="J34" s="19"/>
      <c r="K34" s="19"/>
      <c r="L34" s="19"/>
      <c r="M34" s="19"/>
      <c r="N34" s="28"/>
      <c r="O34" s="27"/>
      <c r="P34" s="39" t="s">
        <v>10</v>
      </c>
      <c r="Q34" s="53">
        <f t="shared" si="1"/>
        <v>0.42454242249567875</v>
      </c>
      <c r="R34" s="11"/>
      <c r="S34" s="11"/>
      <c r="T34" s="119"/>
      <c r="U34" s="119"/>
      <c r="V34" s="19"/>
      <c r="W34" s="19"/>
      <c r="X34" s="19"/>
      <c r="Y34" s="19"/>
      <c r="Z34" s="28"/>
      <c r="AA34" s="27"/>
      <c r="AB34" s="39" t="s">
        <v>10</v>
      </c>
      <c r="AC34" s="53">
        <f t="shared" si="2"/>
        <v>0.42663209271369862</v>
      </c>
      <c r="AD34" s="11"/>
      <c r="AE34" s="11"/>
      <c r="AF34" s="119"/>
      <c r="AG34" s="119"/>
      <c r="AH34" s="19"/>
      <c r="AI34" s="19"/>
      <c r="AJ34" s="19"/>
      <c r="AK34" s="19"/>
      <c r="AL34" s="11"/>
      <c r="AM34" s="27"/>
      <c r="AN34" s="39" t="s">
        <v>10</v>
      </c>
      <c r="AO34" s="53">
        <f t="shared" si="3"/>
        <v>0.43121638980980798</v>
      </c>
      <c r="AP34" s="11"/>
      <c r="AQ34" s="11"/>
      <c r="AR34" s="119"/>
      <c r="AS34" s="119"/>
      <c r="AT34" s="19"/>
      <c r="AU34" s="19"/>
      <c r="AV34" s="19"/>
      <c r="AW34" s="19"/>
      <c r="AX34" s="11"/>
      <c r="AY34" s="27"/>
      <c r="AZ34" s="39" t="s">
        <v>10</v>
      </c>
      <c r="BA34" s="53">
        <f t="shared" si="4"/>
        <v>0.43946821192817409</v>
      </c>
      <c r="BB34" s="11"/>
      <c r="BC34" s="11"/>
      <c r="BD34" s="119"/>
      <c r="BE34" s="119"/>
      <c r="BF34" s="19"/>
      <c r="BG34" s="19"/>
      <c r="BH34" s="19"/>
      <c r="BI34" s="19"/>
      <c r="BJ34" s="12"/>
      <c r="BK34" s="136"/>
      <c r="BL34" s="17"/>
      <c r="BM34" s="17"/>
      <c r="BN34" s="17"/>
      <c r="BO34" s="17"/>
      <c r="BP34" s="17"/>
      <c r="BQ34" s="17"/>
      <c r="BR34" s="17"/>
      <c r="BS34" s="17"/>
      <c r="BT34" s="17"/>
      <c r="BU34" s="17"/>
      <c r="BV34" s="17"/>
      <c r="BW34" s="17"/>
      <c r="BX34" s="17"/>
      <c r="BY34" s="17"/>
      <c r="BZ34" s="17"/>
      <c r="CA34" s="17"/>
      <c r="CB34" s="17"/>
      <c r="CC34" s="17"/>
      <c r="CD34" s="17"/>
      <c r="CE34" s="17"/>
      <c r="CF34" s="17"/>
      <c r="CG34" s="17"/>
      <c r="CH34" s="17"/>
      <c r="CI34" s="17"/>
      <c r="CJ34" s="17"/>
      <c r="CK34" s="17"/>
      <c r="CL34" s="17"/>
      <c r="CM34" s="17"/>
      <c r="CN34" s="17"/>
      <c r="CO34" s="17"/>
      <c r="CP34" s="17"/>
      <c r="CQ34" s="17"/>
      <c r="CR34" s="17"/>
      <c r="CS34" s="17"/>
      <c r="CT34" s="17"/>
      <c r="CU34" s="17"/>
      <c r="CV34" s="17"/>
      <c r="CW34" s="17"/>
      <c r="CX34" s="17"/>
      <c r="CY34" s="17"/>
      <c r="CZ34" s="17"/>
      <c r="DA34" s="17"/>
      <c r="DB34" s="17"/>
      <c r="DC34" s="17"/>
      <c r="DD34" s="17"/>
      <c r="DE34" s="17"/>
      <c r="DF34" s="17"/>
      <c r="DG34" s="17"/>
      <c r="DH34" s="17"/>
      <c r="DI34" s="17"/>
      <c r="DJ34" s="17"/>
      <c r="DK34" s="17"/>
      <c r="DL34" s="17"/>
      <c r="DM34" s="17"/>
      <c r="DN34" s="17"/>
      <c r="DO34" s="17"/>
      <c r="DP34" s="17"/>
    </row>
    <row r="35" spans="2:120" ht="16.5" customHeight="1">
      <c r="B35" s="27"/>
      <c r="C35" s="10"/>
      <c r="D35" s="39" t="s">
        <v>11</v>
      </c>
      <c r="E35" s="53">
        <f t="shared" si="0"/>
        <v>0.80661574815597703</v>
      </c>
      <c r="F35" s="11"/>
      <c r="G35" s="11"/>
      <c r="H35" s="471" t="s">
        <v>173</v>
      </c>
      <c r="I35" s="471"/>
      <c r="J35" s="471"/>
      <c r="K35" s="471"/>
      <c r="L35" s="471"/>
      <c r="M35" s="19"/>
      <c r="N35" s="28"/>
      <c r="O35" s="27"/>
      <c r="P35" s="39" t="s">
        <v>11</v>
      </c>
      <c r="Q35" s="53">
        <f t="shared" si="1"/>
        <v>0.80916141259942187</v>
      </c>
      <c r="R35" s="11"/>
      <c r="S35" s="11"/>
      <c r="T35" s="355" t="s">
        <v>173</v>
      </c>
      <c r="U35" s="356"/>
      <c r="V35" s="356"/>
      <c r="W35" s="356"/>
      <c r="X35" s="357"/>
      <c r="Y35" s="19"/>
      <c r="Z35" s="28"/>
      <c r="AA35" s="27"/>
      <c r="AB35" s="39" t="s">
        <v>11</v>
      </c>
      <c r="AC35" s="53">
        <f t="shared" si="2"/>
        <v>0.80504788156837792</v>
      </c>
      <c r="AD35" s="11"/>
      <c r="AE35" s="11"/>
      <c r="AF35" s="355" t="s">
        <v>173</v>
      </c>
      <c r="AG35" s="356"/>
      <c r="AH35" s="356"/>
      <c r="AI35" s="356"/>
      <c r="AJ35" s="357"/>
      <c r="AK35" s="19"/>
      <c r="AL35" s="11"/>
      <c r="AM35" s="27"/>
      <c r="AN35" s="39" t="s">
        <v>11</v>
      </c>
      <c r="AO35" s="53">
        <f t="shared" si="3"/>
        <v>0.79380459441771956</v>
      </c>
      <c r="AP35" s="11"/>
      <c r="AQ35" s="11"/>
      <c r="AR35" s="355" t="s">
        <v>173</v>
      </c>
      <c r="AS35" s="356"/>
      <c r="AT35" s="356"/>
      <c r="AU35" s="356"/>
      <c r="AV35" s="357"/>
      <c r="AW35" s="19"/>
      <c r="AX35" s="11"/>
      <c r="AY35" s="27"/>
      <c r="AZ35" s="39" t="s">
        <v>11</v>
      </c>
      <c r="BA35" s="53">
        <f t="shared" si="4"/>
        <v>0.77478168763291111</v>
      </c>
      <c r="BB35" s="11"/>
      <c r="BC35" s="11"/>
      <c r="BD35" s="355" t="s">
        <v>173</v>
      </c>
      <c r="BE35" s="356"/>
      <c r="BF35" s="356"/>
      <c r="BG35" s="356"/>
      <c r="BH35" s="357"/>
      <c r="BI35" s="19"/>
      <c r="BJ35" s="12"/>
      <c r="BK35" s="34"/>
      <c r="BL35" s="17"/>
      <c r="BM35" s="17"/>
      <c r="BN35" s="18"/>
      <c r="BO35" s="17"/>
      <c r="BP35" s="17"/>
      <c r="BQ35" s="17"/>
      <c r="BR35" s="17"/>
      <c r="BS35" s="17"/>
      <c r="BT35" s="17"/>
      <c r="BU35" s="17"/>
      <c r="BV35" s="17"/>
      <c r="BW35" s="17"/>
      <c r="BX35" s="17"/>
      <c r="BY35" s="17"/>
      <c r="BZ35" s="17"/>
      <c r="CA35" s="17"/>
      <c r="CB35" s="17"/>
      <c r="CC35" s="17"/>
      <c r="CD35" s="17"/>
      <c r="CE35" s="17"/>
      <c r="CF35" s="17"/>
      <c r="CG35" s="18"/>
      <c r="CH35" s="17"/>
      <c r="CI35" s="17"/>
      <c r="CJ35" s="17"/>
      <c r="CK35" s="17"/>
      <c r="CL35" s="17"/>
      <c r="CM35" s="17"/>
      <c r="CN35" s="17"/>
      <c r="CO35" s="17"/>
      <c r="CP35" s="17"/>
      <c r="CQ35" s="17"/>
      <c r="CR35" s="17"/>
      <c r="CS35" s="17"/>
      <c r="CT35" s="17"/>
      <c r="CU35" s="17"/>
      <c r="CV35" s="17"/>
      <c r="CW35" s="17"/>
      <c r="CX35" s="17"/>
      <c r="CY35" s="17"/>
      <c r="CZ35" s="17"/>
      <c r="DA35" s="17"/>
      <c r="DB35" s="17"/>
      <c r="DC35" s="17"/>
      <c r="DD35" s="17"/>
      <c r="DE35" s="17"/>
      <c r="DF35" s="17"/>
      <c r="DG35" s="17"/>
      <c r="DH35" s="17"/>
      <c r="DI35" s="17"/>
      <c r="DJ35" s="17"/>
      <c r="DK35" s="17"/>
      <c r="DL35" s="17"/>
      <c r="DM35" s="17"/>
      <c r="DN35" s="17"/>
      <c r="DO35" s="17"/>
      <c r="DP35" s="17"/>
    </row>
    <row r="36" spans="2:120" ht="18" customHeight="1">
      <c r="B36" s="27"/>
      <c r="C36" s="10"/>
      <c r="D36" s="39" t="s">
        <v>52</v>
      </c>
      <c r="E36" s="53">
        <f t="shared" si="0"/>
        <v>-0.29723368187244054</v>
      </c>
      <c r="F36" s="19"/>
      <c r="G36" s="11"/>
      <c r="H36" s="188" t="s">
        <v>172</v>
      </c>
      <c r="I36" s="188" t="s">
        <v>170</v>
      </c>
      <c r="J36" s="376" t="s">
        <v>171</v>
      </c>
      <c r="K36" s="376"/>
      <c r="L36" s="376"/>
      <c r="M36" s="19"/>
      <c r="N36" s="28"/>
      <c r="O36" s="27"/>
      <c r="P36" s="39" t="s">
        <v>52</v>
      </c>
      <c r="Q36" s="53">
        <f t="shared" si="1"/>
        <v>-0.28671987589103765</v>
      </c>
      <c r="R36" s="19"/>
      <c r="S36" s="11"/>
      <c r="T36" s="188" t="s">
        <v>172</v>
      </c>
      <c r="U36" s="188" t="s">
        <v>170</v>
      </c>
      <c r="V36" s="381" t="s">
        <v>171</v>
      </c>
      <c r="W36" s="382"/>
      <c r="X36" s="383"/>
      <c r="Y36" s="19"/>
      <c r="Z36" s="28"/>
      <c r="AA36" s="27"/>
      <c r="AB36" s="39" t="s">
        <v>52</v>
      </c>
      <c r="AC36" s="53">
        <f t="shared" si="2"/>
        <v>-0.26819896083567885</v>
      </c>
      <c r="AD36" s="19"/>
      <c r="AE36" s="11"/>
      <c r="AF36" s="188" t="s">
        <v>172</v>
      </c>
      <c r="AG36" s="188" t="s">
        <v>170</v>
      </c>
      <c r="AH36" s="381" t="s">
        <v>171</v>
      </c>
      <c r="AI36" s="382"/>
      <c r="AJ36" s="383"/>
      <c r="AK36" s="19"/>
      <c r="AL36" s="11"/>
      <c r="AM36" s="27"/>
      <c r="AN36" s="39" t="s">
        <v>52</v>
      </c>
      <c r="AO36" s="53">
        <f t="shared" si="3"/>
        <v>-0.23053956628046468</v>
      </c>
      <c r="AP36" s="19"/>
      <c r="AQ36" s="11"/>
      <c r="AR36" s="188" t="s">
        <v>172</v>
      </c>
      <c r="AS36" s="188" t="s">
        <v>170</v>
      </c>
      <c r="AT36" s="381" t="s">
        <v>171</v>
      </c>
      <c r="AU36" s="382"/>
      <c r="AV36" s="383"/>
      <c r="AW36" s="19"/>
      <c r="AX36" s="11"/>
      <c r="AY36" s="27"/>
      <c r="AZ36" s="39" t="s">
        <v>52</v>
      </c>
      <c r="BA36" s="53">
        <f t="shared" si="4"/>
        <v>-0.15316067380742929</v>
      </c>
      <c r="BB36" s="19"/>
      <c r="BC36" s="11"/>
      <c r="BD36" s="188" t="s">
        <v>172</v>
      </c>
      <c r="BE36" s="188" t="s">
        <v>170</v>
      </c>
      <c r="BF36" s="381" t="s">
        <v>171</v>
      </c>
      <c r="BG36" s="382"/>
      <c r="BH36" s="383"/>
      <c r="BI36" s="19"/>
      <c r="BJ36" s="12"/>
      <c r="BK36" s="34"/>
      <c r="BL36" s="17"/>
      <c r="BM36" s="17"/>
      <c r="BN36" s="17"/>
      <c r="BO36" s="17"/>
      <c r="BP36" s="17"/>
      <c r="BQ36" s="17"/>
      <c r="BR36" s="17"/>
      <c r="BS36" s="17"/>
      <c r="BT36" s="17"/>
      <c r="BU36" s="17"/>
      <c r="BV36" s="17"/>
      <c r="BW36" s="17"/>
      <c r="BX36" s="17"/>
      <c r="BY36" s="17"/>
      <c r="BZ36" s="17"/>
      <c r="CA36" s="17"/>
      <c r="CB36" s="17"/>
      <c r="CC36" s="17"/>
      <c r="CD36" s="17"/>
      <c r="CE36" s="17"/>
      <c r="CF36" s="17"/>
      <c r="CG36" s="17"/>
      <c r="CH36" s="17"/>
      <c r="CI36" s="17"/>
      <c r="CJ36" s="17"/>
      <c r="CK36" s="17"/>
      <c r="CL36" s="17"/>
      <c r="CM36" s="17"/>
      <c r="CN36" s="17"/>
      <c r="CO36" s="17"/>
      <c r="CP36" s="17"/>
      <c r="CQ36" s="17"/>
      <c r="CR36" s="17"/>
      <c r="CS36" s="17"/>
      <c r="CT36" s="17"/>
      <c r="CU36" s="17"/>
      <c r="CV36" s="17"/>
      <c r="CW36" s="17"/>
      <c r="CX36" s="17"/>
      <c r="CY36" s="189"/>
      <c r="CZ36" s="333"/>
      <c r="DA36" s="333"/>
      <c r="DB36" s="17"/>
      <c r="DC36" s="17"/>
      <c r="DD36" s="17"/>
      <c r="DE36" s="17"/>
      <c r="DF36" s="17"/>
      <c r="DG36" s="17"/>
      <c r="DH36" s="17"/>
      <c r="DI36" s="17"/>
      <c r="DJ36" s="17"/>
      <c r="DK36" s="17"/>
      <c r="DL36" s="17"/>
      <c r="DM36" s="17"/>
      <c r="DN36" s="17"/>
      <c r="DO36" s="17"/>
      <c r="DP36" s="17"/>
    </row>
    <row r="37" spans="2:120" ht="19.5" customHeight="1">
      <c r="B37" s="27"/>
      <c r="C37" s="10"/>
      <c r="D37" s="39" t="s">
        <v>24</v>
      </c>
      <c r="E37" s="53">
        <f t="shared" si="0"/>
        <v>-0.23293370302351926</v>
      </c>
      <c r="F37" s="11"/>
      <c r="G37" s="40">
        <v>4</v>
      </c>
      <c r="H37" s="191" t="s">
        <v>37</v>
      </c>
      <c r="I37" s="126">
        <f>PRODUCT(I33,E32)</f>
        <v>9.8422989932505506E-2</v>
      </c>
      <c r="J37" s="375"/>
      <c r="K37" s="375"/>
      <c r="L37" s="375"/>
      <c r="M37" s="11"/>
      <c r="N37" s="34"/>
      <c r="O37" s="27"/>
      <c r="P37" s="39" t="s">
        <v>24</v>
      </c>
      <c r="Q37" s="53">
        <f t="shared" si="1"/>
        <v>-0.22584747012556625</v>
      </c>
      <c r="R37" s="11"/>
      <c r="S37" s="40">
        <v>4</v>
      </c>
      <c r="T37" s="191" t="s">
        <v>37</v>
      </c>
      <c r="U37" s="126">
        <f>PRODUCT(U33,Q32)</f>
        <v>0.14851266947436764</v>
      </c>
      <c r="V37" s="378"/>
      <c r="W37" s="379"/>
      <c r="X37" s="380"/>
      <c r="Y37" s="11"/>
      <c r="Z37" s="28"/>
      <c r="AA37" s="27"/>
      <c r="AB37" s="39" t="s">
        <v>24</v>
      </c>
      <c r="AC37" s="53">
        <f t="shared" si="2"/>
        <v>-0.21088081995064817</v>
      </c>
      <c r="AD37" s="11"/>
      <c r="AE37" s="40">
        <v>4</v>
      </c>
      <c r="AF37" s="191" t="s">
        <v>37</v>
      </c>
      <c r="AG37" s="126">
        <f>PRODUCT(AG33,AC32)</f>
        <v>0.1712030017350851</v>
      </c>
      <c r="AH37" s="378"/>
      <c r="AI37" s="379"/>
      <c r="AJ37" s="380"/>
      <c r="AK37" s="11"/>
      <c r="AL37" s="11"/>
      <c r="AM37" s="27"/>
      <c r="AN37" s="39" t="s">
        <v>24</v>
      </c>
      <c r="AO37" s="53">
        <f t="shared" si="3"/>
        <v>-0.1798287232389951</v>
      </c>
      <c r="AP37" s="11"/>
      <c r="AQ37" s="40">
        <v>4</v>
      </c>
      <c r="AR37" s="191" t="s">
        <v>37</v>
      </c>
      <c r="AS37" s="126">
        <f>PRODUCT(AS33,AO32)</f>
        <v>0.17803196738631125</v>
      </c>
      <c r="AT37" s="378"/>
      <c r="AU37" s="379"/>
      <c r="AV37" s="380"/>
      <c r="AW37" s="11"/>
      <c r="AX37" s="11"/>
      <c r="AY37" s="27"/>
      <c r="AZ37" s="39" t="s">
        <v>24</v>
      </c>
      <c r="BA37" s="53">
        <f t="shared" si="4"/>
        <v>-0.1177468128855398</v>
      </c>
      <c r="BB37" s="11"/>
      <c r="BC37" s="40">
        <v>4</v>
      </c>
      <c r="BD37" s="191" t="s">
        <v>37</v>
      </c>
      <c r="BE37" s="126">
        <f>PRODUCT(BE33,BA32)</f>
        <v>0.17221452208696517</v>
      </c>
      <c r="BF37" s="378"/>
      <c r="BG37" s="379"/>
      <c r="BH37" s="380"/>
      <c r="BI37" s="11"/>
      <c r="BJ37" s="12"/>
      <c r="BK37" s="34"/>
      <c r="BL37" s="17"/>
      <c r="BM37" s="17"/>
      <c r="BN37" s="17"/>
      <c r="BO37" s="17"/>
      <c r="BP37" s="17"/>
      <c r="BQ37" s="17"/>
      <c r="BR37" s="17"/>
      <c r="BS37" s="17"/>
      <c r="BT37" s="17"/>
      <c r="BU37" s="17"/>
      <c r="BV37" s="17"/>
      <c r="BW37" s="17"/>
      <c r="BX37" s="17"/>
      <c r="BY37" s="17"/>
      <c r="BZ37" s="17"/>
      <c r="CA37" s="17"/>
      <c r="CB37" s="17"/>
      <c r="CC37" s="17"/>
      <c r="CD37" s="17"/>
      <c r="CE37" s="17"/>
      <c r="CF37" s="17"/>
      <c r="CG37" s="17"/>
      <c r="CH37" s="17"/>
      <c r="CI37" s="17"/>
      <c r="CJ37" s="17"/>
      <c r="CK37" s="17"/>
      <c r="CL37" s="17"/>
      <c r="CM37" s="17"/>
      <c r="CN37" s="17"/>
      <c r="CO37" s="17"/>
      <c r="CP37" s="17"/>
      <c r="CQ37" s="17"/>
      <c r="CR37" s="17"/>
      <c r="CS37" s="17"/>
      <c r="CT37" s="17"/>
      <c r="CU37" s="17"/>
      <c r="CV37" s="17"/>
      <c r="CW37" s="17"/>
      <c r="CX37" s="17"/>
      <c r="CY37" s="17"/>
      <c r="CZ37" s="17"/>
      <c r="DA37" s="17"/>
      <c r="DB37" s="17"/>
      <c r="DC37" s="17"/>
      <c r="DD37" s="17"/>
      <c r="DE37" s="17"/>
      <c r="DF37" s="17"/>
      <c r="DG37" s="17"/>
      <c r="DH37" s="17"/>
      <c r="DI37" s="17"/>
      <c r="DJ37" s="17"/>
      <c r="DK37" s="17"/>
      <c r="DL37" s="17"/>
      <c r="DM37" s="17"/>
      <c r="DN37" s="17"/>
      <c r="DO37" s="17"/>
      <c r="DP37" s="17"/>
    </row>
    <row r="38" spans="2:120" ht="16.5" customHeight="1">
      <c r="B38" s="58"/>
      <c r="C38" s="10"/>
      <c r="D38" s="39" t="s">
        <v>67</v>
      </c>
      <c r="E38" s="53">
        <f t="shared" si="0"/>
        <v>-0.27281490889001841</v>
      </c>
      <c r="F38" s="11"/>
      <c r="G38" s="40">
        <v>5</v>
      </c>
      <c r="H38" s="191" t="s">
        <v>38</v>
      </c>
      <c r="I38" s="126">
        <f>PRODUCT(I33,E33)</f>
        <v>-0.24382700558466683</v>
      </c>
      <c r="J38" s="375"/>
      <c r="K38" s="375"/>
      <c r="L38" s="375"/>
      <c r="M38" s="38"/>
      <c r="N38" s="34"/>
      <c r="O38" s="27"/>
      <c r="P38" s="39" t="s">
        <v>67</v>
      </c>
      <c r="Q38" s="53">
        <f t="shared" si="1"/>
        <v>-0.26923986896650198</v>
      </c>
      <c r="R38" s="11"/>
      <c r="S38" s="40">
        <v>5</v>
      </c>
      <c r="T38" s="191" t="s">
        <v>38</v>
      </c>
      <c r="U38" s="126">
        <f>PRODUCT(U33,Q33)</f>
        <v>-0.37137653596555631</v>
      </c>
      <c r="V38" s="378"/>
      <c r="W38" s="379"/>
      <c r="X38" s="380"/>
      <c r="Y38" s="38"/>
      <c r="Z38" s="28"/>
      <c r="AA38" s="27"/>
      <c r="AB38" s="39" t="s">
        <v>67</v>
      </c>
      <c r="AC38" s="53">
        <f t="shared" si="2"/>
        <v>-0.26377135908157523</v>
      </c>
      <c r="AD38" s="11"/>
      <c r="AE38" s="40">
        <v>5</v>
      </c>
      <c r="AF38" s="191" t="s">
        <v>38</v>
      </c>
      <c r="AG38" s="126">
        <f>PRODUCT(AG33,AC33)</f>
        <v>-0.4374496704099497</v>
      </c>
      <c r="AH38" s="378"/>
      <c r="AI38" s="379"/>
      <c r="AJ38" s="380"/>
      <c r="AK38" s="38"/>
      <c r="AL38" s="11"/>
      <c r="AM38" s="27"/>
      <c r="AN38" s="39" t="s">
        <v>67</v>
      </c>
      <c r="AO38" s="53">
        <f t="shared" si="3"/>
        <v>-0.25339622918359694</v>
      </c>
      <c r="AP38" s="11"/>
      <c r="AQ38" s="40">
        <v>5</v>
      </c>
      <c r="AR38" s="191" t="s">
        <v>38</v>
      </c>
      <c r="AS38" s="126">
        <f>PRODUCT(AS33,AO33)</f>
        <v>-0.47573512173509275</v>
      </c>
      <c r="AT38" s="378"/>
      <c r="AU38" s="379"/>
      <c r="AV38" s="380"/>
      <c r="AW38" s="38"/>
      <c r="AX38" s="11"/>
      <c r="AY38" s="27"/>
      <c r="AZ38" s="39" t="s">
        <v>67</v>
      </c>
      <c r="BA38" s="53">
        <f t="shared" si="4"/>
        <v>-0.23305694131604207</v>
      </c>
      <c r="BB38" s="11"/>
      <c r="BC38" s="40">
        <v>5</v>
      </c>
      <c r="BD38" s="191" t="s">
        <v>38</v>
      </c>
      <c r="BE38" s="126">
        <f>PRODUCT(BE33,BA33)</f>
        <v>-0.50329498418349805</v>
      </c>
      <c r="BF38" s="378"/>
      <c r="BG38" s="379"/>
      <c r="BH38" s="380"/>
      <c r="BI38" s="38"/>
      <c r="BJ38" s="12"/>
      <c r="BK38" s="34"/>
      <c r="BL38" s="17"/>
      <c r="BM38" s="17"/>
      <c r="BN38" s="17"/>
      <c r="BO38" s="17"/>
      <c r="BP38" s="17"/>
      <c r="BQ38" s="17"/>
      <c r="BR38" s="17"/>
      <c r="BS38" s="17"/>
      <c r="BT38" s="17"/>
      <c r="BU38" s="17"/>
      <c r="BV38" s="17"/>
      <c r="BW38" s="17"/>
      <c r="BX38" s="17"/>
      <c r="BY38" s="17"/>
      <c r="BZ38" s="17"/>
      <c r="CA38" s="17"/>
      <c r="CB38" s="17"/>
      <c r="CC38" s="17"/>
      <c r="CD38" s="17"/>
      <c r="CE38" s="17"/>
      <c r="CF38" s="17"/>
      <c r="CG38" s="17"/>
      <c r="CH38" s="17"/>
      <c r="CI38" s="17"/>
      <c r="CJ38" s="17"/>
      <c r="CK38" s="17"/>
      <c r="CL38" s="17"/>
      <c r="CM38" s="17"/>
      <c r="CN38" s="17"/>
      <c r="CO38" s="17"/>
      <c r="CP38" s="17"/>
      <c r="CQ38" s="17"/>
      <c r="CR38" s="17"/>
      <c r="CS38" s="17"/>
      <c r="CT38" s="17"/>
      <c r="CU38" s="17"/>
      <c r="CV38" s="17"/>
      <c r="CW38" s="17"/>
      <c r="CX38" s="17"/>
      <c r="CY38" s="17"/>
      <c r="CZ38" s="190"/>
      <c r="DA38" s="17"/>
      <c r="DB38" s="17"/>
      <c r="DC38" s="17"/>
      <c r="DD38" s="17"/>
      <c r="DE38" s="17"/>
      <c r="DF38" s="17"/>
      <c r="DG38" s="17"/>
      <c r="DH38" s="17"/>
      <c r="DI38" s="17"/>
      <c r="DJ38" s="17"/>
      <c r="DK38" s="17"/>
      <c r="DL38" s="17"/>
      <c r="DM38" s="17"/>
      <c r="DN38" s="17"/>
      <c r="DO38" s="17"/>
      <c r="DP38" s="17"/>
    </row>
    <row r="39" spans="2:120">
      <c r="B39" s="58"/>
      <c r="C39" s="10"/>
      <c r="D39" s="39"/>
      <c r="E39" s="53"/>
      <c r="F39" s="11"/>
      <c r="G39" s="40">
        <v>6</v>
      </c>
      <c r="H39" s="191" t="s">
        <v>39</v>
      </c>
      <c r="I39" s="126">
        <f>PRODUCT(I33,E30)</f>
        <v>0.10599308156950107</v>
      </c>
      <c r="J39" s="375"/>
      <c r="K39" s="375"/>
      <c r="L39" s="375"/>
      <c r="M39" s="127"/>
      <c r="N39" s="34"/>
      <c r="O39" s="27"/>
      <c r="P39" s="39"/>
      <c r="Q39" s="53"/>
      <c r="R39" s="11"/>
      <c r="S39" s="40">
        <v>6</v>
      </c>
      <c r="T39" s="191" t="s">
        <v>39</v>
      </c>
      <c r="U39" s="126">
        <f>PRODUCT(U33,Q30)</f>
        <v>0.1514960404772229</v>
      </c>
      <c r="V39" s="378"/>
      <c r="W39" s="379"/>
      <c r="X39" s="380"/>
      <c r="Y39" s="127"/>
      <c r="Z39" s="28"/>
      <c r="AA39" s="27"/>
      <c r="AB39" s="39"/>
      <c r="AC39" s="53"/>
      <c r="AD39" s="11"/>
      <c r="AE39" s="40">
        <v>6</v>
      </c>
      <c r="AF39" s="191" t="s">
        <v>39</v>
      </c>
      <c r="AG39" s="126">
        <f>PRODUCT(AG33,AC30)</f>
        <v>0.15308790858769303</v>
      </c>
      <c r="AH39" s="378"/>
      <c r="AI39" s="379"/>
      <c r="AJ39" s="380"/>
      <c r="AK39" s="127"/>
      <c r="AL39" s="11"/>
      <c r="AM39" s="27"/>
      <c r="AN39" s="39"/>
      <c r="AO39" s="53"/>
      <c r="AP39" s="11"/>
      <c r="AQ39" s="40">
        <v>6</v>
      </c>
      <c r="AR39" s="191" t="s">
        <v>39</v>
      </c>
      <c r="AS39" s="126">
        <f>PRODUCT(AS33,AO30)</f>
        <v>0.10990149788569098</v>
      </c>
      <c r="AT39" s="378"/>
      <c r="AU39" s="379"/>
      <c r="AV39" s="380"/>
      <c r="AW39" s="127"/>
      <c r="AX39" s="11"/>
      <c r="AY39" s="27"/>
      <c r="AZ39" s="39"/>
      <c r="BA39" s="53"/>
      <c r="BB39" s="11"/>
      <c r="BC39" s="40">
        <v>6</v>
      </c>
      <c r="BD39" s="191" t="s">
        <v>39</v>
      </c>
      <c r="BE39" s="126">
        <f>PRODUCT(BE33,BA30)</f>
        <v>0</v>
      </c>
      <c r="BF39" s="378"/>
      <c r="BG39" s="379"/>
      <c r="BH39" s="380"/>
      <c r="BI39" s="127"/>
      <c r="BJ39" s="12"/>
      <c r="BK39" s="34"/>
      <c r="BL39" s="17"/>
      <c r="BM39" s="189"/>
      <c r="BN39" s="38"/>
      <c r="BO39" s="38"/>
      <c r="BP39" s="17"/>
      <c r="BQ39" s="17"/>
      <c r="BR39" s="17"/>
      <c r="BS39" s="17"/>
      <c r="BT39" s="17"/>
      <c r="BU39" s="17"/>
      <c r="BV39" s="17"/>
      <c r="BW39" s="17"/>
      <c r="BX39" s="17"/>
      <c r="BY39" s="17"/>
      <c r="BZ39" s="17"/>
      <c r="CA39" s="17"/>
      <c r="CB39" s="17"/>
      <c r="CC39" s="17"/>
      <c r="CD39" s="17"/>
      <c r="CE39" s="17"/>
      <c r="CF39" s="189"/>
      <c r="CG39" s="333"/>
      <c r="CH39" s="333"/>
      <c r="CI39" s="17"/>
      <c r="CJ39" s="17"/>
      <c r="CK39" s="17"/>
      <c r="CL39" s="17"/>
      <c r="CM39" s="17"/>
      <c r="CN39" s="17"/>
      <c r="CO39" s="17"/>
      <c r="CP39" s="17"/>
      <c r="CQ39" s="17"/>
      <c r="CR39" s="17"/>
      <c r="CS39" s="17"/>
      <c r="CT39" s="17"/>
      <c r="CU39" s="17"/>
      <c r="CV39" s="17"/>
      <c r="CW39" s="17"/>
      <c r="CX39" s="17"/>
      <c r="CY39" s="189"/>
      <c r="CZ39" s="333"/>
      <c r="DA39" s="333"/>
      <c r="DB39" s="17"/>
      <c r="DC39" s="17"/>
      <c r="DD39" s="17"/>
      <c r="DE39" s="17"/>
      <c r="DF39" s="17"/>
      <c r="DG39" s="17"/>
      <c r="DH39" s="17"/>
      <c r="DI39" s="17"/>
      <c r="DJ39" s="17"/>
      <c r="DK39" s="17"/>
      <c r="DL39" s="17"/>
      <c r="DM39" s="17"/>
      <c r="DN39" s="17"/>
      <c r="DO39" s="17"/>
      <c r="DP39" s="17"/>
    </row>
    <row r="40" spans="2:120" ht="15" thickBot="1">
      <c r="B40" s="58"/>
      <c r="C40" s="10"/>
      <c r="D40" s="185"/>
      <c r="E40" s="125"/>
      <c r="F40" s="11"/>
      <c r="G40" s="40">
        <v>7</v>
      </c>
      <c r="H40" s="191" t="s">
        <v>40</v>
      </c>
      <c r="I40" s="126">
        <f>PRODUCT(I33,E34)</f>
        <v>-0.15681765932803216</v>
      </c>
      <c r="J40" s="375"/>
      <c r="K40" s="375"/>
      <c r="L40" s="375"/>
      <c r="M40" s="127"/>
      <c r="N40" s="34"/>
      <c r="O40" s="27"/>
      <c r="P40" s="185"/>
      <c r="Q40" s="125"/>
      <c r="R40" s="11"/>
      <c r="S40" s="40">
        <v>7</v>
      </c>
      <c r="T40" s="191" t="s">
        <v>40</v>
      </c>
      <c r="U40" s="126">
        <f>PRODUCT(U33,Q34)</f>
        <v>-0.23980889345096787</v>
      </c>
      <c r="V40" s="378"/>
      <c r="W40" s="379"/>
      <c r="X40" s="380"/>
      <c r="Y40" s="127"/>
      <c r="Z40" s="28"/>
      <c r="AA40" s="27"/>
      <c r="AB40" s="185"/>
      <c r="AC40" s="125"/>
      <c r="AD40" s="11"/>
      <c r="AE40" s="40">
        <v>7</v>
      </c>
      <c r="AF40" s="191" t="s">
        <v>40</v>
      </c>
      <c r="AG40" s="126">
        <f>PRODUCT(AG33,AC34)</f>
        <v>-0.28330154282703385</v>
      </c>
      <c r="AH40" s="378"/>
      <c r="AI40" s="379"/>
      <c r="AJ40" s="380"/>
      <c r="AK40" s="127"/>
      <c r="AL40" s="11"/>
      <c r="AM40" s="27"/>
      <c r="AN40" s="185"/>
      <c r="AO40" s="125"/>
      <c r="AP40" s="11"/>
      <c r="AQ40" s="40">
        <v>7</v>
      </c>
      <c r="AR40" s="191" t="s">
        <v>40</v>
      </c>
      <c r="AS40" s="126">
        <f>PRODUCT(AS33,AO34)</f>
        <v>-0.30942229473698701</v>
      </c>
      <c r="AT40" s="378"/>
      <c r="AU40" s="379"/>
      <c r="AV40" s="380"/>
      <c r="AW40" s="127"/>
      <c r="AX40" s="11"/>
      <c r="AY40" s="27"/>
      <c r="AZ40" s="185"/>
      <c r="BA40" s="125"/>
      <c r="BB40" s="11"/>
      <c r="BC40" s="40">
        <v>7</v>
      </c>
      <c r="BD40" s="191" t="s">
        <v>40</v>
      </c>
      <c r="BE40" s="126">
        <f>PRODUCT(BE33,BA34)</f>
        <v>-0.33059784559693073</v>
      </c>
      <c r="BF40" s="378"/>
      <c r="BG40" s="379"/>
      <c r="BH40" s="380"/>
      <c r="BI40" s="127"/>
      <c r="BJ40" s="12"/>
      <c r="BK40" s="34"/>
      <c r="BL40" s="17"/>
      <c r="BM40" s="17"/>
      <c r="BN40" s="17"/>
      <c r="BO40" s="17"/>
      <c r="BP40" s="17"/>
      <c r="BQ40" s="17"/>
      <c r="BR40" s="17"/>
      <c r="BS40" s="17"/>
      <c r="BT40" s="17"/>
      <c r="BU40" s="17"/>
      <c r="BV40" s="17"/>
      <c r="BW40" s="17"/>
      <c r="BX40" s="17"/>
      <c r="BY40" s="17"/>
      <c r="BZ40" s="17"/>
      <c r="CA40" s="17"/>
      <c r="CB40" s="17"/>
      <c r="CC40" s="17"/>
      <c r="CD40" s="17"/>
      <c r="CE40" s="17"/>
      <c r="CF40" s="17"/>
      <c r="CG40" s="17"/>
      <c r="CH40" s="17"/>
      <c r="CI40" s="17"/>
      <c r="CJ40" s="17"/>
      <c r="CK40" s="17"/>
      <c r="CL40" s="17"/>
      <c r="CM40" s="17"/>
      <c r="CN40" s="17"/>
      <c r="CO40" s="17"/>
      <c r="CP40" s="17"/>
      <c r="CQ40" s="17"/>
      <c r="CR40" s="17"/>
      <c r="CS40" s="17"/>
      <c r="CT40" s="17"/>
      <c r="CU40" s="17"/>
      <c r="CV40" s="17"/>
      <c r="CW40" s="17"/>
      <c r="CX40" s="17"/>
      <c r="CY40" s="17"/>
      <c r="CZ40" s="17"/>
      <c r="DA40" s="38"/>
      <c r="DB40" s="38"/>
      <c r="DC40" s="17"/>
      <c r="DD40" s="17"/>
      <c r="DE40" s="17"/>
      <c r="DF40" s="17"/>
      <c r="DG40" s="17"/>
      <c r="DH40" s="17"/>
      <c r="DI40" s="17"/>
      <c r="DJ40" s="17"/>
      <c r="DK40" s="17"/>
      <c r="DL40" s="17"/>
      <c r="DM40" s="17"/>
      <c r="DN40" s="17"/>
      <c r="DO40" s="17"/>
      <c r="DP40" s="17"/>
    </row>
    <row r="41" spans="2:120" ht="15" thickBot="1">
      <c r="B41" s="58"/>
      <c r="C41" s="10"/>
      <c r="D41" s="11"/>
      <c r="E41" s="11"/>
      <c r="F41" s="11"/>
      <c r="G41" s="11"/>
      <c r="H41" s="11"/>
      <c r="I41" s="11"/>
      <c r="J41" s="11"/>
      <c r="K41" s="11"/>
      <c r="L41" s="11"/>
      <c r="M41" s="127"/>
      <c r="N41" s="34"/>
      <c r="O41" s="27"/>
      <c r="P41" s="11"/>
      <c r="Q41" s="11"/>
      <c r="R41" s="11"/>
      <c r="S41" s="11"/>
      <c r="T41" s="11"/>
      <c r="U41" s="11"/>
      <c r="V41" s="11"/>
      <c r="W41" s="11"/>
      <c r="X41" s="11"/>
      <c r="Y41" s="127"/>
      <c r="Z41" s="28"/>
      <c r="AA41" s="27"/>
      <c r="AB41" s="11"/>
      <c r="AC41" s="11"/>
      <c r="AD41" s="11"/>
      <c r="AE41" s="11"/>
      <c r="AF41" s="11"/>
      <c r="AG41" s="11"/>
      <c r="AH41" s="11"/>
      <c r="AI41" s="11"/>
      <c r="AJ41" s="11"/>
      <c r="AK41" s="127"/>
      <c r="AL41" s="11"/>
      <c r="AM41" s="27"/>
      <c r="AN41" s="11"/>
      <c r="AO41" s="11"/>
      <c r="AP41" s="11"/>
      <c r="AQ41" s="11"/>
      <c r="AR41" s="11"/>
      <c r="AS41" s="11"/>
      <c r="AT41" s="11"/>
      <c r="AU41" s="11"/>
      <c r="AV41" s="11"/>
      <c r="AW41" s="127"/>
      <c r="AX41" s="11"/>
      <c r="AY41" s="27"/>
      <c r="AZ41" s="11"/>
      <c r="BA41" s="11"/>
      <c r="BB41" s="11"/>
      <c r="BC41" s="11"/>
      <c r="BD41" s="11"/>
      <c r="BE41" s="11"/>
      <c r="BF41" s="11"/>
      <c r="BG41" s="11"/>
      <c r="BH41" s="11"/>
      <c r="BI41" s="127"/>
      <c r="BJ41" s="12"/>
      <c r="BK41" s="34"/>
      <c r="BL41" s="17"/>
      <c r="BM41" s="17"/>
      <c r="BN41" s="190"/>
      <c r="BO41" s="17"/>
      <c r="BP41" s="17"/>
      <c r="BQ41" s="17"/>
      <c r="BR41" s="17"/>
      <c r="BS41" s="17"/>
      <c r="BT41" s="17"/>
      <c r="BU41" s="17"/>
      <c r="BV41" s="17"/>
      <c r="BW41" s="17"/>
      <c r="BX41" s="17"/>
      <c r="BY41" s="17"/>
      <c r="BZ41" s="17"/>
      <c r="CA41" s="17"/>
      <c r="CB41" s="17"/>
      <c r="CC41" s="17"/>
      <c r="CD41" s="17"/>
      <c r="CE41" s="17"/>
      <c r="CF41" s="17"/>
      <c r="CG41" s="190"/>
      <c r="CH41" s="17"/>
      <c r="CI41" s="17"/>
      <c r="CJ41" s="17"/>
      <c r="CK41" s="17"/>
      <c r="CL41" s="17"/>
      <c r="CM41" s="17"/>
      <c r="CN41" s="17"/>
      <c r="CO41" s="17"/>
      <c r="CP41" s="17"/>
      <c r="CQ41" s="17"/>
      <c r="CR41" s="17"/>
      <c r="CS41" s="17"/>
      <c r="CT41" s="17"/>
      <c r="CU41" s="17"/>
      <c r="CV41" s="17"/>
      <c r="CW41" s="17"/>
      <c r="CX41" s="17"/>
      <c r="CY41" s="17"/>
      <c r="CZ41" s="190"/>
      <c r="DA41" s="17"/>
      <c r="DB41" s="17"/>
      <c r="DC41" s="17"/>
      <c r="DD41" s="17"/>
      <c r="DE41" s="17"/>
      <c r="DF41" s="17"/>
      <c r="DG41" s="17"/>
      <c r="DH41" s="17"/>
      <c r="DI41" s="17"/>
      <c r="DJ41" s="17"/>
      <c r="DK41" s="17"/>
      <c r="DL41" s="17"/>
      <c r="DM41" s="17"/>
      <c r="DN41" s="17"/>
      <c r="DO41" s="17"/>
      <c r="DP41" s="17"/>
    </row>
    <row r="42" spans="2:120">
      <c r="B42" s="58"/>
      <c r="C42" s="10"/>
      <c r="D42" s="11"/>
      <c r="E42" s="11"/>
      <c r="F42" s="11"/>
      <c r="G42" s="186">
        <v>8</v>
      </c>
      <c r="H42" s="471" t="s">
        <v>41</v>
      </c>
      <c r="I42" s="471"/>
      <c r="J42" s="471"/>
      <c r="K42" s="471"/>
      <c r="L42" s="471"/>
      <c r="M42" s="38"/>
      <c r="N42" s="34"/>
      <c r="O42" s="27"/>
      <c r="P42" s="11"/>
      <c r="Q42" s="11"/>
      <c r="R42" s="11"/>
      <c r="S42" s="186">
        <v>8</v>
      </c>
      <c r="T42" s="355" t="s">
        <v>41</v>
      </c>
      <c r="U42" s="356"/>
      <c r="V42" s="356"/>
      <c r="W42" s="356"/>
      <c r="X42" s="357"/>
      <c r="Y42" s="38"/>
      <c r="Z42" s="28"/>
      <c r="AA42" s="27"/>
      <c r="AB42" s="11"/>
      <c r="AC42" s="11"/>
      <c r="AD42" s="11"/>
      <c r="AE42" s="186">
        <v>8</v>
      </c>
      <c r="AF42" s="355" t="s">
        <v>41</v>
      </c>
      <c r="AG42" s="356"/>
      <c r="AH42" s="356"/>
      <c r="AI42" s="356"/>
      <c r="AJ42" s="357"/>
      <c r="AK42" s="38"/>
      <c r="AL42" s="11"/>
      <c r="AM42" s="27"/>
      <c r="AN42" s="11"/>
      <c r="AO42" s="11"/>
      <c r="AP42" s="11"/>
      <c r="AQ42" s="186">
        <v>8</v>
      </c>
      <c r="AR42" s="355" t="s">
        <v>41</v>
      </c>
      <c r="AS42" s="356"/>
      <c r="AT42" s="356"/>
      <c r="AU42" s="356"/>
      <c r="AV42" s="357"/>
      <c r="AW42" s="38"/>
      <c r="AX42" s="11"/>
      <c r="AY42" s="27"/>
      <c r="AZ42" s="11"/>
      <c r="BA42" s="11"/>
      <c r="BB42" s="11"/>
      <c r="BC42" s="186">
        <v>8</v>
      </c>
      <c r="BD42" s="355" t="s">
        <v>41</v>
      </c>
      <c r="BE42" s="356"/>
      <c r="BF42" s="356"/>
      <c r="BG42" s="356"/>
      <c r="BH42" s="357"/>
      <c r="BI42" s="38"/>
      <c r="BJ42" s="12"/>
      <c r="BK42" s="34"/>
      <c r="BL42" s="17"/>
      <c r="BM42" s="189"/>
      <c r="BN42" s="38"/>
      <c r="BO42" s="38"/>
      <c r="BP42" s="17"/>
      <c r="BQ42" s="17"/>
      <c r="BR42" s="17"/>
      <c r="BS42" s="17"/>
      <c r="BT42" s="17"/>
      <c r="BU42" s="17"/>
      <c r="BV42" s="17"/>
      <c r="BW42" s="17"/>
      <c r="BX42" s="17"/>
      <c r="BY42" s="17"/>
      <c r="BZ42" s="17"/>
      <c r="CA42" s="17"/>
      <c r="CB42" s="17"/>
      <c r="CC42" s="17"/>
      <c r="CD42" s="17"/>
      <c r="CE42" s="17"/>
      <c r="CF42" s="189"/>
      <c r="CG42" s="333"/>
      <c r="CH42" s="333"/>
      <c r="CI42" s="17"/>
      <c r="CJ42" s="17"/>
      <c r="CK42" s="17"/>
      <c r="CL42" s="17"/>
      <c r="CM42" s="17"/>
      <c r="CN42" s="17"/>
      <c r="CO42" s="17"/>
      <c r="CP42" s="17"/>
      <c r="CQ42" s="17"/>
      <c r="CR42" s="17"/>
      <c r="CS42" s="17"/>
      <c r="CT42" s="17"/>
      <c r="CU42" s="17"/>
      <c r="CV42" s="17"/>
      <c r="CW42" s="17"/>
      <c r="CX42" s="17"/>
      <c r="CY42" s="189"/>
      <c r="CZ42" s="333"/>
      <c r="DA42" s="333"/>
      <c r="DB42" s="17"/>
      <c r="DC42" s="17"/>
      <c r="DD42" s="17"/>
      <c r="DE42" s="17"/>
      <c r="DF42" s="17"/>
      <c r="DG42" s="17"/>
      <c r="DH42" s="17"/>
      <c r="DI42" s="17"/>
      <c r="DJ42" s="17"/>
      <c r="DK42" s="17"/>
      <c r="DL42" s="17"/>
      <c r="DM42" s="17"/>
      <c r="DN42" s="17"/>
      <c r="DO42" s="17"/>
      <c r="DP42" s="17"/>
    </row>
    <row r="43" spans="2:120">
      <c r="B43" s="58"/>
      <c r="C43" s="10"/>
      <c r="D43" s="11"/>
      <c r="E43" s="11"/>
      <c r="F43" s="11"/>
      <c r="G43" s="11"/>
      <c r="H43" s="73" t="s">
        <v>169</v>
      </c>
      <c r="I43" s="73" t="s">
        <v>170</v>
      </c>
      <c r="J43" s="362" t="s">
        <v>171</v>
      </c>
      <c r="K43" s="362"/>
      <c r="L43" s="362"/>
      <c r="M43" s="127"/>
      <c r="N43" s="34"/>
      <c r="O43" s="27"/>
      <c r="P43" s="11"/>
      <c r="Q43" s="11"/>
      <c r="R43" s="11"/>
      <c r="S43" s="11"/>
      <c r="T43" s="73" t="s">
        <v>169</v>
      </c>
      <c r="U43" s="73" t="s">
        <v>170</v>
      </c>
      <c r="V43" s="363" t="s">
        <v>171</v>
      </c>
      <c r="W43" s="364"/>
      <c r="X43" s="365"/>
      <c r="Y43" s="127"/>
      <c r="Z43" s="28"/>
      <c r="AA43" s="27"/>
      <c r="AB43" s="11"/>
      <c r="AC43" s="11"/>
      <c r="AD43" s="11"/>
      <c r="AE43" s="11"/>
      <c r="AF43" s="73" t="s">
        <v>169</v>
      </c>
      <c r="AG43" s="73" t="s">
        <v>170</v>
      </c>
      <c r="AH43" s="363" t="s">
        <v>171</v>
      </c>
      <c r="AI43" s="364"/>
      <c r="AJ43" s="365"/>
      <c r="AK43" s="127"/>
      <c r="AL43" s="11"/>
      <c r="AM43" s="27"/>
      <c r="AN43" s="11"/>
      <c r="AO43" s="11"/>
      <c r="AP43" s="11"/>
      <c r="AQ43" s="11"/>
      <c r="AR43" s="73" t="s">
        <v>169</v>
      </c>
      <c r="AS43" s="73" t="s">
        <v>170</v>
      </c>
      <c r="AT43" s="363" t="s">
        <v>171</v>
      </c>
      <c r="AU43" s="364"/>
      <c r="AV43" s="365"/>
      <c r="AW43" s="127"/>
      <c r="AX43" s="11"/>
      <c r="AY43" s="27"/>
      <c r="AZ43" s="11"/>
      <c r="BA43" s="11"/>
      <c r="BB43" s="11"/>
      <c r="BC43" s="11"/>
      <c r="BD43" s="73" t="s">
        <v>169</v>
      </c>
      <c r="BE43" s="73" t="s">
        <v>170</v>
      </c>
      <c r="BF43" s="363" t="s">
        <v>171</v>
      </c>
      <c r="BG43" s="364"/>
      <c r="BH43" s="365"/>
      <c r="BI43" s="127"/>
      <c r="BJ43" s="12"/>
      <c r="BK43" s="34"/>
      <c r="BL43" s="17"/>
      <c r="BM43" s="17"/>
      <c r="BN43" s="17"/>
      <c r="BO43" s="38"/>
      <c r="BP43" s="38"/>
      <c r="BQ43" s="17"/>
      <c r="BR43" s="17"/>
      <c r="BS43" s="17"/>
      <c r="BT43" s="17"/>
      <c r="BU43" s="17"/>
      <c r="BV43" s="17"/>
      <c r="BW43" s="17"/>
      <c r="BX43" s="17"/>
      <c r="BY43" s="17"/>
      <c r="BZ43" s="17"/>
      <c r="CA43" s="17"/>
      <c r="CB43" s="17"/>
      <c r="CC43" s="17"/>
      <c r="CD43" s="17"/>
      <c r="CE43" s="17"/>
      <c r="CF43" s="17"/>
      <c r="CG43" s="17"/>
      <c r="CH43" s="38"/>
      <c r="CI43" s="38"/>
      <c r="CJ43" s="17"/>
      <c r="CK43" s="17"/>
      <c r="CL43" s="17"/>
      <c r="CM43" s="17"/>
      <c r="CN43" s="17"/>
      <c r="CO43" s="17"/>
      <c r="CP43" s="17"/>
      <c r="CQ43" s="17"/>
      <c r="CR43" s="17"/>
      <c r="CS43" s="17"/>
      <c r="CT43" s="17"/>
      <c r="CU43" s="17"/>
      <c r="CV43" s="17"/>
      <c r="CW43" s="17"/>
      <c r="CX43" s="17"/>
      <c r="CY43" s="17"/>
      <c r="CZ43" s="17"/>
      <c r="DA43" s="17"/>
      <c r="DB43" s="17"/>
      <c r="DC43" s="17"/>
      <c r="DD43" s="17"/>
      <c r="DE43" s="17"/>
      <c r="DF43" s="17"/>
      <c r="DG43" s="17"/>
      <c r="DH43" s="17"/>
      <c r="DI43" s="17"/>
      <c r="DJ43" s="17"/>
      <c r="DK43" s="17"/>
      <c r="DL43" s="17"/>
      <c r="DM43" s="17"/>
      <c r="DN43" s="17"/>
      <c r="DO43" s="17"/>
      <c r="DP43" s="17"/>
    </row>
    <row r="44" spans="2:120">
      <c r="B44" s="27"/>
      <c r="C44" s="10"/>
      <c r="D44" s="11"/>
      <c r="E44" s="11"/>
      <c r="F44" s="11"/>
      <c r="G44" s="11"/>
      <c r="H44" s="92" t="s">
        <v>31</v>
      </c>
      <c r="I44" s="7">
        <f>TANH(E38)</f>
        <v>-0.26624216449229954</v>
      </c>
      <c r="J44" s="279"/>
      <c r="K44" s="279"/>
      <c r="L44" s="279"/>
      <c r="M44" s="38"/>
      <c r="N44" s="28"/>
      <c r="O44" s="27"/>
      <c r="P44" s="11"/>
      <c r="Q44" s="11"/>
      <c r="R44" s="11"/>
      <c r="S44" s="11"/>
      <c r="T44" s="92" t="s">
        <v>31</v>
      </c>
      <c r="U44" s="7">
        <f>TANH(Q38)</f>
        <v>-0.26291739043798007</v>
      </c>
      <c r="V44" s="368"/>
      <c r="W44" s="366"/>
      <c r="X44" s="369"/>
      <c r="Y44" s="38"/>
      <c r="Z44" s="28"/>
      <c r="AA44" s="27"/>
      <c r="AB44" s="11"/>
      <c r="AC44" s="11"/>
      <c r="AD44" s="11"/>
      <c r="AE44" s="11"/>
      <c r="AF44" s="92" t="s">
        <v>31</v>
      </c>
      <c r="AG44" s="7">
        <f>TANH(AC38)</f>
        <v>-0.25781961573608653</v>
      </c>
      <c r="AH44" s="368"/>
      <c r="AI44" s="366"/>
      <c r="AJ44" s="369"/>
      <c r="AK44" s="38"/>
      <c r="AL44" s="11"/>
      <c r="AM44" s="27"/>
      <c r="AN44" s="11"/>
      <c r="AO44" s="11"/>
      <c r="AP44" s="11"/>
      <c r="AQ44" s="11"/>
      <c r="AR44" s="92" t="s">
        <v>31</v>
      </c>
      <c r="AS44" s="7">
        <f>TANH(AO38)</f>
        <v>-0.2481085026931184</v>
      </c>
      <c r="AT44" s="368"/>
      <c r="AU44" s="366"/>
      <c r="AV44" s="369"/>
      <c r="AW44" s="38"/>
      <c r="AX44" s="11"/>
      <c r="AY44" s="27"/>
      <c r="AZ44" s="11"/>
      <c r="BA44" s="11"/>
      <c r="BB44" s="11"/>
      <c r="BC44" s="11"/>
      <c r="BD44" s="92" t="s">
        <v>31</v>
      </c>
      <c r="BE44" s="7">
        <f>TANH(BA38)</f>
        <v>-0.22892710614302403</v>
      </c>
      <c r="BF44" s="368"/>
      <c r="BG44" s="366"/>
      <c r="BH44" s="369"/>
      <c r="BI44" s="38"/>
      <c r="BJ44" s="12"/>
      <c r="BK44" s="34"/>
      <c r="BL44" s="17"/>
      <c r="BM44" s="17"/>
      <c r="BN44" s="190"/>
      <c r="BO44" s="17"/>
      <c r="BP44" s="17"/>
      <c r="BQ44" s="17"/>
      <c r="BR44" s="17"/>
      <c r="BS44" s="17"/>
      <c r="BT44" s="17"/>
      <c r="BU44" s="17"/>
      <c r="BV44" s="17"/>
      <c r="BW44" s="17"/>
      <c r="BX44" s="17"/>
      <c r="BY44" s="17"/>
      <c r="BZ44" s="17"/>
      <c r="CA44" s="17"/>
      <c r="CB44" s="17"/>
      <c r="CC44" s="17"/>
      <c r="CD44" s="17"/>
      <c r="CE44" s="17"/>
      <c r="CF44" s="17"/>
      <c r="CG44" s="190"/>
      <c r="CH44" s="17"/>
      <c r="CI44" s="17"/>
      <c r="CJ44" s="17"/>
      <c r="CK44" s="17"/>
      <c r="CL44" s="17"/>
      <c r="CM44" s="17"/>
      <c r="CN44" s="17"/>
      <c r="CO44" s="17"/>
      <c r="CP44" s="17"/>
      <c r="CQ44" s="17"/>
      <c r="CR44" s="17"/>
      <c r="CS44" s="17"/>
      <c r="CT44" s="17"/>
      <c r="CU44" s="17"/>
      <c r="CV44" s="17"/>
      <c r="CW44" s="17"/>
      <c r="CX44" s="17"/>
      <c r="CY44" s="17"/>
      <c r="CZ44" s="190"/>
      <c r="DA44" s="17"/>
      <c r="DB44" s="17"/>
      <c r="DC44" s="17"/>
      <c r="DD44" s="17"/>
      <c r="DE44" s="17"/>
      <c r="DF44" s="17"/>
      <c r="DG44" s="17"/>
      <c r="DH44" s="17"/>
      <c r="DI44" s="17"/>
      <c r="DJ44" s="17"/>
      <c r="DK44" s="17"/>
      <c r="DL44" s="17"/>
      <c r="DM44" s="17"/>
      <c r="DN44" s="17"/>
      <c r="DO44" s="17"/>
      <c r="DP44" s="17"/>
    </row>
    <row r="45" spans="2:120">
      <c r="B45" s="27"/>
      <c r="C45" s="10"/>
      <c r="D45" s="11"/>
      <c r="E45" s="11"/>
      <c r="F45" s="11"/>
      <c r="G45" s="11"/>
      <c r="H45" s="187" t="s">
        <v>32</v>
      </c>
      <c r="I45" s="7">
        <f>I44^2</f>
        <v>7.0884890153544683E-2</v>
      </c>
      <c r="J45" s="279"/>
      <c r="K45" s="279"/>
      <c r="L45" s="279"/>
      <c r="M45" s="38"/>
      <c r="N45" s="28"/>
      <c r="O45" s="27"/>
      <c r="P45" s="11"/>
      <c r="Q45" s="11"/>
      <c r="R45" s="11"/>
      <c r="S45" s="11"/>
      <c r="T45" s="187" t="s">
        <v>32</v>
      </c>
      <c r="U45" s="7">
        <f>U44^2</f>
        <v>6.9125554194717248E-2</v>
      </c>
      <c r="V45" s="372"/>
      <c r="W45" s="373"/>
      <c r="X45" s="374"/>
      <c r="Y45" s="38"/>
      <c r="Z45" s="28"/>
      <c r="AA45" s="27"/>
      <c r="AB45" s="11"/>
      <c r="AC45" s="11"/>
      <c r="AD45" s="11"/>
      <c r="AE45" s="11"/>
      <c r="AF45" s="187" t="s">
        <v>32</v>
      </c>
      <c r="AG45" s="7">
        <f>AG44^2</f>
        <v>6.6470954258303322E-2</v>
      </c>
      <c r="AH45" s="372"/>
      <c r="AI45" s="373"/>
      <c r="AJ45" s="374"/>
      <c r="AK45" s="38"/>
      <c r="AL45" s="11"/>
      <c r="AM45" s="27"/>
      <c r="AN45" s="11"/>
      <c r="AO45" s="11"/>
      <c r="AP45" s="11"/>
      <c r="AQ45" s="11"/>
      <c r="AR45" s="187" t="s">
        <v>32</v>
      </c>
      <c r="AS45" s="7">
        <f>AS44^2</f>
        <v>6.1557829108621141E-2</v>
      </c>
      <c r="AT45" s="372"/>
      <c r="AU45" s="373"/>
      <c r="AV45" s="374"/>
      <c r="AW45" s="38"/>
      <c r="AX45" s="11"/>
      <c r="AY45" s="27"/>
      <c r="AZ45" s="11"/>
      <c r="BA45" s="11"/>
      <c r="BB45" s="11"/>
      <c r="BC45" s="11"/>
      <c r="BD45" s="187" t="s">
        <v>32</v>
      </c>
      <c r="BE45" s="7">
        <f>BE44^2</f>
        <v>5.2407619927019387E-2</v>
      </c>
      <c r="BF45" s="372"/>
      <c r="BG45" s="373"/>
      <c r="BH45" s="374"/>
      <c r="BI45" s="38"/>
      <c r="BJ45" s="12"/>
      <c r="BK45" s="34"/>
      <c r="BL45" s="17"/>
      <c r="BM45" s="189"/>
      <c r="BN45" s="38"/>
      <c r="BO45" s="38"/>
      <c r="BP45" s="17"/>
      <c r="BQ45" s="17"/>
      <c r="BR45" s="17"/>
      <c r="BS45" s="17"/>
      <c r="BT45" s="17"/>
      <c r="BU45" s="17"/>
      <c r="BV45" s="17"/>
      <c r="BW45" s="17"/>
      <c r="BX45" s="17"/>
      <c r="BY45" s="17"/>
      <c r="BZ45" s="17"/>
      <c r="CA45" s="17"/>
      <c r="CB45" s="17"/>
      <c r="CC45" s="17"/>
      <c r="CD45" s="17"/>
      <c r="CE45" s="17"/>
      <c r="CF45" s="189"/>
      <c r="CG45" s="333"/>
      <c r="CH45" s="333"/>
      <c r="CI45" s="17"/>
      <c r="CJ45" s="17"/>
      <c r="CK45" s="17"/>
      <c r="CL45" s="17"/>
      <c r="CM45" s="17"/>
      <c r="CN45" s="17"/>
      <c r="CO45" s="17"/>
      <c r="CP45" s="17"/>
      <c r="CQ45" s="17"/>
      <c r="CR45" s="17"/>
      <c r="CS45" s="17"/>
      <c r="CT45" s="17"/>
      <c r="CU45" s="17"/>
      <c r="CV45" s="17"/>
      <c r="CW45" s="17"/>
      <c r="CX45" s="17"/>
      <c r="CY45" s="189"/>
      <c r="CZ45" s="333"/>
      <c r="DA45" s="333"/>
      <c r="DB45" s="17"/>
      <c r="DC45" s="17"/>
      <c r="DD45" s="17"/>
      <c r="DE45" s="17"/>
      <c r="DF45" s="17"/>
      <c r="DG45" s="17"/>
      <c r="DH45" s="17"/>
      <c r="DI45" s="17"/>
      <c r="DJ45" s="17"/>
      <c r="DK45" s="17"/>
      <c r="DL45" s="17"/>
      <c r="DM45" s="17"/>
      <c r="DN45" s="17"/>
      <c r="DO45" s="17"/>
      <c r="DP45" s="17"/>
    </row>
    <row r="46" spans="2:120">
      <c r="B46" s="27"/>
      <c r="C46" s="10"/>
      <c r="D46" s="11"/>
      <c r="E46" s="11"/>
      <c r="F46" s="11"/>
      <c r="G46" s="11"/>
      <c r="H46" s="92" t="s">
        <v>34</v>
      </c>
      <c r="I46" s="7">
        <f>1-I45</f>
        <v>0.92911510984645529</v>
      </c>
      <c r="J46" s="279"/>
      <c r="K46" s="279"/>
      <c r="L46" s="279"/>
      <c r="M46" s="38"/>
      <c r="N46" s="28"/>
      <c r="O46" s="27"/>
      <c r="P46" s="11"/>
      <c r="Q46" s="11"/>
      <c r="R46" s="11"/>
      <c r="S46" s="11"/>
      <c r="T46" s="92" t="s">
        <v>34</v>
      </c>
      <c r="U46" s="7">
        <f>1-U45</f>
        <v>0.93087444580528278</v>
      </c>
      <c r="V46" s="368"/>
      <c r="W46" s="366"/>
      <c r="X46" s="369"/>
      <c r="Y46" s="38"/>
      <c r="Z46" s="28"/>
      <c r="AA46" s="27"/>
      <c r="AB46" s="11"/>
      <c r="AC46" s="11"/>
      <c r="AD46" s="11"/>
      <c r="AE46" s="11"/>
      <c r="AF46" s="92" t="s">
        <v>34</v>
      </c>
      <c r="AG46" s="7">
        <f>1-AG45</f>
        <v>0.93352904574169671</v>
      </c>
      <c r="AH46" s="368"/>
      <c r="AI46" s="366"/>
      <c r="AJ46" s="369"/>
      <c r="AK46" s="38"/>
      <c r="AL46" s="11"/>
      <c r="AM46" s="27"/>
      <c r="AN46" s="11"/>
      <c r="AO46" s="11"/>
      <c r="AP46" s="11"/>
      <c r="AQ46" s="11"/>
      <c r="AR46" s="92" t="s">
        <v>34</v>
      </c>
      <c r="AS46" s="7">
        <f>1-AS45</f>
        <v>0.93844217089137882</v>
      </c>
      <c r="AT46" s="368"/>
      <c r="AU46" s="366"/>
      <c r="AV46" s="369"/>
      <c r="AW46" s="38"/>
      <c r="AX46" s="11"/>
      <c r="AY46" s="27"/>
      <c r="AZ46" s="11"/>
      <c r="BA46" s="11"/>
      <c r="BB46" s="11"/>
      <c r="BC46" s="11"/>
      <c r="BD46" s="92" t="s">
        <v>34</v>
      </c>
      <c r="BE46" s="7">
        <f>1-BE45</f>
        <v>0.94759238007298063</v>
      </c>
      <c r="BF46" s="368"/>
      <c r="BG46" s="366"/>
      <c r="BH46" s="369"/>
      <c r="BI46" s="38"/>
      <c r="BJ46" s="12"/>
      <c r="BK46" s="34"/>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346"/>
      <c r="DB46" s="346"/>
      <c r="DC46" s="346"/>
      <c r="DD46" s="17"/>
      <c r="DE46" s="17"/>
      <c r="DF46" s="17"/>
      <c r="DG46" s="17"/>
      <c r="DH46" s="17"/>
      <c r="DI46" s="17"/>
      <c r="DJ46" s="17"/>
      <c r="DK46" s="17"/>
      <c r="DL46" s="17"/>
      <c r="DM46" s="17"/>
      <c r="DN46" s="17"/>
      <c r="DO46" s="17"/>
      <c r="DP46" s="17"/>
    </row>
    <row r="47" spans="2:120">
      <c r="B47" s="27"/>
      <c r="C47" s="10"/>
      <c r="D47" s="11"/>
      <c r="E47" s="11"/>
      <c r="F47" s="11"/>
      <c r="G47" s="11"/>
      <c r="H47" s="192" t="s">
        <v>35</v>
      </c>
      <c r="I47" s="87">
        <f>PRODUCT(I38,I46)</f>
        <v>-0.22654335507732998</v>
      </c>
      <c r="J47" s="279"/>
      <c r="K47" s="279"/>
      <c r="L47" s="279"/>
      <c r="M47" s="38"/>
      <c r="N47" s="28"/>
      <c r="O47" s="27"/>
      <c r="P47" s="11"/>
      <c r="Q47" s="11"/>
      <c r="R47" s="11"/>
      <c r="S47" s="11"/>
      <c r="T47" s="192" t="s">
        <v>35</v>
      </c>
      <c r="U47" s="87">
        <f>PRODUCT(U38,U46)</f>
        <v>-0.34570492710202289</v>
      </c>
      <c r="V47" s="372"/>
      <c r="W47" s="373"/>
      <c r="X47" s="374"/>
      <c r="Y47" s="38"/>
      <c r="Z47" s="28"/>
      <c r="AA47" s="27"/>
      <c r="AB47" s="11"/>
      <c r="AC47" s="11"/>
      <c r="AD47" s="11"/>
      <c r="AE47" s="11"/>
      <c r="AF47" s="192" t="s">
        <v>35</v>
      </c>
      <c r="AG47" s="87">
        <f>PRODUCT(AG38,AG46)</f>
        <v>-0.40837197337782005</v>
      </c>
      <c r="AH47" s="372"/>
      <c r="AI47" s="373"/>
      <c r="AJ47" s="374"/>
      <c r="AK47" s="38"/>
      <c r="AL47" s="11"/>
      <c r="AM47" s="27"/>
      <c r="AN47" s="11"/>
      <c r="AO47" s="11"/>
      <c r="AP47" s="11"/>
      <c r="AQ47" s="11"/>
      <c r="AR47" s="192" t="s">
        <v>35</v>
      </c>
      <c r="AS47" s="87">
        <f>PRODUCT(AS38,AS46)</f>
        <v>-0.44644990041035482</v>
      </c>
      <c r="AT47" s="372"/>
      <c r="AU47" s="373"/>
      <c r="AV47" s="374"/>
      <c r="AW47" s="38"/>
      <c r="AX47" s="11"/>
      <c r="AY47" s="27"/>
      <c r="AZ47" s="11"/>
      <c r="BA47" s="11"/>
      <c r="BB47" s="11"/>
      <c r="BC47" s="11"/>
      <c r="BD47" s="192" t="s">
        <v>35</v>
      </c>
      <c r="BE47" s="87">
        <f>PRODUCT(BE38,BE46)</f>
        <v>-0.47691849194123404</v>
      </c>
      <c r="BF47" s="372"/>
      <c r="BG47" s="373"/>
      <c r="BH47" s="374"/>
      <c r="BI47" s="38"/>
      <c r="BJ47" s="12"/>
      <c r="BK47" s="34"/>
      <c r="BL47" s="17"/>
      <c r="BM47" s="17"/>
      <c r="BN47" s="190"/>
      <c r="BO47" s="17"/>
      <c r="BP47" s="17"/>
      <c r="BQ47" s="17"/>
      <c r="BR47" s="17"/>
      <c r="BS47" s="17"/>
      <c r="BT47" s="17"/>
      <c r="BU47" s="17"/>
      <c r="BV47" s="17"/>
      <c r="BW47" s="17"/>
      <c r="BX47" s="17"/>
      <c r="BY47" s="17"/>
      <c r="BZ47" s="17"/>
      <c r="CA47" s="17"/>
      <c r="CB47" s="17"/>
      <c r="CC47" s="17"/>
      <c r="CD47" s="17"/>
      <c r="CE47" s="17"/>
      <c r="CF47" s="17"/>
      <c r="CG47" s="190"/>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row>
    <row r="48" spans="2:120" ht="15" thickBot="1">
      <c r="B48" s="27"/>
      <c r="C48" s="10"/>
      <c r="D48" s="11"/>
      <c r="E48" s="11"/>
      <c r="F48" s="11"/>
      <c r="G48" s="11"/>
      <c r="H48" s="20"/>
      <c r="I48" s="20"/>
      <c r="J48" s="329"/>
      <c r="K48" s="329"/>
      <c r="L48" s="329"/>
      <c r="M48" s="38"/>
      <c r="N48" s="28"/>
      <c r="O48" s="27"/>
      <c r="P48" s="11"/>
      <c r="Q48" s="11"/>
      <c r="R48" s="11"/>
      <c r="S48" s="11"/>
      <c r="T48" s="20"/>
      <c r="U48" s="20"/>
      <c r="V48" s="366"/>
      <c r="W48" s="366"/>
      <c r="X48" s="366"/>
      <c r="Y48" s="38"/>
      <c r="Z48" s="28"/>
      <c r="AA48" s="27"/>
      <c r="AB48" s="11"/>
      <c r="AC48" s="11"/>
      <c r="AD48" s="11"/>
      <c r="AE48" s="11"/>
      <c r="AF48" s="20"/>
      <c r="AG48" s="20"/>
      <c r="AH48" s="366"/>
      <c r="AI48" s="366"/>
      <c r="AJ48" s="366"/>
      <c r="AK48" s="38"/>
      <c r="AL48" s="11"/>
      <c r="AM48" s="27"/>
      <c r="AN48" s="11"/>
      <c r="AO48" s="11"/>
      <c r="AP48" s="11"/>
      <c r="AQ48" s="11"/>
      <c r="AR48" s="20"/>
      <c r="AS48" s="20"/>
      <c r="AT48" s="366"/>
      <c r="AU48" s="366"/>
      <c r="AV48" s="366"/>
      <c r="AW48" s="38"/>
      <c r="AX48" s="11"/>
      <c r="AY48" s="27"/>
      <c r="AZ48" s="11"/>
      <c r="BA48" s="11"/>
      <c r="BB48" s="11"/>
      <c r="BC48" s="11"/>
      <c r="BD48" s="20"/>
      <c r="BE48" s="20"/>
      <c r="BF48" s="366"/>
      <c r="BG48" s="366"/>
      <c r="BH48" s="366"/>
      <c r="BI48" s="38"/>
      <c r="BJ48" s="12"/>
      <c r="BK48" s="34"/>
      <c r="BL48" s="17"/>
      <c r="BM48" s="189"/>
      <c r="BN48" s="38"/>
      <c r="BO48" s="38"/>
      <c r="BP48" s="17"/>
      <c r="BQ48" s="17"/>
      <c r="BR48" s="17"/>
      <c r="BS48" s="17"/>
      <c r="BT48" s="17"/>
      <c r="BU48" s="17"/>
      <c r="BV48" s="17"/>
      <c r="BW48" s="17"/>
      <c r="BX48" s="17"/>
      <c r="BY48" s="17"/>
      <c r="BZ48" s="17"/>
      <c r="CA48" s="17"/>
      <c r="CB48" s="17"/>
      <c r="CC48" s="17"/>
      <c r="CD48" s="17"/>
      <c r="CE48" s="17"/>
      <c r="CF48" s="189"/>
      <c r="CG48" s="333"/>
      <c r="CH48" s="333"/>
      <c r="CI48" s="17"/>
      <c r="CJ48" s="17"/>
      <c r="CK48" s="17"/>
      <c r="CL48" s="17"/>
      <c r="CM48" s="17"/>
      <c r="CN48" s="17"/>
      <c r="CO48" s="17"/>
      <c r="CP48" s="17"/>
      <c r="CQ48" s="17"/>
      <c r="CR48" s="17"/>
      <c r="CS48" s="17"/>
      <c r="CT48" s="17"/>
      <c r="CU48" s="17"/>
      <c r="CV48" s="17"/>
      <c r="CW48" s="17"/>
      <c r="CX48" s="17"/>
      <c r="CY48" s="17"/>
      <c r="CZ48" s="17"/>
      <c r="DA48" s="17"/>
      <c r="DB48" s="17"/>
      <c r="DC48" s="17"/>
      <c r="DD48" s="17"/>
      <c r="DE48" s="17"/>
      <c r="DF48" s="17"/>
      <c r="DG48" s="17"/>
      <c r="DH48" s="17"/>
      <c r="DI48" s="17"/>
      <c r="DJ48" s="17"/>
      <c r="DK48" s="17"/>
      <c r="DL48" s="17"/>
      <c r="DM48" s="17"/>
      <c r="DN48" s="17"/>
      <c r="DO48" s="17"/>
      <c r="DP48" s="17"/>
    </row>
    <row r="49" spans="2:120">
      <c r="B49" s="27"/>
      <c r="C49" s="10"/>
      <c r="D49" s="11"/>
      <c r="E49" s="11"/>
      <c r="F49" s="11"/>
      <c r="G49" s="186">
        <v>9</v>
      </c>
      <c r="H49" s="470" t="s">
        <v>42</v>
      </c>
      <c r="I49" s="470"/>
      <c r="J49" s="470"/>
      <c r="K49" s="470"/>
      <c r="L49" s="470"/>
      <c r="M49" s="17"/>
      <c r="N49" s="28"/>
      <c r="O49" s="27"/>
      <c r="P49" s="11"/>
      <c r="Q49" s="11"/>
      <c r="R49" s="11"/>
      <c r="S49" s="186">
        <v>9</v>
      </c>
      <c r="T49" s="367" t="s">
        <v>42</v>
      </c>
      <c r="U49" s="367"/>
      <c r="V49" s="367"/>
      <c r="W49" s="367"/>
      <c r="X49" s="367"/>
      <c r="Y49" s="17"/>
      <c r="Z49" s="28"/>
      <c r="AA49" s="27"/>
      <c r="AB49" s="11"/>
      <c r="AC49" s="11"/>
      <c r="AD49" s="11"/>
      <c r="AE49" s="186">
        <v>9</v>
      </c>
      <c r="AF49" s="367" t="s">
        <v>42</v>
      </c>
      <c r="AG49" s="367"/>
      <c r="AH49" s="367"/>
      <c r="AI49" s="367"/>
      <c r="AJ49" s="367"/>
      <c r="AK49" s="17"/>
      <c r="AL49" s="11"/>
      <c r="AM49" s="27"/>
      <c r="AN49" s="11"/>
      <c r="AO49" s="11"/>
      <c r="AP49" s="11"/>
      <c r="AQ49" s="186">
        <v>9</v>
      </c>
      <c r="AR49" s="367" t="s">
        <v>42</v>
      </c>
      <c r="AS49" s="367"/>
      <c r="AT49" s="367"/>
      <c r="AU49" s="367"/>
      <c r="AV49" s="367"/>
      <c r="AW49" s="17"/>
      <c r="AX49" s="11"/>
      <c r="AY49" s="27"/>
      <c r="AZ49" s="11"/>
      <c r="BA49" s="11"/>
      <c r="BB49" s="11"/>
      <c r="BC49" s="186">
        <v>9</v>
      </c>
      <c r="BD49" s="367" t="s">
        <v>42</v>
      </c>
      <c r="BE49" s="367"/>
      <c r="BF49" s="367"/>
      <c r="BG49" s="367"/>
      <c r="BH49" s="367"/>
      <c r="BI49" s="17"/>
      <c r="BJ49" s="12"/>
      <c r="BK49" s="34"/>
      <c r="BL49" s="17"/>
      <c r="BM49" s="17"/>
      <c r="BN49" s="17"/>
      <c r="BO49" s="38"/>
      <c r="BP49" s="38"/>
      <c r="BQ49" s="38"/>
      <c r="BR49" s="17"/>
      <c r="BS49" s="17"/>
      <c r="BT49" s="17"/>
      <c r="BU49" s="17"/>
      <c r="BV49" s="17"/>
      <c r="BW49" s="17"/>
      <c r="BX49" s="17"/>
      <c r="BY49" s="17"/>
      <c r="BZ49" s="17"/>
      <c r="CA49" s="17"/>
      <c r="CB49" s="17"/>
      <c r="CC49" s="17"/>
      <c r="CD49" s="17"/>
      <c r="CE49" s="17"/>
      <c r="CF49" s="17"/>
      <c r="CG49" s="17"/>
      <c r="CH49" s="346"/>
      <c r="CI49" s="346"/>
      <c r="CJ49" s="346"/>
      <c r="CK49" s="17"/>
      <c r="CL49" s="17"/>
      <c r="CM49" s="17"/>
      <c r="CN49" s="17"/>
      <c r="CO49" s="17"/>
      <c r="CP49" s="17"/>
      <c r="CQ49" s="17"/>
      <c r="CR49" s="17"/>
      <c r="CS49" s="17"/>
      <c r="CT49" s="17"/>
      <c r="CU49" s="17"/>
      <c r="CV49" s="17"/>
      <c r="CW49" s="17"/>
      <c r="CX49" s="17"/>
      <c r="CY49" s="17"/>
      <c r="CZ49" s="17"/>
      <c r="DA49" s="17"/>
      <c r="DB49" s="17"/>
      <c r="DC49" s="17"/>
      <c r="DD49" s="17"/>
      <c r="DE49" s="17"/>
      <c r="DF49" s="17"/>
      <c r="DG49" s="17"/>
      <c r="DH49" s="17"/>
      <c r="DI49" s="17"/>
      <c r="DJ49" s="17"/>
      <c r="DK49" s="17"/>
      <c r="DL49" s="17"/>
      <c r="DM49" s="17"/>
      <c r="DN49" s="17"/>
      <c r="DO49" s="17"/>
      <c r="DP49" s="17"/>
    </row>
    <row r="50" spans="2:120">
      <c r="B50" s="27"/>
      <c r="C50" s="10"/>
      <c r="D50" s="11"/>
      <c r="E50" s="11"/>
      <c r="F50" s="11"/>
      <c r="G50" s="11"/>
      <c r="H50" s="73" t="s">
        <v>169</v>
      </c>
      <c r="I50" s="73" t="s">
        <v>170</v>
      </c>
      <c r="J50" s="362" t="s">
        <v>171</v>
      </c>
      <c r="K50" s="362"/>
      <c r="L50" s="362"/>
      <c r="M50" s="17"/>
      <c r="N50" s="28"/>
      <c r="O50" s="27"/>
      <c r="P50" s="11"/>
      <c r="Q50" s="11"/>
      <c r="R50" s="11"/>
      <c r="S50" s="11"/>
      <c r="T50" s="73" t="s">
        <v>169</v>
      </c>
      <c r="U50" s="73" t="s">
        <v>170</v>
      </c>
      <c r="V50" s="363" t="s">
        <v>171</v>
      </c>
      <c r="W50" s="364"/>
      <c r="X50" s="365"/>
      <c r="Y50" s="17"/>
      <c r="Z50" s="28"/>
      <c r="AA50" s="27"/>
      <c r="AB50" s="11"/>
      <c r="AC50" s="11"/>
      <c r="AD50" s="11"/>
      <c r="AE50" s="11"/>
      <c r="AF50" s="73" t="s">
        <v>169</v>
      </c>
      <c r="AG50" s="73" t="s">
        <v>170</v>
      </c>
      <c r="AH50" s="363" t="s">
        <v>171</v>
      </c>
      <c r="AI50" s="364"/>
      <c r="AJ50" s="365"/>
      <c r="AK50" s="17"/>
      <c r="AL50" s="11"/>
      <c r="AM50" s="27"/>
      <c r="AN50" s="11"/>
      <c r="AO50" s="11"/>
      <c r="AP50" s="11"/>
      <c r="AQ50" s="11"/>
      <c r="AR50" s="73" t="s">
        <v>169</v>
      </c>
      <c r="AS50" s="73" t="s">
        <v>170</v>
      </c>
      <c r="AT50" s="363" t="s">
        <v>171</v>
      </c>
      <c r="AU50" s="364"/>
      <c r="AV50" s="365"/>
      <c r="AW50" s="17"/>
      <c r="AX50" s="11"/>
      <c r="AY50" s="27"/>
      <c r="AZ50" s="11"/>
      <c r="BA50" s="11"/>
      <c r="BB50" s="11"/>
      <c r="BC50" s="11"/>
      <c r="BD50" s="73" t="s">
        <v>169</v>
      </c>
      <c r="BE50" s="73" t="s">
        <v>170</v>
      </c>
      <c r="BF50" s="363" t="s">
        <v>171</v>
      </c>
      <c r="BG50" s="364"/>
      <c r="BH50" s="365"/>
      <c r="BI50" s="17"/>
      <c r="BJ50" s="12"/>
      <c r="BK50" s="34"/>
      <c r="BL50" s="17"/>
      <c r="BM50" s="17"/>
      <c r="BN50" s="17"/>
      <c r="BO50" s="17"/>
      <c r="BP50" s="17"/>
      <c r="BQ50" s="17"/>
      <c r="BR50" s="17"/>
      <c r="BS50" s="17"/>
      <c r="BT50" s="17"/>
      <c r="BU50" s="17"/>
      <c r="BV50" s="17"/>
      <c r="BW50" s="17"/>
      <c r="BX50" s="17"/>
      <c r="BY50" s="17"/>
      <c r="BZ50" s="17"/>
      <c r="CA50" s="17"/>
      <c r="CB50" s="17"/>
      <c r="CC50" s="17"/>
      <c r="CD50" s="17"/>
      <c r="CE50" s="17"/>
      <c r="CF50" s="17"/>
      <c r="CG50" s="17"/>
      <c r="CH50" s="17"/>
      <c r="CI50" s="17"/>
      <c r="CJ50" s="17"/>
      <c r="CK50" s="17"/>
      <c r="CL50" s="17"/>
      <c r="CM50" s="17"/>
      <c r="CN50" s="17"/>
      <c r="CO50" s="17"/>
      <c r="CP50" s="17"/>
      <c r="CQ50" s="17"/>
      <c r="CR50" s="17"/>
      <c r="CS50" s="17"/>
      <c r="CT50" s="17"/>
      <c r="CU50" s="17"/>
      <c r="CV50" s="17"/>
      <c r="CW50" s="17"/>
      <c r="CX50" s="17"/>
      <c r="CY50" s="189"/>
      <c r="CZ50" s="333"/>
      <c r="DA50" s="333"/>
      <c r="DB50" s="17"/>
      <c r="DC50" s="17"/>
      <c r="DD50" s="17"/>
      <c r="DE50" s="17"/>
      <c r="DF50" s="17"/>
      <c r="DG50" s="17"/>
      <c r="DH50" s="17"/>
      <c r="DI50" s="17"/>
      <c r="DJ50" s="17"/>
      <c r="DK50" s="17"/>
      <c r="DL50" s="17"/>
      <c r="DM50" s="17"/>
      <c r="DN50" s="17"/>
      <c r="DO50" s="17"/>
      <c r="DP50" s="17"/>
    </row>
    <row r="51" spans="2:120">
      <c r="B51" s="27"/>
      <c r="C51" s="10"/>
      <c r="D51" s="11"/>
      <c r="E51" s="11"/>
      <c r="F51" s="11"/>
      <c r="G51" s="11"/>
      <c r="H51" s="92" t="s">
        <v>31</v>
      </c>
      <c r="I51" s="7">
        <f>PRODUCT(I37,E33)</f>
        <v>6.4917029728537703E-2</v>
      </c>
      <c r="J51" s="352"/>
      <c r="K51" s="353"/>
      <c r="L51" s="354"/>
      <c r="M51" s="17"/>
      <c r="N51" s="28"/>
      <c r="O51" s="27"/>
      <c r="P51" s="11"/>
      <c r="Q51" s="11"/>
      <c r="R51" s="11"/>
      <c r="S51" s="11"/>
      <c r="T51" s="92" t="s">
        <v>31</v>
      </c>
      <c r="U51" s="7">
        <f>PRODUCT(U37,Q33)</f>
        <v>9.7641349705960723E-2</v>
      </c>
      <c r="V51" s="352"/>
      <c r="W51" s="353"/>
      <c r="X51" s="354"/>
      <c r="Y51" s="17"/>
      <c r="Z51" s="28"/>
      <c r="AA51" s="27"/>
      <c r="AB51" s="11"/>
      <c r="AC51" s="11"/>
      <c r="AD51" s="11"/>
      <c r="AE51" s="11"/>
      <c r="AF51" s="92" t="s">
        <v>31</v>
      </c>
      <c r="AG51" s="7">
        <f>PRODUCT(AG37,AC33)</f>
        <v>0.11278310592897094</v>
      </c>
      <c r="AH51" s="352"/>
      <c r="AI51" s="353"/>
      <c r="AJ51" s="354"/>
      <c r="AK51" s="17"/>
      <c r="AL51" s="11"/>
      <c r="AM51" s="27"/>
      <c r="AN51" s="11"/>
      <c r="AO51" s="11"/>
      <c r="AP51" s="11"/>
      <c r="AQ51" s="11"/>
      <c r="AR51" s="92" t="s">
        <v>31</v>
      </c>
      <c r="AS51" s="7">
        <f>PRODUCT(AS37,AO33)</f>
        <v>0.11803392873222227</v>
      </c>
      <c r="AT51" s="352"/>
      <c r="AU51" s="353"/>
      <c r="AV51" s="354"/>
      <c r="AW51" s="17"/>
      <c r="AX51" s="11"/>
      <c r="AY51" s="27"/>
      <c r="AZ51" s="11"/>
      <c r="BA51" s="11"/>
      <c r="BB51" s="11"/>
      <c r="BC51" s="11"/>
      <c r="BD51" s="92" t="s">
        <v>31</v>
      </c>
      <c r="BE51" s="7">
        <f>PRODUCT(BE37,BA33)</f>
        <v>0.11521786426542725</v>
      </c>
      <c r="BF51" s="352"/>
      <c r="BG51" s="353"/>
      <c r="BH51" s="354"/>
      <c r="BI51" s="17"/>
      <c r="BJ51" s="12"/>
      <c r="BK51" s="34"/>
      <c r="BL51" s="17"/>
      <c r="BM51" s="17"/>
      <c r="BN51" s="17"/>
      <c r="BO51" s="17"/>
      <c r="BP51" s="17"/>
      <c r="BQ51" s="17"/>
      <c r="BR51" s="17"/>
      <c r="BS51" s="17"/>
      <c r="BT51" s="17"/>
      <c r="BU51" s="17"/>
      <c r="BV51" s="17"/>
      <c r="BW51" s="17"/>
      <c r="BX51" s="17"/>
      <c r="BY51" s="17"/>
      <c r="BZ51" s="17"/>
      <c r="CA51" s="17"/>
      <c r="CB51" s="17"/>
      <c r="CC51" s="17"/>
      <c r="CD51" s="17"/>
      <c r="CE51" s="17"/>
      <c r="CF51" s="17"/>
      <c r="CG51" s="17"/>
      <c r="CH51" s="17"/>
      <c r="CI51" s="17"/>
      <c r="CJ51" s="17"/>
      <c r="CK51" s="17"/>
      <c r="CL51" s="17"/>
      <c r="CM51" s="17"/>
      <c r="CN51" s="17"/>
      <c r="CO51" s="17"/>
      <c r="CP51" s="17"/>
      <c r="CQ51" s="17"/>
      <c r="CR51" s="17"/>
      <c r="CS51" s="17"/>
      <c r="CT51" s="17"/>
      <c r="CU51" s="17"/>
      <c r="CV51" s="17"/>
      <c r="CW51" s="17"/>
      <c r="CX51" s="17"/>
      <c r="CY51" s="17"/>
      <c r="CZ51" s="190"/>
      <c r="DA51" s="38"/>
      <c r="DB51" s="38"/>
      <c r="DC51" s="17"/>
      <c r="DD51" s="17"/>
      <c r="DE51" s="17"/>
      <c r="DF51" s="17"/>
      <c r="DG51" s="17"/>
      <c r="DH51" s="17"/>
      <c r="DI51" s="17"/>
      <c r="DJ51" s="17"/>
      <c r="DK51" s="17"/>
      <c r="DL51" s="17"/>
      <c r="DM51" s="17"/>
      <c r="DN51" s="17"/>
      <c r="DO51" s="17"/>
      <c r="DP51" s="17"/>
    </row>
    <row r="52" spans="2:120">
      <c r="B52" s="27"/>
      <c r="C52" s="10"/>
      <c r="D52" s="11"/>
      <c r="E52" s="11"/>
      <c r="F52" s="11"/>
      <c r="G52" s="11"/>
      <c r="H52" s="187" t="s">
        <v>32</v>
      </c>
      <c r="I52" s="7">
        <f>1-E33</f>
        <v>0.34042818885043857</v>
      </c>
      <c r="J52" s="348"/>
      <c r="K52" s="349"/>
      <c r="L52" s="350"/>
      <c r="M52" s="17"/>
      <c r="N52" s="28"/>
      <c r="O52" s="27"/>
      <c r="P52" s="11"/>
      <c r="Q52" s="11"/>
      <c r="R52" s="11"/>
      <c r="S52" s="11"/>
      <c r="T52" s="187" t="s">
        <v>32</v>
      </c>
      <c r="U52" s="7">
        <f>1-Q33</f>
        <v>0.3425385857547123</v>
      </c>
      <c r="V52" s="348"/>
      <c r="W52" s="349"/>
      <c r="X52" s="350"/>
      <c r="Y52" s="17"/>
      <c r="Z52" s="28"/>
      <c r="AA52" s="27"/>
      <c r="AB52" s="11"/>
      <c r="AC52" s="11"/>
      <c r="AD52" s="11"/>
      <c r="AE52" s="11"/>
      <c r="AF52" s="187" t="s">
        <v>32</v>
      </c>
      <c r="AG52" s="7">
        <f>1-AC33</f>
        <v>0.34123172616162145</v>
      </c>
      <c r="AH52" s="348"/>
      <c r="AI52" s="349"/>
      <c r="AJ52" s="350"/>
      <c r="AK52" s="17"/>
      <c r="AL52" s="11"/>
      <c r="AM52" s="27"/>
      <c r="AN52" s="11"/>
      <c r="AO52" s="11"/>
      <c r="AP52" s="11"/>
      <c r="AQ52" s="11"/>
      <c r="AR52" s="187" t="s">
        <v>32</v>
      </c>
      <c r="AS52" s="7">
        <f>1-AO33</f>
        <v>0.33700710908788278</v>
      </c>
      <c r="AT52" s="348"/>
      <c r="AU52" s="349"/>
      <c r="AV52" s="350"/>
      <c r="AW52" s="17"/>
      <c r="AX52" s="11"/>
      <c r="AY52" s="27"/>
      <c r="AZ52" s="11"/>
      <c r="BA52" s="11"/>
      <c r="BB52" s="11"/>
      <c r="BC52" s="11"/>
      <c r="BD52" s="187" t="s">
        <v>32</v>
      </c>
      <c r="BE52" s="7">
        <f>1-BA33</f>
        <v>0.3309631332528139</v>
      </c>
      <c r="BF52" s="348"/>
      <c r="BG52" s="349"/>
      <c r="BH52" s="350"/>
      <c r="BI52" s="17"/>
      <c r="BJ52" s="12"/>
      <c r="BK52" s="34"/>
      <c r="BL52" s="17"/>
      <c r="BM52" s="17"/>
      <c r="BN52" s="17"/>
      <c r="BO52" s="17"/>
      <c r="BP52" s="17"/>
      <c r="BQ52" s="17"/>
      <c r="BR52" s="17"/>
      <c r="BS52" s="17"/>
      <c r="BT52" s="17"/>
      <c r="BU52" s="17"/>
      <c r="BV52" s="17"/>
      <c r="BW52" s="17"/>
      <c r="BX52" s="17"/>
      <c r="BY52" s="17"/>
      <c r="BZ52" s="17"/>
      <c r="CA52" s="17"/>
      <c r="CB52" s="17"/>
      <c r="CC52" s="17"/>
      <c r="CD52" s="17"/>
      <c r="CE52" s="17"/>
      <c r="CF52" s="17"/>
      <c r="CG52" s="17"/>
      <c r="CH52" s="17"/>
      <c r="CI52" s="17"/>
      <c r="CJ52" s="17"/>
      <c r="CK52" s="17"/>
      <c r="CL52" s="17"/>
      <c r="CM52" s="17"/>
      <c r="CN52" s="17"/>
      <c r="CO52" s="17"/>
      <c r="CP52" s="17"/>
      <c r="CQ52" s="17"/>
      <c r="CR52" s="17"/>
      <c r="CS52" s="17"/>
      <c r="CT52" s="17"/>
      <c r="CU52" s="17"/>
      <c r="CV52" s="17"/>
      <c r="CW52" s="17"/>
      <c r="CX52" s="17"/>
      <c r="CY52" s="17"/>
      <c r="CZ52" s="17"/>
      <c r="DA52" s="17"/>
      <c r="DB52" s="17"/>
      <c r="DC52" s="17"/>
      <c r="DD52" s="17"/>
      <c r="DE52" s="17"/>
      <c r="DF52" s="17"/>
      <c r="DG52" s="17"/>
      <c r="DH52" s="17"/>
      <c r="DI52" s="17"/>
      <c r="DJ52" s="17"/>
      <c r="DK52" s="17"/>
      <c r="DL52" s="17"/>
      <c r="DM52" s="17"/>
      <c r="DN52" s="17"/>
      <c r="DO52" s="17"/>
      <c r="DP52" s="17"/>
    </row>
    <row r="53" spans="2:120">
      <c r="B53" s="27"/>
      <c r="C53" s="10"/>
      <c r="D53" s="11"/>
      <c r="E53" s="11"/>
      <c r="F53" s="11"/>
      <c r="G53" s="11"/>
      <c r="H53" s="192" t="s">
        <v>34</v>
      </c>
      <c r="I53" s="87">
        <f>PRODUCT(I51:I52)</f>
        <v>2.209958685603617E-2</v>
      </c>
      <c r="J53" s="348"/>
      <c r="K53" s="349"/>
      <c r="L53" s="350"/>
      <c r="M53" s="17"/>
      <c r="N53" s="28"/>
      <c r="O53" s="27"/>
      <c r="P53" s="11"/>
      <c r="Q53" s="11"/>
      <c r="R53" s="11"/>
      <c r="S53" s="11"/>
      <c r="T53" s="192" t="s">
        <v>34</v>
      </c>
      <c r="U53" s="87">
        <f>PRODUCT(U51:U52)</f>
        <v>3.3445929839461076E-2</v>
      </c>
      <c r="V53" s="348"/>
      <c r="W53" s="349"/>
      <c r="X53" s="350"/>
      <c r="Y53" s="17"/>
      <c r="Z53" s="28"/>
      <c r="AA53" s="27"/>
      <c r="AB53" s="11"/>
      <c r="AC53" s="11"/>
      <c r="AD53" s="11"/>
      <c r="AE53" s="11"/>
      <c r="AF53" s="192" t="s">
        <v>34</v>
      </c>
      <c r="AG53" s="87">
        <f>PRODUCT(AG51:AG52)</f>
        <v>3.8485173918011754E-2</v>
      </c>
      <c r="AH53" s="348"/>
      <c r="AI53" s="349"/>
      <c r="AJ53" s="350"/>
      <c r="AK53" s="17"/>
      <c r="AL53" s="11"/>
      <c r="AM53" s="27"/>
      <c r="AN53" s="11"/>
      <c r="AO53" s="11"/>
      <c r="AP53" s="11"/>
      <c r="AQ53" s="11"/>
      <c r="AR53" s="192" t="s">
        <v>34</v>
      </c>
      <c r="AS53" s="87">
        <f>PRODUCT(AS51:AS52)</f>
        <v>3.9778273096331411E-2</v>
      </c>
      <c r="AT53" s="348"/>
      <c r="AU53" s="349"/>
      <c r="AV53" s="350"/>
      <c r="AW53" s="17"/>
      <c r="AX53" s="11"/>
      <c r="AY53" s="27"/>
      <c r="AZ53" s="11"/>
      <c r="BA53" s="11"/>
      <c r="BB53" s="11"/>
      <c r="BC53" s="11"/>
      <c r="BD53" s="192" t="s">
        <v>34</v>
      </c>
      <c r="BE53" s="87">
        <f>PRODUCT(BE51:BE52)</f>
        <v>3.8132865363983227E-2</v>
      </c>
      <c r="BF53" s="348"/>
      <c r="BG53" s="349"/>
      <c r="BH53" s="350"/>
      <c r="BI53" s="17"/>
      <c r="BJ53" s="12"/>
      <c r="BK53" s="34"/>
      <c r="BL53" s="17"/>
      <c r="BM53" s="189"/>
      <c r="BN53" s="38"/>
      <c r="BO53" s="38"/>
      <c r="BP53" s="17"/>
      <c r="BQ53" s="17"/>
      <c r="BR53" s="17"/>
      <c r="BS53" s="17"/>
      <c r="BT53" s="17"/>
      <c r="BU53" s="17"/>
      <c r="BV53" s="17"/>
      <c r="BW53" s="17"/>
      <c r="BX53" s="17"/>
      <c r="BY53" s="17"/>
      <c r="BZ53" s="17"/>
      <c r="CA53" s="17"/>
      <c r="CB53" s="17"/>
      <c r="CC53" s="17"/>
      <c r="CD53" s="17"/>
      <c r="CE53" s="17"/>
      <c r="CF53" s="189"/>
      <c r="CG53" s="333"/>
      <c r="CH53" s="333"/>
      <c r="CI53" s="17"/>
      <c r="CJ53" s="17"/>
      <c r="CK53" s="17"/>
      <c r="CL53" s="17"/>
      <c r="CM53" s="17"/>
      <c r="CN53" s="17"/>
      <c r="CO53" s="17"/>
      <c r="CP53" s="17"/>
      <c r="CQ53" s="17"/>
      <c r="CR53" s="17"/>
      <c r="CS53" s="17"/>
      <c r="CT53" s="17"/>
      <c r="CU53" s="17"/>
      <c r="CV53" s="17"/>
      <c r="CW53" s="17"/>
      <c r="CX53" s="17"/>
      <c r="CY53" s="17"/>
      <c r="CZ53" s="18"/>
      <c r="DA53" s="17"/>
      <c r="DB53" s="17"/>
      <c r="DC53" s="17"/>
      <c r="DD53" s="17"/>
      <c r="DE53" s="17"/>
      <c r="DF53" s="17"/>
      <c r="DG53" s="17"/>
      <c r="DH53" s="17"/>
      <c r="DI53" s="17"/>
      <c r="DJ53" s="17"/>
      <c r="DK53" s="17"/>
      <c r="DL53" s="17"/>
      <c r="DM53" s="17"/>
      <c r="DN53" s="17"/>
      <c r="DO53" s="17"/>
      <c r="DP53" s="17"/>
    </row>
    <row r="54" spans="2:120" ht="15" thickBot="1">
      <c r="B54" s="27"/>
      <c r="C54" s="10"/>
      <c r="D54" s="11"/>
      <c r="E54" s="11"/>
      <c r="F54" s="11"/>
      <c r="G54" s="11"/>
      <c r="H54" s="17"/>
      <c r="I54" s="17"/>
      <c r="J54" s="17"/>
      <c r="K54" s="17"/>
      <c r="L54" s="17"/>
      <c r="M54" s="17"/>
      <c r="N54" s="28"/>
      <c r="O54" s="27"/>
      <c r="P54" s="11"/>
      <c r="Q54" s="11"/>
      <c r="R54" s="11"/>
      <c r="S54" s="11"/>
      <c r="T54" s="17"/>
      <c r="U54" s="17"/>
      <c r="V54" s="17"/>
      <c r="W54" s="17"/>
      <c r="X54" s="17"/>
      <c r="Y54" s="17"/>
      <c r="Z54" s="28"/>
      <c r="AA54" s="27"/>
      <c r="AB54" s="11"/>
      <c r="AC54" s="11"/>
      <c r="AD54" s="11"/>
      <c r="AE54" s="11"/>
      <c r="AF54" s="17"/>
      <c r="AG54" s="17"/>
      <c r="AH54" s="17"/>
      <c r="AI54" s="17"/>
      <c r="AJ54" s="17"/>
      <c r="AK54" s="17"/>
      <c r="AL54" s="11"/>
      <c r="AM54" s="27"/>
      <c r="AN54" s="11"/>
      <c r="AO54" s="11"/>
      <c r="AP54" s="11"/>
      <c r="AQ54" s="11"/>
      <c r="AR54" s="17"/>
      <c r="AS54" s="17"/>
      <c r="AT54" s="17"/>
      <c r="AU54" s="17"/>
      <c r="AV54" s="17"/>
      <c r="AW54" s="17"/>
      <c r="AX54" s="11"/>
      <c r="AY54" s="27"/>
      <c r="AZ54" s="11"/>
      <c r="BA54" s="11"/>
      <c r="BB54" s="11"/>
      <c r="BC54" s="11"/>
      <c r="BD54" s="17"/>
      <c r="BE54" s="17"/>
      <c r="BF54" s="17"/>
      <c r="BG54" s="17"/>
      <c r="BH54" s="17"/>
      <c r="BI54" s="17"/>
      <c r="BJ54" s="12"/>
      <c r="BK54" s="34"/>
      <c r="BL54" s="17"/>
      <c r="BM54" s="17"/>
      <c r="BN54" s="190"/>
      <c r="BO54" s="38"/>
      <c r="BP54" s="38"/>
      <c r="BQ54" s="17"/>
      <c r="BR54" s="17"/>
      <c r="BS54" s="17"/>
      <c r="BT54" s="17"/>
      <c r="BU54" s="17"/>
      <c r="BV54" s="17"/>
      <c r="BW54" s="17"/>
      <c r="BX54" s="17"/>
      <c r="BY54" s="17"/>
      <c r="BZ54" s="17"/>
      <c r="CA54" s="17"/>
      <c r="CB54" s="17"/>
      <c r="CC54" s="17"/>
      <c r="CD54" s="17"/>
      <c r="CE54" s="17"/>
      <c r="CF54" s="17"/>
      <c r="CG54" s="190"/>
      <c r="CH54" s="38"/>
      <c r="CI54" s="38"/>
      <c r="CJ54" s="17"/>
      <c r="CK54" s="17"/>
      <c r="CL54" s="17"/>
      <c r="CM54" s="17"/>
      <c r="CN54" s="17"/>
      <c r="CO54" s="17"/>
      <c r="CP54" s="17"/>
      <c r="CQ54" s="17"/>
      <c r="CR54" s="17"/>
      <c r="CS54" s="17"/>
      <c r="CT54" s="17"/>
      <c r="CU54" s="17"/>
      <c r="CV54" s="17"/>
      <c r="CW54" s="17"/>
      <c r="CX54" s="17"/>
      <c r="CY54" s="17"/>
      <c r="CZ54" s="17"/>
      <c r="DA54" s="17"/>
      <c r="DB54" s="17"/>
      <c r="DC54" s="17"/>
      <c r="DD54" s="17"/>
      <c r="DE54" s="17"/>
      <c r="DF54" s="17"/>
      <c r="DG54" s="17"/>
      <c r="DH54" s="17"/>
      <c r="DI54" s="17"/>
      <c r="DJ54" s="17"/>
      <c r="DK54" s="17"/>
      <c r="DL54" s="17"/>
      <c r="DM54" s="17"/>
      <c r="DN54" s="17"/>
      <c r="DO54" s="17"/>
      <c r="DP54" s="17"/>
    </row>
    <row r="55" spans="2:120">
      <c r="B55" s="27"/>
      <c r="C55" s="10"/>
      <c r="D55" s="11"/>
      <c r="E55" s="11"/>
      <c r="F55" s="11"/>
      <c r="G55" s="186">
        <v>10</v>
      </c>
      <c r="H55" s="69" t="s">
        <v>43</v>
      </c>
      <c r="I55" s="69"/>
      <c r="J55" s="69"/>
      <c r="K55" s="69"/>
      <c r="L55" s="69"/>
      <c r="M55" s="17"/>
      <c r="N55" s="28"/>
      <c r="O55" s="27"/>
      <c r="P55" s="11"/>
      <c r="Q55" s="11"/>
      <c r="R55" s="11"/>
      <c r="S55" s="186">
        <v>10</v>
      </c>
      <c r="T55" s="69" t="s">
        <v>43</v>
      </c>
      <c r="U55" s="69"/>
      <c r="V55" s="69"/>
      <c r="W55" s="69"/>
      <c r="X55" s="69"/>
      <c r="Y55" s="17"/>
      <c r="Z55" s="28"/>
      <c r="AA55" s="27"/>
      <c r="AB55" s="11"/>
      <c r="AC55" s="11"/>
      <c r="AD55" s="11"/>
      <c r="AE55" s="186">
        <v>10</v>
      </c>
      <c r="AF55" s="69" t="s">
        <v>43</v>
      </c>
      <c r="AG55" s="69"/>
      <c r="AH55" s="69"/>
      <c r="AI55" s="69"/>
      <c r="AJ55" s="69"/>
      <c r="AK55" s="17"/>
      <c r="AL55" s="11"/>
      <c r="AM55" s="27"/>
      <c r="AN55" s="11"/>
      <c r="AO55" s="11"/>
      <c r="AP55" s="11"/>
      <c r="AQ55" s="186">
        <v>10</v>
      </c>
      <c r="AR55" s="69" t="s">
        <v>43</v>
      </c>
      <c r="AS55" s="69"/>
      <c r="AT55" s="69"/>
      <c r="AU55" s="69"/>
      <c r="AV55" s="69"/>
      <c r="AW55" s="17"/>
      <c r="AX55" s="11"/>
      <c r="AY55" s="27"/>
      <c r="AZ55" s="11"/>
      <c r="BA55" s="11"/>
      <c r="BB55" s="11"/>
      <c r="BC55" s="186">
        <v>10</v>
      </c>
      <c r="BD55" s="69" t="s">
        <v>43</v>
      </c>
      <c r="BE55" s="69"/>
      <c r="BF55" s="69"/>
      <c r="BG55" s="69"/>
      <c r="BH55" s="69"/>
      <c r="BI55" s="17"/>
      <c r="BJ55" s="12"/>
      <c r="BK55" s="34"/>
      <c r="BL55" s="17"/>
      <c r="BM55" s="17"/>
      <c r="BN55" s="17"/>
      <c r="BO55" s="17"/>
      <c r="BP55" s="17"/>
      <c r="BQ55" s="17"/>
      <c r="BR55" s="17"/>
      <c r="BS55" s="17"/>
      <c r="BT55" s="17"/>
      <c r="BU55" s="17"/>
      <c r="BV55" s="17"/>
      <c r="BW55" s="17"/>
      <c r="BX55" s="17"/>
      <c r="BY55" s="17"/>
      <c r="BZ55" s="17"/>
      <c r="CA55" s="17"/>
      <c r="CB55" s="17"/>
      <c r="CC55" s="17"/>
      <c r="CD55" s="17"/>
      <c r="CE55" s="17"/>
      <c r="CF55" s="17"/>
      <c r="CG55" s="17"/>
      <c r="CH55" s="17"/>
      <c r="CI55" s="17"/>
      <c r="CJ55" s="17"/>
      <c r="CK55" s="17"/>
      <c r="CL55" s="17"/>
      <c r="CM55" s="17"/>
      <c r="CN55" s="17"/>
      <c r="CO55" s="17"/>
      <c r="CP55" s="17"/>
      <c r="CQ55" s="17"/>
      <c r="CR55" s="17"/>
      <c r="CS55" s="17"/>
      <c r="CT55" s="17"/>
      <c r="CU55" s="17"/>
      <c r="CV55" s="17"/>
      <c r="CW55" s="17"/>
      <c r="CX55" s="17"/>
      <c r="CY55" s="17"/>
      <c r="CZ55" s="17"/>
      <c r="DA55" s="17"/>
      <c r="DB55" s="17"/>
      <c r="DC55" s="17"/>
      <c r="DD55" s="17"/>
      <c r="DE55" s="17"/>
      <c r="DF55" s="17"/>
      <c r="DG55" s="17"/>
      <c r="DH55" s="17"/>
      <c r="DI55" s="17"/>
      <c r="DJ55" s="17"/>
      <c r="DK55" s="17"/>
      <c r="DL55" s="17"/>
      <c r="DM55" s="17"/>
      <c r="DN55" s="17"/>
      <c r="DO55" s="17"/>
      <c r="DP55" s="17"/>
    </row>
    <row r="56" spans="2:120">
      <c r="B56" s="27"/>
      <c r="C56" s="10"/>
      <c r="D56" s="11"/>
      <c r="E56" s="11"/>
      <c r="F56" s="11"/>
      <c r="G56" s="11"/>
      <c r="H56" s="73" t="s">
        <v>169</v>
      </c>
      <c r="I56" s="73" t="s">
        <v>170</v>
      </c>
      <c r="J56" s="363" t="s">
        <v>171</v>
      </c>
      <c r="K56" s="364"/>
      <c r="L56" s="365"/>
      <c r="M56" s="17"/>
      <c r="N56" s="28"/>
      <c r="O56" s="27"/>
      <c r="P56" s="11"/>
      <c r="Q56" s="11"/>
      <c r="R56" s="11"/>
      <c r="S56" s="11"/>
      <c r="T56" s="73" t="s">
        <v>169</v>
      </c>
      <c r="U56" s="73" t="s">
        <v>170</v>
      </c>
      <c r="V56" s="363" t="s">
        <v>171</v>
      </c>
      <c r="W56" s="364"/>
      <c r="X56" s="365"/>
      <c r="Y56" s="17"/>
      <c r="Z56" s="28"/>
      <c r="AA56" s="27"/>
      <c r="AB56" s="11"/>
      <c r="AC56" s="11"/>
      <c r="AD56" s="11"/>
      <c r="AE56" s="11"/>
      <c r="AF56" s="73" t="s">
        <v>169</v>
      </c>
      <c r="AG56" s="73" t="s">
        <v>170</v>
      </c>
      <c r="AH56" s="363" t="s">
        <v>171</v>
      </c>
      <c r="AI56" s="364"/>
      <c r="AJ56" s="365"/>
      <c r="AK56" s="17"/>
      <c r="AL56" s="11"/>
      <c r="AM56" s="27"/>
      <c r="AN56" s="11"/>
      <c r="AO56" s="11"/>
      <c r="AP56" s="11"/>
      <c r="AQ56" s="11"/>
      <c r="AR56" s="73" t="s">
        <v>169</v>
      </c>
      <c r="AS56" s="73" t="s">
        <v>170</v>
      </c>
      <c r="AT56" s="363" t="s">
        <v>171</v>
      </c>
      <c r="AU56" s="364"/>
      <c r="AV56" s="365"/>
      <c r="AW56" s="17"/>
      <c r="AX56" s="11"/>
      <c r="AY56" s="27"/>
      <c r="AZ56" s="11"/>
      <c r="BA56" s="11"/>
      <c r="BB56" s="11"/>
      <c r="BC56" s="11"/>
      <c r="BD56" s="73" t="s">
        <v>169</v>
      </c>
      <c r="BE56" s="73" t="s">
        <v>170</v>
      </c>
      <c r="BF56" s="363" t="s">
        <v>171</v>
      </c>
      <c r="BG56" s="364"/>
      <c r="BH56" s="365"/>
      <c r="BI56" s="17"/>
      <c r="BJ56" s="12"/>
      <c r="BK56" s="34"/>
      <c r="BL56" s="17"/>
      <c r="BM56" s="17"/>
      <c r="BN56" s="18"/>
      <c r="BO56" s="17"/>
      <c r="BP56" s="17"/>
      <c r="BQ56" s="17"/>
      <c r="BR56" s="17"/>
      <c r="BS56" s="17"/>
      <c r="BT56" s="17"/>
      <c r="BU56" s="17"/>
      <c r="BV56" s="17"/>
      <c r="BW56" s="17"/>
      <c r="BX56" s="17"/>
      <c r="BY56" s="17"/>
      <c r="BZ56" s="17"/>
      <c r="CA56" s="17"/>
      <c r="CB56" s="17"/>
      <c r="CC56" s="17"/>
      <c r="CD56" s="17"/>
      <c r="CE56" s="17"/>
      <c r="CF56" s="17"/>
      <c r="CG56" s="18"/>
      <c r="CH56" s="17"/>
      <c r="CI56" s="17"/>
      <c r="CJ56" s="17"/>
      <c r="CK56" s="17"/>
      <c r="CL56" s="17"/>
      <c r="CM56" s="17"/>
      <c r="CN56" s="17"/>
      <c r="CO56" s="17"/>
      <c r="CP56" s="17"/>
      <c r="CQ56" s="17"/>
      <c r="CR56" s="17"/>
      <c r="CS56" s="17"/>
      <c r="CT56" s="17"/>
      <c r="CU56" s="17"/>
      <c r="CV56" s="17"/>
      <c r="CW56" s="17"/>
      <c r="CX56" s="17"/>
      <c r="CY56" s="17"/>
      <c r="CZ56" s="17"/>
      <c r="DA56" s="17"/>
      <c r="DB56" s="17"/>
      <c r="DC56" s="17"/>
      <c r="DD56" s="17"/>
      <c r="DE56" s="17"/>
      <c r="DF56" s="17"/>
      <c r="DG56" s="17"/>
      <c r="DH56" s="17"/>
      <c r="DI56" s="17"/>
      <c r="DJ56" s="17"/>
      <c r="DK56" s="17"/>
      <c r="DL56" s="17"/>
      <c r="DM56" s="17"/>
      <c r="DN56" s="17"/>
      <c r="DO56" s="17"/>
      <c r="DP56" s="17"/>
    </row>
    <row r="57" spans="2:120">
      <c r="B57" s="27"/>
      <c r="C57" s="10"/>
      <c r="D57" s="11"/>
      <c r="E57" s="11"/>
      <c r="F57" s="11"/>
      <c r="G57" s="11"/>
      <c r="H57" s="92" t="s">
        <v>31</v>
      </c>
      <c r="I57" s="11">
        <f>PRODUCT(I39,E34)</f>
        <v>4.4962739820056399E-2</v>
      </c>
      <c r="J57" s="368"/>
      <c r="K57" s="366"/>
      <c r="L57" s="369"/>
      <c r="M57" s="17"/>
      <c r="N57" s="28"/>
      <c r="O57" s="27"/>
      <c r="P57" s="11"/>
      <c r="Q57" s="11"/>
      <c r="R57" s="11"/>
      <c r="S57" s="11"/>
      <c r="T57" s="92" t="s">
        <v>31</v>
      </c>
      <c r="U57" s="11">
        <f>PRODUCT(U39,Q34)</f>
        <v>6.4316496022703618E-2</v>
      </c>
      <c r="V57" s="368"/>
      <c r="W57" s="366"/>
      <c r="X57" s="369"/>
      <c r="Y57" s="17"/>
      <c r="Z57" s="28"/>
      <c r="AA57" s="27"/>
      <c r="AB57" s="11"/>
      <c r="AC57" s="11"/>
      <c r="AD57" s="11"/>
      <c r="AE57" s="11"/>
      <c r="AF57" s="92" t="s">
        <v>31</v>
      </c>
      <c r="AG57" s="11">
        <f>PRODUCT(AG39,AC34)</f>
        <v>6.5312214809930866E-2</v>
      </c>
      <c r="AH57" s="368"/>
      <c r="AI57" s="366"/>
      <c r="AJ57" s="369"/>
      <c r="AK57" s="17"/>
      <c r="AL57" s="11"/>
      <c r="AM57" s="27"/>
      <c r="AN57" s="11"/>
      <c r="AO57" s="11"/>
      <c r="AP57" s="11"/>
      <c r="AQ57" s="11"/>
      <c r="AR57" s="92" t="s">
        <v>31</v>
      </c>
      <c r="AS57" s="11">
        <f>PRODUCT(AS39,AO34)</f>
        <v>4.7391327152957907E-2</v>
      </c>
      <c r="AT57" s="368"/>
      <c r="AU57" s="366"/>
      <c r="AV57" s="369"/>
      <c r="AW57" s="17"/>
      <c r="AX57" s="11"/>
      <c r="AY57" s="27"/>
      <c r="AZ57" s="11"/>
      <c r="BA57" s="11"/>
      <c r="BB57" s="11"/>
      <c r="BC57" s="11"/>
      <c r="BD57" s="92" t="s">
        <v>31</v>
      </c>
      <c r="BE57" s="11">
        <f>PRODUCT(BE39,BA34)</f>
        <v>0</v>
      </c>
      <c r="BF57" s="368"/>
      <c r="BG57" s="366"/>
      <c r="BH57" s="369"/>
      <c r="BI57" s="17"/>
      <c r="BJ57" s="12"/>
      <c r="BK57" s="34"/>
      <c r="BL57" s="17"/>
      <c r="BM57" s="17"/>
      <c r="BN57" s="17"/>
      <c r="BO57" s="17"/>
      <c r="BP57" s="17"/>
      <c r="BQ57" s="17"/>
      <c r="BR57" s="17"/>
      <c r="BS57" s="17"/>
      <c r="BT57" s="17"/>
      <c r="BU57" s="17"/>
      <c r="BV57" s="17"/>
      <c r="BW57" s="17"/>
      <c r="BX57" s="17"/>
      <c r="BY57" s="17"/>
      <c r="BZ57" s="17"/>
      <c r="CA57" s="17"/>
      <c r="CB57" s="17"/>
      <c r="CC57" s="17"/>
      <c r="CD57" s="17"/>
      <c r="CE57" s="17"/>
      <c r="CF57" s="17"/>
      <c r="CG57" s="17"/>
      <c r="CH57" s="17"/>
      <c r="CI57" s="17"/>
      <c r="CJ57" s="17"/>
      <c r="CK57" s="17"/>
      <c r="CL57" s="17"/>
      <c r="CM57" s="17"/>
      <c r="CN57" s="17"/>
      <c r="CO57" s="17"/>
      <c r="CP57" s="17"/>
      <c r="CQ57" s="17"/>
      <c r="CR57" s="17"/>
      <c r="CS57" s="17"/>
      <c r="CT57" s="17"/>
      <c r="CU57" s="17"/>
      <c r="CV57" s="17"/>
      <c r="CW57" s="17"/>
      <c r="CX57" s="17"/>
      <c r="CY57" s="17"/>
      <c r="CZ57" s="17"/>
      <c r="DA57" s="17"/>
      <c r="DB57" s="17"/>
      <c r="DC57" s="17"/>
      <c r="DD57" s="17"/>
      <c r="DE57" s="17"/>
      <c r="DF57" s="17"/>
      <c r="DG57" s="17"/>
      <c r="DH57" s="17"/>
      <c r="DI57" s="17"/>
      <c r="DJ57" s="17"/>
      <c r="DK57" s="17"/>
      <c r="DL57" s="17"/>
      <c r="DM57" s="17"/>
      <c r="DN57" s="17"/>
      <c r="DO57" s="17"/>
      <c r="DP57" s="17"/>
    </row>
    <row r="58" spans="2:120">
      <c r="B58" s="27"/>
      <c r="C58" s="10"/>
      <c r="D58" s="11"/>
      <c r="E58" s="11"/>
      <c r="F58" s="11"/>
      <c r="G58" s="11"/>
      <c r="H58" s="187" t="s">
        <v>32</v>
      </c>
      <c r="I58" s="11">
        <f>1-E34</f>
        <v>0.57579552217685326</v>
      </c>
      <c r="J58" s="370"/>
      <c r="K58" s="329"/>
      <c r="L58" s="371"/>
      <c r="M58" s="17"/>
      <c r="N58" s="28"/>
      <c r="O58" s="27"/>
      <c r="P58" s="11"/>
      <c r="Q58" s="11"/>
      <c r="R58" s="11"/>
      <c r="S58" s="11"/>
      <c r="T58" s="187" t="s">
        <v>32</v>
      </c>
      <c r="U58" s="11">
        <f>1-Q34</f>
        <v>0.57545757750432125</v>
      </c>
      <c r="V58" s="370"/>
      <c r="W58" s="329"/>
      <c r="X58" s="371"/>
      <c r="Y58" s="17"/>
      <c r="Z58" s="28"/>
      <c r="AA58" s="27"/>
      <c r="AB58" s="11"/>
      <c r="AC58" s="11"/>
      <c r="AD58" s="11"/>
      <c r="AE58" s="11"/>
      <c r="AF58" s="187" t="s">
        <v>32</v>
      </c>
      <c r="AG58" s="11">
        <f>1-AC34</f>
        <v>0.57336790728630138</v>
      </c>
      <c r="AH58" s="370"/>
      <c r="AI58" s="329"/>
      <c r="AJ58" s="371"/>
      <c r="AK58" s="17"/>
      <c r="AL58" s="11"/>
      <c r="AM58" s="27"/>
      <c r="AN58" s="11"/>
      <c r="AO58" s="11"/>
      <c r="AP58" s="11"/>
      <c r="AQ58" s="11"/>
      <c r="AR58" s="187" t="s">
        <v>32</v>
      </c>
      <c r="AS58" s="11">
        <f>1-AO34</f>
        <v>0.56878361019019197</v>
      </c>
      <c r="AT58" s="370"/>
      <c r="AU58" s="329"/>
      <c r="AV58" s="371"/>
      <c r="AW58" s="17"/>
      <c r="AX58" s="11"/>
      <c r="AY58" s="27"/>
      <c r="AZ58" s="11"/>
      <c r="BA58" s="11"/>
      <c r="BB58" s="11"/>
      <c r="BC58" s="11"/>
      <c r="BD58" s="187" t="s">
        <v>32</v>
      </c>
      <c r="BE58" s="11">
        <f>1-BA34</f>
        <v>0.56053178807182591</v>
      </c>
      <c r="BF58" s="370"/>
      <c r="BG58" s="329"/>
      <c r="BH58" s="371"/>
      <c r="BI58" s="17"/>
      <c r="BJ58" s="12"/>
      <c r="BK58" s="34"/>
      <c r="BL58" s="17"/>
      <c r="BM58" s="17"/>
      <c r="BN58" s="17"/>
      <c r="BO58" s="17"/>
      <c r="BP58" s="17"/>
      <c r="BQ58" s="17"/>
      <c r="BR58" s="17"/>
      <c r="BS58" s="17"/>
      <c r="BT58" s="17"/>
      <c r="BU58" s="17"/>
      <c r="BV58" s="17"/>
      <c r="BW58" s="17"/>
      <c r="BX58" s="17"/>
      <c r="BY58" s="17"/>
      <c r="BZ58" s="17"/>
      <c r="CA58" s="17"/>
      <c r="CB58" s="17"/>
      <c r="CC58" s="17"/>
      <c r="CD58" s="17"/>
      <c r="CE58" s="17"/>
      <c r="CF58" s="17"/>
      <c r="CG58" s="17"/>
      <c r="CH58" s="17"/>
      <c r="CI58" s="17"/>
      <c r="CJ58" s="17"/>
      <c r="CK58" s="17"/>
      <c r="CL58" s="17"/>
      <c r="CM58" s="17"/>
      <c r="CN58" s="17"/>
      <c r="CO58" s="17"/>
      <c r="CP58" s="17"/>
      <c r="CQ58" s="17"/>
      <c r="CR58" s="17"/>
      <c r="CS58" s="17"/>
      <c r="CT58" s="17"/>
      <c r="CU58" s="17"/>
      <c r="CV58" s="17"/>
      <c r="CW58" s="17"/>
      <c r="CX58" s="17"/>
      <c r="CY58" s="17"/>
      <c r="CZ58" s="17"/>
      <c r="DA58" s="17"/>
      <c r="DB58" s="17"/>
      <c r="DC58" s="17"/>
      <c r="DD58" s="17"/>
      <c r="DE58" s="17"/>
      <c r="DF58" s="17"/>
      <c r="DG58" s="17"/>
      <c r="DH58" s="17"/>
      <c r="DI58" s="17"/>
      <c r="DJ58" s="17"/>
      <c r="DK58" s="17"/>
      <c r="DL58" s="17"/>
      <c r="DM58" s="17"/>
      <c r="DN58" s="17"/>
      <c r="DO58" s="17"/>
      <c r="DP58" s="17"/>
    </row>
    <row r="59" spans="2:120">
      <c r="B59" s="27"/>
      <c r="C59" s="10"/>
      <c r="D59" s="11"/>
      <c r="E59" s="11"/>
      <c r="F59" s="11"/>
      <c r="G59" s="11"/>
      <c r="H59" s="192" t="s">
        <v>34</v>
      </c>
      <c r="I59" s="86">
        <f>PRODUCT(I57,I58)</f>
        <v>2.5889344253191369E-2</v>
      </c>
      <c r="J59" s="372"/>
      <c r="K59" s="373"/>
      <c r="L59" s="374"/>
      <c r="M59" s="17"/>
      <c r="N59" s="28"/>
      <c r="O59" s="27"/>
      <c r="P59" s="11"/>
      <c r="Q59" s="11"/>
      <c r="R59" s="11"/>
      <c r="S59" s="11"/>
      <c r="T59" s="192" t="s">
        <v>34</v>
      </c>
      <c r="U59" s="86">
        <f>PRODUCT(U57,U58)</f>
        <v>3.7011414994791339E-2</v>
      </c>
      <c r="V59" s="372"/>
      <c r="W59" s="373"/>
      <c r="X59" s="374"/>
      <c r="Y59" s="17"/>
      <c r="Z59" s="28"/>
      <c r="AA59" s="27"/>
      <c r="AB59" s="11"/>
      <c r="AC59" s="11"/>
      <c r="AD59" s="11"/>
      <c r="AE59" s="11"/>
      <c r="AF59" s="192" t="s">
        <v>34</v>
      </c>
      <c r="AG59" s="86">
        <f>PRODUCT(AG57,AG58)</f>
        <v>3.744792792580344E-2</v>
      </c>
      <c r="AH59" s="372"/>
      <c r="AI59" s="373"/>
      <c r="AJ59" s="374"/>
      <c r="AK59" s="17"/>
      <c r="AL59" s="11"/>
      <c r="AM59" s="27"/>
      <c r="AN59" s="11"/>
      <c r="AO59" s="11"/>
      <c r="AP59" s="11"/>
      <c r="AQ59" s="11"/>
      <c r="AR59" s="192" t="s">
        <v>34</v>
      </c>
      <c r="AS59" s="86">
        <f>PRODUCT(AS57,AS58)</f>
        <v>2.6955410149763871E-2</v>
      </c>
      <c r="AT59" s="372"/>
      <c r="AU59" s="373"/>
      <c r="AV59" s="374"/>
      <c r="AW59" s="17"/>
      <c r="AX59" s="11"/>
      <c r="AY59" s="27"/>
      <c r="AZ59" s="11"/>
      <c r="BA59" s="11"/>
      <c r="BB59" s="11"/>
      <c r="BC59" s="11"/>
      <c r="BD59" s="192" t="s">
        <v>34</v>
      </c>
      <c r="BE59" s="86">
        <f>PRODUCT(BE57,BE58)</f>
        <v>0</v>
      </c>
      <c r="BF59" s="372"/>
      <c r="BG59" s="373"/>
      <c r="BH59" s="374"/>
      <c r="BI59" s="17"/>
      <c r="BJ59" s="12"/>
      <c r="BK59" s="34"/>
      <c r="BL59" s="17"/>
      <c r="BM59" s="17"/>
      <c r="BN59" s="17"/>
      <c r="BO59" s="17"/>
      <c r="BP59" s="17"/>
      <c r="BQ59" s="17"/>
      <c r="BR59" s="17"/>
      <c r="BS59" s="17"/>
      <c r="BT59" s="17"/>
      <c r="BU59" s="17"/>
      <c r="BV59" s="17"/>
      <c r="BW59" s="17"/>
      <c r="BX59" s="17"/>
      <c r="BY59" s="17"/>
      <c r="BZ59" s="17"/>
      <c r="CA59" s="17"/>
      <c r="CB59" s="17"/>
      <c r="CC59" s="17"/>
      <c r="CD59" s="17"/>
      <c r="CE59" s="17"/>
      <c r="CF59" s="17"/>
      <c r="CG59" s="17"/>
      <c r="CH59" s="17"/>
      <c r="CI59" s="17"/>
      <c r="CJ59" s="17"/>
      <c r="CK59" s="17"/>
      <c r="CL59" s="17"/>
      <c r="CM59" s="17"/>
      <c r="CN59" s="17"/>
      <c r="CO59" s="17"/>
      <c r="CP59" s="17"/>
      <c r="CQ59" s="17"/>
      <c r="CR59" s="17"/>
      <c r="CS59" s="17"/>
      <c r="CT59" s="17"/>
      <c r="CU59" s="17"/>
      <c r="CV59" s="17"/>
      <c r="CW59" s="17"/>
      <c r="CX59" s="17"/>
      <c r="CY59" s="189"/>
      <c r="CZ59" s="333"/>
      <c r="DA59" s="333"/>
      <c r="DB59" s="17"/>
      <c r="DC59" s="17"/>
      <c r="DD59" s="17"/>
      <c r="DE59" s="17"/>
      <c r="DF59" s="17"/>
      <c r="DG59" s="17"/>
      <c r="DH59" s="17"/>
      <c r="DI59" s="17"/>
      <c r="DJ59" s="17"/>
      <c r="DK59" s="17"/>
      <c r="DL59" s="17"/>
      <c r="DM59" s="17"/>
      <c r="DN59" s="17"/>
      <c r="DO59" s="17"/>
      <c r="DP59" s="17"/>
    </row>
    <row r="60" spans="2:120" ht="15" thickBot="1">
      <c r="B60" s="27"/>
      <c r="C60" s="10"/>
      <c r="D60" s="11"/>
      <c r="E60" s="11"/>
      <c r="F60" s="11"/>
      <c r="G60" s="11"/>
      <c r="H60" s="11"/>
      <c r="I60" s="11"/>
      <c r="J60" s="11"/>
      <c r="K60" s="11"/>
      <c r="L60" s="11"/>
      <c r="M60" s="11"/>
      <c r="N60" s="28"/>
      <c r="O60" s="27"/>
      <c r="P60" s="11"/>
      <c r="Q60" s="11"/>
      <c r="R60" s="11"/>
      <c r="S60" s="11"/>
      <c r="T60" s="11"/>
      <c r="U60" s="11"/>
      <c r="V60" s="11"/>
      <c r="W60" s="11"/>
      <c r="X60" s="11"/>
      <c r="Y60" s="11"/>
      <c r="Z60" s="28"/>
      <c r="AA60" s="27"/>
      <c r="AB60" s="11"/>
      <c r="AC60" s="11"/>
      <c r="AD60" s="11"/>
      <c r="AE60" s="11"/>
      <c r="AF60" s="11"/>
      <c r="AG60" s="11"/>
      <c r="AH60" s="11"/>
      <c r="AI60" s="11"/>
      <c r="AJ60" s="11"/>
      <c r="AK60" s="11"/>
      <c r="AL60" s="11"/>
      <c r="AM60" s="27"/>
      <c r="AN60" s="11"/>
      <c r="AO60" s="11"/>
      <c r="AP60" s="11"/>
      <c r="AQ60" s="11"/>
      <c r="AR60" s="11"/>
      <c r="AS60" s="11"/>
      <c r="AT60" s="11"/>
      <c r="AU60" s="11"/>
      <c r="AV60" s="11"/>
      <c r="AW60" s="11"/>
      <c r="AX60" s="11"/>
      <c r="AY60" s="27"/>
      <c r="AZ60" s="11"/>
      <c r="BA60" s="11"/>
      <c r="BB60" s="11"/>
      <c r="BC60" s="11"/>
      <c r="BD60" s="11"/>
      <c r="BE60" s="11"/>
      <c r="BF60" s="11"/>
      <c r="BG60" s="11"/>
      <c r="BH60" s="11"/>
      <c r="BI60" s="11"/>
      <c r="BJ60" s="12"/>
      <c r="BK60" s="34"/>
      <c r="BL60" s="17"/>
      <c r="BM60" s="17"/>
      <c r="BN60" s="17"/>
      <c r="BO60" s="17"/>
      <c r="BP60" s="17"/>
      <c r="BQ60" s="17"/>
      <c r="BR60" s="17"/>
      <c r="BS60" s="17"/>
      <c r="BT60" s="17"/>
      <c r="BU60" s="17"/>
      <c r="BV60" s="17"/>
      <c r="BW60" s="17"/>
      <c r="BX60" s="17"/>
      <c r="BY60" s="17"/>
      <c r="BZ60" s="17"/>
      <c r="CA60" s="17"/>
      <c r="CB60" s="17"/>
      <c r="CC60" s="17"/>
      <c r="CD60" s="17"/>
      <c r="CE60" s="17"/>
      <c r="CF60" s="17"/>
      <c r="CG60" s="17"/>
      <c r="CH60" s="17"/>
      <c r="CI60" s="17"/>
      <c r="CJ60" s="17"/>
      <c r="CK60" s="17"/>
      <c r="CL60" s="17"/>
      <c r="CM60" s="17"/>
      <c r="CN60" s="17"/>
      <c r="CO60" s="17"/>
      <c r="CP60" s="17"/>
      <c r="CQ60" s="17"/>
      <c r="CR60" s="17"/>
      <c r="CS60" s="17"/>
      <c r="CT60" s="17"/>
      <c r="CU60" s="17"/>
      <c r="CV60" s="17"/>
      <c r="CW60" s="17"/>
      <c r="CX60" s="17"/>
      <c r="CY60" s="17"/>
      <c r="CZ60" s="17"/>
      <c r="DA60" s="17"/>
      <c r="DB60" s="17"/>
      <c r="DC60" s="17"/>
      <c r="DD60" s="17"/>
      <c r="DE60" s="17"/>
      <c r="DF60" s="17"/>
      <c r="DG60" s="17"/>
      <c r="DH60" s="17"/>
      <c r="DI60" s="17"/>
      <c r="DJ60" s="17"/>
      <c r="DK60" s="17"/>
      <c r="DL60" s="17"/>
      <c r="DM60" s="17"/>
      <c r="DN60" s="17"/>
      <c r="DO60" s="17"/>
      <c r="DP60" s="17"/>
    </row>
    <row r="61" spans="2:120">
      <c r="B61" s="27"/>
      <c r="C61" s="10"/>
      <c r="D61" s="11"/>
      <c r="E61" s="11"/>
      <c r="F61" s="11"/>
      <c r="G61" s="186">
        <v>11</v>
      </c>
      <c r="H61" s="69" t="s">
        <v>210</v>
      </c>
      <c r="I61" s="69"/>
      <c r="J61" s="69"/>
      <c r="K61" s="69"/>
      <c r="L61" s="69"/>
      <c r="M61" s="17"/>
      <c r="N61" s="28"/>
      <c r="O61" s="27"/>
      <c r="P61" s="11"/>
      <c r="Q61" s="11"/>
      <c r="R61" s="11"/>
      <c r="S61" s="186">
        <v>11</v>
      </c>
      <c r="T61" s="69" t="s">
        <v>42</v>
      </c>
      <c r="U61" s="69"/>
      <c r="V61" s="69"/>
      <c r="W61" s="69"/>
      <c r="X61" s="69"/>
      <c r="Y61" s="17"/>
      <c r="Z61" s="28"/>
      <c r="AA61" s="27"/>
      <c r="AB61" s="11"/>
      <c r="AC61" s="11"/>
      <c r="AD61" s="11"/>
      <c r="AE61" s="186">
        <v>11</v>
      </c>
      <c r="AF61" s="69" t="s">
        <v>42</v>
      </c>
      <c r="AG61" s="69"/>
      <c r="AH61" s="69"/>
      <c r="AI61" s="69"/>
      <c r="AJ61" s="69"/>
      <c r="AK61" s="17"/>
      <c r="AL61" s="11"/>
      <c r="AM61" s="27"/>
      <c r="AN61" s="11"/>
      <c r="AO61" s="11"/>
      <c r="AP61" s="11"/>
      <c r="AQ61" s="186">
        <v>11</v>
      </c>
      <c r="AR61" s="69" t="s">
        <v>42</v>
      </c>
      <c r="AS61" s="69"/>
      <c r="AT61" s="69"/>
      <c r="AU61" s="69"/>
      <c r="AV61" s="69"/>
      <c r="AW61" s="17"/>
      <c r="AX61" s="11"/>
      <c r="AY61" s="27"/>
      <c r="AZ61" s="11"/>
      <c r="BA61" s="11"/>
      <c r="BB61" s="11"/>
      <c r="BC61" s="186">
        <v>11</v>
      </c>
      <c r="BD61" s="69" t="s">
        <v>42</v>
      </c>
      <c r="BE61" s="69"/>
      <c r="BF61" s="69"/>
      <c r="BG61" s="69"/>
      <c r="BH61" s="69"/>
      <c r="BI61" s="17"/>
      <c r="BJ61" s="12"/>
      <c r="BK61" s="34"/>
      <c r="BL61" s="17"/>
      <c r="BM61" s="17"/>
      <c r="BN61" s="17"/>
      <c r="BO61" s="17"/>
      <c r="BP61" s="17"/>
      <c r="BQ61" s="17"/>
      <c r="BR61" s="17"/>
      <c r="BS61" s="17"/>
      <c r="BT61" s="17"/>
      <c r="BU61" s="17"/>
      <c r="BV61" s="17"/>
      <c r="BW61" s="17"/>
      <c r="BX61" s="17"/>
      <c r="BY61" s="17"/>
      <c r="BZ61" s="17"/>
      <c r="CA61" s="17"/>
      <c r="CB61" s="17"/>
      <c r="CC61" s="17"/>
      <c r="CD61" s="17"/>
      <c r="CE61" s="17"/>
      <c r="CF61" s="17"/>
      <c r="CG61" s="17"/>
      <c r="CH61" s="17"/>
      <c r="CI61" s="17"/>
      <c r="CJ61" s="17"/>
      <c r="CK61" s="17"/>
      <c r="CL61" s="17"/>
      <c r="CM61" s="17"/>
      <c r="CN61" s="17"/>
      <c r="CO61" s="17"/>
      <c r="CP61" s="17"/>
      <c r="CQ61" s="17"/>
      <c r="CR61" s="17"/>
      <c r="CS61" s="17"/>
      <c r="CT61" s="17"/>
      <c r="CU61" s="17"/>
      <c r="CV61" s="17"/>
      <c r="CW61" s="17"/>
      <c r="CX61" s="17"/>
      <c r="CY61" s="17"/>
      <c r="CZ61" s="17"/>
      <c r="DA61" s="17"/>
      <c r="DB61" s="17"/>
      <c r="DC61" s="17"/>
      <c r="DD61" s="17"/>
      <c r="DE61" s="17"/>
      <c r="DF61" s="17"/>
      <c r="DG61" s="17"/>
      <c r="DH61" s="17"/>
      <c r="DI61" s="17"/>
      <c r="DJ61" s="17"/>
      <c r="DK61" s="17"/>
      <c r="DL61" s="17"/>
      <c r="DM61" s="17"/>
      <c r="DN61" s="17"/>
      <c r="DO61" s="17"/>
      <c r="DP61" s="17"/>
    </row>
    <row r="62" spans="2:120">
      <c r="B62" s="27"/>
      <c r="C62" s="10"/>
      <c r="D62" s="11"/>
      <c r="E62" s="11"/>
      <c r="F62" s="11"/>
      <c r="G62" s="11"/>
      <c r="H62" s="73" t="s">
        <v>169</v>
      </c>
      <c r="I62" s="73" t="s">
        <v>170</v>
      </c>
      <c r="J62" s="363" t="s">
        <v>171</v>
      </c>
      <c r="K62" s="364"/>
      <c r="L62" s="365"/>
      <c r="M62" s="17"/>
      <c r="N62" s="28"/>
      <c r="O62" s="27"/>
      <c r="P62" s="11"/>
      <c r="Q62" s="11"/>
      <c r="R62" s="11"/>
      <c r="S62" s="11"/>
      <c r="T62" s="73" t="s">
        <v>169</v>
      </c>
      <c r="U62" s="73" t="s">
        <v>170</v>
      </c>
      <c r="V62" s="363" t="s">
        <v>171</v>
      </c>
      <c r="W62" s="364"/>
      <c r="X62" s="365"/>
      <c r="Y62" s="17"/>
      <c r="Z62" s="28"/>
      <c r="AA62" s="27"/>
      <c r="AB62" s="11"/>
      <c r="AC62" s="11"/>
      <c r="AD62" s="11"/>
      <c r="AE62" s="11"/>
      <c r="AF62" s="73" t="s">
        <v>169</v>
      </c>
      <c r="AG62" s="73" t="s">
        <v>170</v>
      </c>
      <c r="AH62" s="363" t="s">
        <v>171</v>
      </c>
      <c r="AI62" s="364"/>
      <c r="AJ62" s="365"/>
      <c r="AK62" s="17"/>
      <c r="AL62" s="11"/>
      <c r="AM62" s="27"/>
      <c r="AN62" s="11"/>
      <c r="AO62" s="11"/>
      <c r="AP62" s="11"/>
      <c r="AQ62" s="11"/>
      <c r="AR62" s="73" t="s">
        <v>169</v>
      </c>
      <c r="AS62" s="73" t="s">
        <v>170</v>
      </c>
      <c r="AT62" s="363" t="s">
        <v>171</v>
      </c>
      <c r="AU62" s="364"/>
      <c r="AV62" s="365"/>
      <c r="AW62" s="17"/>
      <c r="AX62" s="11"/>
      <c r="AY62" s="27"/>
      <c r="AZ62" s="11"/>
      <c r="BA62" s="11"/>
      <c r="BB62" s="11"/>
      <c r="BC62" s="11"/>
      <c r="BD62" s="73" t="s">
        <v>169</v>
      </c>
      <c r="BE62" s="73" t="s">
        <v>170</v>
      </c>
      <c r="BF62" s="363" t="s">
        <v>171</v>
      </c>
      <c r="BG62" s="364"/>
      <c r="BH62" s="365"/>
      <c r="BI62" s="17"/>
      <c r="BJ62" s="12"/>
      <c r="BK62" s="34"/>
      <c r="BL62" s="17"/>
      <c r="BM62" s="189"/>
      <c r="BN62" s="38"/>
      <c r="BO62" s="38"/>
      <c r="BP62" s="17"/>
      <c r="BQ62" s="17"/>
      <c r="BR62" s="17"/>
      <c r="BS62" s="17"/>
      <c r="BT62" s="17"/>
      <c r="BU62" s="17"/>
      <c r="BV62" s="17"/>
      <c r="BW62" s="17"/>
      <c r="BX62" s="17"/>
      <c r="BY62" s="17"/>
      <c r="BZ62" s="17"/>
      <c r="CA62" s="17"/>
      <c r="CB62" s="17"/>
      <c r="CC62" s="17"/>
      <c r="CD62" s="17"/>
      <c r="CE62" s="17"/>
      <c r="CF62" s="189"/>
      <c r="CG62" s="333"/>
      <c r="CH62" s="333"/>
      <c r="CI62" s="17"/>
      <c r="CJ62" s="17"/>
      <c r="CK62" s="17"/>
      <c r="CL62" s="17"/>
      <c r="CM62" s="17"/>
      <c r="CN62" s="17"/>
      <c r="CO62" s="17"/>
      <c r="CP62" s="17"/>
      <c r="CQ62" s="17"/>
      <c r="CR62" s="17"/>
      <c r="CS62" s="17"/>
      <c r="CT62" s="17"/>
      <c r="CU62" s="17"/>
      <c r="CV62" s="17"/>
      <c r="CW62" s="17"/>
      <c r="CX62" s="17"/>
      <c r="CY62" s="17"/>
      <c r="CZ62" s="17"/>
      <c r="DA62" s="17"/>
      <c r="DB62" s="17"/>
      <c r="DC62" s="17"/>
      <c r="DD62" s="17"/>
      <c r="DE62" s="17"/>
      <c r="DF62" s="17"/>
      <c r="DG62" s="17"/>
      <c r="DH62" s="17"/>
      <c r="DI62" s="17"/>
      <c r="DJ62" s="17"/>
      <c r="DK62" s="17"/>
      <c r="DL62" s="17"/>
      <c r="DM62" s="17"/>
      <c r="DN62" s="17"/>
      <c r="DO62" s="17"/>
      <c r="DP62" s="17"/>
    </row>
    <row r="63" spans="2:120">
      <c r="B63" s="27"/>
      <c r="C63" s="10"/>
      <c r="D63" s="11"/>
      <c r="E63" s="11"/>
      <c r="F63" s="11"/>
      <c r="G63" s="11"/>
      <c r="H63" s="92" t="s">
        <v>31</v>
      </c>
      <c r="I63" s="11">
        <f>PRODUCT(I25,E35)</f>
        <v>0.11646685151175963</v>
      </c>
      <c r="J63" s="368"/>
      <c r="K63" s="366"/>
      <c r="L63" s="369"/>
      <c r="M63" s="17"/>
      <c r="N63" s="28"/>
      <c r="O63" s="27"/>
      <c r="P63" s="11"/>
      <c r="Q63" s="11"/>
      <c r="R63" s="11"/>
      <c r="S63" s="11"/>
      <c r="T63" s="92" t="s">
        <v>31</v>
      </c>
      <c r="U63" s="11">
        <f>PRODUCT(U25,Q35)</f>
        <v>0.12351333681816079</v>
      </c>
      <c r="V63" s="368"/>
      <c r="W63" s="366"/>
      <c r="X63" s="369"/>
      <c r="Y63" s="17"/>
      <c r="Z63" s="28"/>
      <c r="AA63" s="27"/>
      <c r="AB63" s="11"/>
      <c r="AC63" s="11"/>
      <c r="AD63" s="11"/>
      <c r="AE63" s="11"/>
      <c r="AF63" s="92" t="s">
        <v>31</v>
      </c>
      <c r="AG63" s="11">
        <f>PRODUCT(AG25,AC35)</f>
        <v>0.11931398284049595</v>
      </c>
      <c r="AH63" s="368"/>
      <c r="AI63" s="366"/>
      <c r="AJ63" s="369"/>
      <c r="AK63" s="17"/>
      <c r="AL63" s="11"/>
      <c r="AM63" s="27"/>
      <c r="AN63" s="11"/>
      <c r="AO63" s="11"/>
      <c r="AP63" s="11"/>
      <c r="AQ63" s="11"/>
      <c r="AR63" s="92" t="s">
        <v>31</v>
      </c>
      <c r="AS63" s="11">
        <f>PRODUCT(AS25,AO35)</f>
        <v>0.10369817665286468</v>
      </c>
      <c r="AT63" s="368"/>
      <c r="AU63" s="366"/>
      <c r="AV63" s="369"/>
      <c r="AW63" s="17"/>
      <c r="AX63" s="11"/>
      <c r="AY63" s="27"/>
      <c r="AZ63" s="11"/>
      <c r="BA63" s="11"/>
      <c r="BB63" s="11"/>
      <c r="BC63" s="11"/>
      <c r="BD63" s="92" t="s">
        <v>31</v>
      </c>
      <c r="BE63" s="11">
        <f>PRODUCT(BE25,BA35)</f>
        <v>6.8892250071518321E-2</v>
      </c>
      <c r="BF63" s="368"/>
      <c r="BG63" s="366"/>
      <c r="BH63" s="369"/>
      <c r="BI63" s="17"/>
      <c r="BJ63" s="12"/>
      <c r="BK63" s="34"/>
      <c r="BL63" s="17"/>
      <c r="BM63" s="17"/>
      <c r="BN63" s="17"/>
      <c r="BO63" s="17"/>
      <c r="BP63" s="17"/>
      <c r="BQ63" s="17"/>
      <c r="BR63" s="17"/>
      <c r="BS63" s="17"/>
      <c r="BT63" s="17"/>
      <c r="BU63" s="17"/>
      <c r="BV63" s="17"/>
      <c r="BW63" s="17"/>
      <c r="BX63" s="17"/>
      <c r="BY63" s="17"/>
      <c r="BZ63" s="17"/>
      <c r="CA63" s="17"/>
      <c r="CB63" s="17"/>
      <c r="CC63" s="17"/>
      <c r="CD63" s="17"/>
      <c r="CE63" s="17"/>
      <c r="CF63" s="17"/>
      <c r="CG63" s="17"/>
      <c r="CH63" s="17"/>
      <c r="CI63" s="17"/>
      <c r="CJ63" s="17"/>
      <c r="CK63" s="17"/>
      <c r="CL63" s="17"/>
      <c r="CM63" s="17"/>
      <c r="CN63" s="17"/>
      <c r="CO63" s="17"/>
      <c r="CP63" s="17"/>
      <c r="CQ63" s="17"/>
      <c r="CR63" s="17"/>
      <c r="CS63" s="17"/>
      <c r="CT63" s="17"/>
      <c r="CU63" s="17"/>
      <c r="CV63" s="17"/>
      <c r="CW63" s="17"/>
      <c r="CX63" s="17"/>
      <c r="CY63" s="17"/>
      <c r="CZ63" s="17"/>
      <c r="DA63" s="17"/>
      <c r="DB63" s="17"/>
      <c r="DC63" s="17"/>
      <c r="DD63" s="17"/>
      <c r="DE63" s="17"/>
      <c r="DF63" s="17"/>
      <c r="DG63" s="17"/>
      <c r="DH63" s="17"/>
      <c r="DI63" s="17"/>
      <c r="DJ63" s="17"/>
      <c r="DK63" s="17"/>
      <c r="DL63" s="17"/>
      <c r="DM63" s="17"/>
      <c r="DN63" s="17"/>
      <c r="DO63" s="17"/>
      <c r="DP63" s="17"/>
    </row>
    <row r="64" spans="2:120">
      <c r="B64" s="27"/>
      <c r="C64" s="10"/>
      <c r="D64" s="11"/>
      <c r="E64" s="11"/>
      <c r="F64" s="11"/>
      <c r="G64" s="11"/>
      <c r="H64" s="187" t="s">
        <v>32</v>
      </c>
      <c r="I64" s="11">
        <f>1-E35</f>
        <v>0.19338425184402297</v>
      </c>
      <c r="J64" s="370"/>
      <c r="K64" s="329"/>
      <c r="L64" s="371"/>
      <c r="M64" s="17"/>
      <c r="N64" s="28"/>
      <c r="O64" s="27"/>
      <c r="P64" s="11"/>
      <c r="Q64" s="11"/>
      <c r="R64" s="11"/>
      <c r="S64" s="11"/>
      <c r="T64" s="187" t="s">
        <v>32</v>
      </c>
      <c r="U64" s="11">
        <f>1-Q35</f>
        <v>0.19083858740057813</v>
      </c>
      <c r="V64" s="370"/>
      <c r="W64" s="329"/>
      <c r="X64" s="371"/>
      <c r="Y64" s="17"/>
      <c r="Z64" s="28"/>
      <c r="AA64" s="27"/>
      <c r="AB64" s="11"/>
      <c r="AC64" s="11"/>
      <c r="AD64" s="11"/>
      <c r="AE64" s="11"/>
      <c r="AF64" s="187" t="s">
        <v>32</v>
      </c>
      <c r="AG64" s="11">
        <f>1-AC35</f>
        <v>0.19495211843162208</v>
      </c>
      <c r="AH64" s="370"/>
      <c r="AI64" s="329"/>
      <c r="AJ64" s="371"/>
      <c r="AK64" s="17"/>
      <c r="AL64" s="11"/>
      <c r="AM64" s="27"/>
      <c r="AN64" s="11"/>
      <c r="AO64" s="11"/>
      <c r="AP64" s="11"/>
      <c r="AQ64" s="11"/>
      <c r="AR64" s="187" t="s">
        <v>32</v>
      </c>
      <c r="AS64" s="11">
        <f>1-AO35</f>
        <v>0.20619540558228044</v>
      </c>
      <c r="AT64" s="370"/>
      <c r="AU64" s="329"/>
      <c r="AV64" s="371"/>
      <c r="AW64" s="17"/>
      <c r="AX64" s="11"/>
      <c r="AY64" s="27"/>
      <c r="AZ64" s="11"/>
      <c r="BA64" s="11"/>
      <c r="BB64" s="11"/>
      <c r="BC64" s="11"/>
      <c r="BD64" s="187" t="s">
        <v>32</v>
      </c>
      <c r="BE64" s="11">
        <f>1-BA35</f>
        <v>0.22521831236708889</v>
      </c>
      <c r="BF64" s="370"/>
      <c r="BG64" s="329"/>
      <c r="BH64" s="371"/>
      <c r="BI64" s="17"/>
      <c r="BJ64" s="12"/>
      <c r="BK64" s="34"/>
      <c r="BL64" s="17"/>
      <c r="BM64" s="17"/>
      <c r="BN64" s="17"/>
      <c r="BO64" s="17"/>
      <c r="BP64" s="17"/>
      <c r="BQ64" s="17"/>
      <c r="BR64" s="17"/>
      <c r="BS64" s="17"/>
      <c r="BT64" s="17"/>
      <c r="BU64" s="17"/>
      <c r="BV64" s="17"/>
      <c r="BW64" s="17"/>
      <c r="BX64" s="17"/>
      <c r="BY64" s="17"/>
      <c r="BZ64" s="17"/>
      <c r="CA64" s="17"/>
      <c r="CB64" s="17"/>
      <c r="CC64" s="17"/>
      <c r="CD64" s="17"/>
      <c r="CE64" s="17"/>
      <c r="CF64" s="17"/>
      <c r="CG64" s="17"/>
      <c r="CH64" s="17"/>
      <c r="CI64" s="17"/>
      <c r="CJ64" s="17"/>
      <c r="CK64" s="17"/>
      <c r="CL64" s="17"/>
      <c r="CM64" s="17"/>
      <c r="CN64" s="17"/>
      <c r="CO64" s="17"/>
      <c r="CP64" s="17"/>
      <c r="CQ64" s="17"/>
      <c r="CR64" s="17"/>
      <c r="CS64" s="17"/>
      <c r="CT64" s="17"/>
      <c r="CU64" s="17"/>
      <c r="CV64" s="17"/>
      <c r="CW64" s="17"/>
      <c r="CX64" s="17"/>
      <c r="CY64" s="17"/>
      <c r="CZ64" s="17"/>
      <c r="DA64" s="17"/>
      <c r="DB64" s="17"/>
      <c r="DC64" s="17"/>
      <c r="DD64" s="17"/>
      <c r="DE64" s="17"/>
      <c r="DF64" s="17"/>
      <c r="DG64" s="17"/>
      <c r="DH64" s="17"/>
      <c r="DI64" s="17"/>
      <c r="DJ64" s="17"/>
      <c r="DK64" s="17"/>
      <c r="DL64" s="17"/>
      <c r="DM64" s="17"/>
      <c r="DN64" s="17"/>
      <c r="DO64" s="17"/>
      <c r="DP64" s="17"/>
    </row>
    <row r="65" spans="2:120">
      <c r="B65" s="27"/>
      <c r="C65" s="10"/>
      <c r="D65" s="11"/>
      <c r="E65" s="11"/>
      <c r="F65" s="11"/>
      <c r="G65" s="11"/>
      <c r="H65" s="192" t="s">
        <v>34</v>
      </c>
      <c r="I65" s="86">
        <f>PRODUCT(I63,I64)</f>
        <v>2.2522854944230553E-2</v>
      </c>
      <c r="J65" s="372"/>
      <c r="K65" s="373"/>
      <c r="L65" s="374"/>
      <c r="M65" s="17"/>
      <c r="N65" s="28"/>
      <c r="O65" s="27"/>
      <c r="P65" s="11"/>
      <c r="Q65" s="11"/>
      <c r="R65" s="11"/>
      <c r="S65" s="11"/>
      <c r="T65" s="192" t="s">
        <v>34</v>
      </c>
      <c r="U65" s="86">
        <f>PRODUCT(U63,U64)</f>
        <v>2.3571110723509623E-2</v>
      </c>
      <c r="V65" s="372"/>
      <c r="W65" s="373"/>
      <c r="X65" s="374"/>
      <c r="Y65" s="17"/>
      <c r="Z65" s="28"/>
      <c r="AA65" s="27"/>
      <c r="AB65" s="11"/>
      <c r="AC65" s="11"/>
      <c r="AD65" s="11"/>
      <c r="AE65" s="11"/>
      <c r="AF65" s="192" t="s">
        <v>34</v>
      </c>
      <c r="AG65" s="86">
        <f>PRODUCT(AG63,AG64)</f>
        <v>2.3260513713268892E-2</v>
      </c>
      <c r="AH65" s="372"/>
      <c r="AI65" s="373"/>
      <c r="AJ65" s="374"/>
      <c r="AK65" s="17"/>
      <c r="AL65" s="11"/>
      <c r="AM65" s="27"/>
      <c r="AN65" s="11"/>
      <c r="AO65" s="11"/>
      <c r="AP65" s="11"/>
      <c r="AQ65" s="11"/>
      <c r="AR65" s="192" t="s">
        <v>34</v>
      </c>
      <c r="AS65" s="86">
        <f>PRODUCT(AS63,AS64)</f>
        <v>2.1382087593080398E-2</v>
      </c>
      <c r="AT65" s="372"/>
      <c r="AU65" s="373"/>
      <c r="AV65" s="374"/>
      <c r="AW65" s="17"/>
      <c r="AX65" s="11"/>
      <c r="AY65" s="27"/>
      <c r="AZ65" s="11"/>
      <c r="BA65" s="11"/>
      <c r="BB65" s="11"/>
      <c r="BC65" s="11"/>
      <c r="BD65" s="192" t="s">
        <v>34</v>
      </c>
      <c r="BE65" s="86">
        <f>PRODUCT(BE63,BE64)</f>
        <v>1.5515796296278816E-2</v>
      </c>
      <c r="BF65" s="372"/>
      <c r="BG65" s="373"/>
      <c r="BH65" s="374"/>
      <c r="BI65" s="17"/>
      <c r="BJ65" s="12"/>
      <c r="BK65" s="34"/>
      <c r="BL65" s="17"/>
      <c r="BM65" s="17"/>
      <c r="BN65" s="17"/>
      <c r="BO65" s="17"/>
      <c r="BP65" s="17"/>
      <c r="BQ65" s="17"/>
      <c r="BR65" s="17"/>
      <c r="BS65" s="17"/>
      <c r="BT65" s="17"/>
      <c r="BU65" s="17"/>
      <c r="BV65" s="17"/>
      <c r="BW65" s="17"/>
      <c r="BX65" s="17"/>
      <c r="BY65" s="17"/>
      <c r="BZ65" s="17"/>
      <c r="CA65" s="17"/>
      <c r="CB65" s="17"/>
      <c r="CC65" s="17"/>
      <c r="CD65" s="17"/>
      <c r="CE65" s="17"/>
      <c r="CF65" s="17"/>
      <c r="CG65" s="17"/>
      <c r="CH65" s="17"/>
      <c r="CI65" s="17"/>
      <c r="CJ65" s="17"/>
      <c r="CK65" s="17"/>
      <c r="CL65" s="17"/>
      <c r="CM65" s="17"/>
      <c r="CN65" s="17"/>
      <c r="CO65" s="17"/>
      <c r="CP65" s="17"/>
      <c r="CQ65" s="17"/>
      <c r="CR65" s="17"/>
      <c r="CS65" s="17"/>
      <c r="CT65" s="17"/>
      <c r="CU65" s="17"/>
      <c r="CV65" s="17"/>
      <c r="CW65" s="17"/>
      <c r="CX65" s="17"/>
      <c r="CY65" s="17"/>
      <c r="CZ65" s="17"/>
      <c r="DA65" s="17"/>
      <c r="DB65" s="17"/>
      <c r="DC65" s="17"/>
      <c r="DD65" s="17"/>
      <c r="DE65" s="17"/>
      <c r="DF65" s="17"/>
      <c r="DG65" s="17"/>
      <c r="DH65" s="17"/>
      <c r="DI65" s="17"/>
      <c r="DJ65" s="17"/>
      <c r="DK65" s="17"/>
      <c r="DL65" s="17"/>
      <c r="DM65" s="17"/>
      <c r="DN65" s="17"/>
      <c r="DO65" s="17"/>
      <c r="DP65" s="17"/>
    </row>
    <row r="66" spans="2:120">
      <c r="B66" s="27"/>
      <c r="C66" s="10"/>
      <c r="D66" s="11"/>
      <c r="E66" s="11"/>
      <c r="F66" s="11"/>
      <c r="G66" s="11"/>
      <c r="H66" s="11"/>
      <c r="I66" s="11"/>
      <c r="J66" s="11"/>
      <c r="K66" s="11"/>
      <c r="L66" s="11"/>
      <c r="M66" s="11"/>
      <c r="N66" s="28"/>
      <c r="O66" s="27"/>
      <c r="P66" s="11"/>
      <c r="Q66" s="11"/>
      <c r="R66" s="11"/>
      <c r="S66" s="11"/>
      <c r="T66" s="11"/>
      <c r="U66" s="11"/>
      <c r="V66" s="11"/>
      <c r="W66" s="11"/>
      <c r="X66" s="11"/>
      <c r="Y66" s="11"/>
      <c r="Z66" s="28"/>
      <c r="AA66" s="27"/>
      <c r="AB66" s="11"/>
      <c r="AC66" s="11"/>
      <c r="AD66" s="11"/>
      <c r="AE66" s="11"/>
      <c r="AF66" s="11"/>
      <c r="AG66" s="11"/>
      <c r="AH66" s="11"/>
      <c r="AI66" s="11"/>
      <c r="AJ66" s="11"/>
      <c r="AK66" s="11"/>
      <c r="AL66" s="11"/>
      <c r="AM66" s="27"/>
      <c r="AN66" s="11"/>
      <c r="AO66" s="11"/>
      <c r="AP66" s="11"/>
      <c r="AQ66" s="11"/>
      <c r="AR66" s="11"/>
      <c r="AS66" s="11"/>
      <c r="AT66" s="11"/>
      <c r="AU66" s="11"/>
      <c r="AV66" s="11"/>
      <c r="AW66" s="11"/>
      <c r="AX66" s="11"/>
      <c r="AY66" s="27"/>
      <c r="AZ66" s="11"/>
      <c r="BA66" s="11"/>
      <c r="BB66" s="11"/>
      <c r="BC66" s="11"/>
      <c r="BD66" s="11"/>
      <c r="BE66" s="11"/>
      <c r="BF66" s="11"/>
      <c r="BG66" s="11"/>
      <c r="BH66" s="11"/>
      <c r="BI66" s="11"/>
      <c r="BJ66" s="12"/>
      <c r="BK66" s="34"/>
      <c r="BL66" s="17"/>
      <c r="BM66" s="17"/>
      <c r="BN66" s="17"/>
      <c r="BO66" s="17"/>
      <c r="BP66" s="17"/>
      <c r="BQ66" s="17"/>
      <c r="BR66" s="17"/>
      <c r="BS66" s="17"/>
      <c r="BT66" s="17"/>
      <c r="BU66" s="17"/>
      <c r="BV66" s="17"/>
      <c r="BW66" s="17"/>
      <c r="BX66" s="17"/>
      <c r="BY66" s="17"/>
      <c r="BZ66" s="17"/>
      <c r="CA66" s="17"/>
      <c r="CB66" s="17"/>
      <c r="CC66" s="17"/>
      <c r="CD66" s="17"/>
      <c r="CE66" s="17"/>
      <c r="CF66" s="17"/>
      <c r="CG66" s="17"/>
      <c r="CH66" s="17"/>
      <c r="CI66" s="17"/>
      <c r="CJ66" s="17"/>
      <c r="CK66" s="17"/>
      <c r="CL66" s="17"/>
      <c r="CM66" s="17"/>
      <c r="CN66" s="17"/>
      <c r="CO66" s="17"/>
      <c r="CP66" s="17"/>
      <c r="CQ66" s="17"/>
      <c r="CR66" s="17"/>
      <c r="CS66" s="17"/>
      <c r="CT66" s="17"/>
      <c r="CU66" s="17"/>
      <c r="CV66" s="17"/>
      <c r="CW66" s="17"/>
      <c r="CX66" s="17"/>
      <c r="CY66" s="189"/>
      <c r="CZ66" s="18"/>
      <c r="DA66" s="18"/>
      <c r="DB66" s="17"/>
      <c r="DC66" s="17"/>
      <c r="DD66" s="17"/>
      <c r="DE66" s="17"/>
      <c r="DF66" s="17"/>
      <c r="DG66" s="17"/>
      <c r="DH66" s="17"/>
      <c r="DI66" s="17"/>
      <c r="DJ66" s="17"/>
      <c r="DK66" s="17"/>
      <c r="DL66" s="17"/>
      <c r="DM66" s="17"/>
      <c r="DN66" s="17"/>
      <c r="DO66" s="17"/>
      <c r="DP66" s="17"/>
    </row>
    <row r="67" spans="2:120">
      <c r="B67" s="27"/>
      <c r="C67" s="10"/>
      <c r="D67" s="11"/>
      <c r="E67" s="11"/>
      <c r="F67" s="11"/>
      <c r="G67" s="21">
        <v>12</v>
      </c>
      <c r="H67" s="351" t="s">
        <v>44</v>
      </c>
      <c r="I67" s="351"/>
      <c r="J67" s="11"/>
      <c r="K67" s="351" t="s">
        <v>45</v>
      </c>
      <c r="L67" s="351"/>
      <c r="M67" s="193">
        <v>13</v>
      </c>
      <c r="N67" s="28"/>
      <c r="O67" s="27"/>
      <c r="P67" s="11"/>
      <c r="Q67" s="11"/>
      <c r="R67" s="11"/>
      <c r="S67" s="21">
        <v>12</v>
      </c>
      <c r="T67" s="351" t="s">
        <v>44</v>
      </c>
      <c r="U67" s="351"/>
      <c r="V67" s="11"/>
      <c r="W67" s="351" t="s">
        <v>45</v>
      </c>
      <c r="X67" s="351"/>
      <c r="Y67" s="193">
        <v>13</v>
      </c>
      <c r="Z67" s="28"/>
      <c r="AA67" s="27"/>
      <c r="AB67" s="11"/>
      <c r="AC67" s="11"/>
      <c r="AD67" s="11"/>
      <c r="AE67" s="21">
        <v>12</v>
      </c>
      <c r="AF67" s="351" t="s">
        <v>44</v>
      </c>
      <c r="AG67" s="351"/>
      <c r="AH67" s="11"/>
      <c r="AI67" s="351" t="s">
        <v>45</v>
      </c>
      <c r="AJ67" s="351"/>
      <c r="AK67" s="193">
        <v>13</v>
      </c>
      <c r="AL67" s="11"/>
      <c r="AM67" s="27"/>
      <c r="AN67" s="11"/>
      <c r="AO67" s="11"/>
      <c r="AP67" s="11"/>
      <c r="AQ67" s="21">
        <v>12</v>
      </c>
      <c r="AR67" s="351" t="s">
        <v>44</v>
      </c>
      <c r="AS67" s="351"/>
      <c r="AT67" s="11"/>
      <c r="AU67" s="351" t="s">
        <v>45</v>
      </c>
      <c r="AV67" s="351"/>
      <c r="AW67" s="193">
        <v>13</v>
      </c>
      <c r="AX67" s="11"/>
      <c r="AY67" s="27"/>
      <c r="AZ67" s="11"/>
      <c r="BA67" s="11"/>
      <c r="BB67" s="11"/>
      <c r="BC67" s="21">
        <v>12</v>
      </c>
      <c r="BD67" s="351" t="s">
        <v>44</v>
      </c>
      <c r="BE67" s="351"/>
      <c r="BF67" s="11"/>
      <c r="BG67" s="351" t="s">
        <v>45</v>
      </c>
      <c r="BH67" s="351"/>
      <c r="BI67" s="193">
        <v>13</v>
      </c>
      <c r="BJ67" s="12"/>
      <c r="BK67" s="34"/>
      <c r="BL67" s="17"/>
      <c r="BM67" s="17"/>
      <c r="BN67" s="17"/>
      <c r="BO67" s="17"/>
      <c r="BP67" s="17"/>
      <c r="BQ67" s="17"/>
      <c r="BR67" s="17"/>
      <c r="BS67" s="17"/>
      <c r="BT67" s="17"/>
      <c r="BU67" s="17"/>
      <c r="BV67" s="17"/>
      <c r="BW67" s="17"/>
      <c r="BX67" s="17"/>
      <c r="BY67" s="17"/>
      <c r="BZ67" s="17"/>
      <c r="CA67" s="17"/>
      <c r="CB67" s="17"/>
      <c r="CC67" s="17"/>
      <c r="CD67" s="17"/>
      <c r="CE67" s="17"/>
      <c r="CF67" s="17"/>
      <c r="CG67" s="17"/>
      <c r="CH67" s="17"/>
      <c r="CI67" s="17"/>
      <c r="CJ67" s="17"/>
      <c r="CK67" s="17"/>
      <c r="CL67" s="17"/>
      <c r="CM67" s="17"/>
      <c r="CN67" s="17"/>
      <c r="CO67" s="17"/>
      <c r="CP67" s="17"/>
      <c r="CQ67" s="17"/>
      <c r="CR67" s="17"/>
      <c r="CS67" s="17"/>
      <c r="CT67" s="17"/>
      <c r="CU67" s="17"/>
      <c r="CV67" s="17"/>
      <c r="CW67" s="17"/>
      <c r="CX67" s="17"/>
      <c r="CY67" s="17"/>
      <c r="CZ67" s="190"/>
      <c r="DA67" s="17"/>
      <c r="DB67" s="17"/>
      <c r="DC67" s="17"/>
      <c r="DD67" s="17"/>
      <c r="DE67" s="17"/>
      <c r="DF67" s="17"/>
      <c r="DG67" s="17"/>
      <c r="DH67" s="17"/>
      <c r="DI67" s="17"/>
      <c r="DJ67" s="17"/>
      <c r="DK67" s="17"/>
      <c r="DL67" s="17"/>
      <c r="DM67" s="17"/>
      <c r="DN67" s="17"/>
      <c r="DO67" s="17"/>
      <c r="DP67" s="17"/>
    </row>
    <row r="68" spans="2:120">
      <c r="B68" s="27"/>
      <c r="C68" s="10"/>
      <c r="D68" s="11"/>
      <c r="E68" s="11"/>
      <c r="F68" s="11"/>
      <c r="G68" s="11"/>
      <c r="H68" s="11"/>
      <c r="I68" s="11">
        <f>I47</f>
        <v>-0.22654335507732998</v>
      </c>
      <c r="J68" s="11"/>
      <c r="K68" s="11">
        <f t="array" ref="K68:K71">MMULT($P$4:$S$7,I68:I71)</f>
        <v>8.8487064430609247E-2</v>
      </c>
      <c r="L68" s="11"/>
      <c r="M68" s="11"/>
      <c r="N68" s="28"/>
      <c r="O68" s="27"/>
      <c r="P68" s="11"/>
      <c r="Q68" s="11"/>
      <c r="R68" s="11"/>
      <c r="S68" s="11"/>
      <c r="T68" s="11"/>
      <c r="U68" s="11">
        <f>U47</f>
        <v>-0.34570492710202289</v>
      </c>
      <c r="V68" s="11"/>
      <c r="W68" s="11">
        <f t="array" ref="W68:W71">MMULT($P$4:$S$7,U68:U71)</f>
        <v>0.12620308355196502</v>
      </c>
      <c r="X68" s="11"/>
      <c r="Y68" s="11"/>
      <c r="Z68" s="28"/>
      <c r="AA68" s="27"/>
      <c r="AB68" s="11"/>
      <c r="AC68" s="11"/>
      <c r="AD68" s="11"/>
      <c r="AE68" s="11"/>
      <c r="AF68" s="11"/>
      <c r="AG68" s="11">
        <f>AG47</f>
        <v>-0.40837197337782005</v>
      </c>
      <c r="AH68" s="11"/>
      <c r="AI68" s="11">
        <f t="array" ref="AI68:AI71">MMULT($P$4:$S$7,AG68:AG71)</f>
        <v>0.14562352892485744</v>
      </c>
      <c r="AJ68" s="11"/>
      <c r="AK68" s="11"/>
      <c r="AL68" s="11"/>
      <c r="AM68" s="27"/>
      <c r="AN68" s="11"/>
      <c r="AO68" s="11"/>
      <c r="AP68" s="11"/>
      <c r="AQ68" s="11"/>
      <c r="AR68" s="11"/>
      <c r="AS68" s="11">
        <f>AS47</f>
        <v>-0.44644990041035482</v>
      </c>
      <c r="AT68" s="11"/>
      <c r="AU68" s="11">
        <f t="array" ref="AU68:AU71">MMULT($P$4:$S$7,AS68:AS71)</f>
        <v>0.15668509781342246</v>
      </c>
      <c r="AV68" s="11"/>
      <c r="AW68" s="11"/>
      <c r="AX68" s="11"/>
      <c r="AY68" s="27"/>
      <c r="AZ68" s="11"/>
      <c r="BA68" s="11"/>
      <c r="BB68" s="11"/>
      <c r="BC68" s="11"/>
      <c r="BD68" s="11"/>
      <c r="BE68" s="11">
        <f>BE47</f>
        <v>-0.47691849194123404</v>
      </c>
      <c r="BF68" s="11"/>
      <c r="BG68" s="11">
        <f t="array" ref="BG68:BG71">MMULT($P$4:$S$7,BE68:BE71)</f>
        <v>0.1633636589276419</v>
      </c>
      <c r="BH68" s="11"/>
      <c r="BI68" s="11"/>
      <c r="BJ68" s="12"/>
      <c r="BK68" s="34"/>
      <c r="BL68" s="17"/>
      <c r="BM68" s="17"/>
      <c r="BN68" s="17"/>
      <c r="BO68" s="17"/>
      <c r="BP68" s="17"/>
      <c r="BQ68" s="17"/>
      <c r="BR68" s="17"/>
      <c r="BS68" s="17"/>
      <c r="BT68" s="17"/>
      <c r="BU68" s="17"/>
      <c r="BV68" s="17"/>
      <c r="BW68" s="17"/>
      <c r="BX68" s="17"/>
      <c r="BY68" s="17"/>
      <c r="BZ68" s="17"/>
      <c r="CA68" s="17"/>
      <c r="CB68" s="17"/>
      <c r="CC68" s="17"/>
      <c r="CD68" s="17"/>
      <c r="CE68" s="17"/>
      <c r="CF68" s="17"/>
      <c r="CG68" s="17"/>
      <c r="CH68" s="17"/>
      <c r="CI68" s="17"/>
      <c r="CJ68" s="17"/>
      <c r="CK68" s="17"/>
      <c r="CL68" s="17"/>
      <c r="CM68" s="17"/>
      <c r="CN68" s="17"/>
      <c r="CO68" s="17"/>
      <c r="CP68" s="17"/>
      <c r="CQ68" s="17"/>
      <c r="CR68" s="17"/>
      <c r="CS68" s="17"/>
      <c r="CT68" s="17"/>
      <c r="CU68" s="17"/>
      <c r="CV68" s="17"/>
      <c r="CW68" s="17"/>
      <c r="CX68" s="17"/>
      <c r="CY68" s="17"/>
      <c r="CZ68" s="17"/>
      <c r="DA68" s="17"/>
      <c r="DB68" s="17"/>
      <c r="DC68" s="17"/>
      <c r="DD68" s="17"/>
      <c r="DE68" s="17"/>
      <c r="DF68" s="17"/>
      <c r="DG68" s="17"/>
      <c r="DH68" s="17"/>
      <c r="DI68" s="17"/>
      <c r="DJ68" s="17"/>
      <c r="DK68" s="17"/>
      <c r="DL68" s="17"/>
      <c r="DM68" s="17"/>
      <c r="DN68" s="17"/>
      <c r="DO68" s="17"/>
      <c r="DP68" s="17"/>
    </row>
    <row r="69" spans="2:120">
      <c r="B69" s="27"/>
      <c r="C69" s="10"/>
      <c r="D69" s="11"/>
      <c r="E69" s="11"/>
      <c r="F69" s="11"/>
      <c r="G69" s="11"/>
      <c r="H69" s="11"/>
      <c r="I69" s="11">
        <f>I53</f>
        <v>2.209958685603617E-2</v>
      </c>
      <c r="J69" s="11"/>
      <c r="K69" s="11">
        <v>-0.18736554627853674</v>
      </c>
      <c r="L69" s="11"/>
      <c r="M69" s="11"/>
      <c r="N69" s="28"/>
      <c r="O69" s="27"/>
      <c r="P69" s="11"/>
      <c r="Q69" s="11"/>
      <c r="R69" s="11"/>
      <c r="S69" s="11"/>
      <c r="T69" s="11"/>
      <c r="U69" s="11">
        <f>U53</f>
        <v>3.3445929839461076E-2</v>
      </c>
      <c r="V69" s="11"/>
      <c r="W69" s="11">
        <v>-0.28203749254617605</v>
      </c>
      <c r="X69" s="11"/>
      <c r="Y69" s="11"/>
      <c r="Z69" s="28"/>
      <c r="AA69" s="27"/>
      <c r="AB69" s="11"/>
      <c r="AC69" s="11"/>
      <c r="AD69" s="11"/>
      <c r="AE69" s="11"/>
      <c r="AF69" s="11"/>
      <c r="AG69" s="11">
        <f>AG53</f>
        <v>3.8485173918011754E-2</v>
      </c>
      <c r="AH69" s="11"/>
      <c r="AI69" s="11">
        <v>-0.33099896714422439</v>
      </c>
      <c r="AJ69" s="11"/>
      <c r="AK69" s="11"/>
      <c r="AL69" s="11"/>
      <c r="AM69" s="27"/>
      <c r="AN69" s="11"/>
      <c r="AO69" s="11"/>
      <c r="AP69" s="11"/>
      <c r="AQ69" s="11"/>
      <c r="AR69" s="11"/>
      <c r="AS69" s="11">
        <f>AS53</f>
        <v>3.9778273096331411E-2</v>
      </c>
      <c r="AT69" s="11"/>
      <c r="AU69" s="11">
        <v>-0.35904928031381211</v>
      </c>
      <c r="AV69" s="11"/>
      <c r="AW69" s="11"/>
      <c r="AX69" s="11"/>
      <c r="AY69" s="27"/>
      <c r="AZ69" s="11"/>
      <c r="BA69" s="11"/>
      <c r="BB69" s="11"/>
      <c r="BC69" s="11"/>
      <c r="BD69" s="11"/>
      <c r="BE69" s="11">
        <f>BE53</f>
        <v>3.8132865363983227E-2</v>
      </c>
      <c r="BF69" s="11"/>
      <c r="BG69" s="11">
        <v>-0.37777235921019087</v>
      </c>
      <c r="BH69" s="11"/>
      <c r="BI69" s="11"/>
      <c r="BJ69" s="12"/>
      <c r="BK69" s="34"/>
      <c r="BL69" s="17"/>
      <c r="BM69" s="189"/>
      <c r="BN69" s="18"/>
      <c r="BO69" s="18"/>
      <c r="BP69" s="17"/>
      <c r="BQ69" s="17"/>
      <c r="BR69" s="17"/>
      <c r="BS69" s="17"/>
      <c r="BT69" s="17"/>
      <c r="BU69" s="17"/>
      <c r="BV69" s="17"/>
      <c r="BW69" s="17"/>
      <c r="BX69" s="17"/>
      <c r="BY69" s="17"/>
      <c r="BZ69" s="17"/>
      <c r="CA69" s="17"/>
      <c r="CB69" s="17"/>
      <c r="CC69" s="17"/>
      <c r="CD69" s="17"/>
      <c r="CE69" s="17"/>
      <c r="CF69" s="189"/>
      <c r="CG69" s="18"/>
      <c r="CH69" s="18"/>
      <c r="CI69" s="17"/>
      <c r="CJ69" s="17"/>
      <c r="CK69" s="17"/>
      <c r="CL69" s="17"/>
      <c r="CM69" s="17"/>
      <c r="CN69" s="17"/>
      <c r="CO69" s="17"/>
      <c r="CP69" s="17"/>
      <c r="CQ69" s="17"/>
      <c r="CR69" s="17"/>
      <c r="CS69" s="17"/>
      <c r="CT69" s="17"/>
      <c r="CU69" s="17"/>
      <c r="CV69" s="17"/>
      <c r="CW69" s="17"/>
      <c r="CX69" s="17"/>
      <c r="CY69" s="17"/>
      <c r="CZ69" s="190"/>
      <c r="DA69" s="17"/>
      <c r="DB69" s="17"/>
      <c r="DC69" s="17"/>
      <c r="DD69" s="17"/>
      <c r="DE69" s="17"/>
      <c r="DF69" s="17"/>
      <c r="DG69" s="17"/>
      <c r="DH69" s="17"/>
      <c r="DI69" s="17"/>
      <c r="DJ69" s="17"/>
      <c r="DK69" s="17"/>
      <c r="DL69" s="17"/>
      <c r="DM69" s="17"/>
      <c r="DN69" s="17"/>
      <c r="DO69" s="17"/>
      <c r="DP69" s="17"/>
    </row>
    <row r="70" spans="2:120">
      <c r="B70" s="27"/>
      <c r="C70" s="10"/>
      <c r="D70" s="11"/>
      <c r="E70" s="11"/>
      <c r="F70" s="11"/>
      <c r="G70" s="11"/>
      <c r="H70" s="11"/>
      <c r="I70" s="11">
        <f>I59</f>
        <v>2.5889344253191369E-2</v>
      </c>
      <c r="J70" s="11"/>
      <c r="K70" s="11">
        <v>3.2196554751923803E-3</v>
      </c>
      <c r="L70" s="11"/>
      <c r="M70" s="11"/>
      <c r="N70" s="28"/>
      <c r="O70" s="27"/>
      <c r="P70" s="11"/>
      <c r="Q70" s="11"/>
      <c r="R70" s="11"/>
      <c r="S70" s="11"/>
      <c r="T70" s="11"/>
      <c r="U70" s="11">
        <f>U59</f>
        <v>3.7011414994791339E-2</v>
      </c>
      <c r="V70" s="11"/>
      <c r="W70" s="11">
        <v>-4.5707781152829093E-3</v>
      </c>
      <c r="X70" s="11"/>
      <c r="Y70" s="11"/>
      <c r="Z70" s="28"/>
      <c r="AA70" s="27"/>
      <c r="AB70" s="11"/>
      <c r="AC70" s="11"/>
      <c r="AD70" s="11"/>
      <c r="AE70" s="11"/>
      <c r="AF70" s="11"/>
      <c r="AG70" s="11">
        <f>AG59</f>
        <v>3.744792792580344E-2</v>
      </c>
      <c r="AH70" s="11"/>
      <c r="AI70" s="11">
        <v>-8.6364951136003315E-3</v>
      </c>
      <c r="AJ70" s="11"/>
      <c r="AK70" s="11"/>
      <c r="AL70" s="11"/>
      <c r="AM70" s="27"/>
      <c r="AN70" s="11"/>
      <c r="AO70" s="11"/>
      <c r="AP70" s="11"/>
      <c r="AQ70" s="11"/>
      <c r="AR70" s="11"/>
      <c r="AS70" s="11">
        <f>AS59</f>
        <v>2.6955410149763871E-2</v>
      </c>
      <c r="AT70" s="11"/>
      <c r="AU70" s="11">
        <v>-1.1052137972428797E-2</v>
      </c>
      <c r="AV70" s="11"/>
      <c r="AW70" s="11"/>
      <c r="AX70" s="11"/>
      <c r="AY70" s="27"/>
      <c r="AZ70" s="11"/>
      <c r="BA70" s="11"/>
      <c r="BB70" s="11"/>
      <c r="BC70" s="11"/>
      <c r="BD70" s="11"/>
      <c r="BE70" s="11">
        <f>BE59</f>
        <v>0</v>
      </c>
      <c r="BF70" s="11"/>
      <c r="BG70" s="11">
        <v>-1.4346076172031815E-2</v>
      </c>
      <c r="BH70" s="11"/>
      <c r="BI70" s="11"/>
      <c r="BJ70" s="12"/>
      <c r="BK70" s="34"/>
      <c r="BL70" s="17"/>
      <c r="BM70" s="17"/>
      <c r="BN70" s="190"/>
      <c r="BO70" s="17"/>
      <c r="BP70" s="17"/>
      <c r="BQ70" s="17"/>
      <c r="BR70" s="17"/>
      <c r="BS70" s="17"/>
      <c r="BT70" s="17"/>
      <c r="BU70" s="17"/>
      <c r="BV70" s="17"/>
      <c r="BW70" s="17"/>
      <c r="BX70" s="17"/>
      <c r="BY70" s="17"/>
      <c r="BZ70" s="17"/>
      <c r="CA70" s="17"/>
      <c r="CB70" s="17"/>
      <c r="CC70" s="17"/>
      <c r="CD70" s="17"/>
      <c r="CE70" s="17"/>
      <c r="CF70" s="17"/>
      <c r="CG70" s="190"/>
      <c r="CH70" s="17"/>
      <c r="CI70" s="17"/>
      <c r="CJ70" s="17"/>
      <c r="CK70" s="17"/>
      <c r="CL70" s="17"/>
      <c r="CM70" s="17"/>
      <c r="CN70" s="17"/>
      <c r="CO70" s="17"/>
      <c r="CP70" s="17"/>
      <c r="CQ70" s="17"/>
      <c r="CR70" s="17"/>
      <c r="CS70" s="17"/>
      <c r="CT70" s="17"/>
      <c r="CU70" s="17"/>
      <c r="CV70" s="17"/>
      <c r="CW70" s="17"/>
      <c r="CX70" s="17"/>
      <c r="CY70" s="17"/>
      <c r="CZ70" s="17"/>
      <c r="DA70" s="17"/>
      <c r="DB70" s="17"/>
      <c r="DC70" s="17"/>
      <c r="DD70" s="17"/>
      <c r="DE70" s="17"/>
      <c r="DF70" s="17"/>
      <c r="DG70" s="17"/>
      <c r="DH70" s="17"/>
      <c r="DI70" s="17"/>
      <c r="DJ70" s="17"/>
      <c r="DK70" s="17"/>
      <c r="DL70" s="17"/>
      <c r="DM70" s="17"/>
      <c r="DN70" s="17"/>
      <c r="DO70" s="17"/>
      <c r="DP70" s="17"/>
    </row>
    <row r="71" spans="2:120">
      <c r="B71" s="27"/>
      <c r="C71" s="10"/>
      <c r="D71" s="11"/>
      <c r="E71" s="11"/>
      <c r="F71" s="11"/>
      <c r="G71" s="11"/>
      <c r="H71" s="11"/>
      <c r="I71" s="11">
        <f>I65</f>
        <v>2.2522854944230553E-2</v>
      </c>
      <c r="J71" s="11"/>
      <c r="K71" s="11">
        <v>-4.6888290355832099E-2</v>
      </c>
      <c r="L71" s="11"/>
      <c r="M71" s="11"/>
      <c r="N71" s="28"/>
      <c r="O71" s="27"/>
      <c r="P71" s="11"/>
      <c r="Q71" s="11"/>
      <c r="R71" s="11"/>
      <c r="S71" s="11"/>
      <c r="T71" s="11"/>
      <c r="U71" s="11">
        <f>U65</f>
        <v>2.3571110723509623E-2</v>
      </c>
      <c r="V71" s="11"/>
      <c r="W71" s="11">
        <v>-6.5788689879044682E-2</v>
      </c>
      <c r="X71" s="11"/>
      <c r="Y71" s="11"/>
      <c r="Z71" s="28"/>
      <c r="AA71" s="27"/>
      <c r="AB71" s="11"/>
      <c r="AC71" s="11"/>
      <c r="AD71" s="11"/>
      <c r="AE71" s="11"/>
      <c r="AF71" s="11"/>
      <c r="AG71" s="11">
        <f>AG65</f>
        <v>2.3260513713268892E-2</v>
      </c>
      <c r="AH71" s="11"/>
      <c r="AI71" s="11">
        <v>-7.6649685239928239E-2</v>
      </c>
      <c r="AJ71" s="11"/>
      <c r="AK71" s="11"/>
      <c r="AL71" s="11"/>
      <c r="AM71" s="27"/>
      <c r="AN71" s="11"/>
      <c r="AO71" s="11"/>
      <c r="AP71" s="11"/>
      <c r="AQ71" s="11"/>
      <c r="AR71" s="11"/>
      <c r="AS71" s="11">
        <f>AS65</f>
        <v>2.1382087593080398E-2</v>
      </c>
      <c r="AT71" s="11"/>
      <c r="AU71" s="11">
        <v>-8.5088023898257092E-2</v>
      </c>
      <c r="AV71" s="11"/>
      <c r="AW71" s="11"/>
      <c r="AX71" s="11"/>
      <c r="AY71" s="27"/>
      <c r="AZ71" s="11"/>
      <c r="BA71" s="11"/>
      <c r="BB71" s="11"/>
      <c r="BC71" s="11"/>
      <c r="BD71" s="11"/>
      <c r="BE71" s="11">
        <f>BE65</f>
        <v>1.5515796296278816E-2</v>
      </c>
      <c r="BF71" s="11"/>
      <c r="BG71" s="11">
        <v>-9.4123361271691339E-2</v>
      </c>
      <c r="BH71" s="11"/>
      <c r="BI71" s="11"/>
      <c r="BJ71" s="12"/>
      <c r="BK71" s="34"/>
      <c r="BL71" s="17"/>
      <c r="BM71" s="17"/>
      <c r="BN71" s="17"/>
      <c r="BO71" s="17"/>
      <c r="BP71" s="17"/>
      <c r="BQ71" s="17"/>
      <c r="BR71" s="17"/>
      <c r="BS71" s="17"/>
      <c r="BT71" s="17"/>
      <c r="BU71" s="17"/>
      <c r="BV71" s="17"/>
      <c r="BW71" s="17"/>
      <c r="BX71" s="17"/>
      <c r="BY71" s="17"/>
      <c r="BZ71" s="17"/>
      <c r="CA71" s="17"/>
      <c r="CB71" s="17"/>
      <c r="CC71" s="17"/>
      <c r="CD71" s="17"/>
      <c r="CE71" s="17"/>
      <c r="CF71" s="17"/>
      <c r="CG71" s="17"/>
      <c r="CH71" s="17"/>
      <c r="CI71" s="17"/>
      <c r="CJ71" s="17"/>
      <c r="CK71" s="17"/>
      <c r="CL71" s="17"/>
      <c r="CM71" s="17"/>
      <c r="CN71" s="17"/>
      <c r="CO71" s="17"/>
      <c r="CP71" s="17"/>
      <c r="CQ71" s="17"/>
      <c r="CR71" s="17"/>
      <c r="CS71" s="17"/>
      <c r="CT71" s="17"/>
      <c r="CU71" s="17"/>
      <c r="CV71" s="17"/>
      <c r="CW71" s="17"/>
      <c r="CX71" s="17"/>
      <c r="CY71" s="17"/>
      <c r="CZ71" s="17"/>
      <c r="DA71" s="17"/>
      <c r="DB71" s="17"/>
      <c r="DC71" s="17"/>
      <c r="DD71" s="17"/>
      <c r="DE71" s="17"/>
      <c r="DF71" s="17"/>
      <c r="DG71" s="17"/>
      <c r="DH71" s="17"/>
      <c r="DI71" s="17"/>
      <c r="DJ71" s="17"/>
      <c r="DK71" s="17"/>
      <c r="DL71" s="17"/>
      <c r="DM71" s="17"/>
      <c r="DN71" s="17"/>
      <c r="DO71" s="17"/>
      <c r="DP71" s="17"/>
    </row>
    <row r="72" spans="2:120">
      <c r="B72" s="27"/>
      <c r="C72" s="10"/>
      <c r="D72" s="11"/>
      <c r="E72" s="11"/>
      <c r="F72" s="11"/>
      <c r="G72" s="11"/>
      <c r="H72" s="11"/>
      <c r="I72" s="11"/>
      <c r="J72" s="11"/>
      <c r="K72" s="11"/>
      <c r="L72" s="11"/>
      <c r="M72" s="11"/>
      <c r="N72" s="28"/>
      <c r="O72" s="27"/>
      <c r="P72" s="11"/>
      <c r="Q72" s="11"/>
      <c r="R72" s="11"/>
      <c r="S72" s="11"/>
      <c r="T72" s="11"/>
      <c r="U72" s="11"/>
      <c r="V72" s="11"/>
      <c r="W72" s="11"/>
      <c r="X72" s="11"/>
      <c r="Y72" s="11"/>
      <c r="Z72" s="28"/>
      <c r="AA72" s="27"/>
      <c r="AB72" s="11"/>
      <c r="AC72" s="11"/>
      <c r="AD72" s="11"/>
      <c r="AE72" s="11"/>
      <c r="AF72" s="11"/>
      <c r="AG72" s="11"/>
      <c r="AH72" s="11"/>
      <c r="AI72" s="11"/>
      <c r="AJ72" s="11"/>
      <c r="AK72" s="11"/>
      <c r="AL72" s="11"/>
      <c r="AM72" s="27"/>
      <c r="AN72" s="11"/>
      <c r="AO72" s="11"/>
      <c r="AP72" s="11"/>
      <c r="AQ72" s="11"/>
      <c r="AR72" s="11"/>
      <c r="AS72" s="11"/>
      <c r="AT72" s="11"/>
      <c r="AU72" s="11"/>
      <c r="AV72" s="11"/>
      <c r="AW72" s="11"/>
      <c r="AX72" s="11"/>
      <c r="AY72" s="27"/>
      <c r="AZ72" s="11"/>
      <c r="BA72" s="11"/>
      <c r="BB72" s="11"/>
      <c r="BC72" s="11"/>
      <c r="BD72" s="11"/>
      <c r="BE72" s="11"/>
      <c r="BF72" s="11"/>
      <c r="BG72" s="11"/>
      <c r="BH72" s="11"/>
      <c r="BI72" s="11"/>
      <c r="BJ72" s="12"/>
      <c r="BK72" s="34"/>
      <c r="BL72" s="17"/>
      <c r="BM72" s="17"/>
      <c r="BN72" s="190"/>
      <c r="BO72" s="17"/>
      <c r="BP72" s="17"/>
      <c r="BQ72" s="17"/>
      <c r="BR72" s="17"/>
      <c r="BS72" s="17"/>
      <c r="BT72" s="17"/>
      <c r="BU72" s="17"/>
      <c r="BV72" s="17"/>
      <c r="BW72" s="17"/>
      <c r="BX72" s="17"/>
      <c r="BY72" s="17"/>
      <c r="BZ72" s="17"/>
      <c r="CA72" s="17"/>
      <c r="CB72" s="17"/>
      <c r="CC72" s="17"/>
      <c r="CD72" s="17"/>
      <c r="CE72" s="17"/>
      <c r="CF72" s="17"/>
      <c r="CG72" s="190"/>
      <c r="CH72" s="17"/>
      <c r="CI72" s="17"/>
      <c r="CJ72" s="17"/>
      <c r="CK72" s="17"/>
      <c r="CL72" s="17"/>
      <c r="CM72" s="17"/>
      <c r="CN72" s="17"/>
      <c r="CO72" s="17"/>
      <c r="CP72" s="17"/>
      <c r="CQ72" s="17"/>
      <c r="CR72" s="17"/>
      <c r="CS72" s="17"/>
      <c r="CT72" s="17"/>
      <c r="CU72" s="17"/>
      <c r="CV72" s="17"/>
      <c r="CW72" s="17"/>
      <c r="CX72" s="17"/>
      <c r="CY72" s="17"/>
      <c r="CZ72" s="190"/>
      <c r="DA72" s="17"/>
      <c r="DB72" s="17"/>
      <c r="DC72" s="17"/>
      <c r="DD72" s="17"/>
      <c r="DE72" s="17"/>
      <c r="DF72" s="17"/>
      <c r="DG72" s="17"/>
      <c r="DH72" s="17"/>
      <c r="DI72" s="17"/>
      <c r="DJ72" s="17"/>
      <c r="DK72" s="17"/>
      <c r="DL72" s="17"/>
      <c r="DM72" s="17"/>
      <c r="DN72" s="17"/>
      <c r="DO72" s="17"/>
      <c r="DP72" s="17"/>
    </row>
    <row r="73" spans="2:120">
      <c r="B73" s="27"/>
      <c r="C73" s="10"/>
      <c r="D73" s="11"/>
      <c r="E73" s="11"/>
      <c r="F73" s="11"/>
      <c r="G73" s="11"/>
      <c r="H73" s="11"/>
      <c r="I73" s="11"/>
      <c r="J73" s="11"/>
      <c r="K73" s="11"/>
      <c r="L73" s="11"/>
      <c r="M73" s="11"/>
      <c r="N73" s="28"/>
      <c r="O73" s="27"/>
      <c r="P73" s="11"/>
      <c r="Q73" s="11"/>
      <c r="R73" s="11"/>
      <c r="S73" s="11"/>
      <c r="T73" s="11"/>
      <c r="U73" s="11"/>
      <c r="V73" s="11"/>
      <c r="W73" s="11"/>
      <c r="X73" s="11"/>
      <c r="Y73" s="11"/>
      <c r="Z73" s="28"/>
      <c r="AA73" s="27"/>
      <c r="AB73" s="11"/>
      <c r="AC73" s="11"/>
      <c r="AD73" s="11"/>
      <c r="AE73" s="11"/>
      <c r="AF73" s="11"/>
      <c r="AG73" s="11"/>
      <c r="AH73" s="11"/>
      <c r="AI73" s="11"/>
      <c r="AJ73" s="11"/>
      <c r="AK73" s="11"/>
      <c r="AL73" s="11"/>
      <c r="AM73" s="27"/>
      <c r="AN73" s="11"/>
      <c r="AO73" s="11"/>
      <c r="AP73" s="11"/>
      <c r="AQ73" s="11"/>
      <c r="AR73" s="11"/>
      <c r="AS73" s="11"/>
      <c r="AT73" s="11"/>
      <c r="AU73" s="11"/>
      <c r="AV73" s="11"/>
      <c r="AW73" s="11"/>
      <c r="AX73" s="11"/>
      <c r="AY73" s="27"/>
      <c r="AZ73" s="11"/>
      <c r="BA73" s="11"/>
      <c r="BB73" s="11"/>
      <c r="BC73" s="11"/>
      <c r="BD73" s="11"/>
      <c r="BE73" s="11"/>
      <c r="BF73" s="11"/>
      <c r="BG73" s="11"/>
      <c r="BH73" s="11"/>
      <c r="BI73" s="11"/>
      <c r="BJ73" s="12"/>
      <c r="BK73" s="34"/>
      <c r="BL73" s="17"/>
      <c r="BM73" s="17"/>
      <c r="BN73" s="17"/>
      <c r="BO73" s="17"/>
      <c r="BP73" s="17"/>
      <c r="BQ73" s="17"/>
      <c r="BR73" s="17"/>
      <c r="BS73" s="17"/>
      <c r="BT73" s="17"/>
      <c r="BU73" s="17"/>
      <c r="BV73" s="17"/>
      <c r="BW73" s="17"/>
      <c r="BX73" s="17"/>
      <c r="BY73" s="17"/>
      <c r="BZ73" s="17"/>
      <c r="CA73" s="17"/>
      <c r="CB73" s="17"/>
      <c r="CC73" s="17"/>
      <c r="CD73" s="17"/>
      <c r="CE73" s="17"/>
      <c r="CF73" s="17"/>
      <c r="CG73" s="17"/>
      <c r="CH73" s="17"/>
      <c r="CI73" s="17"/>
      <c r="CJ73" s="17"/>
      <c r="CK73" s="17"/>
      <c r="CL73" s="17"/>
      <c r="CM73" s="17"/>
      <c r="CN73" s="17"/>
      <c r="CO73" s="17"/>
      <c r="CP73" s="17"/>
      <c r="CQ73" s="17"/>
      <c r="CR73" s="17"/>
      <c r="CS73" s="17"/>
      <c r="CT73" s="17"/>
      <c r="CU73" s="17"/>
      <c r="CV73" s="17"/>
      <c r="CW73" s="17"/>
      <c r="CX73" s="17"/>
      <c r="CY73" s="189"/>
      <c r="CZ73" s="91"/>
      <c r="DA73" s="91"/>
      <c r="DB73" s="17"/>
      <c r="DC73" s="17"/>
      <c r="DD73" s="17"/>
      <c r="DE73" s="17"/>
      <c r="DF73" s="17"/>
      <c r="DG73" s="17"/>
      <c r="DH73" s="17"/>
      <c r="DI73" s="17"/>
      <c r="DJ73" s="17"/>
      <c r="DK73" s="17"/>
      <c r="DL73" s="17"/>
      <c r="DM73" s="17"/>
      <c r="DN73" s="17"/>
      <c r="DO73" s="17"/>
      <c r="DP73" s="17"/>
    </row>
    <row r="74" spans="2:120">
      <c r="B74" s="27"/>
      <c r="C74" s="10"/>
      <c r="D74" s="11"/>
      <c r="E74" s="11"/>
      <c r="F74" s="17" t="s">
        <v>74</v>
      </c>
      <c r="G74" s="17">
        <f>E23/6</f>
        <v>6.0833429308655929E-2</v>
      </c>
      <c r="H74" s="11"/>
      <c r="I74" s="11"/>
      <c r="J74" s="11"/>
      <c r="K74" s="11"/>
      <c r="L74" s="11"/>
      <c r="M74" s="11"/>
      <c r="N74" s="28"/>
      <c r="O74" s="27"/>
      <c r="P74" s="11"/>
      <c r="Q74" s="11"/>
      <c r="R74" s="17" t="s">
        <v>74</v>
      </c>
      <c r="S74" s="17">
        <f>Q23/6</f>
        <v>0.12107633920914911</v>
      </c>
      <c r="T74" s="11"/>
      <c r="U74" s="11"/>
      <c r="V74" s="11"/>
      <c r="W74" s="11"/>
      <c r="X74" s="11"/>
      <c r="Y74" s="11"/>
      <c r="Z74" s="28"/>
      <c r="AA74" s="27"/>
      <c r="AB74" s="11"/>
      <c r="AC74" s="11"/>
      <c r="AD74" s="17" t="s">
        <v>74</v>
      </c>
      <c r="AE74" s="17">
        <f>AC23/6</f>
        <v>0.18239363138978718</v>
      </c>
      <c r="AF74" s="11"/>
      <c r="AG74" s="11"/>
      <c r="AH74" s="11"/>
      <c r="AI74" s="11"/>
      <c r="AJ74" s="11"/>
      <c r="AK74" s="11"/>
      <c r="AL74" s="11"/>
      <c r="AM74" s="27"/>
      <c r="AN74" s="11"/>
      <c r="AO74" s="11"/>
      <c r="AP74" s="17" t="s">
        <v>74</v>
      </c>
      <c r="AQ74" s="17">
        <f>AO23/6</f>
        <v>0.24039011101454213</v>
      </c>
      <c r="AR74" s="11"/>
      <c r="AS74" s="11"/>
      <c r="AT74" s="11"/>
      <c r="AU74" s="11"/>
      <c r="AV74" s="11"/>
      <c r="AW74" s="11"/>
      <c r="AX74" s="11"/>
      <c r="AY74" s="27"/>
      <c r="AZ74" s="11"/>
      <c r="BA74" s="11"/>
      <c r="BB74" s="17" t="s">
        <v>74</v>
      </c>
      <c r="BC74" s="17">
        <f>BA23/6</f>
        <v>0.29015835715187571</v>
      </c>
      <c r="BD74" s="11"/>
      <c r="BE74" s="11"/>
      <c r="BF74" s="11"/>
      <c r="BG74" s="11"/>
      <c r="BH74" s="11"/>
      <c r="BI74" s="11"/>
      <c r="BJ74" s="12"/>
      <c r="BK74" s="34"/>
      <c r="BL74" s="17"/>
      <c r="BM74" s="17"/>
      <c r="BN74" s="17"/>
      <c r="BO74" s="17"/>
      <c r="BP74" s="17"/>
      <c r="BQ74" s="17"/>
      <c r="BR74" s="17"/>
      <c r="BS74" s="17"/>
      <c r="BT74" s="17"/>
      <c r="BU74" s="17"/>
      <c r="BV74" s="17"/>
      <c r="BW74" s="17"/>
      <c r="BX74" s="17"/>
      <c r="BY74" s="17"/>
      <c r="BZ74" s="17"/>
      <c r="CA74" s="17"/>
      <c r="CB74" s="17"/>
      <c r="CC74" s="17"/>
      <c r="CD74" s="17"/>
      <c r="CE74" s="17"/>
      <c r="CF74" s="17"/>
      <c r="CG74" s="17"/>
      <c r="CH74" s="17"/>
      <c r="CI74" s="17"/>
      <c r="CJ74" s="17"/>
      <c r="CK74" s="17"/>
      <c r="CL74" s="17"/>
      <c r="CM74" s="17"/>
      <c r="CN74" s="17"/>
      <c r="CO74" s="17"/>
      <c r="CP74" s="17"/>
      <c r="CQ74" s="17"/>
      <c r="CR74" s="17"/>
      <c r="CS74" s="17"/>
      <c r="CT74" s="17"/>
      <c r="CU74" s="17"/>
      <c r="CV74" s="17"/>
      <c r="CW74" s="17"/>
      <c r="CX74" s="17"/>
      <c r="CY74" s="17"/>
      <c r="CZ74" s="190"/>
      <c r="DA74" s="17"/>
      <c r="DB74" s="17"/>
      <c r="DC74" s="17"/>
      <c r="DD74" s="17"/>
      <c r="DE74" s="17"/>
      <c r="DF74" s="17"/>
      <c r="DG74" s="17"/>
      <c r="DH74" s="17"/>
      <c r="DI74" s="17"/>
      <c r="DJ74" s="17"/>
      <c r="DK74" s="17"/>
      <c r="DL74" s="17"/>
      <c r="DM74" s="17"/>
      <c r="DN74" s="17"/>
      <c r="DO74" s="17"/>
      <c r="DP74" s="17"/>
    </row>
    <row r="75" spans="2:120">
      <c r="B75" s="27"/>
      <c r="C75" s="13"/>
      <c r="D75" s="14"/>
      <c r="E75" s="14"/>
      <c r="F75" s="14"/>
      <c r="G75" s="14"/>
      <c r="H75" s="14"/>
      <c r="I75" s="14"/>
      <c r="J75" s="14"/>
      <c r="K75" s="14"/>
      <c r="L75" s="14"/>
      <c r="M75" s="14"/>
      <c r="N75" s="197"/>
      <c r="O75" s="198"/>
      <c r="P75" s="14"/>
      <c r="Q75" s="14"/>
      <c r="R75" s="14"/>
      <c r="S75" s="14"/>
      <c r="T75" s="14"/>
      <c r="U75" s="14"/>
      <c r="V75" s="14"/>
      <c r="W75" s="14"/>
      <c r="X75" s="14"/>
      <c r="Y75" s="14"/>
      <c r="Z75" s="197"/>
      <c r="AA75" s="198"/>
      <c r="AB75" s="14"/>
      <c r="AC75" s="14"/>
      <c r="AD75" s="14"/>
      <c r="AE75" s="14"/>
      <c r="AF75" s="14"/>
      <c r="AG75" s="14"/>
      <c r="AH75" s="14"/>
      <c r="AI75" s="14"/>
      <c r="AJ75" s="14"/>
      <c r="AK75" s="14"/>
      <c r="AL75" s="14"/>
      <c r="AM75" s="198"/>
      <c r="AN75" s="14"/>
      <c r="AO75" s="14"/>
      <c r="AP75" s="14"/>
      <c r="AQ75" s="14"/>
      <c r="AR75" s="14"/>
      <c r="AS75" s="14"/>
      <c r="AT75" s="14"/>
      <c r="AU75" s="14"/>
      <c r="AV75" s="14"/>
      <c r="AW75" s="14"/>
      <c r="AX75" s="14"/>
      <c r="AY75" s="198"/>
      <c r="AZ75" s="14"/>
      <c r="BA75" s="14"/>
      <c r="BB75" s="14"/>
      <c r="BC75" s="14"/>
      <c r="BD75" s="14"/>
      <c r="BE75" s="14"/>
      <c r="BF75" s="14"/>
      <c r="BG75" s="14"/>
      <c r="BH75" s="14"/>
      <c r="BI75" s="14"/>
      <c r="BJ75" s="15"/>
      <c r="BK75" s="34"/>
      <c r="BL75" s="17"/>
      <c r="BM75" s="189"/>
      <c r="BN75" s="91"/>
      <c r="BO75" s="17"/>
      <c r="BP75" s="17"/>
      <c r="BQ75" s="17"/>
      <c r="BR75" s="17"/>
      <c r="BS75" s="17"/>
      <c r="BT75" s="17"/>
      <c r="BU75" s="17"/>
      <c r="BV75" s="17"/>
      <c r="BW75" s="17"/>
      <c r="BX75" s="17"/>
      <c r="BY75" s="17"/>
      <c r="BZ75" s="17"/>
      <c r="CA75" s="17"/>
      <c r="CB75" s="17"/>
      <c r="CC75" s="17"/>
      <c r="CD75" s="17"/>
      <c r="CE75" s="17"/>
      <c r="CF75" s="17"/>
      <c r="CG75" s="190"/>
      <c r="CH75" s="17"/>
      <c r="CI75" s="17"/>
      <c r="CJ75" s="17"/>
      <c r="CK75" s="17"/>
      <c r="CL75" s="17"/>
      <c r="CM75" s="17"/>
      <c r="CN75" s="17"/>
      <c r="CO75" s="17"/>
      <c r="CP75" s="17"/>
      <c r="CQ75" s="17"/>
      <c r="CR75" s="17"/>
      <c r="CS75" s="17"/>
      <c r="CT75" s="17"/>
      <c r="CU75" s="17"/>
      <c r="CV75" s="17"/>
      <c r="CW75" s="17"/>
      <c r="CX75" s="17"/>
      <c r="CY75" s="17"/>
      <c r="CZ75" s="17"/>
      <c r="DA75" s="17"/>
      <c r="DB75" s="17"/>
      <c r="DC75" s="17"/>
      <c r="DD75" s="17"/>
      <c r="DE75" s="17"/>
      <c r="DF75" s="17"/>
      <c r="DG75" s="17"/>
      <c r="DH75" s="17"/>
      <c r="DI75" s="17"/>
      <c r="DJ75" s="17"/>
      <c r="DK75" s="17"/>
      <c r="DL75" s="17"/>
      <c r="DM75" s="17"/>
      <c r="DN75" s="17"/>
      <c r="DO75" s="17"/>
      <c r="DP75" s="17"/>
    </row>
    <row r="76" spans="2:120" ht="15" thickBot="1">
      <c r="B76" s="30"/>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31"/>
      <c r="AL76" s="31"/>
      <c r="AM76" s="31"/>
      <c r="AN76" s="31"/>
      <c r="AO76" s="31"/>
      <c r="AP76" s="31"/>
      <c r="AQ76" s="31"/>
      <c r="AR76" s="31"/>
      <c r="AS76" s="31"/>
      <c r="AT76" s="31"/>
      <c r="AU76" s="31"/>
      <c r="AV76" s="31"/>
      <c r="AW76" s="31"/>
      <c r="AX76" s="31"/>
      <c r="AY76" s="31"/>
      <c r="AZ76" s="31"/>
      <c r="BA76" s="31"/>
      <c r="BB76" s="31"/>
      <c r="BC76" s="31"/>
      <c r="BD76" s="31"/>
      <c r="BE76" s="31"/>
      <c r="BF76" s="31"/>
      <c r="BG76" s="31"/>
      <c r="BH76" s="31"/>
      <c r="BI76" s="31"/>
      <c r="BJ76" s="31"/>
      <c r="BK76" s="35"/>
      <c r="BL76" s="17"/>
      <c r="BM76" s="17"/>
      <c r="BN76" s="17"/>
      <c r="BO76" s="91"/>
      <c r="BP76" s="17"/>
      <c r="BQ76" s="17"/>
      <c r="BR76" s="17"/>
      <c r="BS76" s="17"/>
      <c r="BT76" s="17"/>
      <c r="BU76" s="17"/>
      <c r="BV76" s="17"/>
      <c r="BW76" s="17"/>
      <c r="BX76" s="17"/>
      <c r="BY76" s="17"/>
      <c r="BZ76" s="17"/>
      <c r="CA76" s="17"/>
      <c r="CB76" s="17"/>
      <c r="CC76" s="17"/>
      <c r="CD76" s="17"/>
      <c r="CE76" s="17"/>
      <c r="CF76" s="189"/>
      <c r="CG76" s="91"/>
      <c r="CH76" s="91"/>
      <c r="CI76" s="17"/>
      <c r="CJ76" s="17"/>
      <c r="CK76" s="17"/>
      <c r="CL76" s="17"/>
      <c r="CM76" s="17"/>
      <c r="CN76" s="17"/>
      <c r="CO76" s="17"/>
      <c r="CP76" s="17"/>
      <c r="CQ76" s="17"/>
      <c r="CR76" s="17"/>
      <c r="CS76" s="17"/>
      <c r="CT76" s="17"/>
      <c r="CU76" s="17"/>
      <c r="CV76" s="17"/>
      <c r="CW76" s="17"/>
      <c r="CX76" s="17"/>
      <c r="CY76" s="17"/>
      <c r="CZ76" s="190"/>
      <c r="DA76" s="17"/>
      <c r="DB76" s="17"/>
      <c r="DC76" s="17"/>
      <c r="DD76" s="17"/>
      <c r="DE76" s="17"/>
      <c r="DF76" s="17"/>
      <c r="DG76" s="17"/>
      <c r="DH76" s="17"/>
      <c r="DI76" s="17"/>
      <c r="DJ76" s="17"/>
      <c r="DK76" s="17"/>
      <c r="DL76" s="17"/>
      <c r="DM76" s="17"/>
      <c r="DN76" s="17"/>
      <c r="DO76" s="17"/>
      <c r="DP76" s="17"/>
    </row>
    <row r="77" spans="2:120">
      <c r="BL77" s="17"/>
      <c r="BM77" s="17"/>
      <c r="BN77" s="17"/>
      <c r="BO77" s="17"/>
      <c r="BP77" s="17"/>
      <c r="BQ77" s="17"/>
      <c r="BR77" s="17"/>
      <c r="BS77" s="17"/>
      <c r="BT77" s="17"/>
      <c r="BU77" s="17"/>
      <c r="BV77" s="17"/>
      <c r="BW77" s="17"/>
      <c r="BX77" s="17"/>
      <c r="BY77" s="17"/>
      <c r="BZ77" s="17"/>
      <c r="CA77" s="17"/>
      <c r="CB77" s="17"/>
      <c r="CC77" s="17"/>
      <c r="CD77" s="17"/>
      <c r="CE77" s="17"/>
      <c r="CF77" s="17"/>
      <c r="CG77" s="190"/>
      <c r="CH77" s="17"/>
      <c r="CI77" s="17"/>
      <c r="CJ77" s="17"/>
      <c r="CK77" s="17"/>
      <c r="CL77" s="17"/>
      <c r="CM77" s="17"/>
      <c r="CN77" s="17"/>
      <c r="CO77" s="17"/>
      <c r="CP77" s="17"/>
      <c r="CQ77" s="17"/>
      <c r="CR77" s="17"/>
      <c r="CS77" s="17"/>
      <c r="CT77" s="17"/>
      <c r="CU77" s="17"/>
      <c r="CV77" s="17"/>
      <c r="CW77" s="17"/>
      <c r="CX77" s="17"/>
      <c r="CY77" s="17"/>
      <c r="CZ77" s="17"/>
      <c r="DA77" s="17"/>
      <c r="DB77" s="17"/>
      <c r="DC77" s="17"/>
      <c r="DD77" s="17"/>
      <c r="DE77" s="17"/>
      <c r="DF77" s="17"/>
      <c r="DG77" s="17"/>
      <c r="DH77" s="17"/>
      <c r="DI77" s="17"/>
      <c r="DJ77" s="17"/>
      <c r="DK77" s="17"/>
      <c r="DL77" s="17"/>
      <c r="DM77" s="17"/>
      <c r="DN77" s="17"/>
      <c r="DO77" s="17"/>
      <c r="DP77" s="17"/>
    </row>
    <row r="78" spans="2:120">
      <c r="BL78" s="17"/>
      <c r="BM78" s="17"/>
      <c r="BN78" s="17"/>
      <c r="BO78" s="17"/>
      <c r="BP78" s="17"/>
      <c r="BQ78" s="17"/>
      <c r="BR78" s="17"/>
      <c r="BS78" s="17"/>
      <c r="BT78" s="17"/>
      <c r="BU78" s="17"/>
      <c r="BV78" s="17"/>
      <c r="BW78" s="17"/>
      <c r="BX78" s="17"/>
      <c r="BY78" s="17"/>
      <c r="BZ78" s="17"/>
      <c r="CA78" s="17"/>
      <c r="CB78" s="17"/>
      <c r="CC78" s="17"/>
      <c r="CD78" s="17"/>
      <c r="CE78" s="17"/>
      <c r="CF78" s="17"/>
      <c r="CG78" s="17"/>
      <c r="CH78" s="17"/>
      <c r="CI78" s="17"/>
      <c r="CJ78" s="17"/>
      <c r="CK78" s="17"/>
      <c r="CL78" s="17"/>
      <c r="CM78" s="17"/>
      <c r="CN78" s="17"/>
      <c r="CO78" s="17"/>
      <c r="CP78" s="17"/>
      <c r="CQ78" s="17"/>
      <c r="CR78" s="17"/>
      <c r="CS78" s="17"/>
      <c r="CT78" s="17"/>
      <c r="CU78" s="17"/>
      <c r="CV78" s="17"/>
      <c r="CW78" s="17"/>
      <c r="CX78" s="17"/>
      <c r="CY78" s="17"/>
      <c r="CZ78" s="17"/>
      <c r="DA78" s="17"/>
      <c r="DB78" s="17"/>
      <c r="DC78" s="17"/>
      <c r="DD78" s="17"/>
      <c r="DE78" s="17"/>
      <c r="DF78" s="17"/>
      <c r="DG78" s="17"/>
      <c r="DH78" s="17"/>
      <c r="DI78" s="17"/>
      <c r="DJ78" s="17"/>
      <c r="DK78" s="17"/>
      <c r="DL78" s="17"/>
      <c r="DM78" s="17"/>
      <c r="DN78" s="17"/>
      <c r="DO78" s="17"/>
      <c r="DP78" s="17"/>
    </row>
    <row r="79" spans="2:120">
      <c r="BL79" s="17"/>
      <c r="BM79" s="194"/>
      <c r="BN79" s="38"/>
      <c r="BO79" s="17"/>
      <c r="BP79" s="17"/>
      <c r="BQ79" s="17"/>
      <c r="BR79" s="17"/>
      <c r="BS79" s="17"/>
      <c r="BT79" s="17"/>
      <c r="BU79" s="17"/>
      <c r="BV79" s="17"/>
      <c r="BW79" s="17"/>
      <c r="BX79" s="17"/>
      <c r="BY79" s="17"/>
      <c r="BZ79" s="17"/>
      <c r="CA79" s="17"/>
      <c r="CB79" s="17"/>
      <c r="CC79" s="17"/>
      <c r="CD79" s="17"/>
      <c r="CE79" s="17"/>
      <c r="CF79" s="17"/>
      <c r="CG79" s="190"/>
      <c r="CH79" s="17"/>
      <c r="CI79" s="17"/>
      <c r="CJ79" s="17"/>
      <c r="CK79" s="17"/>
      <c r="CL79" s="17"/>
      <c r="CM79" s="17"/>
      <c r="CN79" s="17"/>
      <c r="CO79" s="17"/>
      <c r="CP79" s="17"/>
      <c r="CQ79" s="17"/>
      <c r="CR79" s="17"/>
      <c r="CS79" s="17"/>
      <c r="CT79" s="17"/>
      <c r="CU79" s="17"/>
      <c r="CV79" s="17"/>
      <c r="CW79" s="17"/>
      <c r="CX79" s="17"/>
      <c r="CY79" s="17"/>
      <c r="CZ79" s="190"/>
      <c r="DA79" s="17"/>
      <c r="DB79" s="17"/>
      <c r="DC79" s="17"/>
      <c r="DD79" s="17"/>
      <c r="DE79" s="17"/>
      <c r="DF79" s="17"/>
      <c r="DG79" s="17"/>
      <c r="DH79" s="17"/>
      <c r="DI79" s="17"/>
      <c r="DJ79" s="17"/>
      <c r="DK79" s="17"/>
      <c r="DL79" s="17"/>
      <c r="DM79" s="17"/>
      <c r="DN79" s="17"/>
      <c r="DO79" s="17"/>
      <c r="DP79" s="17"/>
    </row>
    <row r="80" spans="2:120">
      <c r="BL80" s="17"/>
      <c r="BM80" s="17"/>
      <c r="BN80" s="17"/>
      <c r="BO80" s="17"/>
      <c r="BP80" s="17"/>
      <c r="BQ80" s="17"/>
      <c r="BR80" s="17"/>
      <c r="BS80" s="17"/>
      <c r="BT80" s="17"/>
      <c r="BU80" s="17"/>
      <c r="BV80" s="17"/>
      <c r="BW80" s="17"/>
      <c r="BX80" s="17"/>
      <c r="BY80" s="17"/>
      <c r="BZ80" s="17"/>
      <c r="CA80" s="17"/>
      <c r="CB80" s="17"/>
      <c r="CC80" s="17"/>
      <c r="CD80" s="17"/>
      <c r="CE80" s="17"/>
      <c r="CF80" s="17"/>
      <c r="CG80" s="17"/>
      <c r="CH80" s="17"/>
      <c r="CI80" s="17"/>
      <c r="CJ80" s="17"/>
      <c r="CK80" s="17"/>
      <c r="CL80" s="189"/>
      <c r="CM80" s="345"/>
      <c r="CN80" s="345"/>
      <c r="CO80" s="17"/>
      <c r="CP80" s="17"/>
      <c r="CQ80" s="17"/>
      <c r="CR80" s="17"/>
      <c r="CS80" s="17"/>
      <c r="CT80" s="17"/>
      <c r="CU80" s="17"/>
      <c r="CV80" s="17"/>
      <c r="CW80" s="17"/>
      <c r="CX80" s="17"/>
      <c r="CY80" s="189"/>
      <c r="CZ80" s="345"/>
      <c r="DA80" s="345"/>
      <c r="DB80" s="17"/>
      <c r="DC80" s="17"/>
      <c r="DD80" s="17"/>
      <c r="DE80" s="189"/>
      <c r="DF80" s="345"/>
      <c r="DG80" s="345"/>
      <c r="DH80" s="17"/>
      <c r="DI80" s="17"/>
      <c r="DJ80" s="17"/>
      <c r="DK80" s="17"/>
      <c r="DL80" s="17"/>
      <c r="DM80" s="17"/>
      <c r="DN80" s="17"/>
      <c r="DO80" s="17"/>
      <c r="DP80" s="17"/>
    </row>
    <row r="81" spans="64:120">
      <c r="BL81" s="17"/>
      <c r="BM81" s="17"/>
      <c r="BN81" s="17"/>
      <c r="BO81" s="17"/>
      <c r="BP81" s="17"/>
      <c r="BQ81" s="17"/>
      <c r="BR81" s="17"/>
      <c r="BS81" s="17"/>
      <c r="BT81" s="17"/>
      <c r="BU81" s="17"/>
      <c r="BV81" s="17"/>
      <c r="BW81" s="17"/>
      <c r="BX81" s="17"/>
      <c r="BY81" s="17"/>
      <c r="BZ81" s="17"/>
      <c r="CA81" s="17"/>
      <c r="CB81" s="17"/>
      <c r="CC81" s="17"/>
      <c r="CD81" s="17"/>
      <c r="CE81" s="17"/>
      <c r="CF81" s="17"/>
      <c r="CG81" s="17"/>
      <c r="CH81" s="17"/>
      <c r="CI81" s="17"/>
      <c r="CJ81" s="17"/>
      <c r="CK81" s="17"/>
      <c r="CL81" s="17"/>
      <c r="CM81" s="17"/>
      <c r="CN81" s="17"/>
      <c r="CO81" s="17"/>
      <c r="CP81" s="17"/>
      <c r="CQ81" s="17"/>
      <c r="CR81" s="17"/>
      <c r="CS81" s="17"/>
      <c r="CT81" s="17"/>
      <c r="CU81" s="17"/>
      <c r="CV81" s="17"/>
      <c r="CW81" s="17"/>
      <c r="CX81" s="17"/>
      <c r="CY81" s="17"/>
      <c r="CZ81" s="17"/>
      <c r="DA81" s="333"/>
      <c r="DB81" s="333"/>
      <c r="DC81" s="333"/>
      <c r="DD81" s="333"/>
      <c r="DE81" s="17"/>
      <c r="DF81" s="17"/>
      <c r="DG81" s="17"/>
      <c r="DH81" s="17"/>
      <c r="DI81" s="17"/>
      <c r="DJ81" s="17"/>
      <c r="DK81" s="17"/>
      <c r="DL81" s="17"/>
      <c r="DM81" s="17"/>
      <c r="DN81" s="17"/>
      <c r="DO81" s="17"/>
      <c r="DP81" s="17"/>
    </row>
    <row r="82" spans="64:120">
      <c r="BL82" s="17"/>
      <c r="BM82" s="17"/>
      <c r="BN82" s="17"/>
      <c r="BO82" s="17"/>
      <c r="BP82" s="17"/>
      <c r="BQ82" s="17"/>
      <c r="BR82" s="17"/>
      <c r="BS82" s="17"/>
      <c r="BT82" s="17"/>
      <c r="BU82" s="17"/>
      <c r="BV82" s="17"/>
      <c r="BW82" s="17"/>
      <c r="BX82" s="17"/>
      <c r="BY82" s="17"/>
      <c r="BZ82" s="17"/>
      <c r="CA82" s="17"/>
      <c r="CB82" s="17"/>
      <c r="CC82" s="17"/>
      <c r="CD82" s="17"/>
      <c r="CE82" s="17"/>
      <c r="CF82" s="17"/>
      <c r="CG82" s="190"/>
      <c r="CH82" s="17"/>
      <c r="CI82" s="17"/>
      <c r="CJ82" s="17"/>
      <c r="CK82" s="17"/>
      <c r="CL82" s="17"/>
      <c r="CM82" s="190"/>
      <c r="CN82" s="17"/>
      <c r="CO82" s="17"/>
      <c r="CP82" s="17"/>
      <c r="CQ82" s="17"/>
      <c r="CR82" s="17"/>
      <c r="CS82" s="17"/>
      <c r="CT82" s="17"/>
      <c r="CU82" s="17"/>
      <c r="CV82" s="17"/>
      <c r="CW82" s="17"/>
      <c r="CX82" s="17"/>
      <c r="CY82" s="17"/>
      <c r="CZ82" s="190"/>
      <c r="DA82" s="17"/>
      <c r="DB82" s="17"/>
      <c r="DC82" s="17"/>
      <c r="DD82" s="17"/>
      <c r="DE82" s="17"/>
      <c r="DF82" s="190"/>
      <c r="DG82" s="17"/>
      <c r="DH82" s="17"/>
      <c r="DI82" s="17"/>
      <c r="DJ82" s="17"/>
      <c r="DK82" s="17"/>
      <c r="DL82" s="17"/>
      <c r="DM82" s="17"/>
      <c r="DN82" s="17"/>
      <c r="DO82" s="17"/>
      <c r="DP82" s="17"/>
    </row>
    <row r="83" spans="64:120">
      <c r="BL83" s="17"/>
      <c r="BM83" s="17"/>
      <c r="BN83" s="17"/>
      <c r="BO83" s="127"/>
      <c r="BP83" s="17"/>
      <c r="BQ83" s="17"/>
      <c r="BR83" s="17"/>
      <c r="BS83" s="189"/>
      <c r="BT83" s="127"/>
      <c r="BU83" s="127"/>
      <c r="BV83" s="17"/>
      <c r="BW83" s="17"/>
      <c r="BX83" s="17"/>
      <c r="BY83" s="17"/>
      <c r="BZ83" s="17"/>
      <c r="CA83" s="17"/>
      <c r="CB83" s="17"/>
      <c r="CC83" s="17"/>
      <c r="CD83" s="17"/>
      <c r="CE83" s="17"/>
      <c r="CF83" s="189"/>
      <c r="CG83" s="345"/>
      <c r="CH83" s="345"/>
      <c r="CI83" s="17"/>
      <c r="CJ83" s="17"/>
      <c r="CK83" s="17"/>
      <c r="CL83" s="17"/>
      <c r="CM83" s="17"/>
      <c r="CN83" s="17"/>
      <c r="CO83" s="17"/>
      <c r="CP83" s="17"/>
      <c r="CQ83" s="17"/>
      <c r="CR83" s="17"/>
      <c r="CS83" s="17"/>
      <c r="CT83" s="17"/>
      <c r="CU83" s="17"/>
      <c r="CV83" s="17"/>
      <c r="CW83" s="17"/>
      <c r="CX83" s="17"/>
      <c r="CY83" s="17"/>
      <c r="CZ83" s="17"/>
      <c r="DA83" s="17"/>
      <c r="DB83" s="17"/>
      <c r="DC83" s="17"/>
      <c r="DD83" s="17"/>
      <c r="DE83" s="17"/>
      <c r="DF83" s="17"/>
      <c r="DG83" s="17"/>
      <c r="DH83" s="17"/>
      <c r="DI83" s="17"/>
      <c r="DJ83" s="17"/>
      <c r="DK83" s="17"/>
      <c r="DL83" s="17"/>
      <c r="DM83" s="17"/>
      <c r="DN83" s="17"/>
      <c r="DO83" s="17"/>
      <c r="DP83" s="17"/>
    </row>
    <row r="84" spans="64:120">
      <c r="BL84" s="17"/>
      <c r="BM84" s="17"/>
      <c r="BN84" s="17"/>
      <c r="BO84" s="38"/>
      <c r="BP84" s="38"/>
      <c r="BQ84" s="38"/>
      <c r="BR84" s="38"/>
      <c r="BS84" s="17"/>
      <c r="BT84" s="17"/>
      <c r="BU84" s="17"/>
      <c r="BV84" s="17"/>
      <c r="BW84" s="17"/>
      <c r="BX84" s="17"/>
      <c r="BY84" s="17"/>
      <c r="BZ84" s="17"/>
      <c r="CA84" s="17"/>
      <c r="CB84" s="17"/>
      <c r="CC84" s="17"/>
      <c r="CD84" s="17"/>
      <c r="CE84" s="17"/>
      <c r="CF84" s="17"/>
      <c r="CG84" s="17"/>
      <c r="CH84" s="333"/>
      <c r="CI84" s="333"/>
      <c r="CJ84" s="333"/>
      <c r="CK84" s="333"/>
      <c r="CL84" s="17"/>
      <c r="CM84" s="17"/>
      <c r="CN84" s="17"/>
      <c r="CO84" s="17"/>
      <c r="CP84" s="17"/>
      <c r="CQ84" s="17"/>
      <c r="CR84" s="17"/>
      <c r="CS84" s="17"/>
      <c r="CT84" s="17"/>
      <c r="CU84" s="17"/>
      <c r="CV84" s="17"/>
      <c r="CW84" s="17"/>
      <c r="CX84" s="17"/>
      <c r="CY84" s="17"/>
      <c r="CZ84" s="17"/>
      <c r="DA84" s="17"/>
      <c r="DB84" s="17"/>
      <c r="DC84" s="17"/>
      <c r="DD84" s="17"/>
      <c r="DE84" s="17"/>
      <c r="DF84" s="17"/>
      <c r="DG84" s="17"/>
      <c r="DH84" s="17"/>
      <c r="DI84" s="17"/>
      <c r="DJ84" s="17"/>
      <c r="DK84" s="17"/>
      <c r="DL84" s="17"/>
      <c r="DM84" s="17"/>
      <c r="DN84" s="17"/>
      <c r="DO84" s="17"/>
      <c r="DP84" s="17"/>
    </row>
    <row r="85" spans="64:120">
      <c r="BL85" s="17"/>
      <c r="BM85" s="17"/>
      <c r="BN85" s="38"/>
      <c r="BO85" s="17"/>
      <c r="BP85" s="17"/>
      <c r="BQ85" s="17"/>
      <c r="BR85" s="17"/>
      <c r="BS85" s="17"/>
      <c r="BT85" s="190"/>
      <c r="BU85" s="17"/>
      <c r="BV85" s="17"/>
      <c r="BW85" s="17"/>
      <c r="BX85" s="17"/>
      <c r="BY85" s="17"/>
      <c r="BZ85" s="17"/>
      <c r="CA85" s="17"/>
      <c r="CB85" s="17"/>
      <c r="CC85" s="17"/>
      <c r="CD85" s="17"/>
      <c r="CE85" s="17"/>
      <c r="CF85" s="17"/>
      <c r="CG85" s="190"/>
      <c r="CH85" s="17"/>
      <c r="CI85" s="17"/>
      <c r="CJ85" s="17"/>
      <c r="CK85" s="17"/>
      <c r="CL85" s="17"/>
      <c r="CM85" s="17"/>
      <c r="CN85" s="17"/>
      <c r="CO85" s="17"/>
      <c r="CP85" s="17"/>
      <c r="CQ85" s="17"/>
      <c r="CR85" s="17"/>
      <c r="CS85" s="17"/>
      <c r="CT85" s="17"/>
      <c r="CU85" s="17"/>
      <c r="CV85" s="17"/>
      <c r="CW85" s="17"/>
      <c r="CX85" s="17"/>
      <c r="CY85" s="17"/>
      <c r="CZ85" s="17"/>
      <c r="DA85" s="17"/>
      <c r="DB85" s="17"/>
      <c r="DC85" s="17"/>
      <c r="DD85" s="17"/>
      <c r="DE85" s="17"/>
      <c r="DF85" s="17"/>
      <c r="DG85" s="17"/>
      <c r="DH85" s="17"/>
      <c r="DI85" s="17"/>
      <c r="DJ85" s="17"/>
      <c r="DK85" s="17"/>
      <c r="DL85" s="17"/>
      <c r="DM85" s="17"/>
      <c r="DN85" s="17"/>
      <c r="DO85" s="17"/>
      <c r="DP85" s="17"/>
    </row>
    <row r="86" spans="64:120">
      <c r="BL86" s="17"/>
      <c r="BM86" s="17"/>
      <c r="BN86" s="38"/>
      <c r="BO86" s="17"/>
      <c r="BP86" s="17"/>
      <c r="BQ86" s="17"/>
      <c r="BR86" s="17"/>
      <c r="BS86" s="17"/>
      <c r="BT86" s="17"/>
      <c r="BU86" s="17"/>
      <c r="BV86" s="17"/>
      <c r="BW86" s="17"/>
      <c r="BX86" s="17"/>
      <c r="BY86" s="17"/>
      <c r="BZ86" s="17"/>
      <c r="CA86" s="17"/>
      <c r="CB86" s="17"/>
      <c r="CC86" s="17"/>
      <c r="CD86" s="17"/>
      <c r="CE86" s="17"/>
      <c r="CF86" s="17"/>
      <c r="CG86" s="17"/>
      <c r="CH86" s="17"/>
      <c r="CI86" s="17"/>
      <c r="CJ86" s="17"/>
      <c r="CK86" s="17"/>
      <c r="CL86" s="17"/>
      <c r="CM86" s="17"/>
      <c r="CN86" s="17"/>
      <c r="CO86" s="17"/>
      <c r="CP86" s="17"/>
      <c r="CQ86" s="17"/>
      <c r="CR86" s="17"/>
      <c r="CS86" s="17"/>
      <c r="CT86" s="17"/>
      <c r="CU86" s="17"/>
      <c r="CV86" s="17"/>
      <c r="CW86" s="17"/>
      <c r="CX86" s="17"/>
      <c r="CY86" s="17"/>
      <c r="CZ86" s="17"/>
      <c r="DA86" s="17"/>
      <c r="DB86" s="17"/>
      <c r="DC86" s="17"/>
      <c r="DD86" s="17"/>
      <c r="DE86" s="17"/>
      <c r="DF86" s="17"/>
      <c r="DG86" s="17"/>
      <c r="DH86" s="17"/>
      <c r="DI86" s="17"/>
      <c r="DJ86" s="17"/>
      <c r="DK86" s="17"/>
      <c r="DL86" s="17"/>
      <c r="DM86" s="17"/>
      <c r="DN86" s="17"/>
      <c r="DO86" s="17"/>
      <c r="DP86" s="17"/>
    </row>
    <row r="87" spans="64:120">
      <c r="BL87" s="17"/>
      <c r="BM87" s="17"/>
      <c r="BN87" s="17"/>
      <c r="BO87" s="17"/>
      <c r="BP87" s="17"/>
      <c r="BQ87" s="17"/>
      <c r="BR87" s="17"/>
      <c r="BS87" s="17"/>
      <c r="BT87" s="17"/>
      <c r="BU87" s="17"/>
      <c r="BV87" s="17"/>
      <c r="BW87" s="17"/>
      <c r="BX87" s="17"/>
      <c r="BY87" s="17"/>
      <c r="BZ87" s="17"/>
      <c r="CA87" s="17"/>
      <c r="CB87" s="17"/>
      <c r="CC87" s="17"/>
      <c r="CD87" s="17"/>
      <c r="CE87" s="17"/>
      <c r="CF87" s="17"/>
      <c r="CG87" s="17"/>
      <c r="CH87" s="17"/>
      <c r="CI87" s="17"/>
      <c r="CJ87" s="17"/>
      <c r="CK87" s="17"/>
      <c r="CL87" s="17"/>
      <c r="CM87" s="17"/>
      <c r="CN87" s="17"/>
      <c r="CO87" s="17"/>
      <c r="CP87" s="17"/>
      <c r="CQ87" s="17"/>
      <c r="CR87" s="17"/>
      <c r="CS87" s="17"/>
      <c r="CT87" s="17"/>
      <c r="CU87" s="17"/>
      <c r="CV87" s="17"/>
      <c r="CW87" s="17"/>
      <c r="CX87" s="17"/>
      <c r="CY87" s="17"/>
      <c r="CZ87" s="17"/>
      <c r="DA87" s="17"/>
      <c r="DB87" s="17"/>
      <c r="DC87" s="17"/>
      <c r="DD87" s="17"/>
      <c r="DE87" s="17"/>
      <c r="DF87" s="17"/>
      <c r="DG87" s="17"/>
      <c r="DH87" s="17"/>
      <c r="DI87" s="17"/>
      <c r="DJ87" s="17"/>
      <c r="DK87" s="17"/>
      <c r="DL87" s="17"/>
      <c r="DM87" s="17"/>
      <c r="DN87" s="17"/>
      <c r="DO87" s="17"/>
      <c r="DP87" s="17"/>
    </row>
    <row r="88" spans="64:120">
      <c r="BL88" s="17"/>
      <c r="BM88" s="17"/>
      <c r="BN88" s="17"/>
      <c r="BO88" s="17"/>
      <c r="BP88" s="17"/>
      <c r="BQ88" s="17"/>
      <c r="BR88" s="17"/>
      <c r="BS88" s="17"/>
      <c r="BT88" s="17"/>
      <c r="BU88" s="17"/>
      <c r="BV88" s="17"/>
      <c r="BW88" s="17"/>
      <c r="BX88" s="17"/>
      <c r="BY88" s="17"/>
      <c r="BZ88" s="17"/>
      <c r="CA88" s="17"/>
      <c r="CB88" s="17"/>
      <c r="CC88" s="17"/>
      <c r="CD88" s="17"/>
      <c r="CE88" s="17"/>
      <c r="CF88" s="17"/>
      <c r="CG88" s="17"/>
      <c r="CH88" s="17"/>
      <c r="CI88" s="17"/>
      <c r="CJ88" s="17"/>
      <c r="CK88" s="17"/>
      <c r="CL88" s="17"/>
      <c r="CM88" s="17"/>
      <c r="CN88" s="17"/>
      <c r="CO88" s="17"/>
      <c r="CP88" s="17"/>
      <c r="CQ88" s="17"/>
      <c r="CR88" s="17"/>
      <c r="CS88" s="17"/>
      <c r="CT88" s="17"/>
      <c r="CU88" s="17"/>
      <c r="CV88" s="17"/>
      <c r="CW88" s="17"/>
      <c r="CX88" s="17"/>
      <c r="CY88" s="17"/>
      <c r="CZ88" s="17"/>
      <c r="DA88" s="17"/>
      <c r="DB88" s="23"/>
      <c r="DC88" s="23"/>
      <c r="DD88" s="23"/>
      <c r="DE88" s="17"/>
      <c r="DF88" s="17"/>
      <c r="DG88" s="17"/>
      <c r="DH88" s="17"/>
      <c r="DI88" s="17"/>
      <c r="DJ88" s="17"/>
      <c r="DK88" s="17"/>
      <c r="DL88" s="17"/>
      <c r="DM88" s="17"/>
      <c r="DN88" s="17"/>
      <c r="DO88" s="17"/>
      <c r="DP88" s="17"/>
    </row>
    <row r="89" spans="64:120">
      <c r="BL89" s="17"/>
      <c r="BM89" s="17"/>
      <c r="BN89" s="17"/>
      <c r="BO89" s="17"/>
      <c r="BP89" s="17"/>
      <c r="BQ89" s="17"/>
      <c r="BR89" s="17"/>
      <c r="BS89" s="17"/>
      <c r="BT89" s="17"/>
      <c r="BU89" s="17"/>
      <c r="BV89" s="17"/>
      <c r="BW89" s="17"/>
      <c r="BX89" s="17"/>
      <c r="BY89" s="17"/>
      <c r="BZ89" s="17"/>
      <c r="CA89" s="17"/>
      <c r="CB89" s="17"/>
      <c r="CC89" s="17"/>
      <c r="CD89" s="17"/>
      <c r="CE89" s="17"/>
      <c r="CF89" s="17"/>
      <c r="CG89" s="17"/>
      <c r="CH89" s="17"/>
      <c r="CI89" s="17"/>
      <c r="CJ89" s="17"/>
      <c r="CK89" s="17"/>
      <c r="CL89" s="17"/>
      <c r="CM89" s="17"/>
      <c r="CN89" s="17"/>
      <c r="CO89" s="17"/>
      <c r="CP89" s="17"/>
      <c r="CQ89" s="17"/>
      <c r="CR89" s="17"/>
      <c r="CS89" s="17"/>
      <c r="CT89" s="17"/>
      <c r="CU89" s="17"/>
      <c r="CV89" s="17"/>
      <c r="CW89" s="17"/>
      <c r="CX89" s="17"/>
      <c r="CY89" s="17"/>
      <c r="CZ89" s="17"/>
      <c r="DA89" s="17"/>
      <c r="DB89" s="17"/>
      <c r="DC89" s="17"/>
      <c r="DD89" s="17"/>
      <c r="DE89" s="17"/>
      <c r="DF89" s="17"/>
      <c r="DG89" s="17"/>
      <c r="DH89" s="17"/>
      <c r="DI89" s="17"/>
      <c r="DJ89" s="17"/>
      <c r="DK89" s="17"/>
      <c r="DL89" s="17"/>
      <c r="DM89" s="17"/>
      <c r="DN89" s="17"/>
      <c r="DO89" s="17"/>
      <c r="DP89" s="17"/>
    </row>
    <row r="90" spans="64:120">
      <c r="BL90" s="17"/>
      <c r="BM90" s="17"/>
      <c r="BN90" s="17"/>
      <c r="BO90" s="17"/>
      <c r="BP90" s="17"/>
      <c r="BQ90" s="17"/>
      <c r="BR90" s="17"/>
      <c r="BS90" s="17"/>
      <c r="BT90" s="17"/>
      <c r="BU90" s="17"/>
      <c r="BV90" s="17"/>
      <c r="BW90" s="17"/>
      <c r="BX90" s="17"/>
      <c r="BY90" s="17"/>
      <c r="BZ90" s="17"/>
      <c r="CA90" s="17"/>
      <c r="CB90" s="17"/>
      <c r="CC90" s="17"/>
      <c r="CD90" s="17"/>
      <c r="CE90" s="17"/>
      <c r="CF90" s="17"/>
      <c r="CG90" s="17"/>
      <c r="CH90" s="17"/>
      <c r="CI90" s="17"/>
      <c r="CJ90" s="17"/>
      <c r="CK90" s="17"/>
      <c r="CL90" s="17"/>
      <c r="CM90" s="17"/>
      <c r="CN90" s="17"/>
      <c r="CO90" s="17"/>
      <c r="CP90" s="17"/>
      <c r="CQ90" s="17"/>
      <c r="CR90" s="17"/>
      <c r="CS90" s="17"/>
      <c r="CT90" s="17"/>
      <c r="CU90" s="17"/>
      <c r="CV90" s="17"/>
      <c r="CW90" s="17"/>
      <c r="CX90" s="17"/>
      <c r="CY90" s="17"/>
      <c r="CZ90" s="17"/>
      <c r="DA90" s="17"/>
      <c r="DB90" s="17"/>
      <c r="DC90" s="17"/>
      <c r="DD90" s="17"/>
      <c r="DE90" s="17"/>
      <c r="DF90" s="17"/>
      <c r="DG90" s="17"/>
      <c r="DH90" s="17"/>
      <c r="DI90" s="17"/>
      <c r="DJ90" s="17"/>
      <c r="DK90" s="17"/>
      <c r="DL90" s="17"/>
      <c r="DM90" s="17"/>
      <c r="DN90" s="17"/>
      <c r="DO90" s="17"/>
      <c r="DP90" s="17"/>
    </row>
    <row r="91" spans="64:120">
      <c r="BL91" s="17"/>
      <c r="BM91" s="17"/>
      <c r="BN91" s="17"/>
      <c r="BO91" s="17"/>
      <c r="BP91" s="23"/>
      <c r="BQ91" s="23"/>
      <c r="BR91" s="23"/>
      <c r="BS91" s="17"/>
      <c r="BT91" s="17"/>
      <c r="BU91" s="17"/>
      <c r="BV91" s="17"/>
      <c r="BW91" s="17"/>
      <c r="BX91" s="17"/>
      <c r="BY91" s="17"/>
      <c r="BZ91" s="17"/>
      <c r="CA91" s="17"/>
      <c r="CB91" s="17"/>
      <c r="CC91" s="17"/>
      <c r="CD91" s="17"/>
      <c r="CE91" s="17"/>
      <c r="CF91" s="17"/>
      <c r="CG91" s="17"/>
      <c r="CH91" s="17"/>
      <c r="CI91" s="23"/>
      <c r="CJ91" s="23"/>
      <c r="CK91" s="23"/>
      <c r="CL91" s="17"/>
      <c r="CM91" s="17"/>
      <c r="CN91" s="17"/>
      <c r="CO91" s="17"/>
      <c r="CP91" s="17"/>
      <c r="CQ91" s="17"/>
      <c r="CR91" s="17"/>
      <c r="CS91" s="17"/>
      <c r="CT91" s="17"/>
      <c r="CU91" s="17"/>
      <c r="CV91" s="17"/>
      <c r="CW91" s="17"/>
      <c r="CX91" s="17"/>
      <c r="CY91" s="189"/>
      <c r="CZ91" s="91"/>
      <c r="DA91" s="91"/>
      <c r="DB91" s="17"/>
      <c r="DC91" s="17"/>
      <c r="DD91" s="17"/>
      <c r="DE91" s="17"/>
      <c r="DF91" s="17"/>
      <c r="DG91" s="17"/>
      <c r="DH91" s="17"/>
      <c r="DI91" s="17"/>
      <c r="DJ91" s="17"/>
      <c r="DK91" s="17"/>
      <c r="DL91" s="17"/>
      <c r="DM91" s="17"/>
      <c r="DN91" s="17"/>
      <c r="DO91" s="17"/>
      <c r="DP91" s="17"/>
    </row>
    <row r="92" spans="64:120">
      <c r="BL92" s="17"/>
      <c r="BM92" s="17"/>
      <c r="BN92" s="17"/>
      <c r="BO92" s="17"/>
      <c r="BP92" s="17"/>
      <c r="BQ92" s="17"/>
      <c r="BR92" s="17"/>
      <c r="BS92" s="17"/>
      <c r="BT92" s="17"/>
      <c r="BU92" s="17"/>
      <c r="BV92" s="17"/>
      <c r="BW92" s="17"/>
      <c r="BX92" s="17"/>
      <c r="BY92" s="17"/>
      <c r="BZ92" s="17"/>
      <c r="CA92" s="17"/>
      <c r="CB92" s="17"/>
      <c r="CC92" s="17"/>
      <c r="CD92" s="17"/>
      <c r="CE92" s="17"/>
      <c r="CF92" s="17"/>
      <c r="CG92" s="17"/>
      <c r="CH92" s="17"/>
      <c r="CI92" s="17"/>
      <c r="CJ92" s="17"/>
      <c r="CK92" s="17"/>
      <c r="CL92" s="17"/>
      <c r="CM92" s="17"/>
      <c r="CN92" s="17"/>
      <c r="CO92" s="17"/>
      <c r="CP92" s="17"/>
      <c r="CQ92" s="17"/>
      <c r="CR92" s="17"/>
      <c r="CS92" s="17"/>
      <c r="CT92" s="17"/>
      <c r="CU92" s="17"/>
      <c r="CV92" s="17"/>
      <c r="CW92" s="17"/>
      <c r="CX92" s="17"/>
      <c r="CY92" s="17"/>
      <c r="CZ92" s="17"/>
      <c r="DA92" s="17"/>
      <c r="DB92" s="17"/>
      <c r="DC92" s="17"/>
      <c r="DD92" s="17"/>
      <c r="DE92" s="17"/>
      <c r="DF92" s="17"/>
      <c r="DG92" s="17"/>
      <c r="DH92" s="17"/>
      <c r="DI92" s="17"/>
      <c r="DJ92" s="17"/>
      <c r="DK92" s="17"/>
      <c r="DL92" s="17"/>
      <c r="DM92" s="17"/>
      <c r="DN92" s="17"/>
      <c r="DO92" s="17"/>
      <c r="DP92" s="17"/>
    </row>
    <row r="93" spans="64:120">
      <c r="BL93" s="17"/>
      <c r="BM93" s="17"/>
      <c r="BN93" s="17"/>
      <c r="BO93" s="17"/>
      <c r="BP93" s="17"/>
      <c r="BQ93" s="17"/>
      <c r="BR93" s="17"/>
      <c r="BS93" s="17"/>
      <c r="BT93" s="17"/>
      <c r="BU93" s="17"/>
      <c r="BV93" s="17"/>
      <c r="BW93" s="17"/>
      <c r="BX93" s="17"/>
      <c r="BY93" s="17"/>
      <c r="BZ93" s="17"/>
      <c r="CA93" s="17"/>
      <c r="CB93" s="17"/>
      <c r="CC93" s="17"/>
      <c r="CD93" s="17"/>
      <c r="CE93" s="17"/>
      <c r="CF93" s="17"/>
      <c r="CG93" s="17"/>
      <c r="CH93" s="17"/>
      <c r="CI93" s="17"/>
      <c r="CJ93" s="17"/>
      <c r="CK93" s="17"/>
      <c r="CL93" s="17"/>
      <c r="CM93" s="17"/>
      <c r="CN93" s="17"/>
      <c r="CO93" s="17"/>
      <c r="CP93" s="17"/>
      <c r="CQ93" s="17"/>
      <c r="CR93" s="17"/>
      <c r="CS93" s="17"/>
      <c r="CT93" s="17"/>
      <c r="CU93" s="17"/>
      <c r="CV93" s="17"/>
      <c r="CW93" s="17"/>
      <c r="CX93" s="17"/>
      <c r="CY93" s="17"/>
      <c r="CZ93" s="17"/>
      <c r="DA93" s="17"/>
      <c r="DB93" s="17"/>
      <c r="DC93" s="17"/>
      <c r="DD93" s="17"/>
      <c r="DE93" s="17"/>
      <c r="DF93" s="17"/>
      <c r="DG93" s="17"/>
      <c r="DH93" s="17"/>
      <c r="DI93" s="17"/>
      <c r="DJ93" s="17"/>
      <c r="DK93" s="17"/>
      <c r="DL93" s="17"/>
      <c r="DM93" s="17"/>
      <c r="DN93" s="17"/>
      <c r="DO93" s="17"/>
      <c r="DP93" s="17"/>
    </row>
    <row r="94" spans="64:120">
      <c r="BL94" s="17"/>
      <c r="BM94" s="17"/>
      <c r="BN94" s="17"/>
      <c r="BO94" s="91"/>
      <c r="BP94" s="17"/>
      <c r="BQ94" s="17"/>
      <c r="BR94" s="17"/>
      <c r="BS94" s="17"/>
      <c r="BT94" s="17"/>
      <c r="BU94" s="17"/>
      <c r="BV94" s="17"/>
      <c r="BW94" s="17"/>
      <c r="BX94" s="17"/>
      <c r="BY94" s="17"/>
      <c r="BZ94" s="17"/>
      <c r="CA94" s="17"/>
      <c r="CB94" s="17"/>
      <c r="CC94" s="17"/>
      <c r="CD94" s="17"/>
      <c r="CE94" s="17"/>
      <c r="CF94" s="189"/>
      <c r="CG94" s="91"/>
      <c r="CH94" s="91"/>
      <c r="CI94" s="17"/>
      <c r="CJ94" s="17"/>
      <c r="CK94" s="17"/>
      <c r="CL94" s="17"/>
      <c r="CM94" s="17"/>
      <c r="CN94" s="17"/>
      <c r="CO94" s="17"/>
      <c r="CP94" s="17"/>
      <c r="CQ94" s="17"/>
      <c r="CR94" s="17"/>
      <c r="CS94" s="17"/>
      <c r="CT94" s="17"/>
      <c r="CU94" s="17"/>
      <c r="CV94" s="17"/>
      <c r="CW94" s="17"/>
      <c r="CX94" s="17"/>
      <c r="CY94" s="17"/>
      <c r="CZ94" s="17"/>
      <c r="DA94" s="17"/>
      <c r="DB94" s="17"/>
      <c r="DC94" s="17"/>
      <c r="DD94" s="17"/>
      <c r="DE94" s="17"/>
      <c r="DF94" s="17"/>
      <c r="DG94" s="17"/>
      <c r="DH94" s="17"/>
      <c r="DI94" s="17"/>
      <c r="DJ94" s="17"/>
      <c r="DK94" s="17"/>
      <c r="DL94" s="17"/>
      <c r="DM94" s="17"/>
      <c r="DN94" s="17"/>
      <c r="DO94" s="17"/>
      <c r="DP94" s="17"/>
    </row>
    <row r="95" spans="64:120">
      <c r="BL95" s="17"/>
      <c r="BM95" s="17"/>
      <c r="BN95" s="17"/>
      <c r="BO95" s="17"/>
      <c r="BP95" s="17"/>
      <c r="BQ95" s="17"/>
      <c r="BR95" s="17"/>
      <c r="BS95" s="17"/>
      <c r="BT95" s="17"/>
      <c r="BU95" s="17"/>
      <c r="BV95" s="17"/>
      <c r="BW95" s="17"/>
      <c r="BX95" s="17"/>
      <c r="BY95" s="17"/>
      <c r="BZ95" s="17"/>
      <c r="CA95" s="17"/>
      <c r="CB95" s="17"/>
      <c r="CC95" s="17"/>
      <c r="CD95" s="17"/>
      <c r="CE95" s="17"/>
      <c r="CF95" s="17"/>
      <c r="CG95" s="17"/>
      <c r="CH95" s="17"/>
      <c r="CI95" s="17"/>
      <c r="CJ95" s="17"/>
      <c r="CK95" s="17"/>
      <c r="CL95" s="17"/>
      <c r="CM95" s="17"/>
      <c r="CN95" s="17"/>
      <c r="CO95" s="17"/>
      <c r="CP95" s="17"/>
      <c r="CQ95" s="17"/>
      <c r="CR95" s="17"/>
      <c r="CS95" s="17"/>
      <c r="CT95" s="17"/>
      <c r="CU95" s="17"/>
      <c r="CV95" s="17"/>
      <c r="CW95" s="17"/>
      <c r="CX95" s="17"/>
      <c r="CY95" s="194"/>
      <c r="CZ95" s="333"/>
      <c r="DA95" s="333"/>
      <c r="DB95" s="17"/>
      <c r="DC95" s="17"/>
      <c r="DD95" s="17"/>
      <c r="DE95" s="17"/>
      <c r="DF95" s="17"/>
      <c r="DG95" s="17"/>
      <c r="DH95" s="17"/>
      <c r="DI95" s="17"/>
      <c r="DJ95" s="17"/>
      <c r="DK95" s="17"/>
      <c r="DL95" s="17"/>
      <c r="DM95" s="17"/>
      <c r="DN95" s="17"/>
      <c r="DO95" s="17"/>
      <c r="DP95" s="17"/>
    </row>
    <row r="96" spans="64:120">
      <c r="BL96" s="17"/>
      <c r="BM96" s="38"/>
      <c r="BN96" s="38"/>
      <c r="BO96" s="17"/>
      <c r="BP96" s="17"/>
      <c r="BQ96" s="17"/>
      <c r="BR96" s="17"/>
      <c r="BS96" s="17"/>
      <c r="BT96" s="17"/>
      <c r="BU96" s="17"/>
      <c r="BV96" s="17"/>
      <c r="BW96" s="17"/>
      <c r="BX96" s="17"/>
      <c r="BY96" s="17"/>
      <c r="BZ96" s="17"/>
      <c r="CA96" s="17"/>
      <c r="CB96" s="17"/>
      <c r="CC96" s="17"/>
      <c r="CD96" s="17"/>
      <c r="CE96" s="17"/>
      <c r="CF96" s="17"/>
      <c r="CG96" s="17"/>
      <c r="CH96" s="17"/>
      <c r="CI96" s="17"/>
      <c r="CJ96" s="17"/>
      <c r="CK96" s="17"/>
      <c r="CL96" s="17"/>
      <c r="CM96" s="17"/>
      <c r="CN96" s="17"/>
      <c r="CO96" s="17"/>
      <c r="CP96" s="17"/>
      <c r="CQ96" s="17"/>
      <c r="CR96" s="17"/>
      <c r="CS96" s="17"/>
      <c r="CT96" s="17"/>
      <c r="CU96" s="17"/>
      <c r="CV96" s="17"/>
      <c r="CW96" s="17"/>
      <c r="CX96" s="17"/>
      <c r="CY96" s="17"/>
      <c r="CZ96" s="17"/>
      <c r="DA96" s="17"/>
      <c r="DB96" s="17"/>
      <c r="DC96" s="17"/>
      <c r="DD96" s="17"/>
      <c r="DE96" s="17"/>
      <c r="DF96" s="17"/>
      <c r="DG96" s="17"/>
      <c r="DH96" s="17"/>
      <c r="DI96" s="17"/>
      <c r="DJ96" s="17"/>
      <c r="DK96" s="17"/>
      <c r="DL96" s="17"/>
      <c r="DM96" s="17"/>
      <c r="DN96" s="17"/>
      <c r="DO96" s="17"/>
      <c r="DP96" s="17"/>
    </row>
    <row r="97" spans="64:135">
      <c r="BL97" s="17"/>
      <c r="BM97" s="38"/>
      <c r="BN97" s="38"/>
      <c r="BO97" s="17"/>
      <c r="BP97" s="17"/>
      <c r="BQ97" s="17"/>
      <c r="BR97" s="17"/>
      <c r="BS97" s="17"/>
      <c r="BT97" s="17"/>
      <c r="BU97" s="17"/>
      <c r="BV97" s="17"/>
      <c r="BW97" s="17"/>
      <c r="BX97" s="17"/>
      <c r="BY97" s="17"/>
      <c r="BZ97" s="17"/>
      <c r="CA97" s="17"/>
      <c r="CB97" s="17"/>
      <c r="CC97" s="17"/>
      <c r="CD97" s="17"/>
      <c r="CE97" s="17"/>
      <c r="CF97" s="17"/>
      <c r="CG97" s="17"/>
      <c r="CH97" s="17"/>
      <c r="CI97" s="17"/>
      <c r="CJ97" s="17"/>
      <c r="CK97" s="17"/>
      <c r="CL97" s="17"/>
      <c r="CM97" s="17"/>
      <c r="CN97" s="17"/>
      <c r="CO97" s="17"/>
      <c r="CP97" s="17"/>
      <c r="CQ97" s="17"/>
      <c r="CR97" s="17"/>
      <c r="CS97" s="17"/>
      <c r="CT97" s="17"/>
      <c r="CU97" s="17"/>
      <c r="CV97" s="17"/>
      <c r="CW97" s="17"/>
      <c r="CX97" s="17"/>
      <c r="CY97" s="17"/>
      <c r="CZ97" s="17"/>
      <c r="DA97" s="17"/>
      <c r="DB97" s="17"/>
      <c r="DC97" s="17"/>
      <c r="DD97" s="17"/>
      <c r="DE97" s="17"/>
      <c r="DF97" s="17"/>
      <c r="DG97" s="17"/>
      <c r="DH97" s="17"/>
      <c r="DI97" s="17"/>
      <c r="DJ97" s="17"/>
      <c r="DK97" s="17"/>
      <c r="DL97" s="17"/>
      <c r="DM97" s="17"/>
      <c r="DN97" s="17"/>
      <c r="DO97" s="17"/>
      <c r="DP97" s="17"/>
    </row>
    <row r="98" spans="64:135">
      <c r="BL98" s="17"/>
      <c r="BM98" s="17"/>
      <c r="BN98" s="17"/>
      <c r="BO98" s="38"/>
      <c r="BP98" s="17"/>
      <c r="BQ98" s="17"/>
      <c r="BR98" s="17"/>
      <c r="BS98" s="17"/>
      <c r="BT98" s="17"/>
      <c r="BU98" s="17"/>
      <c r="BV98" s="17"/>
      <c r="BW98" s="17"/>
      <c r="BX98" s="17"/>
      <c r="BY98" s="17"/>
      <c r="BZ98" s="17"/>
      <c r="CA98" s="17"/>
      <c r="CB98" s="17"/>
      <c r="CC98" s="17"/>
      <c r="CD98" s="17"/>
      <c r="CE98" s="17"/>
      <c r="CF98" s="194"/>
      <c r="CG98" s="333"/>
      <c r="CH98" s="333"/>
      <c r="CI98" s="17"/>
      <c r="CJ98" s="17"/>
      <c r="CK98" s="17"/>
      <c r="CL98" s="17"/>
      <c r="CM98" s="17"/>
      <c r="CN98" s="17"/>
      <c r="CO98" s="17"/>
      <c r="CP98" s="17"/>
      <c r="CQ98" s="17"/>
      <c r="CR98" s="17"/>
      <c r="CS98" s="17"/>
      <c r="CT98" s="17"/>
      <c r="CU98" s="17"/>
      <c r="CV98" s="17"/>
      <c r="CW98" s="17"/>
      <c r="CX98" s="17"/>
      <c r="CY98" s="17"/>
      <c r="CZ98" s="17"/>
      <c r="DA98" s="17"/>
      <c r="DB98" s="17"/>
      <c r="DC98" s="17"/>
      <c r="DD98" s="17"/>
      <c r="DE98" s="17"/>
      <c r="DF98" s="17"/>
      <c r="DG98" s="17"/>
      <c r="DH98" s="17"/>
      <c r="DI98" s="17"/>
      <c r="DJ98" s="17"/>
      <c r="DK98" s="17"/>
      <c r="DL98" s="17"/>
      <c r="DM98" s="17"/>
      <c r="DN98" s="17"/>
      <c r="DO98" s="17"/>
      <c r="DP98" s="17"/>
    </row>
    <row r="99" spans="64:135">
      <c r="BL99" s="17"/>
      <c r="BM99" s="17"/>
      <c r="BN99" s="17"/>
      <c r="BO99" s="17"/>
      <c r="BP99" s="17"/>
      <c r="BQ99" s="17"/>
      <c r="BR99" s="17"/>
      <c r="BS99" s="17"/>
      <c r="BT99" s="17"/>
      <c r="BU99" s="17"/>
      <c r="BV99" s="17"/>
      <c r="BW99" s="17"/>
      <c r="BX99" s="17"/>
      <c r="BY99" s="17"/>
      <c r="BZ99" s="17"/>
      <c r="CA99" s="17"/>
      <c r="CB99" s="17"/>
      <c r="CC99" s="17"/>
      <c r="CD99" s="17"/>
      <c r="CE99" s="17"/>
      <c r="CF99" s="17"/>
      <c r="CG99" s="17"/>
      <c r="CH99" s="17"/>
      <c r="CI99" s="17"/>
      <c r="CJ99" s="17"/>
      <c r="CK99" s="17"/>
      <c r="CL99" s="17"/>
      <c r="CM99" s="23"/>
      <c r="CN99" s="23"/>
      <c r="CO99" s="23"/>
      <c r="CP99" s="17"/>
      <c r="CQ99" s="17"/>
      <c r="CR99" s="17"/>
      <c r="CS99" s="17"/>
      <c r="CT99" s="17"/>
      <c r="CU99" s="17"/>
      <c r="CV99" s="17"/>
      <c r="CW99" s="17"/>
      <c r="CX99" s="17"/>
      <c r="CY99" s="17"/>
      <c r="CZ99" s="17"/>
      <c r="DA99" s="17"/>
      <c r="DB99" s="17"/>
      <c r="DC99" s="17"/>
      <c r="DD99" s="17"/>
      <c r="DE99" s="17"/>
      <c r="DF99" s="23"/>
      <c r="DG99" s="23"/>
      <c r="DH99" s="23"/>
      <c r="DI99" s="17"/>
      <c r="DJ99" s="17"/>
      <c r="DK99" s="17"/>
      <c r="DL99" s="17"/>
      <c r="DM99" s="17"/>
      <c r="DN99" s="17"/>
      <c r="DO99" s="17"/>
      <c r="DP99" s="17"/>
    </row>
    <row r="100" spans="64:135">
      <c r="BL100" s="17"/>
      <c r="BM100" s="17"/>
      <c r="BN100" s="17"/>
      <c r="BO100" s="17"/>
      <c r="BP100" s="17"/>
      <c r="BQ100" s="17"/>
      <c r="BR100" s="17"/>
      <c r="BS100" s="17"/>
      <c r="BT100" s="17"/>
      <c r="BU100" s="17"/>
      <c r="BV100" s="17"/>
      <c r="BW100" s="17"/>
      <c r="BX100" s="17"/>
      <c r="BY100" s="17"/>
      <c r="BZ100" s="17"/>
      <c r="CA100" s="17"/>
      <c r="CB100" s="17"/>
      <c r="CC100" s="17"/>
      <c r="CD100" s="17"/>
      <c r="CE100" s="17"/>
      <c r="CF100" s="17"/>
      <c r="CG100" s="17"/>
      <c r="CH100" s="17"/>
      <c r="CI100" s="17"/>
      <c r="CJ100" s="17"/>
      <c r="CK100" s="17"/>
      <c r="CL100" s="17"/>
      <c r="CM100" s="17"/>
      <c r="CN100" s="17"/>
      <c r="CO100" s="17"/>
      <c r="CP100" s="17"/>
      <c r="CQ100" s="17"/>
      <c r="CR100" s="17"/>
      <c r="CS100" s="17"/>
      <c r="CT100" s="17"/>
      <c r="CU100" s="17"/>
      <c r="CV100" s="17"/>
      <c r="CW100" s="17"/>
      <c r="CX100" s="17"/>
      <c r="CY100" s="17"/>
      <c r="CZ100" s="17"/>
      <c r="DA100" s="17"/>
      <c r="DB100" s="17"/>
      <c r="DC100" s="17"/>
      <c r="DD100" s="17"/>
      <c r="DE100" s="17"/>
      <c r="DF100" s="17"/>
      <c r="DG100" s="17"/>
      <c r="DH100" s="17"/>
      <c r="DI100" s="17"/>
      <c r="DJ100" s="17"/>
      <c r="DK100" s="17"/>
      <c r="DL100" s="17"/>
      <c r="DM100" s="17"/>
      <c r="DN100" s="17"/>
      <c r="DO100" s="17"/>
      <c r="DP100" s="17"/>
    </row>
    <row r="101" spans="64:135">
      <c r="BL101" s="17"/>
      <c r="BM101" s="17"/>
      <c r="BN101" s="17"/>
      <c r="BO101" s="17"/>
      <c r="BP101" s="17"/>
      <c r="BQ101" s="17"/>
      <c r="BR101" s="17"/>
      <c r="BS101" s="17"/>
      <c r="BT101" s="17"/>
      <c r="BU101" s="17"/>
      <c r="BV101" s="17"/>
      <c r="BW101" s="17"/>
      <c r="BX101" s="17"/>
      <c r="BY101" s="17"/>
      <c r="BZ101" s="17"/>
      <c r="CA101" s="17"/>
      <c r="CB101" s="17"/>
      <c r="CC101" s="17"/>
      <c r="CD101" s="17"/>
      <c r="CE101" s="17"/>
      <c r="CF101" s="17"/>
      <c r="CG101" s="17"/>
      <c r="CH101" s="17"/>
      <c r="CI101" s="17"/>
      <c r="CJ101" s="17"/>
      <c r="CK101" s="17"/>
      <c r="CL101" s="17"/>
      <c r="CM101" s="17"/>
      <c r="CN101" s="17"/>
      <c r="CO101" s="17"/>
      <c r="CP101" s="17"/>
      <c r="CQ101" s="17"/>
      <c r="CR101" s="17"/>
      <c r="CS101" s="17"/>
      <c r="CT101" s="17"/>
      <c r="CU101" s="17"/>
      <c r="CV101" s="17"/>
      <c r="CW101" s="17"/>
      <c r="CX101" s="17"/>
      <c r="CY101" s="17"/>
      <c r="CZ101" s="38"/>
      <c r="DA101" s="17"/>
      <c r="DB101" s="17"/>
      <c r="DC101" s="17"/>
      <c r="DD101" s="17"/>
      <c r="DE101" s="17"/>
      <c r="DF101" s="17"/>
      <c r="DG101" s="17"/>
      <c r="DH101" s="17"/>
      <c r="DI101" s="17"/>
      <c r="DJ101" s="17"/>
      <c r="DK101" s="17"/>
      <c r="DL101" s="17"/>
      <c r="DM101" s="17"/>
      <c r="DN101" s="17"/>
      <c r="DO101" s="17"/>
      <c r="DP101" s="17"/>
    </row>
    <row r="102" spans="64:135">
      <c r="BL102" s="17"/>
      <c r="BM102" s="17"/>
      <c r="BN102" s="17"/>
      <c r="BO102" s="17"/>
      <c r="BP102" s="17"/>
      <c r="BQ102" s="17"/>
      <c r="BR102" s="17"/>
      <c r="BS102" s="17"/>
      <c r="BT102" s="23"/>
      <c r="BU102" s="23"/>
      <c r="BV102" s="23"/>
      <c r="BW102" s="17"/>
      <c r="BX102" s="17"/>
      <c r="BY102" s="17"/>
      <c r="BZ102" s="17"/>
      <c r="CA102" s="17"/>
      <c r="CB102" s="17"/>
      <c r="CC102" s="17"/>
      <c r="CD102" s="17"/>
      <c r="CE102" s="17"/>
      <c r="CF102" s="17"/>
      <c r="CG102" s="17"/>
      <c r="CH102" s="17"/>
      <c r="CI102" s="17"/>
      <c r="CJ102" s="17"/>
      <c r="CK102" s="17"/>
      <c r="CL102" s="17"/>
      <c r="CM102" s="17"/>
      <c r="CN102" s="17"/>
      <c r="CO102" s="17"/>
      <c r="CP102" s="17"/>
      <c r="CQ102" s="17"/>
      <c r="CR102" s="17"/>
      <c r="CS102" s="17"/>
      <c r="CT102" s="17"/>
      <c r="CU102" s="17"/>
      <c r="CV102" s="17"/>
      <c r="CW102" s="17"/>
      <c r="CX102" s="17"/>
      <c r="CY102" s="17"/>
      <c r="CZ102" s="38"/>
      <c r="DA102" s="17"/>
      <c r="DB102" s="17"/>
      <c r="DC102" s="17"/>
      <c r="DD102" s="17"/>
      <c r="DE102" s="17"/>
      <c r="DF102" s="17"/>
      <c r="DG102" s="17"/>
      <c r="DH102" s="17"/>
      <c r="DI102" s="17"/>
      <c r="DJ102" s="17"/>
      <c r="DK102" s="17"/>
      <c r="DL102" s="17"/>
      <c r="DM102" s="17"/>
      <c r="DN102" s="17"/>
      <c r="DO102" s="17"/>
      <c r="DP102" s="17"/>
    </row>
    <row r="103" spans="64:135">
      <c r="BL103" s="17"/>
      <c r="BM103" s="17"/>
      <c r="BN103" s="17"/>
      <c r="BO103" s="17"/>
      <c r="BP103" s="17"/>
      <c r="BQ103" s="17"/>
      <c r="BR103" s="17"/>
      <c r="BS103" s="17"/>
      <c r="BT103" s="17"/>
      <c r="BU103" s="17"/>
      <c r="BV103" s="17"/>
      <c r="BW103" s="17"/>
      <c r="BX103" s="17"/>
      <c r="BY103" s="17"/>
      <c r="BZ103" s="17"/>
      <c r="CA103" s="17"/>
      <c r="CB103" s="17"/>
      <c r="CC103" s="17"/>
      <c r="CD103" s="17"/>
      <c r="CE103" s="17"/>
      <c r="CF103" s="17"/>
      <c r="CG103" s="17"/>
      <c r="CH103" s="17"/>
      <c r="CI103" s="17"/>
      <c r="CJ103" s="17"/>
      <c r="CK103" s="17"/>
      <c r="CL103" s="17"/>
      <c r="CM103" s="17"/>
      <c r="CN103" s="17"/>
      <c r="CO103" s="17"/>
      <c r="CP103" s="17"/>
      <c r="CQ103" s="17"/>
      <c r="CR103" s="17"/>
      <c r="CS103" s="17"/>
      <c r="CT103" s="17"/>
      <c r="CU103" s="17"/>
      <c r="CV103" s="17"/>
      <c r="CW103" s="17"/>
      <c r="CX103" s="17"/>
      <c r="CY103" s="17"/>
      <c r="CZ103" s="17"/>
      <c r="DA103" s="17"/>
      <c r="DB103" s="17"/>
      <c r="DC103" s="17"/>
      <c r="DD103" s="17"/>
      <c r="DE103" s="17"/>
      <c r="DF103" s="17"/>
      <c r="DG103" s="17"/>
      <c r="DH103" s="17"/>
      <c r="DI103" s="17"/>
      <c r="DJ103" s="17"/>
      <c r="DK103" s="17"/>
      <c r="DL103" s="17"/>
      <c r="DM103" s="17"/>
      <c r="DN103" s="17"/>
      <c r="DO103" s="17"/>
      <c r="DP103" s="17"/>
    </row>
    <row r="104" spans="64:135">
      <c r="BL104" s="17"/>
      <c r="BM104" s="17"/>
      <c r="BN104" s="17"/>
      <c r="BO104" s="17"/>
      <c r="BP104" s="17"/>
      <c r="BQ104" s="17"/>
      <c r="BR104" s="17"/>
      <c r="BS104" s="17"/>
      <c r="BT104" s="17"/>
      <c r="BU104" s="17"/>
      <c r="BV104" s="17"/>
      <c r="BW104" s="17"/>
      <c r="BX104" s="17"/>
      <c r="BY104" s="17"/>
      <c r="BZ104" s="17"/>
      <c r="CA104" s="17"/>
      <c r="CB104" s="17"/>
      <c r="CC104" s="17"/>
      <c r="CD104" s="17"/>
      <c r="CE104" s="17"/>
      <c r="CF104" s="17"/>
      <c r="CG104" s="38"/>
      <c r="CH104" s="17"/>
      <c r="CI104" s="17"/>
      <c r="CJ104" s="17"/>
      <c r="CK104" s="17"/>
      <c r="CL104" s="17"/>
      <c r="CM104" s="17"/>
      <c r="CN104" s="17"/>
      <c r="CO104" s="17"/>
      <c r="CP104" s="17"/>
      <c r="CQ104" s="17"/>
      <c r="CR104" s="17"/>
      <c r="CS104" s="17"/>
      <c r="CT104" s="17"/>
      <c r="CU104" s="17"/>
      <c r="CV104" s="17"/>
      <c r="CW104" s="17"/>
      <c r="CX104" s="17"/>
      <c r="CY104" s="17"/>
      <c r="CZ104" s="17"/>
      <c r="DA104" s="17"/>
      <c r="DB104" s="17"/>
      <c r="DC104" s="17"/>
      <c r="DD104" s="17"/>
      <c r="DE104" s="17"/>
      <c r="DF104" s="17"/>
      <c r="DG104" s="17"/>
      <c r="DH104" s="17"/>
      <c r="DI104" s="17"/>
      <c r="DJ104" s="17"/>
      <c r="DK104" s="17"/>
      <c r="DL104" s="17"/>
      <c r="DM104" s="17"/>
      <c r="DN104" s="17"/>
      <c r="DO104" s="17"/>
      <c r="DP104" s="17"/>
    </row>
    <row r="105" spans="64:135">
      <c r="BL105" s="17"/>
      <c r="BM105" s="17"/>
      <c r="BN105" s="17"/>
      <c r="BO105" s="17"/>
      <c r="BP105" s="17"/>
      <c r="BQ105" s="17"/>
      <c r="BR105" s="17"/>
      <c r="BS105" s="17"/>
      <c r="BT105" s="17"/>
      <c r="BU105" s="17"/>
      <c r="BV105" s="17"/>
      <c r="BW105" s="17"/>
      <c r="BX105" s="17"/>
      <c r="BY105" s="17"/>
      <c r="BZ105" s="17"/>
      <c r="CA105" s="17"/>
      <c r="CB105" s="17"/>
      <c r="CC105" s="17"/>
      <c r="CD105" s="17"/>
      <c r="CE105" s="17"/>
      <c r="CF105" s="17"/>
      <c r="CG105" s="38"/>
      <c r="CH105" s="17"/>
      <c r="CI105" s="17"/>
      <c r="CJ105" s="17"/>
      <c r="CK105" s="17"/>
      <c r="CL105" s="17"/>
      <c r="CM105" s="17"/>
      <c r="CN105" s="17"/>
      <c r="CO105" s="17"/>
      <c r="CP105" s="17"/>
      <c r="CQ105" s="17"/>
      <c r="CR105" s="17"/>
      <c r="CS105" s="17"/>
      <c r="CT105" s="17"/>
      <c r="CU105" s="17"/>
      <c r="CV105" s="17"/>
      <c r="CW105" s="17"/>
      <c r="CX105" s="17"/>
      <c r="CY105" s="17"/>
      <c r="CZ105" s="17"/>
      <c r="DA105" s="17"/>
      <c r="DB105" s="17"/>
      <c r="DC105" s="17"/>
      <c r="DD105" s="17"/>
      <c r="DE105" s="17"/>
      <c r="DF105" s="17"/>
      <c r="DG105" s="17"/>
      <c r="DH105" s="17"/>
      <c r="DI105" s="17"/>
      <c r="DJ105" s="17"/>
      <c r="DK105" s="17"/>
      <c r="DL105" s="17"/>
      <c r="DM105" s="17"/>
      <c r="DN105" s="17"/>
      <c r="DO105" s="17"/>
      <c r="DP105" s="17"/>
    </row>
    <row r="106" spans="64:135">
      <c r="BL106" s="17"/>
      <c r="BM106" s="17"/>
      <c r="BN106" s="17"/>
      <c r="BO106" s="17"/>
      <c r="BP106" s="17"/>
      <c r="BQ106" s="17"/>
      <c r="BR106" s="17"/>
      <c r="BS106" s="17"/>
      <c r="BT106" s="17"/>
      <c r="BU106" s="17"/>
      <c r="BV106" s="17"/>
      <c r="BW106" s="17"/>
      <c r="BX106" s="17"/>
      <c r="BY106" s="17"/>
      <c r="BZ106" s="17"/>
      <c r="CA106" s="17"/>
      <c r="CB106" s="17"/>
      <c r="CC106" s="17"/>
      <c r="CD106" s="17"/>
      <c r="CE106" s="17"/>
      <c r="CF106" s="17"/>
      <c r="CG106" s="17"/>
      <c r="CH106" s="17"/>
      <c r="CI106" s="17"/>
      <c r="CJ106" s="17"/>
      <c r="CK106" s="17"/>
      <c r="CL106" s="17"/>
      <c r="CM106" s="17"/>
      <c r="CN106" s="17"/>
      <c r="CO106" s="17"/>
      <c r="CP106" s="17"/>
      <c r="CQ106" s="17"/>
      <c r="CR106" s="17"/>
      <c r="CS106" s="17"/>
      <c r="CT106" s="17"/>
      <c r="CU106" s="17"/>
      <c r="CV106" s="17"/>
      <c r="CW106" s="17"/>
      <c r="CX106" s="17"/>
      <c r="CY106" s="17"/>
      <c r="CZ106" s="17"/>
      <c r="DA106" s="17"/>
      <c r="DB106" s="17"/>
      <c r="DC106" s="17"/>
      <c r="DD106" s="17"/>
      <c r="DE106" s="17"/>
      <c r="DF106" s="17"/>
      <c r="DG106" s="17"/>
      <c r="DH106" s="17"/>
      <c r="DI106" s="17"/>
      <c r="DJ106" s="17"/>
      <c r="DK106" s="17"/>
      <c r="DL106" s="17"/>
      <c r="DM106" s="17"/>
      <c r="DN106" s="17"/>
      <c r="DO106" s="17"/>
      <c r="DP106" s="17"/>
    </row>
    <row r="107" spans="64:135">
      <c r="BL107" s="17"/>
      <c r="BM107" s="17"/>
      <c r="BN107" s="17"/>
      <c r="BO107" s="17"/>
      <c r="BP107" s="17"/>
      <c r="BQ107" s="17"/>
      <c r="BR107" s="17"/>
      <c r="BS107" s="17"/>
      <c r="BT107" s="17"/>
      <c r="BU107" s="17"/>
      <c r="BV107" s="17"/>
      <c r="BW107" s="17"/>
      <c r="BX107" s="17"/>
      <c r="BY107" s="17"/>
      <c r="BZ107" s="17"/>
      <c r="CA107" s="17"/>
      <c r="CB107" s="17"/>
      <c r="CC107" s="17"/>
      <c r="CD107" s="17"/>
      <c r="CE107" s="17"/>
      <c r="CF107" s="17"/>
      <c r="CG107" s="17"/>
      <c r="CH107" s="17"/>
      <c r="CI107" s="17"/>
      <c r="CJ107" s="17"/>
      <c r="CK107" s="17"/>
      <c r="CL107" s="17"/>
      <c r="CM107" s="17"/>
      <c r="CN107" s="17"/>
      <c r="CO107" s="17"/>
      <c r="CP107" s="17"/>
      <c r="CQ107" s="17"/>
      <c r="CR107" s="17"/>
      <c r="CS107" s="17"/>
      <c r="CT107" s="17"/>
      <c r="CU107" s="17"/>
      <c r="CV107" s="17"/>
      <c r="CW107" s="17"/>
      <c r="CX107" s="17"/>
      <c r="CY107" s="17"/>
      <c r="CZ107" s="17"/>
      <c r="DA107" s="17"/>
      <c r="DB107" s="17"/>
      <c r="DC107" s="17"/>
      <c r="DD107" s="17"/>
      <c r="DE107" s="17"/>
      <c r="DF107" s="17"/>
      <c r="DG107" s="17"/>
      <c r="DH107" s="17"/>
      <c r="DI107" s="17"/>
      <c r="DJ107" s="17"/>
      <c r="DK107" s="17"/>
      <c r="DL107" s="17"/>
      <c r="DM107" s="17"/>
      <c r="DN107" s="17"/>
      <c r="DO107" s="17"/>
      <c r="DP107" s="17"/>
    </row>
    <row r="108" spans="64:135">
      <c r="BL108" s="17"/>
      <c r="BM108" s="17"/>
      <c r="BN108" s="17"/>
      <c r="BO108" s="17"/>
      <c r="BP108" s="17"/>
      <c r="BQ108" s="17"/>
      <c r="BR108" s="17"/>
      <c r="BS108" s="17"/>
      <c r="BT108" s="17"/>
      <c r="BU108" s="17"/>
      <c r="BV108" s="17"/>
      <c r="BW108" s="17"/>
      <c r="BX108" s="17"/>
      <c r="BY108" s="17"/>
      <c r="BZ108" s="17"/>
      <c r="CA108" s="17"/>
      <c r="CB108" s="17"/>
      <c r="CC108" s="17"/>
      <c r="CD108" s="17"/>
      <c r="CE108" s="17"/>
      <c r="CF108" s="17"/>
      <c r="CG108" s="17"/>
      <c r="CH108" s="17"/>
      <c r="CI108" s="17"/>
      <c r="CJ108" s="17"/>
      <c r="CK108" s="17"/>
      <c r="CL108" s="17"/>
      <c r="CM108" s="17"/>
      <c r="CN108" s="17"/>
      <c r="CO108" s="17"/>
      <c r="CP108" s="17"/>
      <c r="CQ108" s="17"/>
      <c r="CR108" s="17"/>
      <c r="CS108" s="17"/>
      <c r="CT108" s="17"/>
      <c r="CU108" s="17"/>
      <c r="CV108" s="17"/>
      <c r="CW108" s="17"/>
      <c r="CX108" s="17"/>
      <c r="CY108" s="17"/>
      <c r="CZ108" s="17"/>
      <c r="DA108" s="17"/>
      <c r="DB108" s="17"/>
      <c r="DC108" s="17"/>
      <c r="DD108" s="17"/>
      <c r="DE108" s="17"/>
      <c r="DF108" s="17"/>
      <c r="DG108" s="17"/>
      <c r="DH108" s="17"/>
      <c r="DI108" s="17"/>
      <c r="DJ108" s="17"/>
      <c r="DK108" s="17"/>
      <c r="DL108" s="17"/>
      <c r="DM108" s="17"/>
      <c r="DN108" s="17"/>
      <c r="DO108" s="17"/>
      <c r="DP108" s="17"/>
      <c r="DQ108" s="17"/>
      <c r="DR108" s="17"/>
      <c r="DS108" s="17"/>
      <c r="DT108" s="17"/>
      <c r="DU108" s="17"/>
      <c r="DV108" s="17"/>
      <c r="DW108" s="17"/>
      <c r="DX108" s="17"/>
      <c r="DY108" s="17"/>
      <c r="DZ108" s="17"/>
      <c r="EA108" s="17"/>
      <c r="EB108" s="17"/>
      <c r="EC108" s="17"/>
      <c r="ED108" s="17"/>
      <c r="EE108" s="17"/>
    </row>
    <row r="109" spans="64:135">
      <c r="BL109" s="17"/>
      <c r="BM109" s="17"/>
      <c r="BN109" s="17"/>
      <c r="BO109" s="17"/>
      <c r="BP109" s="17"/>
      <c r="BQ109" s="17"/>
      <c r="BR109" s="17"/>
      <c r="BS109" s="17"/>
      <c r="BT109" s="17"/>
      <c r="BU109" s="17"/>
      <c r="BV109" s="17"/>
      <c r="BW109" s="17"/>
      <c r="BX109" s="17"/>
      <c r="BY109" s="17"/>
      <c r="BZ109" s="17"/>
      <c r="CA109" s="17"/>
      <c r="CB109" s="17"/>
      <c r="CC109" s="17"/>
      <c r="CD109" s="17"/>
      <c r="CE109" s="17"/>
      <c r="CF109" s="17"/>
      <c r="CG109" s="17"/>
      <c r="CH109" s="17"/>
      <c r="CI109" s="17"/>
      <c r="CJ109" s="17"/>
      <c r="CK109" s="17"/>
      <c r="CL109" s="17"/>
      <c r="CM109" s="17"/>
      <c r="CN109" s="17"/>
      <c r="CO109" s="17"/>
      <c r="CP109" s="17"/>
      <c r="CQ109" s="17"/>
      <c r="CR109" s="17"/>
      <c r="CS109" s="17"/>
      <c r="CT109" s="17"/>
      <c r="CU109" s="17"/>
      <c r="CV109" s="17"/>
      <c r="CW109" s="17"/>
      <c r="CX109" s="17"/>
      <c r="CY109" s="17"/>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row>
    <row r="110" spans="64:135">
      <c r="BL110" s="17"/>
      <c r="BM110" s="17"/>
      <c r="BN110" s="17"/>
      <c r="BO110" s="17"/>
      <c r="BP110" s="17"/>
      <c r="BQ110" s="17"/>
      <c r="BR110" s="17"/>
      <c r="BS110" s="17"/>
      <c r="BT110" s="17"/>
      <c r="BU110" s="17"/>
      <c r="BV110" s="17"/>
      <c r="BW110" s="17"/>
      <c r="BX110" s="17"/>
      <c r="BY110" s="17"/>
      <c r="BZ110" s="17"/>
      <c r="CA110" s="17"/>
      <c r="CB110" s="17"/>
      <c r="CC110" s="17"/>
      <c r="CD110" s="17"/>
      <c r="CE110" s="17"/>
      <c r="CF110" s="17"/>
      <c r="CG110" s="17"/>
      <c r="CH110" s="17"/>
      <c r="CI110" s="17"/>
      <c r="CJ110" s="17"/>
      <c r="CK110" s="17"/>
      <c r="CL110" s="17"/>
      <c r="CM110" s="17"/>
      <c r="CN110" s="17"/>
      <c r="CO110" s="17"/>
      <c r="CP110" s="17"/>
      <c r="CQ110" s="17"/>
      <c r="CR110" s="17"/>
      <c r="CS110" s="17"/>
      <c r="CT110" s="17"/>
      <c r="CU110" s="17"/>
      <c r="CV110" s="17"/>
      <c r="CW110" s="17"/>
      <c r="CX110" s="17"/>
      <c r="CY110" s="17"/>
      <c r="CZ110" s="17"/>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row>
    <row r="111" spans="64:135">
      <c r="BO111" s="17"/>
      <c r="BP111" s="17"/>
      <c r="BQ111" s="17"/>
      <c r="BR111" s="17"/>
      <c r="BS111" s="17"/>
      <c r="BT111" s="17"/>
      <c r="BU111" s="17"/>
      <c r="BV111" s="17"/>
      <c r="BW111" s="17"/>
      <c r="BX111" s="17"/>
      <c r="BY111" s="17"/>
      <c r="BZ111" s="17"/>
      <c r="CA111" s="17"/>
      <c r="CB111" s="17"/>
      <c r="CC111" s="17"/>
      <c r="CD111" s="17"/>
      <c r="CE111" s="17"/>
      <c r="CF111" s="17"/>
      <c r="CG111" s="17"/>
      <c r="CH111" s="17"/>
      <c r="CI111" s="17"/>
      <c r="CJ111" s="17"/>
      <c r="CK111" s="17"/>
      <c r="CL111" s="17"/>
      <c r="CM111" s="17"/>
      <c r="CN111" s="17"/>
      <c r="CO111" s="17"/>
      <c r="CP111" s="17"/>
      <c r="CQ111" s="17"/>
      <c r="CR111" s="17"/>
      <c r="CS111" s="17"/>
      <c r="CT111" s="17"/>
      <c r="CU111" s="17"/>
      <c r="CV111" s="17"/>
      <c r="CW111" s="17"/>
      <c r="CX111" s="17"/>
      <c r="CY111" s="17"/>
      <c r="CZ111" s="17"/>
      <c r="DA111" s="17"/>
      <c r="DB111" s="17"/>
      <c r="DC111" s="17"/>
      <c r="DD111" s="17"/>
      <c r="DE111" s="17"/>
      <c r="DF111" s="17"/>
      <c r="DG111" s="17"/>
      <c r="DH111" s="17"/>
      <c r="DI111" s="17"/>
      <c r="DJ111" s="17"/>
      <c r="DK111" s="17"/>
      <c r="DL111" s="17"/>
      <c r="DM111" s="17"/>
      <c r="DN111" s="17"/>
      <c r="DO111" s="17"/>
      <c r="DP111" s="17"/>
      <c r="DQ111" s="17"/>
      <c r="DR111" s="17"/>
      <c r="DS111" s="17"/>
      <c r="DT111" s="17"/>
      <c r="DU111" s="17"/>
      <c r="DV111" s="17"/>
      <c r="DW111" s="17"/>
      <c r="DX111" s="17"/>
      <c r="DY111" s="17"/>
      <c r="DZ111" s="17"/>
      <c r="EA111" s="17"/>
      <c r="EB111" s="17"/>
      <c r="EC111" s="17"/>
      <c r="ED111" s="17"/>
      <c r="EE111" s="17"/>
    </row>
    <row r="112" spans="64:135">
      <c r="BO112" s="17"/>
      <c r="BP112" s="17"/>
      <c r="BQ112" s="17"/>
      <c r="BR112" s="17"/>
      <c r="BS112" s="17"/>
      <c r="BT112" s="17"/>
      <c r="BU112" s="17"/>
      <c r="BV112" s="17"/>
      <c r="BW112" s="17"/>
      <c r="BX112" s="17"/>
      <c r="BY112" s="17"/>
      <c r="BZ112" s="17"/>
      <c r="CA112" s="17"/>
      <c r="CB112" s="17"/>
      <c r="CC112" s="17"/>
      <c r="CD112" s="17"/>
      <c r="CE112" s="17"/>
      <c r="CF112" s="17"/>
      <c r="CG112" s="17"/>
      <c r="CH112" s="17"/>
      <c r="CI112" s="17"/>
      <c r="CJ112" s="17"/>
      <c r="CK112" s="17"/>
      <c r="CL112" s="17"/>
      <c r="CM112" s="17"/>
      <c r="CN112" s="17"/>
      <c r="CO112" s="17"/>
      <c r="CP112" s="17"/>
      <c r="CQ112" s="17"/>
      <c r="CR112" s="17"/>
      <c r="CS112" s="17"/>
      <c r="CT112" s="17"/>
      <c r="CU112" s="17"/>
      <c r="CV112" s="17"/>
      <c r="CW112" s="17"/>
      <c r="CX112" s="17"/>
      <c r="CY112" s="38"/>
      <c r="CZ112" s="38"/>
      <c r="DA112" s="17"/>
      <c r="DB112" s="17"/>
      <c r="DC112" s="17"/>
      <c r="DD112" s="17"/>
      <c r="DE112" s="17"/>
      <c r="DF112" s="17"/>
      <c r="DG112" s="17"/>
      <c r="DH112" s="17"/>
      <c r="DI112" s="17"/>
      <c r="DJ112" s="17"/>
      <c r="DK112" s="17"/>
      <c r="DL112" s="17"/>
      <c r="DM112" s="17"/>
      <c r="DN112" s="17"/>
      <c r="DO112" s="17"/>
      <c r="DP112" s="17"/>
      <c r="DQ112" s="17"/>
      <c r="DR112" s="38"/>
      <c r="DS112" s="38"/>
      <c r="DT112" s="17"/>
      <c r="DU112" s="17"/>
      <c r="DV112" s="17"/>
      <c r="DW112" s="17"/>
      <c r="DX112" s="17"/>
      <c r="DY112" s="17"/>
      <c r="DZ112" s="17"/>
      <c r="EA112" s="17"/>
      <c r="EB112" s="17"/>
      <c r="EC112" s="17"/>
      <c r="ED112" s="17"/>
      <c r="EE112" s="17"/>
    </row>
    <row r="113" spans="67:135">
      <c r="BO113" s="17"/>
      <c r="BP113" s="17"/>
      <c r="BQ113" s="17"/>
      <c r="BR113" s="17"/>
      <c r="BS113" s="17"/>
      <c r="BT113" s="17"/>
      <c r="BU113" s="17"/>
      <c r="BV113" s="17"/>
      <c r="BW113" s="17"/>
      <c r="BX113" s="17"/>
      <c r="BY113" s="17"/>
      <c r="BZ113" s="17"/>
      <c r="CA113" s="17"/>
      <c r="CB113" s="17"/>
      <c r="CC113" s="17"/>
      <c r="CD113" s="17"/>
      <c r="CE113" s="17"/>
      <c r="CF113" s="17"/>
      <c r="CG113" s="17"/>
      <c r="CH113" s="17"/>
      <c r="CI113" s="17"/>
      <c r="CJ113" s="17"/>
      <c r="CK113" s="17"/>
      <c r="CL113" s="17"/>
      <c r="CM113" s="17"/>
      <c r="CN113" s="17"/>
      <c r="CO113" s="17"/>
      <c r="CP113" s="17"/>
      <c r="CQ113" s="17"/>
      <c r="CR113" s="17"/>
      <c r="CS113" s="17"/>
      <c r="CT113" s="17"/>
      <c r="CU113" s="17"/>
      <c r="CV113" s="17"/>
      <c r="CW113" s="17"/>
      <c r="CX113" s="17"/>
      <c r="CY113" s="38"/>
      <c r="CZ113" s="38"/>
      <c r="DA113" s="17"/>
      <c r="DB113" s="17"/>
      <c r="DC113" s="17"/>
      <c r="DD113" s="17"/>
      <c r="DE113" s="17"/>
      <c r="DF113" s="17"/>
      <c r="DG113" s="17"/>
      <c r="DH113" s="17"/>
      <c r="DI113" s="17"/>
      <c r="DJ113" s="17"/>
      <c r="DK113" s="17"/>
      <c r="DL113" s="17"/>
      <c r="DM113" s="17"/>
      <c r="DN113" s="17"/>
      <c r="DO113" s="17"/>
      <c r="DP113" s="17"/>
      <c r="DQ113" s="17"/>
      <c r="DR113" s="38"/>
      <c r="DS113" s="38"/>
      <c r="DT113" s="17"/>
      <c r="DU113" s="17"/>
      <c r="DV113" s="17"/>
      <c r="DW113" s="17"/>
      <c r="DX113" s="17"/>
      <c r="DY113" s="17"/>
      <c r="DZ113" s="17"/>
      <c r="EA113" s="17"/>
      <c r="EB113" s="17"/>
      <c r="EC113" s="17"/>
      <c r="ED113" s="17"/>
      <c r="EE113" s="17"/>
    </row>
    <row r="114" spans="67:135">
      <c r="BO114" s="17"/>
      <c r="BP114" s="17"/>
      <c r="BQ114" s="17"/>
      <c r="BR114" s="17"/>
      <c r="BS114" s="17"/>
      <c r="BT114" s="17"/>
      <c r="BU114" s="17"/>
      <c r="BV114" s="17"/>
      <c r="BW114" s="17"/>
      <c r="BX114" s="17"/>
      <c r="BY114" s="17"/>
      <c r="BZ114" s="17"/>
      <c r="CA114" s="17"/>
      <c r="CB114" s="17"/>
      <c r="CC114" s="17"/>
      <c r="CD114" s="17"/>
      <c r="CE114" s="17"/>
      <c r="CF114" s="17"/>
      <c r="CG114" s="17"/>
      <c r="CH114" s="17"/>
      <c r="CI114" s="17"/>
      <c r="CJ114" s="17"/>
      <c r="CK114" s="17"/>
      <c r="CL114" s="17"/>
      <c r="CM114" s="17"/>
      <c r="CN114" s="17"/>
      <c r="CO114" s="17"/>
      <c r="CP114" s="17"/>
      <c r="CQ114" s="17"/>
      <c r="CR114" s="17"/>
      <c r="CS114" s="17"/>
      <c r="CT114" s="17"/>
      <c r="CU114" s="17"/>
      <c r="CV114" s="17"/>
      <c r="CW114" s="17"/>
      <c r="CX114" s="17"/>
      <c r="CY114" s="17"/>
      <c r="CZ114" s="17"/>
      <c r="DA114" s="17"/>
      <c r="DB114" s="17"/>
      <c r="DC114" s="17"/>
      <c r="DD114" s="17"/>
      <c r="DE114" s="17"/>
      <c r="DF114" s="17"/>
      <c r="DG114" s="17"/>
      <c r="DH114" s="17"/>
      <c r="DI114" s="17"/>
      <c r="DJ114" s="17"/>
      <c r="DK114" s="17"/>
      <c r="DL114" s="17"/>
      <c r="DM114" s="17"/>
      <c r="DN114" s="17"/>
      <c r="DO114" s="17"/>
      <c r="DP114" s="17"/>
      <c r="DQ114" s="17"/>
      <c r="DR114" s="17"/>
      <c r="DS114" s="17"/>
      <c r="DT114" s="17"/>
      <c r="DU114" s="17"/>
      <c r="DV114" s="17"/>
      <c r="DW114" s="17"/>
      <c r="DX114" s="17"/>
      <c r="DY114" s="17"/>
      <c r="DZ114" s="17"/>
      <c r="EA114" s="17"/>
      <c r="EB114" s="17"/>
      <c r="EC114" s="17"/>
      <c r="ED114" s="17"/>
      <c r="EE114" s="17"/>
    </row>
    <row r="115" spans="67:135">
      <c r="BO115" s="17"/>
      <c r="BP115" s="17"/>
      <c r="BQ115" s="17"/>
      <c r="BR115" s="17"/>
      <c r="BS115" s="17"/>
      <c r="BT115" s="17"/>
      <c r="BU115" s="17"/>
      <c r="BV115" s="17"/>
      <c r="BW115" s="17"/>
      <c r="BX115" s="17"/>
      <c r="BY115" s="17"/>
      <c r="BZ115" s="17"/>
      <c r="CA115" s="17"/>
      <c r="CB115" s="17"/>
      <c r="CC115" s="17"/>
      <c r="CD115" s="17"/>
      <c r="CE115" s="17"/>
      <c r="CF115" s="38"/>
      <c r="CG115" s="38"/>
      <c r="CH115" s="17"/>
      <c r="CI115" s="17"/>
      <c r="CJ115" s="17"/>
      <c r="CK115" s="17"/>
      <c r="CL115" s="17"/>
      <c r="CM115" s="17"/>
      <c r="CN115" s="17"/>
      <c r="CO115" s="17"/>
      <c r="CP115" s="17"/>
      <c r="CQ115" s="17"/>
      <c r="CR115" s="17"/>
      <c r="CS115" s="17"/>
      <c r="CT115" s="17"/>
      <c r="CU115" s="17"/>
      <c r="CV115" s="17"/>
      <c r="CW115" s="17"/>
      <c r="CX115" s="17"/>
      <c r="CY115" s="17"/>
      <c r="CZ115" s="17"/>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row>
    <row r="116" spans="67:135">
      <c r="BO116" s="17"/>
      <c r="BP116" s="17"/>
      <c r="BQ116" s="17"/>
      <c r="BR116" s="17"/>
      <c r="BS116" s="17"/>
      <c r="BT116" s="17"/>
      <c r="BU116" s="17"/>
      <c r="BV116" s="17"/>
      <c r="BW116" s="17"/>
      <c r="BX116" s="17"/>
      <c r="BY116" s="17"/>
      <c r="BZ116" s="17"/>
      <c r="CA116" s="17"/>
      <c r="CB116" s="17"/>
      <c r="CC116" s="17"/>
      <c r="CD116" s="17"/>
      <c r="CE116" s="17"/>
      <c r="CF116" s="38"/>
      <c r="CG116" s="38"/>
      <c r="CH116" s="17"/>
      <c r="CI116" s="17"/>
      <c r="CJ116" s="17"/>
      <c r="CK116" s="17"/>
      <c r="CL116" s="17"/>
      <c r="CM116" s="17"/>
      <c r="CN116" s="17"/>
      <c r="CO116" s="17"/>
      <c r="CP116" s="17"/>
      <c r="CQ116" s="17"/>
      <c r="CR116" s="17"/>
      <c r="CS116" s="17"/>
      <c r="CT116" s="17"/>
      <c r="CU116" s="17"/>
      <c r="CV116" s="17"/>
      <c r="CW116" s="17"/>
      <c r="CX116" s="17"/>
      <c r="CY116" s="17"/>
      <c r="CZ116" s="17"/>
      <c r="DA116" s="17"/>
      <c r="DB116" s="17"/>
      <c r="DC116" s="17"/>
      <c r="DD116" s="17"/>
      <c r="DE116" s="17"/>
      <c r="DF116" s="17"/>
      <c r="DG116" s="17"/>
      <c r="DH116" s="17"/>
      <c r="DI116" s="17"/>
      <c r="DJ116" s="17"/>
      <c r="DK116" s="17"/>
      <c r="DL116" s="17"/>
      <c r="DM116" s="17"/>
      <c r="DN116" s="17"/>
      <c r="DO116" s="17"/>
      <c r="DP116" s="17"/>
      <c r="DQ116" s="17"/>
      <c r="DR116" s="17"/>
      <c r="DS116" s="17"/>
      <c r="DT116" s="17"/>
      <c r="DU116" s="17"/>
      <c r="DV116" s="17"/>
      <c r="DW116" s="17"/>
      <c r="DX116" s="17"/>
      <c r="DY116" s="17"/>
      <c r="DZ116" s="17"/>
      <c r="EA116" s="17"/>
      <c r="EB116" s="17"/>
      <c r="EC116" s="17"/>
      <c r="ED116" s="17"/>
      <c r="EE116" s="17"/>
    </row>
    <row r="117" spans="67:135">
      <c r="BO117" s="17"/>
      <c r="BP117" s="17"/>
      <c r="BQ117" s="17"/>
      <c r="BR117" s="17"/>
      <c r="BS117" s="17"/>
      <c r="BT117" s="17"/>
      <c r="BU117" s="17"/>
      <c r="BV117" s="17"/>
      <c r="BW117" s="17"/>
      <c r="BX117" s="17"/>
      <c r="BY117" s="17"/>
      <c r="BZ117" s="17"/>
      <c r="CA117" s="17"/>
      <c r="CB117" s="17"/>
      <c r="CC117" s="17"/>
      <c r="CD117" s="17"/>
      <c r="CE117" s="17"/>
      <c r="CF117" s="17"/>
      <c r="CG117" s="17"/>
      <c r="CH117" s="17"/>
      <c r="CI117" s="17"/>
      <c r="CJ117" s="17"/>
      <c r="CK117" s="17"/>
      <c r="CL117" s="17"/>
      <c r="CM117" s="17"/>
      <c r="CN117" s="17"/>
      <c r="CO117" s="17"/>
      <c r="CP117" s="17"/>
      <c r="CQ117" s="17"/>
      <c r="CR117" s="17"/>
      <c r="CS117" s="17"/>
      <c r="CT117" s="17"/>
      <c r="CU117" s="17"/>
      <c r="CV117" s="17"/>
      <c r="CW117" s="17"/>
      <c r="CX117" s="17"/>
      <c r="CY117" s="17"/>
      <c r="CZ117" s="17"/>
      <c r="DA117" s="17"/>
      <c r="DB117" s="17"/>
      <c r="DC117" s="17"/>
      <c r="DD117" s="17"/>
      <c r="DE117" s="17"/>
      <c r="DF117" s="17"/>
      <c r="DG117" s="17"/>
      <c r="DH117" s="17"/>
      <c r="DI117" s="17"/>
      <c r="DJ117" s="17"/>
      <c r="DK117" s="17"/>
      <c r="DL117" s="17"/>
      <c r="DM117" s="17"/>
      <c r="DN117" s="17"/>
      <c r="DO117" s="17"/>
      <c r="DP117" s="17"/>
      <c r="DQ117" s="17"/>
      <c r="DR117" s="17"/>
      <c r="DS117" s="17"/>
      <c r="DT117" s="17"/>
      <c r="DU117" s="17"/>
      <c r="DV117" s="17"/>
      <c r="DW117" s="17"/>
      <c r="DX117" s="17"/>
      <c r="DY117" s="17"/>
      <c r="DZ117" s="17"/>
      <c r="EA117" s="17"/>
      <c r="EB117" s="17"/>
      <c r="EC117" s="17"/>
      <c r="ED117" s="17"/>
      <c r="EE117" s="17"/>
    </row>
    <row r="118" spans="67:135">
      <c r="BO118" s="17"/>
      <c r="BP118" s="17"/>
      <c r="BQ118" s="17"/>
      <c r="BR118" s="17"/>
      <c r="BS118" s="17"/>
      <c r="BT118" s="17"/>
      <c r="BU118" s="17"/>
      <c r="BV118" s="17"/>
      <c r="BW118" s="17"/>
      <c r="BX118" s="17"/>
      <c r="BY118" s="17"/>
      <c r="BZ118" s="17"/>
      <c r="CA118" s="17"/>
      <c r="CB118" s="17"/>
      <c r="CC118" s="17"/>
      <c r="CD118" s="17"/>
      <c r="CE118" s="17"/>
      <c r="CF118" s="17"/>
      <c r="CG118" s="17"/>
      <c r="CH118" s="17"/>
      <c r="CI118" s="17"/>
      <c r="CJ118" s="17"/>
      <c r="CK118" s="17"/>
      <c r="CL118" s="17"/>
      <c r="CM118" s="17"/>
      <c r="CN118" s="17"/>
      <c r="CO118" s="17"/>
      <c r="CP118" s="17"/>
      <c r="CQ118" s="17"/>
      <c r="CR118" s="17"/>
      <c r="CS118" s="17"/>
      <c r="CT118" s="17"/>
      <c r="CU118" s="17"/>
      <c r="CV118" s="17"/>
      <c r="CW118" s="17"/>
      <c r="CX118" s="17"/>
      <c r="CY118" s="17"/>
      <c r="CZ118" s="17"/>
      <c r="DA118" s="17"/>
      <c r="DB118" s="17"/>
      <c r="DC118" s="17"/>
      <c r="DD118" s="17"/>
      <c r="DE118" s="17"/>
      <c r="DF118" s="17"/>
      <c r="DG118" s="17"/>
      <c r="DH118" s="17"/>
      <c r="DI118" s="17"/>
      <c r="DJ118" s="17"/>
      <c r="DK118" s="17"/>
      <c r="DL118" s="17"/>
      <c r="DM118" s="17"/>
      <c r="DN118" s="17"/>
      <c r="DO118" s="17"/>
      <c r="DP118" s="17"/>
      <c r="DQ118" s="17"/>
      <c r="DR118" s="17"/>
      <c r="DS118" s="17"/>
      <c r="DT118" s="17"/>
      <c r="DU118" s="17"/>
      <c r="DV118" s="17"/>
      <c r="DW118" s="17"/>
      <c r="DX118" s="17"/>
      <c r="DY118" s="17"/>
      <c r="DZ118" s="17"/>
      <c r="EA118" s="17"/>
      <c r="EB118" s="17"/>
      <c r="EC118" s="17"/>
      <c r="ED118" s="17"/>
      <c r="EE118" s="17"/>
    </row>
    <row r="119" spans="67:135">
      <c r="BO119" s="17"/>
      <c r="BP119" s="17"/>
      <c r="BQ119" s="17"/>
      <c r="BR119" s="17"/>
      <c r="BS119" s="17"/>
      <c r="BT119" s="17"/>
      <c r="BU119" s="17"/>
      <c r="BV119" s="17"/>
      <c r="BW119" s="17"/>
      <c r="BX119" s="17"/>
      <c r="BY119" s="17"/>
      <c r="BZ119" s="17"/>
      <c r="CA119" s="17"/>
      <c r="CB119" s="17"/>
      <c r="CC119" s="17"/>
      <c r="CD119" s="17"/>
      <c r="CE119" s="17"/>
      <c r="CF119" s="17"/>
      <c r="CG119" s="17"/>
      <c r="CH119" s="17"/>
      <c r="CI119" s="17"/>
      <c r="CJ119" s="17"/>
      <c r="CK119" s="17"/>
      <c r="CL119" s="17"/>
      <c r="CM119" s="17"/>
      <c r="CN119" s="17"/>
      <c r="CO119" s="17"/>
      <c r="CP119" s="17"/>
      <c r="CQ119" s="17"/>
      <c r="CR119" s="17"/>
      <c r="CS119" s="17"/>
      <c r="CT119" s="17"/>
      <c r="CU119" s="17"/>
      <c r="CV119" s="17"/>
      <c r="CW119" s="17"/>
      <c r="CX119" s="17"/>
      <c r="CY119" s="17"/>
      <c r="CZ119" s="17"/>
      <c r="DA119" s="17"/>
      <c r="DB119" s="17"/>
      <c r="DC119" s="17"/>
      <c r="DD119" s="17"/>
      <c r="DE119" s="17"/>
      <c r="DF119" s="17"/>
      <c r="DG119" s="17"/>
      <c r="DH119" s="17"/>
      <c r="DI119" s="17"/>
      <c r="DJ119" s="17"/>
      <c r="DK119" s="17"/>
      <c r="DL119" s="17"/>
      <c r="DM119" s="17"/>
      <c r="DN119" s="17"/>
      <c r="DO119" s="17"/>
      <c r="DP119" s="17"/>
      <c r="DQ119" s="17"/>
      <c r="DR119" s="17"/>
      <c r="DS119" s="17"/>
      <c r="DT119" s="17"/>
      <c r="DU119" s="17"/>
      <c r="DV119" s="17"/>
      <c r="DW119" s="17"/>
      <c r="DX119" s="17"/>
      <c r="DY119" s="17"/>
      <c r="DZ119" s="17"/>
      <c r="EA119" s="17"/>
      <c r="EB119" s="17"/>
      <c r="EC119" s="17"/>
      <c r="ED119" s="17"/>
      <c r="EE119" s="17"/>
    </row>
    <row r="120" spans="67:135">
      <c r="BO120" s="17"/>
      <c r="BP120" s="17"/>
      <c r="BQ120" s="17"/>
      <c r="BR120" s="17"/>
      <c r="BS120" s="17"/>
      <c r="BT120" s="17"/>
      <c r="BU120" s="17"/>
      <c r="BV120" s="17"/>
      <c r="BW120" s="17"/>
      <c r="BX120" s="17"/>
      <c r="BY120" s="17"/>
      <c r="BZ120" s="17"/>
      <c r="CA120" s="17"/>
      <c r="CB120" s="17"/>
      <c r="CC120" s="17"/>
      <c r="CD120" s="17"/>
      <c r="CE120" s="17"/>
      <c r="CF120" s="17"/>
      <c r="CG120" s="17"/>
      <c r="CH120" s="17"/>
      <c r="CI120" s="17"/>
      <c r="CJ120" s="17"/>
      <c r="CK120" s="17"/>
      <c r="CL120" s="17"/>
      <c r="CM120" s="17"/>
      <c r="CN120" s="17"/>
      <c r="CO120" s="17"/>
      <c r="CP120" s="17"/>
      <c r="CQ120" s="17"/>
      <c r="CR120" s="17"/>
      <c r="CS120" s="17"/>
      <c r="CT120" s="17"/>
      <c r="CU120" s="17"/>
      <c r="CV120" s="17"/>
      <c r="CW120" s="17"/>
      <c r="CX120" s="17"/>
      <c r="CY120" s="17"/>
      <c r="CZ120" s="17"/>
      <c r="DA120" s="17"/>
      <c r="DB120" s="17"/>
      <c r="DC120" s="17"/>
      <c r="DD120" s="17"/>
      <c r="DE120" s="17"/>
      <c r="DF120" s="17"/>
      <c r="DG120" s="17"/>
      <c r="DH120" s="17"/>
      <c r="DI120" s="17"/>
      <c r="DJ120" s="17"/>
      <c r="DK120" s="17"/>
      <c r="DL120" s="17"/>
      <c r="DM120" s="17"/>
      <c r="DN120" s="17"/>
      <c r="DO120" s="17"/>
      <c r="DP120" s="17"/>
      <c r="DQ120" s="17"/>
      <c r="DR120" s="17"/>
      <c r="DS120" s="17"/>
      <c r="DT120" s="17"/>
      <c r="DU120" s="17"/>
      <c r="DV120" s="17"/>
      <c r="DW120" s="17"/>
      <c r="DX120" s="17"/>
      <c r="DY120" s="17"/>
      <c r="DZ120" s="17"/>
      <c r="EA120" s="17"/>
      <c r="EB120" s="17"/>
      <c r="EC120" s="17"/>
      <c r="ED120" s="17"/>
      <c r="EE120" s="17"/>
    </row>
    <row r="121" spans="67:135">
      <c r="BO121" s="17"/>
      <c r="BP121" s="17"/>
      <c r="BQ121" s="17"/>
      <c r="BR121" s="17"/>
      <c r="BS121" s="17"/>
      <c r="BT121" s="17"/>
      <c r="BU121" s="17"/>
      <c r="BV121" s="17"/>
      <c r="BW121" s="17"/>
      <c r="BX121" s="17"/>
      <c r="BY121" s="17"/>
      <c r="BZ121" s="17"/>
      <c r="CA121" s="17"/>
      <c r="CB121" s="17"/>
      <c r="CC121" s="17"/>
      <c r="CD121" s="17"/>
      <c r="CE121" s="17"/>
      <c r="CF121" s="17"/>
      <c r="CG121" s="17"/>
      <c r="CH121" s="17"/>
      <c r="CI121" s="17"/>
      <c r="CJ121" s="17"/>
      <c r="CK121" s="17"/>
      <c r="CL121" s="17"/>
      <c r="CM121" s="17"/>
      <c r="CN121" s="17"/>
      <c r="CO121" s="17"/>
      <c r="CP121" s="17"/>
      <c r="CQ121" s="17"/>
      <c r="CR121" s="17"/>
      <c r="CS121" s="17"/>
      <c r="CT121" s="17"/>
      <c r="CU121" s="17"/>
      <c r="CV121" s="17"/>
      <c r="CW121" s="17"/>
      <c r="CX121" s="17"/>
      <c r="CY121" s="17"/>
      <c r="CZ121" s="17"/>
      <c r="DA121" s="17"/>
      <c r="DB121" s="17"/>
      <c r="DC121" s="17"/>
      <c r="DD121" s="17"/>
      <c r="DE121" s="17"/>
      <c r="DF121" s="17"/>
      <c r="DG121" s="17"/>
      <c r="DH121" s="17"/>
      <c r="DI121" s="17"/>
      <c r="DJ121" s="17"/>
      <c r="DK121" s="17"/>
      <c r="DL121" s="17"/>
      <c r="DM121" s="17"/>
      <c r="DN121" s="17"/>
      <c r="DO121" s="17"/>
      <c r="DP121" s="17"/>
      <c r="DQ121" s="17"/>
      <c r="DR121" s="17"/>
      <c r="DS121" s="17"/>
      <c r="DT121" s="17"/>
      <c r="DU121" s="17"/>
      <c r="DV121" s="17"/>
      <c r="DW121" s="17"/>
      <c r="DX121" s="17"/>
      <c r="DY121" s="17"/>
      <c r="DZ121" s="17"/>
      <c r="EA121" s="17"/>
      <c r="EB121" s="17"/>
      <c r="EC121" s="17"/>
      <c r="ED121" s="17"/>
      <c r="EE121" s="17"/>
    </row>
    <row r="122" spans="67:135">
      <c r="BO122" s="17"/>
      <c r="BP122" s="17"/>
      <c r="BQ122" s="17"/>
      <c r="BR122" s="17"/>
      <c r="BS122" s="17"/>
      <c r="BT122" s="17"/>
      <c r="BU122" s="17"/>
      <c r="BV122" s="17"/>
      <c r="BW122" s="17"/>
      <c r="BX122" s="17"/>
      <c r="BY122" s="17"/>
      <c r="BZ122" s="17"/>
      <c r="CA122" s="17"/>
      <c r="CB122" s="17"/>
      <c r="CC122" s="17"/>
      <c r="CD122" s="17"/>
      <c r="CE122" s="17"/>
      <c r="CF122" s="17"/>
      <c r="CG122" s="17"/>
      <c r="CH122" s="17"/>
      <c r="CI122" s="17"/>
      <c r="CJ122" s="17"/>
      <c r="CK122" s="17"/>
      <c r="CL122" s="17"/>
      <c r="CM122" s="17"/>
      <c r="CN122" s="17"/>
      <c r="CO122" s="17"/>
      <c r="CP122" s="17"/>
      <c r="CQ122" s="17"/>
      <c r="CR122" s="17"/>
      <c r="CS122" s="17"/>
      <c r="CT122" s="17"/>
      <c r="CU122" s="17"/>
      <c r="CV122" s="17"/>
      <c r="CW122" s="17"/>
      <c r="CX122" s="17"/>
      <c r="CY122" s="17"/>
      <c r="CZ122" s="17"/>
      <c r="DA122" s="17"/>
      <c r="DB122" s="17"/>
      <c r="DC122" s="17"/>
      <c r="DD122" s="17"/>
      <c r="DE122" s="17"/>
      <c r="DF122" s="17"/>
      <c r="DG122" s="17"/>
      <c r="DH122" s="17"/>
      <c r="DI122" s="17"/>
      <c r="DJ122" s="17"/>
      <c r="DK122" s="17"/>
      <c r="DL122" s="17"/>
      <c r="DM122" s="17"/>
      <c r="DN122" s="17"/>
      <c r="DO122" s="17"/>
      <c r="DP122" s="17"/>
      <c r="DQ122" s="17"/>
      <c r="DR122" s="17"/>
      <c r="DS122" s="17"/>
      <c r="DT122" s="17"/>
      <c r="DU122" s="17"/>
      <c r="DV122" s="17"/>
      <c r="DW122" s="17"/>
      <c r="DX122" s="17"/>
      <c r="DY122" s="17"/>
      <c r="DZ122" s="17"/>
      <c r="EA122" s="17"/>
      <c r="EB122" s="17"/>
      <c r="EC122" s="17"/>
      <c r="ED122" s="17"/>
      <c r="EE122" s="17"/>
    </row>
    <row r="123" spans="67:135">
      <c r="BO123" s="17"/>
      <c r="BP123" s="17"/>
      <c r="BQ123" s="17"/>
      <c r="BR123" s="17"/>
      <c r="BS123" s="17"/>
      <c r="BT123" s="17"/>
      <c r="BU123" s="17"/>
      <c r="BV123" s="17"/>
      <c r="BW123" s="17"/>
      <c r="BX123" s="17"/>
      <c r="BY123" s="17"/>
      <c r="BZ123" s="17"/>
      <c r="CA123" s="17"/>
      <c r="CB123" s="17"/>
      <c r="CC123" s="17"/>
      <c r="CD123" s="17"/>
      <c r="CE123" s="17"/>
      <c r="CF123" s="17"/>
      <c r="CG123" s="17"/>
      <c r="CH123" s="17"/>
      <c r="CI123" s="17"/>
      <c r="CJ123" s="17"/>
      <c r="CK123" s="17"/>
      <c r="CL123" s="17"/>
      <c r="CM123" s="17"/>
      <c r="CN123" s="17"/>
      <c r="CO123" s="17"/>
      <c r="CP123" s="17"/>
      <c r="CQ123" s="17"/>
      <c r="CR123" s="17"/>
      <c r="CS123" s="17"/>
      <c r="CT123" s="17"/>
      <c r="CU123" s="17"/>
      <c r="CV123" s="17"/>
      <c r="CW123" s="17"/>
      <c r="CX123" s="17"/>
      <c r="CY123" s="17"/>
      <c r="CZ123" s="17"/>
      <c r="DA123" s="17"/>
      <c r="DB123" s="17"/>
      <c r="DC123" s="17"/>
      <c r="DD123" s="17"/>
      <c r="DE123" s="17"/>
      <c r="DF123" s="17"/>
      <c r="DG123" s="17"/>
      <c r="DH123" s="17"/>
      <c r="DI123" s="17"/>
      <c r="DJ123" s="17"/>
      <c r="DK123" s="17"/>
      <c r="DL123" s="17"/>
      <c r="DM123" s="17"/>
      <c r="DN123" s="17"/>
      <c r="DO123" s="17"/>
      <c r="DP123" s="17"/>
      <c r="DQ123" s="17"/>
      <c r="DR123" s="17"/>
      <c r="DS123" s="17"/>
      <c r="DT123" s="17"/>
      <c r="DU123" s="17"/>
      <c r="DV123" s="17"/>
      <c r="DW123" s="17"/>
      <c r="DX123" s="17"/>
      <c r="DY123" s="17"/>
      <c r="DZ123" s="17"/>
      <c r="EA123" s="17"/>
      <c r="EB123" s="17"/>
      <c r="EC123" s="17"/>
      <c r="ED123" s="17"/>
      <c r="EE123" s="17"/>
    </row>
    <row r="124" spans="67:135">
      <c r="BO124" s="17"/>
      <c r="BP124" s="17"/>
      <c r="BQ124" s="17"/>
      <c r="BR124" s="17"/>
      <c r="BS124" s="17"/>
      <c r="BT124" s="17"/>
      <c r="BU124" s="17"/>
      <c r="BV124" s="17"/>
      <c r="BW124" s="17"/>
      <c r="BX124" s="17"/>
      <c r="BY124" s="17"/>
      <c r="BZ124" s="17"/>
      <c r="CA124" s="17"/>
      <c r="CB124" s="17"/>
      <c r="CC124" s="17"/>
      <c r="CD124" s="17"/>
      <c r="CE124" s="17"/>
      <c r="CF124" s="17"/>
      <c r="CG124" s="17"/>
      <c r="CH124" s="17"/>
      <c r="CI124" s="17"/>
      <c r="CJ124" s="17"/>
      <c r="CK124" s="17"/>
      <c r="CL124" s="17"/>
      <c r="CM124" s="17"/>
      <c r="CN124" s="17"/>
      <c r="CO124" s="17"/>
      <c r="CP124" s="17"/>
      <c r="CQ124" s="17"/>
      <c r="CR124" s="17"/>
      <c r="CS124" s="17"/>
      <c r="CT124" s="17"/>
      <c r="CU124" s="17"/>
      <c r="CV124" s="17"/>
      <c r="CW124" s="17"/>
      <c r="CX124" s="17"/>
      <c r="CY124" s="17"/>
      <c r="CZ124" s="17"/>
      <c r="DA124" s="17"/>
      <c r="DB124" s="17"/>
      <c r="DC124" s="17"/>
      <c r="DD124" s="17"/>
      <c r="DE124" s="17"/>
      <c r="DF124" s="17"/>
      <c r="DG124" s="17"/>
      <c r="DH124" s="17"/>
      <c r="DI124" s="17"/>
      <c r="DJ124" s="17"/>
      <c r="DK124" s="17"/>
      <c r="DL124" s="17"/>
      <c r="DM124" s="17"/>
      <c r="DN124" s="17"/>
      <c r="DO124" s="17"/>
      <c r="DP124" s="17"/>
      <c r="DQ124" s="17"/>
      <c r="DR124" s="17"/>
      <c r="DS124" s="17"/>
      <c r="DT124" s="17"/>
      <c r="DU124" s="17"/>
      <c r="DV124" s="17"/>
      <c r="DW124" s="17"/>
      <c r="DX124" s="17"/>
      <c r="DY124" s="17"/>
      <c r="DZ124" s="17"/>
      <c r="EA124" s="17"/>
      <c r="EB124" s="17"/>
      <c r="EC124" s="17"/>
      <c r="ED124" s="17"/>
      <c r="EE124" s="17"/>
    </row>
    <row r="125" spans="67:135">
      <c r="BO125" s="17"/>
      <c r="BP125" s="17"/>
      <c r="BQ125" s="17"/>
      <c r="BR125" s="17"/>
      <c r="BS125" s="17"/>
      <c r="BT125" s="17"/>
      <c r="BU125" s="17"/>
      <c r="BV125" s="17"/>
      <c r="BW125" s="17"/>
      <c r="BX125" s="17"/>
      <c r="BY125" s="17"/>
      <c r="BZ125" s="17"/>
      <c r="CA125" s="17"/>
      <c r="CB125" s="17"/>
      <c r="CC125" s="17"/>
      <c r="CD125" s="17"/>
      <c r="CE125" s="17"/>
      <c r="CF125" s="17"/>
      <c r="CG125" s="17"/>
      <c r="CH125" s="17"/>
      <c r="CI125" s="17"/>
      <c r="CJ125" s="17"/>
      <c r="CK125" s="17"/>
      <c r="CL125" s="17"/>
      <c r="CM125" s="17"/>
      <c r="CN125" s="17"/>
      <c r="CO125" s="17"/>
      <c r="CP125" s="17"/>
      <c r="CQ125" s="17"/>
      <c r="CR125" s="17"/>
      <c r="CS125" s="17"/>
      <c r="CT125" s="17"/>
      <c r="CU125" s="17"/>
      <c r="CV125" s="17"/>
      <c r="CW125" s="17"/>
      <c r="CX125" s="17"/>
      <c r="CY125" s="1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row>
    <row r="126" spans="67:135">
      <c r="BO126" s="17"/>
      <c r="BP126" s="17"/>
      <c r="BQ126" s="17"/>
      <c r="BR126" s="17"/>
      <c r="BS126" s="17"/>
      <c r="BT126" s="17"/>
      <c r="BU126" s="17"/>
      <c r="BV126" s="17"/>
      <c r="BW126" s="17"/>
      <c r="BX126" s="17"/>
      <c r="BY126" s="17"/>
      <c r="BZ126" s="17"/>
      <c r="CA126" s="17"/>
      <c r="CB126" s="17"/>
      <c r="CC126" s="17"/>
      <c r="CD126" s="17"/>
      <c r="CE126" s="17"/>
      <c r="CF126" s="17"/>
      <c r="CG126" s="17"/>
      <c r="CH126" s="17"/>
      <c r="CI126" s="17"/>
      <c r="CJ126" s="17"/>
      <c r="CK126" s="17"/>
      <c r="CL126" s="17"/>
      <c r="CM126" s="17"/>
      <c r="CN126" s="17"/>
      <c r="CO126" s="17"/>
      <c r="CP126" s="17"/>
      <c r="CQ126" s="17"/>
      <c r="CR126" s="17"/>
      <c r="CS126" s="17"/>
      <c r="CT126" s="17"/>
      <c r="CU126" s="17"/>
      <c r="CV126" s="17"/>
      <c r="CW126" s="17"/>
      <c r="CX126" s="17"/>
      <c r="CY126" s="17"/>
      <c r="CZ126" s="17"/>
      <c r="DA126" s="17"/>
      <c r="DB126" s="17"/>
      <c r="DC126" s="17"/>
      <c r="DD126" s="17"/>
      <c r="DE126" s="17"/>
      <c r="DF126" s="17"/>
      <c r="DG126" s="17"/>
      <c r="DH126" s="17"/>
      <c r="DI126" s="17"/>
      <c r="DJ126" s="17"/>
      <c r="DK126" s="17"/>
      <c r="DL126" s="17"/>
      <c r="DM126" s="17"/>
      <c r="DN126" s="17"/>
      <c r="DO126" s="17"/>
      <c r="DP126" s="17"/>
      <c r="DQ126" s="17"/>
      <c r="DR126" s="17"/>
      <c r="DS126" s="17"/>
      <c r="DT126" s="17"/>
      <c r="DU126" s="17"/>
      <c r="DV126" s="17"/>
      <c r="DW126" s="17"/>
      <c r="DX126" s="17"/>
      <c r="DY126" s="17"/>
      <c r="DZ126" s="17"/>
      <c r="EA126" s="17"/>
      <c r="EB126" s="17"/>
      <c r="EC126" s="17"/>
      <c r="ED126" s="17"/>
      <c r="EE126" s="17"/>
    </row>
    <row r="127" spans="67:135">
      <c r="BO127" s="17"/>
      <c r="BP127" s="17"/>
      <c r="BQ127" s="17"/>
      <c r="BR127" s="17"/>
      <c r="BS127" s="17"/>
      <c r="BT127" s="17"/>
      <c r="BU127" s="17"/>
      <c r="BV127" s="17"/>
      <c r="BW127" s="17"/>
      <c r="BX127" s="17"/>
      <c r="BY127" s="17"/>
      <c r="BZ127" s="17"/>
      <c r="CA127" s="17"/>
      <c r="CB127" s="17"/>
      <c r="CC127" s="17"/>
      <c r="CD127" s="17"/>
      <c r="CE127" s="17"/>
      <c r="CF127" s="17"/>
      <c r="CG127" s="17"/>
      <c r="CH127" s="17"/>
      <c r="CI127" s="17"/>
      <c r="CJ127" s="17"/>
      <c r="CK127" s="17"/>
      <c r="CL127" s="17"/>
      <c r="CM127" s="17"/>
      <c r="CN127" s="17"/>
      <c r="CO127" s="17"/>
      <c r="CP127" s="17"/>
      <c r="CQ127" s="17"/>
      <c r="CR127" s="17"/>
      <c r="CS127" s="17"/>
      <c r="CT127" s="17"/>
      <c r="CU127" s="17"/>
      <c r="CV127" s="17"/>
      <c r="CW127" s="17"/>
      <c r="CX127" s="17"/>
      <c r="CY127" s="17"/>
      <c r="CZ127" s="17"/>
      <c r="DA127" s="17"/>
      <c r="DB127" s="17"/>
      <c r="DC127" s="17"/>
      <c r="DD127" s="17"/>
      <c r="DE127" s="17"/>
      <c r="DF127" s="17"/>
      <c r="DG127" s="17"/>
      <c r="DH127" s="17"/>
      <c r="DI127" s="17"/>
      <c r="DJ127" s="17"/>
      <c r="DK127" s="17"/>
      <c r="DL127" s="17"/>
      <c r="DM127" s="17"/>
      <c r="DN127" s="17"/>
      <c r="DO127" s="17"/>
      <c r="DP127" s="17"/>
      <c r="DQ127" s="17"/>
      <c r="DR127" s="17"/>
      <c r="DS127" s="17"/>
      <c r="DT127" s="17"/>
      <c r="DU127" s="17"/>
      <c r="DV127" s="17"/>
      <c r="DW127" s="17"/>
      <c r="DX127" s="17"/>
      <c r="DY127" s="17"/>
      <c r="DZ127" s="17"/>
      <c r="EA127" s="17"/>
      <c r="EB127" s="17"/>
      <c r="EC127" s="17"/>
      <c r="ED127" s="17"/>
      <c r="EE127" s="17"/>
    </row>
    <row r="128" spans="67:135">
      <c r="BO128" s="17"/>
      <c r="BP128" s="17"/>
      <c r="BQ128" s="17"/>
      <c r="BR128" s="17"/>
      <c r="BS128" s="17"/>
      <c r="BT128" s="17"/>
      <c r="BU128" s="17"/>
      <c r="BV128" s="17"/>
      <c r="BW128" s="17"/>
      <c r="BX128" s="17"/>
      <c r="BY128" s="17"/>
      <c r="BZ128" s="17"/>
      <c r="CA128" s="17"/>
      <c r="CB128" s="17"/>
      <c r="CC128" s="17"/>
      <c r="CD128" s="17"/>
      <c r="CE128" s="17"/>
      <c r="CF128" s="17"/>
      <c r="CG128" s="17"/>
      <c r="CH128" s="17"/>
      <c r="CI128" s="17"/>
      <c r="CJ128" s="17"/>
      <c r="CK128" s="17"/>
      <c r="CL128" s="17"/>
      <c r="CM128" s="17"/>
      <c r="CN128" s="17"/>
      <c r="CO128" s="17"/>
      <c r="CP128" s="17"/>
      <c r="CQ128" s="17"/>
      <c r="CR128" s="17"/>
      <c r="CS128" s="17"/>
      <c r="CT128" s="17"/>
      <c r="CU128" s="17"/>
      <c r="CV128" s="17"/>
      <c r="CW128" s="17"/>
      <c r="CX128" s="17"/>
      <c r="CY128" s="17"/>
      <c r="CZ128" s="17"/>
      <c r="DA128" s="17"/>
      <c r="DB128" s="17"/>
      <c r="DC128" s="17"/>
      <c r="DD128" s="17"/>
      <c r="DE128" s="17"/>
      <c r="DF128" s="17"/>
      <c r="DG128" s="17"/>
      <c r="DH128" s="17"/>
      <c r="DI128" s="17"/>
      <c r="DJ128" s="17"/>
      <c r="DK128" s="17"/>
      <c r="DL128" s="17"/>
      <c r="DM128" s="17"/>
      <c r="DN128" s="17"/>
      <c r="DO128" s="17"/>
      <c r="DP128" s="17"/>
      <c r="DQ128" s="17"/>
      <c r="DR128" s="17"/>
      <c r="DS128" s="17"/>
      <c r="DT128" s="17"/>
      <c r="DU128" s="17"/>
      <c r="DV128" s="17"/>
      <c r="DW128" s="17"/>
      <c r="DX128" s="17"/>
      <c r="DY128" s="17"/>
      <c r="DZ128" s="17"/>
      <c r="EA128" s="17"/>
      <c r="EB128" s="17"/>
      <c r="EC128" s="17"/>
      <c r="ED128" s="17"/>
      <c r="EE128" s="17"/>
    </row>
    <row r="129" spans="67:135">
      <c r="BO129" s="17"/>
      <c r="BP129" s="17"/>
      <c r="BQ129" s="17"/>
      <c r="BR129" s="17"/>
      <c r="BS129" s="17"/>
      <c r="BT129" s="17"/>
      <c r="BU129" s="17"/>
      <c r="BV129" s="17"/>
      <c r="BW129" s="17"/>
      <c r="BX129" s="17"/>
      <c r="BY129" s="17"/>
      <c r="BZ129" s="17"/>
      <c r="CA129" s="17"/>
      <c r="CB129" s="17"/>
      <c r="CC129" s="17"/>
      <c r="CD129" s="17"/>
      <c r="CE129" s="17"/>
      <c r="CF129" s="17"/>
      <c r="CG129" s="17"/>
      <c r="CH129" s="17"/>
      <c r="CI129" s="17"/>
      <c r="CJ129" s="17"/>
      <c r="CK129" s="17"/>
      <c r="CL129" s="17"/>
      <c r="CM129" s="17"/>
      <c r="CN129" s="17"/>
      <c r="CO129" s="17"/>
      <c r="CP129" s="17"/>
      <c r="CQ129" s="17"/>
      <c r="CR129" s="17"/>
      <c r="CS129" s="17"/>
      <c r="CT129" s="17"/>
      <c r="CU129" s="17"/>
      <c r="CV129" s="17"/>
      <c r="CW129" s="17"/>
      <c r="CX129" s="17"/>
      <c r="CY129" s="17"/>
      <c r="CZ129" s="17"/>
      <c r="DA129" s="17"/>
      <c r="DB129" s="17"/>
      <c r="DC129" s="17"/>
      <c r="DD129" s="17"/>
      <c r="DE129" s="17"/>
      <c r="DF129" s="17"/>
      <c r="DG129" s="17"/>
      <c r="DH129" s="17"/>
      <c r="DI129" s="17"/>
      <c r="DJ129" s="17"/>
      <c r="DK129" s="17"/>
      <c r="DL129" s="17"/>
      <c r="DM129" s="17"/>
      <c r="DN129" s="17"/>
      <c r="DO129" s="17"/>
      <c r="DP129" s="17"/>
      <c r="DQ129" s="17"/>
      <c r="DR129" s="17"/>
      <c r="DS129" s="17"/>
      <c r="DT129" s="17"/>
      <c r="DU129" s="17"/>
      <c r="DV129" s="17"/>
      <c r="DW129" s="17"/>
      <c r="DX129" s="17"/>
      <c r="DY129" s="17"/>
      <c r="DZ129" s="17"/>
      <c r="EA129" s="17"/>
      <c r="EB129" s="17"/>
      <c r="EC129" s="17"/>
      <c r="ED129" s="17"/>
      <c r="EE129" s="17"/>
    </row>
    <row r="130" spans="67:135">
      <c r="CL130" s="17"/>
      <c r="CM130" s="17"/>
      <c r="CN130" s="17"/>
      <c r="CO130" s="17"/>
      <c r="CP130" s="17"/>
      <c r="CQ130" s="17"/>
      <c r="CR130" s="17"/>
      <c r="CS130" s="17"/>
      <c r="CT130" s="17"/>
      <c r="CU130" s="17"/>
      <c r="CV130" s="17"/>
      <c r="CW130" s="17"/>
      <c r="CX130" s="17"/>
      <c r="CY130" s="17"/>
      <c r="CZ130" s="17"/>
      <c r="DA130" s="17"/>
      <c r="DB130" s="17"/>
      <c r="DC130" s="17"/>
      <c r="DD130" s="17"/>
      <c r="DE130" s="17"/>
      <c r="DF130" s="17"/>
      <c r="DG130" s="17"/>
      <c r="DH130" s="17"/>
      <c r="DI130" s="17"/>
      <c r="DJ130" s="17"/>
      <c r="DK130" s="17"/>
      <c r="DL130" s="17"/>
      <c r="DM130" s="17"/>
      <c r="DN130" s="17"/>
      <c r="DO130" s="17"/>
      <c r="DP130" s="17"/>
      <c r="DQ130" s="17"/>
      <c r="DR130" s="17"/>
      <c r="DS130" s="17"/>
      <c r="DT130" s="17"/>
      <c r="DU130" s="17"/>
      <c r="DV130" s="17"/>
      <c r="DW130" s="17"/>
      <c r="DX130" s="17"/>
      <c r="DY130" s="17"/>
      <c r="DZ130" s="17"/>
      <c r="EA130" s="17"/>
      <c r="EB130" s="17"/>
      <c r="EC130" s="17"/>
      <c r="ED130" s="17"/>
      <c r="EE130" s="17"/>
    </row>
    <row r="131" spans="67:135">
      <c r="CL131" s="17"/>
      <c r="CM131" s="17"/>
      <c r="CN131" s="17"/>
      <c r="CO131" s="17"/>
      <c r="CP131" s="17"/>
      <c r="CQ131" s="17"/>
      <c r="CR131" s="17"/>
      <c r="CS131" s="17"/>
      <c r="CT131" s="17"/>
      <c r="CU131" s="17"/>
      <c r="CV131" s="17"/>
      <c r="CW131" s="17"/>
      <c r="CX131" s="17"/>
      <c r="CY131" s="17"/>
      <c r="CZ131" s="17"/>
      <c r="DA131" s="17"/>
      <c r="DB131" s="17"/>
      <c r="DC131" s="17"/>
      <c r="DD131" s="17"/>
      <c r="DE131" s="17"/>
      <c r="DF131" s="17"/>
      <c r="DG131" s="17"/>
      <c r="DH131" s="17"/>
      <c r="DI131" s="17"/>
      <c r="DJ131" s="17"/>
      <c r="DK131" s="17"/>
      <c r="DL131" s="17"/>
      <c r="DM131" s="17"/>
      <c r="DN131" s="17"/>
      <c r="DO131" s="17"/>
      <c r="DP131" s="17"/>
      <c r="DQ131" s="17"/>
      <c r="DR131" s="17"/>
      <c r="DS131" s="17"/>
      <c r="DT131" s="17"/>
      <c r="DU131" s="17"/>
      <c r="DV131" s="17"/>
      <c r="DW131" s="17"/>
      <c r="DX131" s="17"/>
      <c r="DY131" s="17"/>
      <c r="DZ131" s="17"/>
      <c r="EA131" s="17"/>
      <c r="EB131" s="17"/>
      <c r="EC131" s="17"/>
      <c r="ED131" s="17"/>
      <c r="EE131" s="17"/>
    </row>
    <row r="132" spans="67:135">
      <c r="CL132" s="17"/>
      <c r="CM132" s="17"/>
      <c r="CN132" s="17"/>
      <c r="CO132" s="17"/>
      <c r="CP132" s="17"/>
      <c r="CQ132" s="17"/>
      <c r="CR132" s="17"/>
      <c r="CS132" s="17"/>
      <c r="CT132" s="17"/>
      <c r="CU132" s="17"/>
      <c r="CV132" s="17"/>
      <c r="CW132" s="17"/>
      <c r="CX132" s="17"/>
      <c r="CY132" s="17"/>
      <c r="CZ132" s="17"/>
      <c r="DA132" s="17"/>
      <c r="DB132" s="17"/>
      <c r="DC132" s="17"/>
      <c r="DD132" s="17"/>
      <c r="DE132" s="17"/>
      <c r="DF132" s="17"/>
      <c r="DG132" s="17"/>
      <c r="DH132" s="17"/>
      <c r="DI132" s="17"/>
      <c r="DJ132" s="17"/>
      <c r="DK132" s="17"/>
      <c r="DL132" s="17"/>
      <c r="DM132" s="17"/>
      <c r="DN132" s="17"/>
      <c r="DO132" s="17"/>
      <c r="DP132" s="17"/>
      <c r="DQ132" s="17"/>
      <c r="DR132" s="17"/>
      <c r="DS132" s="17"/>
      <c r="DT132" s="17"/>
      <c r="DU132" s="17"/>
      <c r="DV132" s="17"/>
      <c r="DW132" s="17"/>
      <c r="DX132" s="17"/>
      <c r="DY132" s="17"/>
      <c r="DZ132" s="17"/>
      <c r="EA132" s="17"/>
      <c r="EB132" s="17"/>
      <c r="EC132" s="17"/>
      <c r="ED132" s="17"/>
      <c r="EE132" s="17"/>
    </row>
    <row r="214" spans="21:66">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row>
    <row r="215" spans="21:66">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row>
    <row r="216" spans="21:66">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row>
    <row r="217" spans="21:66">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row>
    <row r="218" spans="21:66">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row>
    <row r="219" spans="21:66">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row>
    <row r="220" spans="21:66">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row>
    <row r="221" spans="21:66">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row>
    <row r="222" spans="21:66">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row>
    <row r="223" spans="21:66">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row>
    <row r="224" spans="21:66">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row>
    <row r="225" spans="21:85">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row>
    <row r="226" spans="21:85">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row>
    <row r="227" spans="21:85">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row>
    <row r="228" spans="21:85">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row>
    <row r="229" spans="21:85">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row>
    <row r="230" spans="21:85">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row>
    <row r="231" spans="21:85">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row>
    <row r="232" spans="21:85">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row>
    <row r="233" spans="21:85">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O233" s="17"/>
      <c r="BP233" s="17"/>
      <c r="BQ233" s="17"/>
      <c r="BR233" s="17"/>
      <c r="BS233" s="17"/>
      <c r="BT233" s="17"/>
      <c r="BU233" s="17"/>
      <c r="BV233" s="17"/>
      <c r="BW233" s="17"/>
      <c r="BX233" s="17"/>
      <c r="BY233" s="17"/>
      <c r="BZ233" s="17"/>
      <c r="CA233" s="17"/>
      <c r="CB233" s="17"/>
      <c r="CC233" s="17"/>
      <c r="CD233" s="17"/>
      <c r="CE233" s="17"/>
      <c r="CF233" s="17"/>
      <c r="CG233" s="17"/>
    </row>
    <row r="234" spans="21:85">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O234" s="17"/>
      <c r="BP234" s="17"/>
      <c r="BQ234" s="17"/>
      <c r="BR234" s="17"/>
      <c r="BS234" s="17"/>
      <c r="BT234" s="17"/>
      <c r="BU234" s="17"/>
      <c r="BV234" s="17"/>
      <c r="BW234" s="17"/>
      <c r="BX234" s="17"/>
      <c r="BY234" s="17"/>
      <c r="BZ234" s="17"/>
      <c r="CA234" s="17"/>
      <c r="CB234" s="17"/>
      <c r="CC234" s="17"/>
      <c r="CD234" s="17"/>
      <c r="CE234" s="17"/>
      <c r="CF234" s="17"/>
      <c r="CG234" s="17"/>
    </row>
    <row r="235" spans="21:85">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O235" s="17"/>
      <c r="BP235" s="17"/>
      <c r="BQ235" s="17"/>
      <c r="BR235" s="17"/>
      <c r="BS235" s="17"/>
      <c r="BT235" s="17"/>
      <c r="BU235" s="17"/>
      <c r="BV235" s="17"/>
      <c r="BW235" s="17"/>
      <c r="BX235" s="17"/>
      <c r="BY235" s="17"/>
      <c r="BZ235" s="17"/>
      <c r="CA235" s="17"/>
      <c r="CB235" s="17"/>
      <c r="CC235" s="17"/>
      <c r="CD235" s="17"/>
      <c r="CE235" s="17"/>
      <c r="CF235" s="17"/>
      <c r="CG235" s="17"/>
    </row>
    <row r="236" spans="21:85">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O236" s="17"/>
      <c r="BP236" s="17"/>
      <c r="BQ236" s="17"/>
      <c r="BR236" s="17"/>
      <c r="BS236" s="17"/>
      <c r="BT236" s="17"/>
      <c r="BU236" s="17"/>
      <c r="BV236" s="17"/>
      <c r="BW236" s="17"/>
      <c r="BX236" s="17"/>
      <c r="BY236" s="17"/>
      <c r="BZ236" s="17"/>
      <c r="CA236" s="17"/>
      <c r="CB236" s="17"/>
      <c r="CC236" s="17"/>
      <c r="CD236" s="17"/>
      <c r="CE236" s="17"/>
      <c r="CF236" s="17"/>
      <c r="CG236" s="17"/>
    </row>
    <row r="237" spans="21:85">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O237" s="17"/>
      <c r="BP237" s="17"/>
      <c r="BQ237" s="17"/>
      <c r="BR237" s="17"/>
      <c r="BS237" s="17"/>
      <c r="BT237" s="17"/>
      <c r="BU237" s="17"/>
      <c r="BV237" s="17"/>
      <c r="BW237" s="17"/>
      <c r="BX237" s="17"/>
      <c r="BY237" s="17"/>
      <c r="BZ237" s="17"/>
      <c r="CA237" s="17"/>
      <c r="CB237" s="17"/>
      <c r="CC237" s="17"/>
      <c r="CD237" s="17"/>
      <c r="CE237" s="17"/>
      <c r="CF237" s="17"/>
      <c r="CG237" s="17"/>
    </row>
    <row r="238" spans="21:85">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O238" s="17"/>
      <c r="BP238" s="17"/>
      <c r="BQ238" s="17"/>
      <c r="BR238" s="17"/>
      <c r="BS238" s="17"/>
      <c r="BT238" s="17"/>
      <c r="BU238" s="17"/>
      <c r="BV238" s="17"/>
      <c r="BW238" s="17"/>
      <c r="BX238" s="17"/>
      <c r="BY238" s="17"/>
      <c r="BZ238" s="17"/>
      <c r="CA238" s="17"/>
      <c r="CB238" s="17"/>
      <c r="CC238" s="17"/>
      <c r="CD238" s="17"/>
      <c r="CE238" s="17"/>
      <c r="CF238" s="17"/>
      <c r="CG238" s="17"/>
    </row>
    <row r="239" spans="21:85">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O239" s="17"/>
      <c r="BP239" s="17"/>
      <c r="BQ239" s="17"/>
      <c r="BR239" s="17"/>
      <c r="BS239" s="17"/>
      <c r="BT239" s="17"/>
      <c r="BU239" s="17"/>
      <c r="BV239" s="17"/>
      <c r="BW239" s="17"/>
      <c r="BX239" s="17"/>
      <c r="BY239" s="17"/>
      <c r="BZ239" s="17"/>
      <c r="CA239" s="17"/>
      <c r="CB239" s="17"/>
      <c r="CC239" s="17"/>
      <c r="CD239" s="17"/>
      <c r="CE239" s="17"/>
      <c r="CF239" s="17"/>
      <c r="CG239" s="17"/>
    </row>
    <row r="240" spans="21:85">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O240" s="17"/>
      <c r="BP240" s="17"/>
      <c r="BQ240" s="17"/>
      <c r="BR240" s="17"/>
      <c r="BS240" s="17"/>
      <c r="BT240" s="17"/>
      <c r="BU240" s="17"/>
      <c r="BV240" s="17"/>
      <c r="BW240" s="17"/>
      <c r="BX240" s="17"/>
      <c r="BY240" s="17"/>
      <c r="BZ240" s="17"/>
      <c r="CA240" s="17"/>
      <c r="CB240" s="17"/>
      <c r="CC240" s="17"/>
      <c r="CD240" s="17"/>
      <c r="CE240" s="17"/>
      <c r="CF240" s="17"/>
      <c r="CG240" s="17"/>
    </row>
    <row r="241" spans="21:85">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O241" s="17"/>
      <c r="BP241" s="17"/>
      <c r="BQ241" s="17"/>
      <c r="BR241" s="17"/>
      <c r="BS241" s="17"/>
      <c r="BT241" s="17"/>
      <c r="BU241" s="17"/>
      <c r="BV241" s="17"/>
      <c r="BW241" s="17"/>
      <c r="BX241" s="17"/>
      <c r="BY241" s="17"/>
      <c r="BZ241" s="17"/>
      <c r="CA241" s="17"/>
      <c r="CB241" s="17"/>
      <c r="CC241" s="17"/>
      <c r="CD241" s="17"/>
      <c r="CE241" s="17"/>
      <c r="CF241" s="17"/>
      <c r="CG241" s="17"/>
    </row>
    <row r="242" spans="21:85">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O242" s="17"/>
      <c r="BP242" s="17"/>
      <c r="BQ242" s="17"/>
      <c r="BR242" s="17"/>
      <c r="BS242" s="17"/>
      <c r="BT242" s="17"/>
      <c r="BU242" s="17"/>
      <c r="BV242" s="17"/>
      <c r="BW242" s="17"/>
      <c r="BX242" s="17"/>
      <c r="BY242" s="17"/>
      <c r="BZ242" s="17"/>
      <c r="CA242" s="17"/>
      <c r="CB242" s="17"/>
      <c r="CC242" s="17"/>
      <c r="CD242" s="17"/>
      <c r="CE242" s="17"/>
      <c r="CF242" s="17"/>
      <c r="CG242" s="17"/>
    </row>
    <row r="243" spans="21:85">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O243" s="17"/>
      <c r="BP243" s="17"/>
      <c r="BQ243" s="17"/>
      <c r="BR243" s="17"/>
      <c r="BS243" s="17"/>
      <c r="BT243" s="17"/>
      <c r="BU243" s="17"/>
      <c r="BV243" s="17"/>
      <c r="BW243" s="17"/>
      <c r="BX243" s="17"/>
      <c r="BY243" s="17"/>
      <c r="BZ243" s="17"/>
      <c r="CA243" s="17"/>
      <c r="CB243" s="17"/>
      <c r="CC243" s="17"/>
      <c r="CD243" s="17"/>
      <c r="CE243" s="17"/>
      <c r="CF243" s="17"/>
      <c r="CG243" s="17"/>
    </row>
    <row r="244" spans="21:85">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O244" s="17"/>
      <c r="BP244" s="17"/>
      <c r="BQ244" s="17"/>
      <c r="BR244" s="17"/>
      <c r="BS244" s="17"/>
      <c r="BT244" s="17"/>
      <c r="BU244" s="17"/>
      <c r="BV244" s="17"/>
      <c r="BW244" s="17"/>
      <c r="BX244" s="17"/>
      <c r="BY244" s="17"/>
      <c r="BZ244" s="17"/>
      <c r="CA244" s="17"/>
      <c r="CB244" s="17"/>
      <c r="CC244" s="17"/>
      <c r="CD244" s="17"/>
      <c r="CE244" s="17"/>
      <c r="CF244" s="17"/>
      <c r="CG244" s="17"/>
    </row>
    <row r="245" spans="21:85">
      <c r="BO245" s="17"/>
      <c r="BP245" s="17"/>
      <c r="BQ245" s="17"/>
      <c r="BR245" s="17"/>
      <c r="BS245" s="17"/>
      <c r="BT245" s="17"/>
      <c r="BU245" s="17"/>
      <c r="BV245" s="17"/>
      <c r="BW245" s="17"/>
      <c r="BX245" s="17"/>
      <c r="BY245" s="17"/>
      <c r="BZ245" s="17"/>
      <c r="CA245" s="17"/>
      <c r="CB245" s="17"/>
      <c r="CC245" s="17"/>
      <c r="CD245" s="17"/>
      <c r="CE245" s="17"/>
      <c r="CF245" s="17"/>
      <c r="CG245" s="17"/>
    </row>
    <row r="246" spans="21:85">
      <c r="BO246" s="17"/>
      <c r="BP246" s="17"/>
      <c r="BQ246" s="17"/>
      <c r="BR246" s="17"/>
      <c r="BS246" s="17"/>
      <c r="BT246" s="17"/>
      <c r="BU246" s="17"/>
      <c r="BV246" s="17"/>
      <c r="BW246" s="17"/>
      <c r="BX246" s="17"/>
      <c r="BY246" s="17"/>
      <c r="BZ246" s="17"/>
      <c r="CA246" s="17"/>
      <c r="CB246" s="17"/>
      <c r="CC246" s="17"/>
      <c r="CD246" s="17"/>
      <c r="CE246" s="17"/>
      <c r="CF246" s="17"/>
      <c r="CG246" s="17"/>
    </row>
    <row r="247" spans="21:85">
      <c r="BO247" s="17"/>
      <c r="BP247" s="17"/>
      <c r="BQ247" s="17"/>
      <c r="BR247" s="17"/>
      <c r="BS247" s="17"/>
      <c r="BT247" s="17"/>
      <c r="BU247" s="17"/>
      <c r="BV247" s="17"/>
      <c r="BW247" s="17"/>
      <c r="BX247" s="17"/>
      <c r="BY247" s="17"/>
      <c r="BZ247" s="17"/>
      <c r="CA247" s="17"/>
      <c r="CB247" s="17"/>
      <c r="CC247" s="17"/>
      <c r="CD247" s="17"/>
      <c r="CE247" s="17"/>
      <c r="CF247" s="17"/>
      <c r="CG247" s="17"/>
    </row>
    <row r="248" spans="21:85">
      <c r="BO248" s="17"/>
      <c r="BP248" s="17"/>
      <c r="BQ248" s="17"/>
      <c r="BR248" s="17"/>
      <c r="BS248" s="17"/>
      <c r="BT248" s="17"/>
      <c r="BU248" s="17"/>
      <c r="BV248" s="17"/>
      <c r="BW248" s="17"/>
      <c r="BX248" s="17"/>
      <c r="BY248" s="17"/>
      <c r="BZ248" s="17"/>
      <c r="CA248" s="17"/>
      <c r="CB248" s="17"/>
      <c r="CC248" s="17"/>
      <c r="CD248" s="17"/>
      <c r="CE248" s="17"/>
      <c r="CF248" s="17"/>
      <c r="CG248" s="17"/>
    </row>
    <row r="249" spans="21:85">
      <c r="BO249" s="17"/>
      <c r="BP249" s="17"/>
      <c r="BQ249" s="17"/>
      <c r="BR249" s="17"/>
      <c r="BS249" s="17"/>
      <c r="BT249" s="17"/>
      <c r="BU249" s="17"/>
      <c r="BV249" s="17"/>
      <c r="BW249" s="17"/>
      <c r="BX249" s="17"/>
      <c r="BY249" s="17"/>
      <c r="BZ249" s="17"/>
      <c r="CA249" s="17"/>
      <c r="CB249" s="17"/>
      <c r="CC249" s="17"/>
      <c r="CD249" s="17"/>
      <c r="CE249" s="17"/>
      <c r="CF249" s="17"/>
      <c r="CG249" s="17"/>
    </row>
  </sheetData>
  <mergeCells count="225">
    <mergeCell ref="C14:BJ16"/>
    <mergeCell ref="C17:N19"/>
    <mergeCell ref="O17:Z19"/>
    <mergeCell ref="AA17:AL19"/>
    <mergeCell ref="AM17:AX19"/>
    <mergeCell ref="AY17:BJ19"/>
    <mergeCell ref="BF57:BH59"/>
    <mergeCell ref="BF62:BH62"/>
    <mergeCell ref="BF63:BH65"/>
    <mergeCell ref="BF37:BH37"/>
    <mergeCell ref="BF38:BH38"/>
    <mergeCell ref="BF39:BH39"/>
    <mergeCell ref="BF40:BH40"/>
    <mergeCell ref="BD42:BH42"/>
    <mergeCell ref="BF31:BH31"/>
    <mergeCell ref="BF32:BH32"/>
    <mergeCell ref="BF33:BH33"/>
    <mergeCell ref="BD35:BH35"/>
    <mergeCell ref="BF36:BH36"/>
    <mergeCell ref="BF25:BG25"/>
    <mergeCell ref="BD27:BH27"/>
    <mergeCell ref="BF28:BH28"/>
    <mergeCell ref="BF29:BH29"/>
    <mergeCell ref="BF30:BH30"/>
    <mergeCell ref="BD67:BE67"/>
    <mergeCell ref="BG67:BH67"/>
    <mergeCell ref="BF50:BH50"/>
    <mergeCell ref="BF51:BH51"/>
    <mergeCell ref="BF52:BH52"/>
    <mergeCell ref="BF53:BH53"/>
    <mergeCell ref="BF56:BH56"/>
    <mergeCell ref="BF43:BH43"/>
    <mergeCell ref="BF44:BH45"/>
    <mergeCell ref="BF46:BH47"/>
    <mergeCell ref="BF48:BH48"/>
    <mergeCell ref="BD49:BH49"/>
    <mergeCell ref="AZ21:BA21"/>
    <mergeCell ref="AZ22:BA22"/>
    <mergeCell ref="BD22:BG22"/>
    <mergeCell ref="BF23:BG23"/>
    <mergeCell ref="BF24:BG24"/>
    <mergeCell ref="AT56:AV56"/>
    <mergeCell ref="AT57:AV59"/>
    <mergeCell ref="AT62:AV62"/>
    <mergeCell ref="AT63:AV65"/>
    <mergeCell ref="AT36:AV36"/>
    <mergeCell ref="AT37:AV37"/>
    <mergeCell ref="AT38:AV38"/>
    <mergeCell ref="AT39:AV39"/>
    <mergeCell ref="AT40:AV40"/>
    <mergeCell ref="AT30:AV30"/>
    <mergeCell ref="AT31:AV31"/>
    <mergeCell ref="AT32:AV32"/>
    <mergeCell ref="AR22:AU22"/>
    <mergeCell ref="AT23:AU23"/>
    <mergeCell ref="AT24:AU24"/>
    <mergeCell ref="AT25:AU25"/>
    <mergeCell ref="AR27:AV27"/>
    <mergeCell ref="AT28:AV28"/>
    <mergeCell ref="AT29:AV29"/>
    <mergeCell ref="AR67:AS67"/>
    <mergeCell ref="AU67:AV67"/>
    <mergeCell ref="AR49:AV49"/>
    <mergeCell ref="AT50:AV50"/>
    <mergeCell ref="AT51:AV51"/>
    <mergeCell ref="AT52:AV52"/>
    <mergeCell ref="AT53:AV53"/>
    <mergeCell ref="AR42:AV42"/>
    <mergeCell ref="AT43:AV43"/>
    <mergeCell ref="AT44:AV45"/>
    <mergeCell ref="AT46:AV47"/>
    <mergeCell ref="AT48:AV48"/>
    <mergeCell ref="AH63:AJ65"/>
    <mergeCell ref="AF67:AG67"/>
    <mergeCell ref="AI67:AJ67"/>
    <mergeCell ref="AH52:AJ52"/>
    <mergeCell ref="AH53:AJ53"/>
    <mergeCell ref="AH56:AJ56"/>
    <mergeCell ref="AH57:AJ59"/>
    <mergeCell ref="AH62:AJ62"/>
    <mergeCell ref="AN21:AO21"/>
    <mergeCell ref="AN22:AO22"/>
    <mergeCell ref="AH46:AJ47"/>
    <mergeCell ref="AH48:AJ48"/>
    <mergeCell ref="AF49:AJ49"/>
    <mergeCell ref="AH50:AJ50"/>
    <mergeCell ref="AH51:AJ51"/>
    <mergeCell ref="AH39:AJ39"/>
    <mergeCell ref="AH40:AJ40"/>
    <mergeCell ref="AF42:AJ42"/>
    <mergeCell ref="AH43:AJ43"/>
    <mergeCell ref="AH44:AJ45"/>
    <mergeCell ref="AH33:AJ33"/>
    <mergeCell ref="AF35:AJ35"/>
    <mergeCell ref="AH36:AJ36"/>
    <mergeCell ref="AH37:AJ37"/>
    <mergeCell ref="AH38:AJ38"/>
    <mergeCell ref="AH28:AJ28"/>
    <mergeCell ref="AH29:AJ29"/>
    <mergeCell ref="AH30:AJ30"/>
    <mergeCell ref="AH31:AJ31"/>
    <mergeCell ref="AH32:AJ32"/>
    <mergeCell ref="J48:L48"/>
    <mergeCell ref="AF22:AI22"/>
    <mergeCell ref="AH23:AI23"/>
    <mergeCell ref="AH24:AI24"/>
    <mergeCell ref="AH25:AI25"/>
    <mergeCell ref="AF27:AJ27"/>
    <mergeCell ref="W67:X67"/>
    <mergeCell ref="AB21:AC21"/>
    <mergeCell ref="AB22:AC22"/>
    <mergeCell ref="V40:X40"/>
    <mergeCell ref="T42:X42"/>
    <mergeCell ref="V43:X43"/>
    <mergeCell ref="V44:X45"/>
    <mergeCell ref="V46:X47"/>
    <mergeCell ref="T35:X35"/>
    <mergeCell ref="V36:X36"/>
    <mergeCell ref="V37:X37"/>
    <mergeCell ref="V38:X38"/>
    <mergeCell ref="V39:X39"/>
    <mergeCell ref="V53:X53"/>
    <mergeCell ref="V56:X56"/>
    <mergeCell ref="V57:X59"/>
    <mergeCell ref="V62:X62"/>
    <mergeCell ref="J56:L56"/>
    <mergeCell ref="J62:L62"/>
    <mergeCell ref="J57:L59"/>
    <mergeCell ref="J63:L65"/>
    <mergeCell ref="V63:X65"/>
    <mergeCell ref="T67:U67"/>
    <mergeCell ref="J46:L47"/>
    <mergeCell ref="J24:K24"/>
    <mergeCell ref="J37:L37"/>
    <mergeCell ref="J38:L38"/>
    <mergeCell ref="J39:L39"/>
    <mergeCell ref="J36:L36"/>
    <mergeCell ref="J23:K23"/>
    <mergeCell ref="V30:X30"/>
    <mergeCell ref="V31:X31"/>
    <mergeCell ref="J29:L29"/>
    <mergeCell ref="J30:L30"/>
    <mergeCell ref="J31:L31"/>
    <mergeCell ref="J32:L32"/>
    <mergeCell ref="J40:L40"/>
    <mergeCell ref="J43:L43"/>
    <mergeCell ref="J52:L52"/>
    <mergeCell ref="V24:W24"/>
    <mergeCell ref="V25:W25"/>
    <mergeCell ref="T27:X27"/>
    <mergeCell ref="V28:X28"/>
    <mergeCell ref="V29:X29"/>
    <mergeCell ref="V48:X48"/>
    <mergeCell ref="T49:X49"/>
    <mergeCell ref="V50:X50"/>
    <mergeCell ref="V51:X51"/>
    <mergeCell ref="V52:X52"/>
    <mergeCell ref="J44:L45"/>
    <mergeCell ref="J28:L28"/>
    <mergeCell ref="V32:X32"/>
    <mergeCell ref="V33:X33"/>
    <mergeCell ref="D21:E21"/>
    <mergeCell ref="D22:E22"/>
    <mergeCell ref="CZ80:DA80"/>
    <mergeCell ref="DF80:DG80"/>
    <mergeCell ref="CA29:CC29"/>
    <mergeCell ref="CA32:CE32"/>
    <mergeCell ref="CG53:CH53"/>
    <mergeCell ref="CG62:CH62"/>
    <mergeCell ref="J25:K25"/>
    <mergeCell ref="J33:L33"/>
    <mergeCell ref="J53:L53"/>
    <mergeCell ref="H67:I67"/>
    <mergeCell ref="K67:L67"/>
    <mergeCell ref="AT33:AV33"/>
    <mergeCell ref="AR35:AV35"/>
    <mergeCell ref="P21:Q21"/>
    <mergeCell ref="P22:Q22"/>
    <mergeCell ref="T22:W22"/>
    <mergeCell ref="V23:W23"/>
    <mergeCell ref="CZ50:DA50"/>
    <mergeCell ref="CZ59:DA59"/>
    <mergeCell ref="J50:L50"/>
    <mergeCell ref="J51:L51"/>
    <mergeCell ref="CM20:CN20"/>
    <mergeCell ref="CH27:CJ27"/>
    <mergeCell ref="CH29:CJ29"/>
    <mergeCell ref="CG39:CH39"/>
    <mergeCell ref="CG42:CH42"/>
    <mergeCell ref="CG45:CH45"/>
    <mergeCell ref="CG48:CH48"/>
    <mergeCell ref="CH49:CJ49"/>
    <mergeCell ref="DF20:DG20"/>
    <mergeCell ref="DA24:DC24"/>
    <mergeCell ref="CT26:CV26"/>
    <mergeCell ref="DA26:DC26"/>
    <mergeCell ref="CT29:CX29"/>
    <mergeCell ref="CZ36:DA36"/>
    <mergeCell ref="CZ39:DA39"/>
    <mergeCell ref="CZ42:DA42"/>
    <mergeCell ref="CZ45:DA45"/>
    <mergeCell ref="U2:Y2"/>
    <mergeCell ref="CG98:CH98"/>
    <mergeCell ref="CZ95:DA95"/>
    <mergeCell ref="C3:H3"/>
    <mergeCell ref="P3:S3"/>
    <mergeCell ref="J3:M3"/>
    <mergeCell ref="N4:O4"/>
    <mergeCell ref="U3:V3"/>
    <mergeCell ref="U4:V4"/>
    <mergeCell ref="U5:V5"/>
    <mergeCell ref="U6:V6"/>
    <mergeCell ref="U7:V7"/>
    <mergeCell ref="U8:V8"/>
    <mergeCell ref="X3:Y3"/>
    <mergeCell ref="X4:Y4"/>
    <mergeCell ref="X5:Y5"/>
    <mergeCell ref="X6:Y6"/>
    <mergeCell ref="X7:Y7"/>
    <mergeCell ref="X8:Y8"/>
    <mergeCell ref="DA81:DD81"/>
    <mergeCell ref="CM80:CN80"/>
    <mergeCell ref="CH84:CK84"/>
    <mergeCell ref="CG83:CH83"/>
    <mergeCell ref="DA46:DC46"/>
  </mergeCells>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0DDB1-A73C-47F0-B56F-5A489582FF83}">
  <dimension ref="A1:N29"/>
  <sheetViews>
    <sheetView tabSelected="1" topLeftCell="A22" workbookViewId="0">
      <selection activeCell="B29" sqref="B29:F29"/>
    </sheetView>
  </sheetViews>
  <sheetFormatPr defaultRowHeight="14.5"/>
  <sheetData>
    <row r="1" spans="1:14">
      <c r="A1" s="472">
        <v>0.14438950860805433</v>
      </c>
      <c r="B1" s="472">
        <v>0.1526436319069833</v>
      </c>
      <c r="C1" s="472">
        <v>0.14820731235023049</v>
      </c>
      <c r="D1" s="472">
        <v>0.1306343870797706</v>
      </c>
      <c r="E1" s="472">
        <v>8.8918273587487301E-2</v>
      </c>
      <c r="F1" s="473" t="s">
        <v>27</v>
      </c>
      <c r="G1" s="474">
        <v>-0.5</v>
      </c>
      <c r="H1" s="474">
        <v>-0.54688829035583209</v>
      </c>
      <c r="I1" s="474">
        <v>-0.56578868987904474</v>
      </c>
      <c r="J1" s="474">
        <v>-0.57664968523992821</v>
      </c>
      <c r="K1" s="474">
        <v>-0.58508802389825709</v>
      </c>
      <c r="L1" s="475" t="s">
        <v>166</v>
      </c>
      <c r="M1" s="440"/>
      <c r="N1" s="440"/>
    </row>
    <row r="2" spans="1:14">
      <c r="A2" s="472">
        <v>-0.3696746911601681</v>
      </c>
      <c r="B2" s="472">
        <v>-0.56486438278946971</v>
      </c>
      <c r="C2" s="472">
        <v>-0.66404180010234237</v>
      </c>
      <c r="D2" s="472">
        <v>-0.71755689730035677</v>
      </c>
      <c r="E2" s="472">
        <v>-0.75226793798447256</v>
      </c>
      <c r="F2" s="473" t="s">
        <v>29</v>
      </c>
      <c r="G2" s="440"/>
      <c r="H2" s="440"/>
      <c r="I2" s="440"/>
      <c r="J2" s="440"/>
      <c r="K2" s="440"/>
      <c r="L2" s="440"/>
      <c r="M2" s="440"/>
      <c r="N2" s="440"/>
    </row>
    <row r="3" spans="1:14">
      <c r="A3" s="440"/>
      <c r="B3" s="440"/>
      <c r="C3" s="440"/>
      <c r="D3" s="440"/>
      <c r="E3" s="440"/>
      <c r="F3" s="440"/>
      <c r="G3" s="440"/>
      <c r="H3" s="440"/>
      <c r="I3" s="440"/>
      <c r="J3" s="440"/>
      <c r="K3" s="440"/>
      <c r="L3" s="440"/>
      <c r="M3" s="440"/>
      <c r="N3" s="440"/>
    </row>
    <row r="4" spans="1:14">
      <c r="A4" s="476">
        <v>9.8422989932505506E-2</v>
      </c>
      <c r="B4" s="476">
        <v>0.14851266947436764</v>
      </c>
      <c r="C4" s="476">
        <v>0.1712030017350851</v>
      </c>
      <c r="D4" s="476">
        <v>0.17803196738631125</v>
      </c>
      <c r="E4" s="476">
        <v>0.17221452208696517</v>
      </c>
      <c r="F4" s="477" t="s">
        <v>37</v>
      </c>
      <c r="G4" s="440"/>
      <c r="H4" s="482">
        <v>8.8487064430609247E-2</v>
      </c>
      <c r="I4" s="482">
        <v>0.12620308355196502</v>
      </c>
      <c r="J4" s="482">
        <v>0.14562352892485744</v>
      </c>
      <c r="K4" s="482">
        <v>0.15668509781342246</v>
      </c>
      <c r="L4" s="482">
        <v>0.1633636589276419</v>
      </c>
      <c r="M4" s="440"/>
      <c r="N4" s="440"/>
    </row>
    <row r="5" spans="1:14">
      <c r="A5" s="476">
        <v>-0.24382700558466683</v>
      </c>
      <c r="B5" s="476">
        <v>-0.37137653596555631</v>
      </c>
      <c r="C5" s="476">
        <v>-0.4374496704099497</v>
      </c>
      <c r="D5" s="476">
        <v>-0.47573512173509275</v>
      </c>
      <c r="E5" s="476">
        <v>-0.50329498418349805</v>
      </c>
      <c r="F5" s="477" t="s">
        <v>38</v>
      </c>
      <c r="G5" s="440"/>
      <c r="H5" s="482">
        <v>-0.18736554627853674</v>
      </c>
      <c r="I5" s="482">
        <v>-0.28203749254617605</v>
      </c>
      <c r="J5" s="482">
        <v>-0.33099896714422439</v>
      </c>
      <c r="K5" s="482">
        <v>-0.35904928031381211</v>
      </c>
      <c r="L5" s="482">
        <v>-0.37777235921019087</v>
      </c>
      <c r="M5" s="440"/>
      <c r="N5" s="440"/>
    </row>
    <row r="6" spans="1:14">
      <c r="A6" s="476">
        <v>0.10599308156950107</v>
      </c>
      <c r="B6" s="476">
        <v>0.1514960404772229</v>
      </c>
      <c r="C6" s="476">
        <v>0.15308790858769303</v>
      </c>
      <c r="D6" s="476">
        <v>0.10990149788569098</v>
      </c>
      <c r="E6" s="476">
        <v>0</v>
      </c>
      <c r="F6" s="477" t="s">
        <v>39</v>
      </c>
      <c r="G6" s="440"/>
      <c r="H6" s="482">
        <v>3.2196554751923803E-3</v>
      </c>
      <c r="I6" s="482">
        <v>-4.5707781152829093E-3</v>
      </c>
      <c r="J6" s="482">
        <v>-8.6364951136003315E-3</v>
      </c>
      <c r="K6" s="482">
        <v>-1.1052137972428797E-2</v>
      </c>
      <c r="L6" s="482">
        <v>-1.4346076172031815E-2</v>
      </c>
      <c r="M6" s="440"/>
      <c r="N6" s="440"/>
    </row>
    <row r="7" spans="1:14">
      <c r="A7" s="476">
        <v>-0.15681765932803216</v>
      </c>
      <c r="B7" s="476">
        <v>-0.23980889345096787</v>
      </c>
      <c r="C7" s="476">
        <v>-0.28330154282703385</v>
      </c>
      <c r="D7" s="476">
        <v>-0.30942229473698701</v>
      </c>
      <c r="E7" s="476">
        <v>-0.33059784559693073</v>
      </c>
      <c r="F7" s="477" t="s">
        <v>40</v>
      </c>
      <c r="G7" s="440"/>
      <c r="H7" s="482">
        <v>-4.6888290355832099E-2</v>
      </c>
      <c r="I7" s="482">
        <v>-6.5788689879044682E-2</v>
      </c>
      <c r="J7" s="482">
        <v>-7.6649685239928239E-2</v>
      </c>
      <c r="K7" s="482">
        <v>-8.5088023898257092E-2</v>
      </c>
      <c r="L7" s="482">
        <v>-9.4123361271691339E-2</v>
      </c>
      <c r="M7" s="440"/>
      <c r="N7" s="440"/>
    </row>
    <row r="8" spans="1:14">
      <c r="A8" s="440"/>
      <c r="B8" s="440"/>
      <c r="C8" s="440"/>
      <c r="D8" s="440"/>
      <c r="E8" s="440"/>
      <c r="F8" s="440"/>
      <c r="G8" s="440"/>
      <c r="H8" s="440"/>
      <c r="I8" s="440"/>
      <c r="J8" s="440"/>
      <c r="K8" s="440"/>
      <c r="L8" s="440"/>
      <c r="M8" s="440"/>
      <c r="N8" s="440"/>
    </row>
    <row r="9" spans="1:14">
      <c r="A9" s="478">
        <v>-0.22654335507732998</v>
      </c>
      <c r="B9" s="478">
        <v>-0.34570492710202289</v>
      </c>
      <c r="C9" s="478">
        <v>-0.40837197337782005</v>
      </c>
      <c r="D9" s="478">
        <v>-0.44644990041035482</v>
      </c>
      <c r="E9" s="478">
        <v>-0.47691849194123404</v>
      </c>
      <c r="F9" s="473" t="s">
        <v>41</v>
      </c>
      <c r="G9" s="440"/>
      <c r="H9" s="440"/>
      <c r="I9" s="440"/>
      <c r="J9" s="440"/>
      <c r="K9" s="440"/>
      <c r="L9" s="440"/>
      <c r="M9" s="440"/>
      <c r="N9" s="440"/>
    </row>
    <row r="10" spans="1:14">
      <c r="A10" s="478">
        <v>2.209958685603617E-2</v>
      </c>
      <c r="B10" s="478">
        <v>3.3445929839461076E-2</v>
      </c>
      <c r="C10" s="478">
        <v>3.8485173918011754E-2</v>
      </c>
      <c r="D10" s="478">
        <v>3.9778273096331411E-2</v>
      </c>
      <c r="E10" s="478">
        <v>3.8132865363983227E-2</v>
      </c>
      <c r="F10" s="479" t="s">
        <v>42</v>
      </c>
      <c r="G10" s="440"/>
      <c r="H10" s="440"/>
      <c r="I10" s="440"/>
      <c r="J10" s="440"/>
      <c r="K10" s="440"/>
      <c r="L10" s="440"/>
      <c r="M10" s="440"/>
      <c r="N10" s="440"/>
    </row>
    <row r="11" spans="1:14">
      <c r="A11" s="480">
        <v>2.5889344253191369E-2</v>
      </c>
      <c r="B11" s="480">
        <v>3.7011414994791339E-2</v>
      </c>
      <c r="C11" s="480">
        <v>3.744792792580344E-2</v>
      </c>
      <c r="D11" s="480">
        <v>2.6955410149763871E-2</v>
      </c>
      <c r="E11" s="480">
        <v>0</v>
      </c>
      <c r="F11" s="481" t="s">
        <v>43</v>
      </c>
      <c r="G11" s="440"/>
      <c r="H11" s="440"/>
      <c r="I11" s="440"/>
      <c r="J11" s="440"/>
      <c r="K11" s="440"/>
      <c r="L11" s="440"/>
      <c r="M11" s="440"/>
      <c r="N11" s="440"/>
    </row>
    <row r="12" spans="1:14">
      <c r="A12" s="440"/>
      <c r="B12" s="440"/>
      <c r="C12" s="440"/>
      <c r="D12" s="440"/>
      <c r="E12" s="440"/>
      <c r="F12" s="440"/>
      <c r="G12" s="440"/>
      <c r="H12" s="440"/>
      <c r="I12" s="440"/>
      <c r="J12" s="440"/>
      <c r="K12" s="440"/>
      <c r="L12" s="440"/>
      <c r="M12" s="440"/>
      <c r="N12" s="440"/>
    </row>
    <row r="13" spans="1:14">
      <c r="A13" s="480">
        <v>2.2522854944230553E-2</v>
      </c>
      <c r="B13" s="480">
        <v>2.3571110723509623E-2</v>
      </c>
      <c r="C13" s="480">
        <v>2.3260513713268892E-2</v>
      </c>
      <c r="D13" s="480">
        <v>2.1382087593080398E-2</v>
      </c>
      <c r="E13" s="480">
        <v>1.5515796296278816E-2</v>
      </c>
      <c r="F13" s="481" t="s">
        <v>210</v>
      </c>
      <c r="G13" s="440"/>
      <c r="H13" s="440"/>
      <c r="I13" s="440"/>
      <c r="J13" s="440"/>
      <c r="K13" s="440"/>
      <c r="L13" s="440"/>
      <c r="M13" s="440"/>
      <c r="N13" s="440"/>
    </row>
    <row r="14" spans="1:14">
      <c r="G14" s="440"/>
      <c r="H14" s="440"/>
      <c r="I14" s="440"/>
      <c r="J14" s="440"/>
      <c r="K14" s="440"/>
      <c r="L14" s="440"/>
      <c r="M14" s="440"/>
      <c r="N14" s="440"/>
    </row>
    <row r="15" spans="1:14">
      <c r="G15" s="440"/>
      <c r="H15" s="440"/>
      <c r="I15" s="440"/>
      <c r="J15" s="440"/>
      <c r="K15" s="440"/>
      <c r="L15" s="440"/>
      <c r="M15" s="440"/>
      <c r="N15" s="440"/>
    </row>
    <row r="16" spans="1:14">
      <c r="A16" s="440"/>
      <c r="B16" s="440"/>
      <c r="C16" s="440"/>
      <c r="D16" s="440"/>
      <c r="E16" s="440"/>
      <c r="F16" s="440"/>
      <c r="G16" s="440"/>
      <c r="H16" s="440"/>
      <c r="I16" s="440"/>
      <c r="J16" s="440"/>
      <c r="K16" s="440"/>
      <c r="L16" s="440"/>
      <c r="M16" s="440"/>
      <c r="N16" s="440"/>
    </row>
    <row r="17" spans="1:14">
      <c r="A17" s="440"/>
      <c r="B17" s="440"/>
      <c r="C17" s="440"/>
      <c r="D17" s="440"/>
      <c r="E17" s="440"/>
      <c r="F17" s="440"/>
      <c r="G17" s="440"/>
      <c r="H17" s="440"/>
      <c r="I17" s="440"/>
      <c r="J17" s="440"/>
      <c r="K17" s="440"/>
      <c r="L17" s="440"/>
      <c r="M17" s="440"/>
      <c r="N17" s="440"/>
    </row>
    <row r="18" spans="1:14">
      <c r="A18" s="482">
        <v>-0.22654335507732998</v>
      </c>
      <c r="B18" s="482">
        <v>8.8487064430609247E-2</v>
      </c>
      <c r="C18" s="440"/>
      <c r="D18" s="482">
        <v>-0.34570492710202289</v>
      </c>
      <c r="E18" s="482">
        <v>0.12620308355196502</v>
      </c>
      <c r="F18" s="440"/>
      <c r="G18" s="482">
        <v>-0.40837197337782005</v>
      </c>
      <c r="H18" s="482">
        <v>0.14562352892485744</v>
      </c>
      <c r="I18" s="440"/>
      <c r="J18" s="482">
        <v>-0.44644990041035482</v>
      </c>
      <c r="K18" s="482">
        <v>0.15668509781342246</v>
      </c>
      <c r="L18" s="440"/>
      <c r="M18" s="482">
        <v>-0.47691849194123404</v>
      </c>
      <c r="N18" s="482">
        <v>0.1633636589276419</v>
      </c>
    </row>
    <row r="19" spans="1:14">
      <c r="A19" s="482">
        <v>2.209958685603617E-2</v>
      </c>
      <c r="B19" s="482">
        <v>-0.18736554627853674</v>
      </c>
      <c r="C19" s="440"/>
      <c r="D19" s="482">
        <v>3.3445929839461076E-2</v>
      </c>
      <c r="E19" s="482">
        <v>-0.28203749254617605</v>
      </c>
      <c r="F19" s="440"/>
      <c r="G19" s="482">
        <v>3.8485173918011754E-2</v>
      </c>
      <c r="H19" s="482">
        <v>-0.33099896714422439</v>
      </c>
      <c r="I19" s="440"/>
      <c r="J19" s="482">
        <v>3.9778273096331411E-2</v>
      </c>
      <c r="K19" s="482">
        <v>-0.35904928031381211</v>
      </c>
      <c r="L19" s="440"/>
      <c r="M19" s="482">
        <v>3.8132865363983227E-2</v>
      </c>
      <c r="N19" s="482">
        <v>-0.37777235921019087</v>
      </c>
    </row>
    <row r="20" spans="1:14">
      <c r="A20" s="482">
        <v>2.5889344253191369E-2</v>
      </c>
      <c r="B20" s="482">
        <v>3.2196554751923803E-3</v>
      </c>
      <c r="C20" s="440"/>
      <c r="D20" s="482">
        <v>3.7011414994791339E-2</v>
      </c>
      <c r="E20" s="482">
        <v>-4.5707781152829093E-3</v>
      </c>
      <c r="F20" s="440"/>
      <c r="G20" s="482">
        <v>3.744792792580344E-2</v>
      </c>
      <c r="H20" s="482">
        <v>-8.6364951136003315E-3</v>
      </c>
      <c r="I20" s="440"/>
      <c r="J20" s="482">
        <v>2.6955410149763871E-2</v>
      </c>
      <c r="K20" s="482">
        <v>-1.1052137972428797E-2</v>
      </c>
      <c r="L20" s="440"/>
      <c r="M20" s="482">
        <v>0</v>
      </c>
      <c r="N20" s="482">
        <v>-1.4346076172031815E-2</v>
      </c>
    </row>
    <row r="21" spans="1:14">
      <c r="A21" s="482">
        <v>2.2522854944230553E-2</v>
      </c>
      <c r="B21" s="482">
        <v>-4.6888290355832099E-2</v>
      </c>
      <c r="C21" s="440"/>
      <c r="D21" s="482">
        <v>2.3571110723509623E-2</v>
      </c>
      <c r="E21" s="482">
        <v>-6.5788689879044682E-2</v>
      </c>
      <c r="F21" s="440"/>
      <c r="G21" s="482">
        <v>2.3260513713268892E-2</v>
      </c>
      <c r="H21" s="482">
        <v>-7.6649685239928239E-2</v>
      </c>
      <c r="I21" s="440"/>
      <c r="J21" s="482">
        <v>2.1382087593080398E-2</v>
      </c>
      <c r="K21" s="482">
        <v>-8.5088023898257092E-2</v>
      </c>
      <c r="L21" s="440"/>
      <c r="M21" s="482">
        <v>1.5515796296278816E-2</v>
      </c>
      <c r="N21" s="482">
        <v>-9.4123361271691339E-2</v>
      </c>
    </row>
    <row r="23" spans="1:14" ht="15" thickBot="1"/>
    <row r="24" spans="1:14">
      <c r="A24" s="50" t="s">
        <v>14</v>
      </c>
      <c r="B24" s="449">
        <v>0.23701229110508429</v>
      </c>
      <c r="C24" s="449">
        <v>0.25070065137608089</v>
      </c>
      <c r="D24" s="449">
        <v>0.25646508870638662</v>
      </c>
      <c r="E24" s="449">
        <v>0.25624100648230785</v>
      </c>
      <c r="F24" s="449">
        <v>0.26027957565401999</v>
      </c>
    </row>
    <row r="25" spans="1:14">
      <c r="A25" s="39" t="s">
        <v>9</v>
      </c>
      <c r="B25" s="443">
        <v>0.6539860148715928</v>
      </c>
      <c r="C25" s="443">
        <v>0.65692497252003534</v>
      </c>
      <c r="D25" s="443">
        <v>0.65849509000123074</v>
      </c>
      <c r="E25" s="443">
        <v>0.66055817833754682</v>
      </c>
      <c r="F25" s="443">
        <v>0.65959537646017541</v>
      </c>
    </row>
    <row r="26" spans="1:14">
      <c r="A26" s="39" t="s">
        <v>10</v>
      </c>
      <c r="B26" s="443">
        <v>0.43028249511690886</v>
      </c>
      <c r="C26" s="443">
        <v>0.43800074265397365</v>
      </c>
      <c r="D26" s="443">
        <v>0.44162176461849822</v>
      </c>
      <c r="E26" s="443">
        <v>0.44370629704099551</v>
      </c>
      <c r="F26" s="443">
        <v>0.44409105872552873</v>
      </c>
    </row>
    <row r="27" spans="1:14">
      <c r="A27" s="39" t="s">
        <v>11</v>
      </c>
      <c r="B27" s="443">
        <v>0.78033170803375229</v>
      </c>
      <c r="C27" s="443">
        <v>0.76677319343830463</v>
      </c>
      <c r="D27" s="443">
        <v>0.7599362533504106</v>
      </c>
      <c r="E27" s="443">
        <v>0.75417992705725667</v>
      </c>
      <c r="F27" s="443">
        <v>0.75515265081106553</v>
      </c>
    </row>
    <row r="28" spans="1:14">
      <c r="A28" s="39" t="s">
        <v>52</v>
      </c>
      <c r="B28" s="443">
        <v>0.15500272373539994</v>
      </c>
      <c r="C28" s="443">
        <v>0.2325828266254808</v>
      </c>
      <c r="D28" s="443">
        <v>0.27159463998418876</v>
      </c>
      <c r="E28" s="443">
        <v>0.2897703444608995</v>
      </c>
      <c r="F28" s="443">
        <v>0.30036362374731007</v>
      </c>
    </row>
    <row r="29" spans="1:14" ht="15" thickBot="1">
      <c r="A29" s="54" t="s">
        <v>24</v>
      </c>
      <c r="B29" s="446">
        <v>0.11999408944352816</v>
      </c>
      <c r="C29" s="446">
        <v>0.17519064462269851</v>
      </c>
      <c r="D29" s="446">
        <v>0.20146520024711168</v>
      </c>
      <c r="E29" s="446">
        <v>0.21262098737108917</v>
      </c>
      <c r="F29" s="446">
        <v>0.2202367536538046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53"/>
  <sheetViews>
    <sheetView topLeftCell="A25" zoomScale="70" zoomScaleNormal="70" workbookViewId="0">
      <selection activeCell="H56" sqref="H56"/>
    </sheetView>
  </sheetViews>
  <sheetFormatPr defaultRowHeight="14.5"/>
  <cols>
    <col min="3" max="3" width="8.453125" customWidth="1"/>
    <col min="4" max="4" width="9.7265625" customWidth="1"/>
    <col min="5" max="5" width="8.7265625" customWidth="1"/>
    <col min="6" max="6" width="11" customWidth="1"/>
    <col min="7" max="7" width="10.7265625" customWidth="1"/>
    <col min="8" max="8" width="10.54296875" customWidth="1"/>
    <col min="11" max="11" width="11.81640625" customWidth="1"/>
    <col min="12" max="12" width="10.26953125" customWidth="1"/>
    <col min="13" max="14" width="10.90625" bestFit="1" customWidth="1"/>
    <col min="15" max="15" width="9.26953125" bestFit="1" customWidth="1"/>
    <col min="16" max="16" width="13.1796875" bestFit="1" customWidth="1"/>
    <col min="17" max="18" width="9.26953125" bestFit="1" customWidth="1"/>
    <col min="19" max="19" width="10.26953125" customWidth="1"/>
  </cols>
  <sheetData>
    <row r="1" spans="1:28">
      <c r="A1" s="6"/>
      <c r="W1" s="6"/>
      <c r="X1" s="6"/>
      <c r="Y1" s="6"/>
      <c r="Z1" s="6"/>
      <c r="AA1" s="6"/>
      <c r="AB1" s="6"/>
    </row>
    <row r="2" spans="1:28">
      <c r="A2" s="6"/>
      <c r="W2" s="6"/>
      <c r="X2" s="6"/>
      <c r="Y2" s="6"/>
      <c r="Z2" s="6"/>
      <c r="AA2" s="6"/>
      <c r="AB2" s="6"/>
    </row>
    <row r="3" spans="1:28">
      <c r="A3" s="6"/>
      <c r="W3" s="6"/>
      <c r="X3" s="6"/>
      <c r="Y3" s="6"/>
      <c r="Z3" s="6"/>
      <c r="AA3" s="6"/>
      <c r="AB3" s="6"/>
    </row>
    <row r="4" spans="1:28">
      <c r="A4" s="6"/>
      <c r="G4" s="6"/>
      <c r="H4" s="6"/>
      <c r="I4" s="6"/>
      <c r="W4" s="6"/>
      <c r="X4" s="6"/>
      <c r="Y4" s="6"/>
      <c r="Z4" s="6"/>
      <c r="AA4" s="6"/>
      <c r="AB4" s="6"/>
    </row>
    <row r="5" spans="1:28">
      <c r="A5" s="6"/>
      <c r="W5" s="6"/>
      <c r="X5" s="6"/>
      <c r="Y5" s="6"/>
      <c r="Z5" s="6"/>
      <c r="AA5" s="6"/>
      <c r="AB5" s="6"/>
    </row>
    <row r="6" spans="1:28">
      <c r="A6" s="6"/>
      <c r="W6" s="6"/>
      <c r="X6" s="6"/>
      <c r="Y6" s="6"/>
      <c r="Z6" s="6"/>
      <c r="AA6" s="6"/>
      <c r="AB6" s="6"/>
    </row>
    <row r="7" spans="1:28" ht="15" thickBot="1">
      <c r="A7" s="6"/>
      <c r="W7" s="6"/>
      <c r="X7" s="6"/>
      <c r="Y7" s="6"/>
      <c r="Z7" s="6"/>
      <c r="AA7" s="6"/>
      <c r="AB7" s="6"/>
    </row>
    <row r="8" spans="1:28" ht="15" thickBot="1">
      <c r="A8" s="6"/>
      <c r="G8" s="215">
        <f>'BACKPRO 1 (LSTM)'!I68</f>
        <v>-0.22654335507732998</v>
      </c>
      <c r="H8" s="401" t="s">
        <v>57</v>
      </c>
      <c r="K8" s="109">
        <f t="array" ref="K8:K11">MMULT(B15:E18,G8:G11)</f>
        <v>8.8487064430609247E-2</v>
      </c>
      <c r="L8" s="401" t="s">
        <v>57</v>
      </c>
      <c r="W8" s="6"/>
      <c r="X8" s="6"/>
      <c r="Y8" s="6"/>
      <c r="Z8" s="6"/>
      <c r="AA8" s="6"/>
      <c r="AB8" s="6"/>
    </row>
    <row r="9" spans="1:28" ht="15" thickBot="1">
      <c r="A9" s="6"/>
      <c r="G9" s="216">
        <f>'BACKPRO 1 (LSTM)'!I69</f>
        <v>2.209958685603617E-2</v>
      </c>
      <c r="H9" s="402"/>
      <c r="K9" s="167">
        <v>-0.18736554627853674</v>
      </c>
      <c r="L9" s="402"/>
      <c r="U9" s="399" t="s">
        <v>47</v>
      </c>
      <c r="V9" s="400"/>
      <c r="W9" s="6"/>
      <c r="X9" s="6"/>
      <c r="Y9" s="6"/>
      <c r="Z9" s="6"/>
      <c r="AA9" s="6"/>
      <c r="AB9" s="6"/>
    </row>
    <row r="10" spans="1:28">
      <c r="A10" s="6"/>
      <c r="G10" s="216">
        <f>'BACKPRO 1 (LSTM)'!I70</f>
        <v>2.5889344253191369E-2</v>
      </c>
      <c r="H10" s="402"/>
      <c r="K10" s="167">
        <v>3.2196554751923803E-3</v>
      </c>
      <c r="L10" s="402"/>
      <c r="U10" s="404">
        <f>R15</f>
        <v>-4.6888290355832099E-2</v>
      </c>
      <c r="V10" s="405"/>
      <c r="W10" s="6"/>
      <c r="X10" s="6"/>
      <c r="Y10" s="6"/>
      <c r="Z10" s="6"/>
      <c r="AA10" s="6"/>
      <c r="AB10" s="6"/>
    </row>
    <row r="11" spans="1:28" ht="15" thickBot="1">
      <c r="A11" s="6"/>
      <c r="G11" s="217">
        <f>'BACKPRO 1 (LSTM)'!I71</f>
        <v>2.2522854944230553E-2</v>
      </c>
      <c r="H11" s="402"/>
      <c r="K11" s="168">
        <v>-4.6888290355832099E-2</v>
      </c>
      <c r="L11" s="402"/>
      <c r="U11" s="406">
        <f>R16</f>
        <v>-6.5788689879044682E-2</v>
      </c>
      <c r="V11" s="407"/>
      <c r="W11" s="6"/>
      <c r="X11" s="6"/>
      <c r="Y11" s="6"/>
      <c r="Z11" s="6"/>
      <c r="AA11" s="6"/>
      <c r="AB11" s="6"/>
    </row>
    <row r="12" spans="1:28" ht="15" thickBot="1">
      <c r="A12" s="6"/>
      <c r="G12" s="164">
        <f>'BACKPRO 1 (LSTM)'!U68</f>
        <v>-0.34570492710202289</v>
      </c>
      <c r="H12" s="403" t="s">
        <v>55</v>
      </c>
      <c r="K12" s="164">
        <f t="array" ref="K12:K15">MMULT(B15:E18,G12:G15)</f>
        <v>0.12620308355196502</v>
      </c>
      <c r="L12" s="403" t="s">
        <v>55</v>
      </c>
      <c r="U12" s="408">
        <f>R17</f>
        <v>-7.6649685239928239E-2</v>
      </c>
      <c r="V12" s="409"/>
      <c r="W12" s="6"/>
      <c r="X12" s="6"/>
      <c r="Y12" s="6"/>
      <c r="Z12" s="6"/>
      <c r="AA12" s="6"/>
      <c r="AB12" s="6"/>
    </row>
    <row r="13" spans="1:28" ht="15" thickBot="1">
      <c r="A13" s="6"/>
      <c r="G13" s="165">
        <f>'BACKPRO 1 (LSTM)'!U69</f>
        <v>3.3445929839461076E-2</v>
      </c>
      <c r="H13" s="403"/>
      <c r="K13" s="165">
        <v>-0.28203749254617605</v>
      </c>
      <c r="L13" s="403"/>
      <c r="O13" s="391" t="s">
        <v>181</v>
      </c>
      <c r="P13" s="392"/>
      <c r="Q13" s="392"/>
      <c r="R13" s="392"/>
      <c r="S13" s="393"/>
      <c r="U13" s="410">
        <f>R18</f>
        <v>-8.5088023898257092E-2</v>
      </c>
      <c r="V13" s="411"/>
      <c r="W13" s="6"/>
      <c r="X13" s="6"/>
      <c r="Y13" s="6"/>
      <c r="Z13" s="6"/>
      <c r="AA13" s="6"/>
      <c r="AB13" s="6"/>
    </row>
    <row r="14" spans="1:28" ht="15" thickBot="1">
      <c r="A14" s="6"/>
      <c r="B14" s="337" t="str">
        <f>'BACKPRO 1 (LSTM)'!P3</f>
        <v>W Transpose</v>
      </c>
      <c r="C14" s="338"/>
      <c r="D14" s="338"/>
      <c r="E14" s="339"/>
      <c r="G14" s="165">
        <f>'BACKPRO 1 (LSTM)'!U70</f>
        <v>3.7011414994791339E-2</v>
      </c>
      <c r="H14" s="403"/>
      <c r="K14" s="165">
        <v>-4.5707781152829093E-3</v>
      </c>
      <c r="L14" s="403"/>
      <c r="O14" s="205" t="s">
        <v>4</v>
      </c>
      <c r="P14" s="206" t="s">
        <v>5</v>
      </c>
      <c r="Q14" s="207" t="s">
        <v>7</v>
      </c>
      <c r="R14" s="208" t="s">
        <v>6</v>
      </c>
      <c r="S14" s="209"/>
      <c r="U14" s="412">
        <f>R19</f>
        <v>-9.4123361271691339E-2</v>
      </c>
      <c r="V14" s="413"/>
      <c r="W14" s="6"/>
      <c r="X14" s="6"/>
      <c r="Y14" s="6"/>
      <c r="Z14" s="6"/>
      <c r="AA14" s="6"/>
      <c r="AB14" s="6"/>
    </row>
    <row r="15" spans="1:28" ht="15" thickBot="1">
      <c r="A15" s="6"/>
      <c r="B15" s="441">
        <f>'BACKPRO 1 (LSTM)'!P4</f>
        <v>-0.245714286</v>
      </c>
      <c r="C15" s="442">
        <f>'BACKPRO 1 (LSTM)'!Q4</f>
        <v>0.86802039799999997</v>
      </c>
      <c r="D15" s="442">
        <f>'BACKPRO 1 (LSTM)'!R4</f>
        <v>-0.20644416099999999</v>
      </c>
      <c r="E15" s="443">
        <f>'BACKPRO 1 (LSTM)'!S4</f>
        <v>0.84287438299999995</v>
      </c>
      <c r="G15" s="166">
        <f>'BACKPRO 1 (LSTM)'!U71</f>
        <v>2.3571110723509623E-2</v>
      </c>
      <c r="H15" s="403"/>
      <c r="K15" s="166">
        <v>-6.5788689879044682E-2</v>
      </c>
      <c r="L15" s="403"/>
      <c r="O15" s="224">
        <f t="array" ref="O15:R15">TRANSPOSE(K8:K11)</f>
        <v>8.8487064430609247E-2</v>
      </c>
      <c r="P15" s="225">
        <v>-0.18736554627853674</v>
      </c>
      <c r="Q15" s="225">
        <v>3.2196554751923803E-3</v>
      </c>
      <c r="R15" s="226">
        <v>-4.6888290355832099E-2</v>
      </c>
      <c r="S15" s="227" t="s">
        <v>57</v>
      </c>
      <c r="W15" s="6"/>
      <c r="X15" s="6"/>
      <c r="Y15" s="6"/>
      <c r="Z15" s="6"/>
      <c r="AA15" s="6"/>
      <c r="AB15" s="6"/>
    </row>
    <row r="16" spans="1:28">
      <c r="A16" s="6"/>
      <c r="B16" s="441">
        <f>'BACKPRO 1 (LSTM)'!P5</f>
        <v>0.85036060199999997</v>
      </c>
      <c r="C16" s="442">
        <f>'BACKPRO 1 (LSTM)'!Q5</f>
        <v>0.86042975399999999</v>
      </c>
      <c r="D16" s="442">
        <f>'BACKPRO 1 (LSTM)'!R5</f>
        <v>-0.24856165999999999</v>
      </c>
      <c r="E16" s="443">
        <f>'BACKPRO 1 (LSTM)'!S5</f>
        <v>-0.32420606499999999</v>
      </c>
      <c r="G16" s="161">
        <f>'BACKPRO 1 (LSTM)'!AG68</f>
        <v>-0.40837197337782005</v>
      </c>
      <c r="H16" s="395" t="s">
        <v>54</v>
      </c>
      <c r="K16" s="161">
        <f t="array" ref="K16:K19">MMULT(B15:E18,G16:G19)</f>
        <v>0.14562352892485744</v>
      </c>
      <c r="L16" s="395" t="s">
        <v>54</v>
      </c>
      <c r="M16" s="325" t="s">
        <v>182</v>
      </c>
      <c r="N16" s="329"/>
      <c r="O16" s="76">
        <f t="array" ref="O16:R16">TRANSPOSE(K12:K15)</f>
        <v>0.12620308355196502</v>
      </c>
      <c r="P16" s="75">
        <v>-0.28203749254617605</v>
      </c>
      <c r="Q16" s="75">
        <v>-4.5707781152829093E-3</v>
      </c>
      <c r="R16" s="228">
        <v>-6.5788689879044682E-2</v>
      </c>
      <c r="S16" s="77" t="s">
        <v>55</v>
      </c>
      <c r="W16" s="6"/>
      <c r="X16" s="6"/>
      <c r="Y16" s="6"/>
      <c r="Z16" s="6"/>
      <c r="AA16" s="6"/>
      <c r="AB16" s="6"/>
    </row>
    <row r="17" spans="1:28" ht="15" thickBot="1">
      <c r="A17" s="6"/>
      <c r="B17" s="441">
        <f>'BACKPRO 1 (LSTM)'!P6</f>
        <v>2.9262045E-2</v>
      </c>
      <c r="C17" s="442">
        <f>'BACKPRO 1 (LSTM)'!Q6</f>
        <v>-0.37958092500000001</v>
      </c>
      <c r="D17" s="442">
        <f>'BACKPRO 1 (LSTM)'!R6</f>
        <v>-8.5253247000000004E-2</v>
      </c>
      <c r="E17" s="443">
        <f>'BACKPRO 1 (LSTM)'!S6</f>
        <v>0.90772282900000001</v>
      </c>
      <c r="G17" s="162">
        <f>'BACKPRO 1 (LSTM)'!AG69</f>
        <v>3.8485173918011754E-2</v>
      </c>
      <c r="H17" s="395"/>
      <c r="K17" s="162">
        <v>-0.33099896714422439</v>
      </c>
      <c r="L17" s="395"/>
      <c r="O17" s="151">
        <f t="array" ref="O17:R17">TRANSPOSE(K16:K20)</f>
        <v>0.14562352892485744</v>
      </c>
      <c r="P17" s="152">
        <v>-0.33099896714422439</v>
      </c>
      <c r="Q17" s="152">
        <v>-8.6364951136003315E-3</v>
      </c>
      <c r="R17" s="229">
        <v>-7.6649685239928239E-2</v>
      </c>
      <c r="S17" s="153" t="s">
        <v>54</v>
      </c>
      <c r="W17" s="6"/>
      <c r="X17" s="6"/>
      <c r="Y17" s="6"/>
      <c r="Z17" s="6"/>
      <c r="AA17" s="6"/>
      <c r="AB17" s="6"/>
    </row>
    <row r="18" spans="1:28" ht="15" thickBot="1">
      <c r="A18" s="6"/>
      <c r="B18" s="444">
        <f>'BACKPRO 1 (LSTM)'!P7</f>
        <v>0.18439808699999999</v>
      </c>
      <c r="C18" s="445">
        <f>'BACKPRO 1 (LSTM)'!Q7</f>
        <v>7.9506913999999998E-2</v>
      </c>
      <c r="D18" s="445">
        <f>'BACKPRO 1 (LSTM)'!R7</f>
        <v>0.25112624</v>
      </c>
      <c r="E18" s="446">
        <f>'BACKPRO 1 (LSTM)'!S7</f>
        <v>-0.59373879200000002</v>
      </c>
      <c r="G18" s="162">
        <f>'BACKPRO 1 (LSTM)'!AG70</f>
        <v>3.744792792580344E-2</v>
      </c>
      <c r="H18" s="395"/>
      <c r="K18" s="162">
        <v>-8.6364951136003315E-3</v>
      </c>
      <c r="L18" s="395"/>
      <c r="O18" s="104">
        <f t="array" ref="O18:R18">TRANSPOSE(K20:K23)</f>
        <v>0.15668509781342246</v>
      </c>
      <c r="P18" s="105">
        <v>-0.35904928031381211</v>
      </c>
      <c r="Q18" s="105">
        <v>-1.1052137972428797E-2</v>
      </c>
      <c r="R18" s="230">
        <v>-8.5088023898257092E-2</v>
      </c>
      <c r="S18" s="106" t="s">
        <v>22</v>
      </c>
      <c r="U18" s="399" t="s">
        <v>120</v>
      </c>
      <c r="V18" s="400"/>
      <c r="W18" s="6"/>
      <c r="X18" s="6"/>
      <c r="Y18" s="6"/>
      <c r="Z18" s="6"/>
      <c r="AA18" s="6"/>
      <c r="AB18" s="6"/>
    </row>
    <row r="19" spans="1:28" ht="15" thickBot="1">
      <c r="A19" s="6"/>
      <c r="G19" s="163">
        <f>'BACKPRO 1 (LSTM)'!AG71</f>
        <v>2.3260513713268892E-2</v>
      </c>
      <c r="H19" s="395"/>
      <c r="K19" s="163">
        <v>-7.6649685239928239E-2</v>
      </c>
      <c r="L19" s="395"/>
      <c r="O19" s="199">
        <f t="array" ref="O19:R19">TRANSPOSE(K24:K27)</f>
        <v>0.1633636589276419</v>
      </c>
      <c r="P19" s="156">
        <v>-0.37777235921019087</v>
      </c>
      <c r="Q19" s="156">
        <v>-1.4346076172031815E-2</v>
      </c>
      <c r="R19" s="231">
        <v>-9.4123361271691339E-2</v>
      </c>
      <c r="S19" s="200" t="s">
        <v>21</v>
      </c>
      <c r="U19" s="404">
        <f>'BACKPRO 1 (LSTM)'!I40</f>
        <v>-0.15681765932803216</v>
      </c>
      <c r="V19" s="405"/>
      <c r="W19" s="6"/>
      <c r="X19" s="6"/>
      <c r="Y19" s="6"/>
      <c r="Z19" s="6"/>
      <c r="AA19" s="6"/>
      <c r="AB19" s="6"/>
    </row>
    <row r="20" spans="1:28">
      <c r="A20" s="6"/>
      <c r="G20" s="160">
        <f>'BACKPRO 1 (LSTM)'!AS68</f>
        <v>-0.44644990041035482</v>
      </c>
      <c r="H20" s="396" t="s">
        <v>22</v>
      </c>
      <c r="K20" s="160">
        <f t="array" ref="K20:K23">MMULT(B15:E18,G20:G23)</f>
        <v>0.15668509781342246</v>
      </c>
      <c r="L20" s="396" t="s">
        <v>22</v>
      </c>
      <c r="U20" s="406">
        <f>'BACKPRO 1 (LSTM)'!U40</f>
        <v>-0.23980889345096787</v>
      </c>
      <c r="V20" s="407"/>
      <c r="W20" s="6"/>
      <c r="X20" s="6"/>
      <c r="Y20" s="6"/>
      <c r="Z20" s="6"/>
      <c r="AA20" s="6"/>
      <c r="AB20" s="6"/>
    </row>
    <row r="21" spans="1:28">
      <c r="A21" s="6"/>
      <c r="G21" s="110">
        <f>'BACKPRO 1 (LSTM)'!AS69</f>
        <v>3.9778273096331411E-2</v>
      </c>
      <c r="H21" s="396"/>
      <c r="K21" s="110">
        <v>-0.35904928031381211</v>
      </c>
      <c r="L21" s="396"/>
      <c r="U21" s="408">
        <f>'BACKPRO 1 (LSTM)'!AG40</f>
        <v>-0.28330154282703385</v>
      </c>
      <c r="V21" s="409"/>
      <c r="W21" s="6"/>
      <c r="X21" s="6"/>
      <c r="Y21" s="6"/>
      <c r="Z21" s="6"/>
      <c r="AA21" s="6"/>
      <c r="AB21" s="6"/>
    </row>
    <row r="22" spans="1:28">
      <c r="A22" s="6"/>
      <c r="G22" s="110">
        <f>'BACKPRO 1 (LSTM)'!AS70</f>
        <v>2.6955410149763871E-2</v>
      </c>
      <c r="H22" s="396"/>
      <c r="K22" s="110">
        <v>-1.1052137972428797E-2</v>
      </c>
      <c r="L22" s="396"/>
      <c r="U22" s="410">
        <f>'BACKPRO 1 (LSTM)'!AS40</f>
        <v>-0.30942229473698701</v>
      </c>
      <c r="V22" s="411"/>
      <c r="W22" s="6"/>
      <c r="X22" s="6"/>
      <c r="Y22" s="6"/>
      <c r="Z22" s="6"/>
      <c r="AA22" s="6"/>
      <c r="AB22" s="6"/>
    </row>
    <row r="23" spans="1:28" ht="15" thickBot="1">
      <c r="G23" s="111">
        <f>'BACKPRO 1 (LSTM)'!AS71</f>
        <v>2.1382087593080398E-2</v>
      </c>
      <c r="H23" s="396"/>
      <c r="K23" s="111">
        <v>-8.5088023898257092E-2</v>
      </c>
      <c r="L23" s="396"/>
      <c r="U23" s="412">
        <f>'BACKPRO 1 (LSTM)'!BE40</f>
        <v>-0.33059784559693073</v>
      </c>
      <c r="V23" s="413"/>
      <c r="W23" s="6"/>
      <c r="X23" s="6"/>
      <c r="Y23" s="6"/>
      <c r="Z23" s="6"/>
      <c r="AA23" s="6"/>
      <c r="AB23" s="6"/>
    </row>
    <row r="24" spans="1:28">
      <c r="G24" s="218">
        <f>'BACKPRO 1 (LSTM)'!BE68</f>
        <v>-0.47691849194123404</v>
      </c>
      <c r="H24" s="397" t="s">
        <v>21</v>
      </c>
      <c r="K24" s="221">
        <f t="array" ref="K24:K27">MMULT(B15:E18,G24:G27)</f>
        <v>0.1633636589276419</v>
      </c>
      <c r="L24" s="397" t="s">
        <v>21</v>
      </c>
    </row>
    <row r="25" spans="1:28">
      <c r="G25" s="219">
        <f>'BACKPRO 1 (LSTM)'!BE69</f>
        <v>3.8132865363983227E-2</v>
      </c>
      <c r="H25" s="397"/>
      <c r="K25" s="222">
        <v>-0.37777235921019087</v>
      </c>
      <c r="L25" s="397"/>
    </row>
    <row r="26" spans="1:28">
      <c r="G26" s="219">
        <f>'BACKPRO 1 (LSTM)'!BE70</f>
        <v>0</v>
      </c>
      <c r="H26" s="397"/>
      <c r="K26" s="222">
        <v>-1.4346076172031815E-2</v>
      </c>
      <c r="L26" s="397"/>
    </row>
    <row r="27" spans="1:28" ht="15" thickBot="1">
      <c r="G27" s="220">
        <f>'BACKPRO 1 (LSTM)'!BE71</f>
        <v>1.5515796296278816E-2</v>
      </c>
      <c r="H27" s="398"/>
      <c r="K27" s="223">
        <v>-9.4123361271691339E-2</v>
      </c>
      <c r="L27" s="398"/>
    </row>
    <row r="33" spans="2:24" ht="15" thickBot="1">
      <c r="K33" s="394" t="s">
        <v>48</v>
      </c>
      <c r="L33" s="394"/>
      <c r="M33" s="394"/>
      <c r="N33" s="394"/>
      <c r="Q33" t="s">
        <v>26</v>
      </c>
    </row>
    <row r="34" spans="2:24" ht="15" thickBot="1">
      <c r="B34" s="391" t="s">
        <v>181</v>
      </c>
      <c r="C34" s="392"/>
      <c r="D34" s="392"/>
      <c r="E34" s="392"/>
      <c r="F34" s="393"/>
      <c r="K34" s="447">
        <f t="array" ref="K34:N37">MMULT(G8:G11,B36:E36)</f>
        <v>-0.22654335507732998</v>
      </c>
      <c r="L34" s="448">
        <v>-2.2654335507732997E-9</v>
      </c>
      <c r="M34" s="448">
        <v>-0.11260732752377546</v>
      </c>
      <c r="N34" s="449">
        <v>5.1164243617972831E-2</v>
      </c>
      <c r="O34" t="s">
        <v>89</v>
      </c>
      <c r="Q34">
        <f>'BACKPRO 1 (LSTM)'!$G$74</f>
        <v>6.0833429308655929E-2</v>
      </c>
    </row>
    <row r="35" spans="2:24" ht="15" thickBot="1">
      <c r="B35" s="210" t="s">
        <v>4</v>
      </c>
      <c r="C35" s="211" t="s">
        <v>5</v>
      </c>
      <c r="D35" s="212" t="s">
        <v>7</v>
      </c>
      <c r="E35" s="213" t="s">
        <v>6</v>
      </c>
      <c r="F35" s="214"/>
      <c r="K35" s="441">
        <v>2.209958685603617E-2</v>
      </c>
      <c r="L35" s="442">
        <v>2.209958685603617E-10</v>
      </c>
      <c r="M35" s="442">
        <v>1.0984985255419738E-2</v>
      </c>
      <c r="N35" s="443">
        <v>-4.9911357822559855E-3</v>
      </c>
    </row>
    <row r="36" spans="2:24">
      <c r="B36" s="50">
        <f>INPUT!C22</f>
        <v>1</v>
      </c>
      <c r="C36" s="51">
        <f>INPUT!D22</f>
        <v>1E-8</v>
      </c>
      <c r="D36" s="51">
        <f>INPUT!E22</f>
        <v>0.49706744868035191</v>
      </c>
      <c r="E36" s="51">
        <f>INPUT!F22</f>
        <v>-0.22584747012556625</v>
      </c>
      <c r="F36" s="52" t="s">
        <v>57</v>
      </c>
      <c r="K36" s="441">
        <v>2.5889344253191369E-2</v>
      </c>
      <c r="L36" s="442">
        <v>2.5889344253191372E-10</v>
      </c>
      <c r="M36" s="442">
        <v>1.2868750295941164E-2</v>
      </c>
      <c r="N36" s="443">
        <v>-5.8470429027931382E-3</v>
      </c>
    </row>
    <row r="37" spans="2:24" ht="15" thickBot="1">
      <c r="B37" s="39">
        <f>INPUT!C21</f>
        <v>1</v>
      </c>
      <c r="C37" s="7">
        <f>INPUT!D21</f>
        <v>1E-8</v>
      </c>
      <c r="D37" s="7">
        <f>INPUT!E21</f>
        <v>0.52492668621700878</v>
      </c>
      <c r="E37" s="7">
        <f>INPUT!F21</f>
        <v>-0.21088081995064817</v>
      </c>
      <c r="F37" s="53" t="s">
        <v>55</v>
      </c>
      <c r="K37" s="444">
        <v>2.2522854944230553E-2</v>
      </c>
      <c r="L37" s="445">
        <v>2.2522854944230554E-10</v>
      </c>
      <c r="M37" s="445">
        <v>1.119537804412633E-2</v>
      </c>
      <c r="N37" s="446">
        <v>-5.0867298091595717E-3</v>
      </c>
    </row>
    <row r="38" spans="2:24">
      <c r="B38" s="39">
        <f>INPUT!C20</f>
        <v>1</v>
      </c>
      <c r="C38" s="7">
        <f>INPUT!D20</f>
        <v>1E-8</v>
      </c>
      <c r="D38" s="7">
        <f>INPUT!E20</f>
        <v>0.5161290322580645</v>
      </c>
      <c r="E38" s="7">
        <f>INPUT!F20</f>
        <v>-0.1798287232389951</v>
      </c>
      <c r="F38" s="53" t="s">
        <v>54</v>
      </c>
      <c r="K38" s="50">
        <f t="array" ref="K38:N41">MMULT(G12:G15,B37:E37)</f>
        <v>-0.34570492710202289</v>
      </c>
      <c r="L38" s="51">
        <v>-3.4570492710202289E-9</v>
      </c>
      <c r="M38" s="51">
        <v>-0.18146974179255745</v>
      </c>
      <c r="N38" s="52">
        <v>7.2902538488253635E-2</v>
      </c>
      <c r="O38" t="s">
        <v>90</v>
      </c>
      <c r="Q38">
        <f>'BACKPRO 1 (LSTM)'!$S$74</f>
        <v>0.12107633920914911</v>
      </c>
    </row>
    <row r="39" spans="2:24">
      <c r="B39" s="39">
        <f>INPUT!C19</f>
        <v>1</v>
      </c>
      <c r="C39" s="7">
        <f>INPUT!D19</f>
        <v>1E-8</v>
      </c>
      <c r="D39" s="7">
        <f>INPUT!E19</f>
        <v>0.47947214076246336</v>
      </c>
      <c r="E39" s="7">
        <f>INPUT!F19</f>
        <v>-0.1177468128855398</v>
      </c>
      <c r="F39" s="53" t="s">
        <v>22</v>
      </c>
      <c r="K39" s="39">
        <v>3.3445929839461076E-2</v>
      </c>
      <c r="L39" s="7">
        <v>3.3445929839461075E-10</v>
      </c>
      <c r="M39" s="7">
        <v>1.7556661118074874E-2</v>
      </c>
      <c r="N39" s="53">
        <v>-7.0531051085574023E-3</v>
      </c>
    </row>
    <row r="40" spans="2:24" ht="15" thickBot="1">
      <c r="B40" s="54">
        <f>INPUT!C18</f>
        <v>1</v>
      </c>
      <c r="C40" s="55">
        <f>INPUT!D18</f>
        <v>1E-8</v>
      </c>
      <c r="D40" s="55">
        <f>INPUT!E18</f>
        <v>0.43255131964809385</v>
      </c>
      <c r="E40" s="55">
        <f>INPUT!F18</f>
        <v>0</v>
      </c>
      <c r="F40" s="56" t="s">
        <v>21</v>
      </c>
      <c r="K40" s="39">
        <v>3.7011414994791339E-2</v>
      </c>
      <c r="L40" s="7">
        <v>3.7011414994791337E-10</v>
      </c>
      <c r="M40" s="7">
        <v>1.9428279425418325E-2</v>
      </c>
      <c r="N40" s="53">
        <v>-7.8049975416353123E-3</v>
      </c>
    </row>
    <row r="41" spans="2:24" ht="15" thickBot="1">
      <c r="K41" s="54">
        <v>2.3571110723509623E-2</v>
      </c>
      <c r="L41" s="55">
        <v>2.3571110723509621E-10</v>
      </c>
      <c r="M41" s="55">
        <v>1.2373105042546106E-2</v>
      </c>
      <c r="N41" s="56">
        <v>-4.9706951565212255E-3</v>
      </c>
      <c r="X41" s="6"/>
    </row>
    <row r="42" spans="2:24">
      <c r="K42" s="50">
        <f t="array" ref="K42:N45">MMULT(G16:G19,B38:E38)</f>
        <v>-0.40837197337782005</v>
      </c>
      <c r="L42" s="51">
        <v>-4.0837197337782003E-9</v>
      </c>
      <c r="M42" s="51">
        <v>-0.21077263142081035</v>
      </c>
      <c r="N42" s="52">
        <v>7.3437010579122275E-2</v>
      </c>
      <c r="O42" t="s">
        <v>91</v>
      </c>
      <c r="Q42">
        <f>'BACKPRO 1 (LSTM)'!$AE$74</f>
        <v>0.18239363138978718</v>
      </c>
      <c r="X42" s="6"/>
    </row>
    <row r="43" spans="2:24">
      <c r="K43" s="39">
        <v>3.8485173918011754E-2</v>
      </c>
      <c r="L43" s="7">
        <v>3.8485173918011757E-10</v>
      </c>
      <c r="M43" s="7">
        <v>1.9863315570586713E-2</v>
      </c>
      <c r="N43" s="53">
        <v>-6.9207396893067284E-3</v>
      </c>
      <c r="X43" s="6"/>
    </row>
    <row r="44" spans="2:24">
      <c r="K44" s="39">
        <v>3.744792792580344E-2</v>
      </c>
      <c r="L44" s="7">
        <v>3.7447927925803443E-10</v>
      </c>
      <c r="M44" s="7">
        <v>1.932796280041468E-2</v>
      </c>
      <c r="N44" s="53">
        <v>-6.7342130668431423E-3</v>
      </c>
    </row>
    <row r="45" spans="2:24" ht="15" thickBot="1">
      <c r="K45" s="54">
        <v>2.3260513713268892E-2</v>
      </c>
      <c r="L45" s="55">
        <v>2.3260513713268894E-10</v>
      </c>
      <c r="M45" s="55">
        <v>1.2005426432654911E-2</v>
      </c>
      <c r="N45" s="56">
        <v>-4.1829084829402815E-3</v>
      </c>
      <c r="W45" s="6"/>
      <c r="X45" s="6"/>
    </row>
    <row r="46" spans="2:24">
      <c r="K46" s="50">
        <f t="array" ref="K46:N49">MMULT(G20:G23,B39:E39)</f>
        <v>-0.44644990041035482</v>
      </c>
      <c r="L46" s="51">
        <v>-4.4644990041035484E-9</v>
      </c>
      <c r="M46" s="51">
        <v>-0.2140602894929414</v>
      </c>
      <c r="N46" s="52">
        <v>5.2568052886385927E-2</v>
      </c>
      <c r="O46" t="s">
        <v>92</v>
      </c>
      <c r="Q46">
        <f>'BACKPRO 1 (LSTM)'!$AQ$74</f>
        <v>0.24039011101454213</v>
      </c>
      <c r="X46" s="6"/>
    </row>
    <row r="47" spans="2:24">
      <c r="K47" s="39">
        <v>3.9778273096331411E-2</v>
      </c>
      <c r="L47" s="7">
        <v>3.9778273096331413E-10</v>
      </c>
      <c r="M47" s="7">
        <v>1.9072573757331925E-2</v>
      </c>
      <c r="N47" s="53">
        <v>-4.6837648791836365E-3</v>
      </c>
      <c r="X47" s="6"/>
    </row>
    <row r="48" spans="2:24">
      <c r="K48" s="39">
        <v>2.6955410149763871E-2</v>
      </c>
      <c r="L48" s="7">
        <v>2.695541014976387E-10</v>
      </c>
      <c r="M48" s="7">
        <v>1.2924368209637516E-2</v>
      </c>
      <c r="N48" s="53">
        <v>-3.1739136351572267E-3</v>
      </c>
    </row>
    <row r="49" spans="11:24" ht="15" thickBot="1">
      <c r="K49" s="54">
        <v>2.1382087593080398E-2</v>
      </c>
      <c r="L49" s="55">
        <v>2.13820875930804E-10</v>
      </c>
      <c r="M49" s="55">
        <v>1.0252115312224766E-2</v>
      </c>
      <c r="N49" s="56">
        <v>-2.5176726669246599E-3</v>
      </c>
      <c r="X49" s="6"/>
    </row>
    <row r="50" spans="11:24">
      <c r="K50" s="50">
        <f t="array" ref="K50:N53">MMULT(G24:G27,B40:E40)</f>
        <v>-0.47691849194123404</v>
      </c>
      <c r="L50" s="51">
        <v>-4.7691849194123406E-9</v>
      </c>
      <c r="M50" s="51">
        <v>-0.20629172305375959</v>
      </c>
      <c r="N50" s="52">
        <v>0</v>
      </c>
      <c r="O50" t="s">
        <v>93</v>
      </c>
      <c r="Q50">
        <f>'BACKPRO 1 (LSTM)'!$BC$74</f>
        <v>0.29015835715187571</v>
      </c>
      <c r="X50" s="6"/>
    </row>
    <row r="51" spans="11:24">
      <c r="K51" s="39">
        <v>3.8132865363983227E-2</v>
      </c>
      <c r="L51" s="7">
        <v>3.813286536398323E-10</v>
      </c>
      <c r="M51" s="7">
        <v>1.6494421235154034E-2</v>
      </c>
      <c r="N51" s="53">
        <v>0</v>
      </c>
      <c r="X51" s="6"/>
    </row>
    <row r="52" spans="11:24">
      <c r="K52" s="39">
        <v>0</v>
      </c>
      <c r="L52" s="7">
        <v>0</v>
      </c>
      <c r="M52" s="7">
        <v>0</v>
      </c>
      <c r="N52" s="53">
        <v>0</v>
      </c>
    </row>
    <row r="53" spans="11:24" ht="15" thickBot="1">
      <c r="K53" s="54">
        <v>1.5515796296278816E-2</v>
      </c>
      <c r="L53" s="55">
        <v>1.5515796296278817E-10</v>
      </c>
      <c r="M53" s="55">
        <v>6.7113781633464089E-3</v>
      </c>
      <c r="N53" s="56">
        <v>0</v>
      </c>
    </row>
  </sheetData>
  <mergeCells count="27">
    <mergeCell ref="U20:V20"/>
    <mergeCell ref="U21:V21"/>
    <mergeCell ref="U22:V22"/>
    <mergeCell ref="U23:V23"/>
    <mergeCell ref="B14:E14"/>
    <mergeCell ref="O13:S13"/>
    <mergeCell ref="U9:V9"/>
    <mergeCell ref="U18:V18"/>
    <mergeCell ref="H8:H11"/>
    <mergeCell ref="H12:H15"/>
    <mergeCell ref="U10:V10"/>
    <mergeCell ref="U11:V11"/>
    <mergeCell ref="U12:V12"/>
    <mergeCell ref="U13:V13"/>
    <mergeCell ref="U14:V14"/>
    <mergeCell ref="L8:L11"/>
    <mergeCell ref="L12:L15"/>
    <mergeCell ref="L16:L19"/>
    <mergeCell ref="U19:V19"/>
    <mergeCell ref="B34:F34"/>
    <mergeCell ref="K33:N33"/>
    <mergeCell ref="H16:H19"/>
    <mergeCell ref="H20:H23"/>
    <mergeCell ref="H24:H27"/>
    <mergeCell ref="L20:L23"/>
    <mergeCell ref="L24:L27"/>
    <mergeCell ref="M16:N16"/>
  </mergeCells>
  <phoneticPr fontId="27"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BS63"/>
  <sheetViews>
    <sheetView topLeftCell="G7" zoomScale="85" zoomScaleNormal="85" workbookViewId="0">
      <selection activeCell="G9" sqref="G9:Y12"/>
    </sheetView>
  </sheetViews>
  <sheetFormatPr defaultRowHeight="14.5"/>
  <sheetData>
    <row r="2" spans="1:67" ht="15" thickBot="1">
      <c r="Z2" s="11"/>
      <c r="AA2" s="11"/>
      <c r="AB2" s="11"/>
      <c r="AC2" s="11"/>
      <c r="AH2" s="11"/>
      <c r="AI2" s="11"/>
      <c r="AJ2" s="11"/>
      <c r="AK2" s="11"/>
      <c r="AL2" s="11"/>
      <c r="AM2" s="11"/>
      <c r="AN2" s="11"/>
      <c r="AS2" s="11"/>
      <c r="AT2" s="11"/>
      <c r="AU2" s="11"/>
      <c r="AV2" s="11"/>
      <c r="AW2" s="11"/>
      <c r="AX2" s="11"/>
      <c r="AY2" s="11"/>
      <c r="BD2" s="11"/>
      <c r="BE2" s="11"/>
      <c r="BF2" s="11"/>
      <c r="BG2" s="11"/>
      <c r="BH2" s="11"/>
      <c r="BI2" s="11"/>
      <c r="BJ2" s="11"/>
      <c r="BK2" s="11"/>
      <c r="BL2" s="11"/>
      <c r="BM2" s="11"/>
      <c r="BN2" s="11"/>
      <c r="BO2" s="11"/>
    </row>
    <row r="3" spans="1:67">
      <c r="B3" s="417" t="s">
        <v>116</v>
      </c>
      <c r="C3" s="418"/>
      <c r="D3" s="418"/>
      <c r="E3" s="418"/>
      <c r="F3" s="418"/>
      <c r="G3" s="418"/>
      <c r="H3" s="418"/>
      <c r="I3" s="418"/>
      <c r="J3" s="418"/>
      <c r="K3" s="418"/>
      <c r="L3" s="418"/>
      <c r="M3" s="418"/>
      <c r="N3" s="418"/>
      <c r="O3" s="418"/>
      <c r="P3" s="418"/>
      <c r="Q3" s="418"/>
      <c r="R3" s="418"/>
      <c r="S3" s="418"/>
      <c r="T3" s="418"/>
      <c r="U3" s="418"/>
      <c r="V3" s="418"/>
      <c r="W3" s="418"/>
      <c r="X3" s="418"/>
      <c r="Y3" s="419"/>
      <c r="Z3" s="11"/>
      <c r="AA3" s="11"/>
      <c r="AB3" s="11"/>
      <c r="AC3" s="11"/>
      <c r="AH3" s="11"/>
      <c r="AI3" s="11"/>
      <c r="AJ3" s="11"/>
      <c r="AK3" s="11"/>
      <c r="AL3" s="11"/>
      <c r="AM3" s="11"/>
      <c r="AN3" s="11"/>
      <c r="AS3" s="11"/>
      <c r="AT3" s="11"/>
      <c r="AU3" s="11"/>
      <c r="AV3" s="11"/>
      <c r="AW3" s="11"/>
      <c r="AX3" s="11"/>
      <c r="AY3" s="11"/>
      <c r="BD3" s="11"/>
      <c r="BE3" s="11"/>
      <c r="BF3" s="11"/>
      <c r="BG3" s="11"/>
      <c r="BH3" s="11"/>
      <c r="BI3" s="11"/>
      <c r="BJ3" s="11"/>
      <c r="BK3" s="11"/>
      <c r="BL3" s="11"/>
      <c r="BM3" s="11"/>
      <c r="BN3" s="11"/>
      <c r="BO3" s="11"/>
    </row>
    <row r="4" spans="1:67">
      <c r="B4" s="420"/>
      <c r="C4" s="421"/>
      <c r="D4" s="421"/>
      <c r="E4" s="421"/>
      <c r="F4" s="421"/>
      <c r="G4" s="421"/>
      <c r="H4" s="421"/>
      <c r="I4" s="421"/>
      <c r="J4" s="421"/>
      <c r="K4" s="421"/>
      <c r="L4" s="421"/>
      <c r="M4" s="421"/>
      <c r="N4" s="421"/>
      <c r="O4" s="421"/>
      <c r="P4" s="421"/>
      <c r="Q4" s="421"/>
      <c r="R4" s="421"/>
      <c r="S4" s="421"/>
      <c r="T4" s="421"/>
      <c r="U4" s="421"/>
      <c r="V4" s="421"/>
      <c r="W4" s="421"/>
      <c r="X4" s="421"/>
      <c r="Y4" s="422"/>
      <c r="Z4" s="11"/>
      <c r="AA4" s="11"/>
      <c r="AB4" s="11"/>
      <c r="AC4" s="11"/>
      <c r="AH4" s="11"/>
      <c r="AI4" s="11"/>
      <c r="AJ4" s="11"/>
      <c r="AK4" s="11"/>
      <c r="AL4" s="11"/>
      <c r="AM4" s="11"/>
      <c r="AN4" s="11"/>
      <c r="AS4" s="11"/>
      <c r="AT4" s="11"/>
      <c r="AU4" s="11"/>
      <c r="AV4" s="11"/>
      <c r="AW4" s="11"/>
      <c r="AX4" s="11"/>
      <c r="AY4" s="11"/>
      <c r="BD4" s="11"/>
      <c r="BE4" s="11"/>
      <c r="BF4" s="11"/>
      <c r="BG4" s="11"/>
      <c r="BH4" s="11"/>
      <c r="BI4" s="11"/>
      <c r="BJ4" s="11"/>
      <c r="BK4" s="11"/>
      <c r="BL4" s="11"/>
      <c r="BM4" s="11"/>
      <c r="BN4" s="11"/>
      <c r="BO4" s="11"/>
    </row>
    <row r="5" spans="1:67" ht="15" thickBot="1">
      <c r="B5" s="423"/>
      <c r="C5" s="424"/>
      <c r="D5" s="424"/>
      <c r="E5" s="424"/>
      <c r="F5" s="424"/>
      <c r="G5" s="424"/>
      <c r="H5" s="424"/>
      <c r="I5" s="424"/>
      <c r="J5" s="424"/>
      <c r="K5" s="424"/>
      <c r="L5" s="424"/>
      <c r="M5" s="424"/>
      <c r="N5" s="424"/>
      <c r="O5" s="424"/>
      <c r="P5" s="424"/>
      <c r="Q5" s="424"/>
      <c r="R5" s="424"/>
      <c r="S5" s="424"/>
      <c r="T5" s="424"/>
      <c r="U5" s="424"/>
      <c r="V5" s="424"/>
      <c r="W5" s="424"/>
      <c r="X5" s="424"/>
      <c r="Y5" s="425"/>
      <c r="Z5" s="11"/>
      <c r="AA5" s="11"/>
      <c r="AB5" s="11"/>
      <c r="AC5" s="11"/>
      <c r="AH5" s="11"/>
      <c r="AI5" s="11"/>
      <c r="AJ5" s="11"/>
      <c r="AK5" s="11"/>
      <c r="AL5" s="11"/>
      <c r="AM5" s="11"/>
      <c r="AN5" s="11"/>
      <c r="AS5" s="11"/>
      <c r="AT5" s="11"/>
      <c r="AU5" s="11"/>
      <c r="AV5" s="11"/>
      <c r="AW5" s="11"/>
      <c r="AX5" s="11"/>
      <c r="AY5" s="11"/>
      <c r="BD5" s="11"/>
      <c r="BE5" s="11"/>
      <c r="BF5" s="11"/>
      <c r="BG5" s="11"/>
      <c r="BH5" s="11"/>
      <c r="BI5" s="11"/>
      <c r="BJ5" s="11"/>
      <c r="BK5" s="11"/>
      <c r="BL5" s="11"/>
      <c r="BM5" s="11"/>
      <c r="BN5" s="11"/>
      <c r="BO5" s="11"/>
    </row>
    <row r="6" spans="1:67">
      <c r="B6" s="27"/>
      <c r="C6" s="11"/>
      <c r="D6" s="11"/>
      <c r="E6" s="11"/>
      <c r="F6" s="11"/>
      <c r="G6" s="11"/>
      <c r="H6" s="11"/>
      <c r="I6" s="11"/>
      <c r="J6" s="11"/>
      <c r="K6" s="11"/>
      <c r="L6" s="11"/>
      <c r="M6" s="11"/>
      <c r="N6" s="11"/>
      <c r="O6" s="11"/>
      <c r="P6" s="11"/>
      <c r="Q6" s="11"/>
      <c r="R6" s="11"/>
      <c r="S6" s="11"/>
      <c r="T6" s="11"/>
      <c r="U6" s="11"/>
      <c r="V6" s="11"/>
      <c r="W6" s="11"/>
      <c r="X6" s="11"/>
      <c r="Y6" s="28"/>
      <c r="Z6" s="11"/>
      <c r="AA6" s="11"/>
      <c r="AB6" s="11"/>
      <c r="AC6" s="11"/>
      <c r="AH6" s="11"/>
      <c r="AI6" s="11"/>
      <c r="AJ6" s="11"/>
      <c r="AK6" s="11"/>
      <c r="AL6" s="11"/>
      <c r="AM6" s="11"/>
      <c r="AN6" s="11"/>
      <c r="AS6" s="11"/>
      <c r="AT6" s="11"/>
      <c r="AU6" s="11"/>
      <c r="AV6" s="11"/>
      <c r="AW6" s="11"/>
      <c r="AX6" s="11"/>
      <c r="AY6" s="11"/>
      <c r="BD6" s="11"/>
      <c r="BE6" s="11"/>
      <c r="BF6" s="11"/>
      <c r="BG6" s="11"/>
      <c r="BH6" s="11"/>
      <c r="BI6" s="11"/>
      <c r="BJ6" s="11"/>
      <c r="BK6" s="11"/>
      <c r="BL6" s="11"/>
      <c r="BM6" s="11"/>
      <c r="BN6" s="11"/>
      <c r="BO6" s="11"/>
    </row>
    <row r="7" spans="1:67">
      <c r="A7" s="11"/>
      <c r="B7" s="27" t="str">
        <f>'BACKPRO 1 (LSTM)'!F74</f>
        <v>E =</v>
      </c>
      <c r="C7" s="11">
        <f>'BPTT hidden ke input'!Q34</f>
        <v>6.0833429308655929E-2</v>
      </c>
      <c r="D7" s="11"/>
      <c r="E7" s="11"/>
      <c r="F7" s="11"/>
      <c r="G7" s="11" t="s">
        <v>74</v>
      </c>
      <c r="H7" s="11">
        <f>'BPTT hidden ke input'!$Q$38</f>
        <v>0.12107633920914911</v>
      </c>
      <c r="I7" s="11"/>
      <c r="J7" s="11"/>
      <c r="K7" s="11"/>
      <c r="L7" s="11" t="s">
        <v>74</v>
      </c>
      <c r="M7" s="11">
        <f>'BPTT hidden ke input'!$Q$42</f>
        <v>0.18239363138978718</v>
      </c>
      <c r="N7" s="11"/>
      <c r="O7" s="11"/>
      <c r="P7" s="11"/>
      <c r="Q7" s="11" t="s">
        <v>74</v>
      </c>
      <c r="R7" s="11">
        <f>'BPTT hidden ke input'!$Q$46</f>
        <v>0.24039011101454213</v>
      </c>
      <c r="S7" s="11"/>
      <c r="T7" s="11"/>
      <c r="U7" s="11"/>
      <c r="V7" s="11" t="s">
        <v>74</v>
      </c>
      <c r="W7" s="11">
        <f>'BPTT hidden ke input'!$Q$50</f>
        <v>0.29015835715187571</v>
      </c>
      <c r="X7" s="11"/>
      <c r="Y7" s="28"/>
      <c r="Z7" s="11"/>
      <c r="AA7" s="11"/>
      <c r="AB7" s="11"/>
      <c r="AC7" s="11"/>
      <c r="AH7" s="11"/>
      <c r="AI7" s="11"/>
      <c r="AJ7" s="11"/>
      <c r="AK7" s="11"/>
      <c r="AL7" s="11"/>
      <c r="AM7" s="11"/>
      <c r="AN7" s="11"/>
      <c r="AS7" s="11"/>
      <c r="AT7" s="11"/>
      <c r="AU7" s="11"/>
      <c r="AV7" s="11"/>
      <c r="AW7" s="11"/>
      <c r="AX7" s="11"/>
      <c r="AY7" s="11"/>
      <c r="BD7" s="11"/>
      <c r="BE7" s="11"/>
      <c r="BF7" s="11"/>
      <c r="BG7" s="11"/>
      <c r="BH7" s="11"/>
      <c r="BI7" s="11"/>
      <c r="BJ7" s="11"/>
      <c r="BK7" s="11"/>
      <c r="BL7" s="11"/>
      <c r="BM7" s="11"/>
      <c r="BN7" s="11"/>
      <c r="BO7" s="11"/>
    </row>
    <row r="8" spans="1:67">
      <c r="B8" s="428" t="s">
        <v>195</v>
      </c>
      <c r="C8" s="262"/>
      <c r="D8" s="262"/>
      <c r="E8" s="262"/>
      <c r="F8" s="11"/>
      <c r="G8" s="262" t="s">
        <v>196</v>
      </c>
      <c r="H8" s="262"/>
      <c r="I8" s="262"/>
      <c r="J8" s="262"/>
      <c r="K8" s="11"/>
      <c r="L8" s="262" t="s">
        <v>197</v>
      </c>
      <c r="M8" s="262"/>
      <c r="N8" s="262"/>
      <c r="O8" s="262"/>
      <c r="P8" s="11"/>
      <c r="Q8" s="262" t="s">
        <v>198</v>
      </c>
      <c r="R8" s="262"/>
      <c r="S8" s="262"/>
      <c r="T8" s="262"/>
      <c r="U8" s="11"/>
      <c r="V8" s="262" t="s">
        <v>199</v>
      </c>
      <c r="W8" s="262"/>
      <c r="X8" s="262"/>
      <c r="Y8" s="429"/>
      <c r="Z8" s="11"/>
      <c r="AA8" s="11"/>
      <c r="AB8" s="11"/>
      <c r="AC8" s="11"/>
      <c r="AH8" s="11"/>
      <c r="AI8" s="11"/>
      <c r="AJ8" s="11"/>
      <c r="AK8" s="11"/>
      <c r="AL8" s="11"/>
      <c r="AM8" s="11"/>
      <c r="AN8" s="11"/>
      <c r="AS8" s="11"/>
      <c r="AT8" s="11"/>
      <c r="AU8" s="11"/>
      <c r="AV8" s="11"/>
      <c r="AW8" s="11"/>
      <c r="AX8" s="11"/>
      <c r="AY8" s="11"/>
      <c r="BD8" s="11"/>
      <c r="BE8" s="11"/>
      <c r="BF8" s="11"/>
      <c r="BG8" s="11"/>
      <c r="BH8" s="11"/>
      <c r="BI8" s="11"/>
      <c r="BJ8" s="11"/>
      <c r="BK8" s="11"/>
      <c r="BL8" s="11"/>
      <c r="BM8" s="11"/>
      <c r="BN8" s="11"/>
      <c r="BO8" s="11"/>
    </row>
    <row r="9" spans="1:67">
      <c r="A9" s="11"/>
      <c r="B9" s="450">
        <f>'BPTT hidden ke input'!K34</f>
        <v>-0.22654335507732998</v>
      </c>
      <c r="C9" s="451">
        <f>'BPTT hidden ke input'!L34</f>
        <v>-2.2654335507732997E-9</v>
      </c>
      <c r="D9" s="451">
        <f>'BPTT hidden ke input'!M34</f>
        <v>-0.11260732752377546</v>
      </c>
      <c r="E9" s="451">
        <f>'BPTT hidden ke input'!N34</f>
        <v>5.1164243617972831E-2</v>
      </c>
      <c r="F9" s="11"/>
      <c r="G9" s="7">
        <f>'BPTT hidden ke input'!K38</f>
        <v>-0.34570492710202289</v>
      </c>
      <c r="H9" s="7">
        <f>'BPTT hidden ke input'!L38</f>
        <v>-3.4570492710202289E-9</v>
      </c>
      <c r="I9" s="7">
        <f>'BPTT hidden ke input'!M38</f>
        <v>-0.18146974179255745</v>
      </c>
      <c r="J9" s="7">
        <f>'BPTT hidden ke input'!N38</f>
        <v>7.2902538488253635E-2</v>
      </c>
      <c r="K9" s="11"/>
      <c r="L9" s="7">
        <f>'BPTT hidden ke input'!K42</f>
        <v>-0.40837197337782005</v>
      </c>
      <c r="M9" s="7">
        <f>'BPTT hidden ke input'!L42</f>
        <v>-4.0837197337782003E-9</v>
      </c>
      <c r="N9" s="7">
        <f>'BPTT hidden ke input'!M42</f>
        <v>-0.21077263142081035</v>
      </c>
      <c r="O9" s="7">
        <f>'BPTT hidden ke input'!N42</f>
        <v>7.3437010579122275E-2</v>
      </c>
      <c r="P9" s="11"/>
      <c r="Q9" s="7">
        <f>'BPTT hidden ke input'!K46</f>
        <v>-0.44644990041035482</v>
      </c>
      <c r="R9" s="7">
        <f>'BPTT hidden ke input'!L46</f>
        <v>-4.4644990041035484E-9</v>
      </c>
      <c r="S9" s="7">
        <f>'BPTT hidden ke input'!M46</f>
        <v>-0.2140602894929414</v>
      </c>
      <c r="T9" s="7">
        <f>'BPTT hidden ke input'!N46</f>
        <v>5.2568052886385927E-2</v>
      </c>
      <c r="U9" s="11"/>
      <c r="V9" s="7">
        <f>'BPTT hidden ke input'!K50</f>
        <v>-0.47691849194123404</v>
      </c>
      <c r="W9" s="7">
        <f>'BPTT hidden ke input'!L50</f>
        <v>-4.7691849194123406E-9</v>
      </c>
      <c r="X9" s="7">
        <f>'BPTT hidden ke input'!M50</f>
        <v>-0.20629172305375959</v>
      </c>
      <c r="Y9" s="53">
        <f>'BPTT hidden ke input'!N50</f>
        <v>0</v>
      </c>
      <c r="Z9" s="11"/>
      <c r="AA9" s="11"/>
      <c r="AB9" s="11"/>
      <c r="AC9" s="11"/>
      <c r="AH9" s="11"/>
      <c r="AI9" s="11"/>
      <c r="AJ9" s="11"/>
      <c r="AK9" s="11"/>
      <c r="AL9" s="11"/>
      <c r="AM9" s="11"/>
      <c r="AN9" s="11"/>
      <c r="AS9" s="11"/>
      <c r="AT9" s="11"/>
      <c r="AU9" s="11"/>
      <c r="AV9" s="11"/>
      <c r="AW9" s="11"/>
      <c r="AX9" s="11"/>
      <c r="AY9" s="11"/>
      <c r="BD9" s="11"/>
      <c r="BE9" s="11"/>
      <c r="BF9" s="11"/>
      <c r="BG9" s="11"/>
      <c r="BH9" s="11"/>
      <c r="BI9" s="11"/>
      <c r="BJ9" s="11"/>
      <c r="BK9" s="11"/>
      <c r="BL9" s="11"/>
      <c r="BM9" s="11"/>
      <c r="BN9" s="11"/>
      <c r="BO9" s="11"/>
    </row>
    <row r="10" spans="1:67">
      <c r="A10" s="11"/>
      <c r="B10" s="450">
        <f>'BPTT hidden ke input'!K35</f>
        <v>2.209958685603617E-2</v>
      </c>
      <c r="C10" s="451">
        <f>'BPTT hidden ke input'!L35</f>
        <v>2.209958685603617E-10</v>
      </c>
      <c r="D10" s="451">
        <f>'BPTT hidden ke input'!M35</f>
        <v>1.0984985255419738E-2</v>
      </c>
      <c r="E10" s="451">
        <f>'BPTT hidden ke input'!N35</f>
        <v>-4.9911357822559855E-3</v>
      </c>
      <c r="F10" s="11"/>
      <c r="G10" s="7">
        <f>'BPTT hidden ke input'!K39</f>
        <v>3.3445929839461076E-2</v>
      </c>
      <c r="H10" s="7">
        <f>'BPTT hidden ke input'!L39</f>
        <v>3.3445929839461075E-10</v>
      </c>
      <c r="I10" s="7">
        <f>'BPTT hidden ke input'!M39</f>
        <v>1.7556661118074874E-2</v>
      </c>
      <c r="J10" s="7">
        <f>'BPTT hidden ke input'!N39</f>
        <v>-7.0531051085574023E-3</v>
      </c>
      <c r="K10" s="11"/>
      <c r="L10" s="7">
        <f>'BPTT hidden ke input'!K43</f>
        <v>3.8485173918011754E-2</v>
      </c>
      <c r="M10" s="7">
        <f>'BPTT hidden ke input'!L43</f>
        <v>3.8485173918011757E-10</v>
      </c>
      <c r="N10" s="7">
        <f>'BPTT hidden ke input'!M43</f>
        <v>1.9863315570586713E-2</v>
      </c>
      <c r="O10" s="7">
        <f>'BPTT hidden ke input'!N43</f>
        <v>-6.9207396893067284E-3</v>
      </c>
      <c r="P10" s="11"/>
      <c r="Q10" s="7">
        <f>'BPTT hidden ke input'!K47</f>
        <v>3.9778273096331411E-2</v>
      </c>
      <c r="R10" s="7">
        <f>'BPTT hidden ke input'!L47</f>
        <v>3.9778273096331413E-10</v>
      </c>
      <c r="S10" s="7">
        <f>'BPTT hidden ke input'!M47</f>
        <v>1.9072573757331925E-2</v>
      </c>
      <c r="T10" s="7">
        <f>'BPTT hidden ke input'!N47</f>
        <v>-4.6837648791836365E-3</v>
      </c>
      <c r="U10" s="11"/>
      <c r="V10" s="7">
        <f>'BPTT hidden ke input'!K51</f>
        <v>3.8132865363983227E-2</v>
      </c>
      <c r="W10" s="7">
        <f>'BPTT hidden ke input'!L51</f>
        <v>3.813286536398323E-10</v>
      </c>
      <c r="X10" s="7">
        <f>'BPTT hidden ke input'!M51</f>
        <v>1.6494421235154034E-2</v>
      </c>
      <c r="Y10" s="53">
        <f>'BPTT hidden ke input'!N51</f>
        <v>0</v>
      </c>
      <c r="Z10" s="11"/>
      <c r="AA10" s="11"/>
      <c r="AB10" s="11"/>
      <c r="AC10" s="11"/>
      <c r="AH10" s="11"/>
      <c r="AI10" s="11"/>
      <c r="AJ10" s="11"/>
      <c r="AK10" s="11"/>
      <c r="AL10" s="11"/>
      <c r="AM10" s="11"/>
      <c r="AN10" s="11"/>
      <c r="AS10" s="11"/>
      <c r="AT10" s="11"/>
      <c r="AU10" s="11"/>
      <c r="AV10" s="11"/>
      <c r="AW10" s="11"/>
      <c r="AX10" s="11"/>
      <c r="AY10" s="11"/>
      <c r="BD10" s="11"/>
      <c r="BE10" s="11"/>
      <c r="BF10" s="11"/>
      <c r="BG10" s="11"/>
      <c r="BH10" s="11"/>
      <c r="BI10" s="11"/>
      <c r="BJ10" s="11"/>
      <c r="BK10" s="11"/>
      <c r="BL10" s="11"/>
      <c r="BM10" s="11"/>
      <c r="BN10" s="11"/>
      <c r="BO10" s="11"/>
    </row>
    <row r="11" spans="1:67">
      <c r="A11" s="11"/>
      <c r="B11" s="450">
        <f>'BPTT hidden ke input'!K36</f>
        <v>2.5889344253191369E-2</v>
      </c>
      <c r="C11" s="451">
        <f>'BPTT hidden ke input'!L36</f>
        <v>2.5889344253191372E-10</v>
      </c>
      <c r="D11" s="451">
        <f>'BPTT hidden ke input'!M36</f>
        <v>1.2868750295941164E-2</v>
      </c>
      <c r="E11" s="451">
        <f>'BPTT hidden ke input'!N36</f>
        <v>-5.8470429027931382E-3</v>
      </c>
      <c r="F11" s="11"/>
      <c r="G11" s="7">
        <f>'BPTT hidden ke input'!K40</f>
        <v>3.7011414994791339E-2</v>
      </c>
      <c r="H11" s="7">
        <f>'BPTT hidden ke input'!L40</f>
        <v>3.7011414994791337E-10</v>
      </c>
      <c r="I11" s="7">
        <f>'BPTT hidden ke input'!M40</f>
        <v>1.9428279425418325E-2</v>
      </c>
      <c r="J11" s="7">
        <f>'BPTT hidden ke input'!N40</f>
        <v>-7.8049975416353123E-3</v>
      </c>
      <c r="K11" s="11"/>
      <c r="L11" s="7">
        <f>'BPTT hidden ke input'!K44</f>
        <v>3.744792792580344E-2</v>
      </c>
      <c r="M11" s="7">
        <f>'BPTT hidden ke input'!L44</f>
        <v>3.7447927925803443E-10</v>
      </c>
      <c r="N11" s="7">
        <f>'BPTT hidden ke input'!M44</f>
        <v>1.932796280041468E-2</v>
      </c>
      <c r="O11" s="7">
        <f>'BPTT hidden ke input'!N44</f>
        <v>-6.7342130668431423E-3</v>
      </c>
      <c r="P11" s="11"/>
      <c r="Q11" s="7">
        <f>'BPTT hidden ke input'!K48</f>
        <v>2.6955410149763871E-2</v>
      </c>
      <c r="R11" s="7">
        <f>'BPTT hidden ke input'!L48</f>
        <v>2.695541014976387E-10</v>
      </c>
      <c r="S11" s="7">
        <f>'BPTT hidden ke input'!M48</f>
        <v>1.2924368209637516E-2</v>
      </c>
      <c r="T11" s="7">
        <f>'BPTT hidden ke input'!N48</f>
        <v>-3.1739136351572267E-3</v>
      </c>
      <c r="U11" s="11"/>
      <c r="V11" s="7">
        <f>'BPTT hidden ke input'!K52</f>
        <v>0</v>
      </c>
      <c r="W11" s="7">
        <f>'BPTT hidden ke input'!L52</f>
        <v>0</v>
      </c>
      <c r="X11" s="7">
        <f>'BPTT hidden ke input'!M52</f>
        <v>0</v>
      </c>
      <c r="Y11" s="53">
        <f>'BPTT hidden ke input'!N52</f>
        <v>0</v>
      </c>
      <c r="Z11" s="11"/>
      <c r="AA11" s="11"/>
      <c r="AB11" s="11"/>
      <c r="AC11" s="11"/>
      <c r="AH11" s="11"/>
      <c r="AI11" s="11"/>
      <c r="AJ11" s="11"/>
      <c r="AK11" s="11"/>
      <c r="AL11" s="11"/>
      <c r="AM11" s="11"/>
      <c r="AN11" s="11"/>
      <c r="AS11" s="11"/>
      <c r="AT11" s="11"/>
      <c r="AU11" s="11"/>
      <c r="AV11" s="11"/>
      <c r="AW11" s="11"/>
      <c r="AX11" s="11"/>
      <c r="AY11" s="11"/>
      <c r="BD11" s="11"/>
      <c r="BE11" s="11"/>
      <c r="BF11" s="11"/>
      <c r="BG11" s="11"/>
      <c r="BH11" s="11"/>
      <c r="BI11" s="11"/>
      <c r="BJ11" s="11"/>
      <c r="BK11" s="11"/>
      <c r="BL11" s="11"/>
      <c r="BM11" s="11"/>
      <c r="BN11" s="11"/>
      <c r="BO11" s="11"/>
    </row>
    <row r="12" spans="1:67">
      <c r="A12" s="11"/>
      <c r="B12" s="450">
        <f>'BPTT hidden ke input'!K37</f>
        <v>2.2522854944230553E-2</v>
      </c>
      <c r="C12" s="451">
        <f>'BPTT hidden ke input'!L37</f>
        <v>2.2522854944230554E-10</v>
      </c>
      <c r="D12" s="451">
        <f>'BPTT hidden ke input'!M37</f>
        <v>1.119537804412633E-2</v>
      </c>
      <c r="E12" s="451">
        <f>'BPTT hidden ke input'!N37</f>
        <v>-5.0867298091595717E-3</v>
      </c>
      <c r="F12" s="11"/>
      <c r="G12" s="7">
        <f>'BPTT hidden ke input'!K41</f>
        <v>2.3571110723509623E-2</v>
      </c>
      <c r="H12" s="7">
        <f>'BPTT hidden ke input'!L41</f>
        <v>2.3571110723509621E-10</v>
      </c>
      <c r="I12" s="7">
        <f>'BPTT hidden ke input'!M41</f>
        <v>1.2373105042546106E-2</v>
      </c>
      <c r="J12" s="7">
        <f>'BPTT hidden ke input'!N41</f>
        <v>-4.9706951565212255E-3</v>
      </c>
      <c r="K12" s="11"/>
      <c r="L12" s="7">
        <f>'BPTT hidden ke input'!K45</f>
        <v>2.3260513713268892E-2</v>
      </c>
      <c r="M12" s="7">
        <f>'BPTT hidden ke input'!L45</f>
        <v>2.3260513713268894E-10</v>
      </c>
      <c r="N12" s="7">
        <f>'BPTT hidden ke input'!M45</f>
        <v>1.2005426432654911E-2</v>
      </c>
      <c r="O12" s="7">
        <f>'BPTT hidden ke input'!N45</f>
        <v>-4.1829084829402815E-3</v>
      </c>
      <c r="P12" s="11"/>
      <c r="Q12" s="7">
        <f>'BPTT hidden ke input'!K49</f>
        <v>2.1382087593080398E-2</v>
      </c>
      <c r="R12" s="7">
        <f>'BPTT hidden ke input'!L49</f>
        <v>2.13820875930804E-10</v>
      </c>
      <c r="S12" s="7">
        <f>'BPTT hidden ke input'!M49</f>
        <v>1.0252115312224766E-2</v>
      </c>
      <c r="T12" s="7">
        <f>'BPTT hidden ke input'!N49</f>
        <v>-2.5176726669246599E-3</v>
      </c>
      <c r="U12" s="11"/>
      <c r="V12" s="7">
        <f>'BPTT hidden ke input'!K53</f>
        <v>1.5515796296278816E-2</v>
      </c>
      <c r="W12" s="7">
        <f>'BPTT hidden ke input'!L53</f>
        <v>1.5515796296278817E-10</v>
      </c>
      <c r="X12" s="7">
        <f>'BPTT hidden ke input'!M53</f>
        <v>6.7113781633464089E-3</v>
      </c>
      <c r="Y12" s="53">
        <f>'BPTT hidden ke input'!N53</f>
        <v>0</v>
      </c>
      <c r="Z12" s="11"/>
      <c r="AA12" s="11"/>
      <c r="AB12" s="11"/>
      <c r="AC12" s="11"/>
      <c r="AH12" s="11"/>
      <c r="AI12" s="11"/>
      <c r="AJ12" s="11"/>
      <c r="AK12" s="11"/>
      <c r="AL12" s="11"/>
      <c r="AM12" s="11"/>
      <c r="AN12" s="11"/>
      <c r="AS12" s="11"/>
      <c r="AT12" s="11"/>
      <c r="AU12" s="11"/>
      <c r="AV12" s="11"/>
      <c r="AW12" s="11"/>
      <c r="AX12" s="11"/>
      <c r="AY12" s="11"/>
      <c r="BD12" s="11"/>
      <c r="BE12" s="11"/>
      <c r="BF12" s="11"/>
      <c r="BG12" s="11"/>
      <c r="BH12" s="11"/>
      <c r="BI12" s="11"/>
      <c r="BJ12" s="11"/>
      <c r="BK12" s="11"/>
      <c r="BL12" s="11"/>
      <c r="BM12" s="11"/>
      <c r="BN12" s="11"/>
      <c r="BO12" s="11"/>
    </row>
    <row r="13" spans="1:67">
      <c r="A13" s="11"/>
      <c r="B13" s="27"/>
      <c r="C13" s="11"/>
      <c r="D13" s="11"/>
      <c r="E13" s="11"/>
      <c r="F13" s="11"/>
      <c r="G13" s="11"/>
      <c r="H13" s="11"/>
      <c r="I13" s="11"/>
      <c r="J13" s="11"/>
      <c r="K13" s="11"/>
      <c r="L13" s="11"/>
      <c r="M13" s="11"/>
      <c r="N13" s="11"/>
      <c r="O13" s="11"/>
      <c r="P13" s="11"/>
      <c r="Q13" s="11"/>
      <c r="R13" s="11"/>
      <c r="S13" s="11"/>
      <c r="T13" s="11"/>
      <c r="U13" s="11"/>
      <c r="V13" s="11"/>
      <c r="W13" s="11"/>
      <c r="X13" s="11"/>
      <c r="Y13" s="28"/>
      <c r="Z13" s="11"/>
      <c r="AA13" s="11"/>
      <c r="AB13" s="11"/>
      <c r="AC13" s="11"/>
      <c r="AH13" s="11"/>
      <c r="AI13" s="11"/>
      <c r="AJ13" s="11"/>
      <c r="AK13" s="11"/>
      <c r="AL13" s="11"/>
      <c r="AM13" s="11"/>
      <c r="AN13" s="11"/>
      <c r="AS13" s="11"/>
      <c r="AT13" s="11"/>
      <c r="AU13" s="11"/>
      <c r="AV13" s="11"/>
      <c r="AW13" s="11"/>
      <c r="AX13" s="11"/>
      <c r="AY13" s="11"/>
      <c r="BD13" s="11"/>
      <c r="BE13" s="11"/>
      <c r="BF13" s="11"/>
      <c r="BG13" s="11"/>
      <c r="BH13" s="11"/>
      <c r="BI13" s="11"/>
      <c r="BJ13" s="11"/>
      <c r="BK13" s="11"/>
      <c r="BL13" s="11"/>
      <c r="BM13" s="11"/>
      <c r="BN13" s="11"/>
      <c r="BO13" s="11"/>
    </row>
    <row r="14" spans="1:67">
      <c r="A14" s="11"/>
      <c r="B14" s="27"/>
      <c r="C14" s="11"/>
      <c r="D14" s="11"/>
      <c r="E14" s="11"/>
      <c r="F14" s="11"/>
      <c r="G14" s="11"/>
      <c r="H14" s="11"/>
      <c r="I14" s="11"/>
      <c r="J14" s="11"/>
      <c r="K14" s="11"/>
      <c r="L14" s="11"/>
      <c r="M14" s="11"/>
      <c r="N14" s="11"/>
      <c r="O14" s="11"/>
      <c r="P14" s="11"/>
      <c r="Q14" s="11"/>
      <c r="R14" s="11"/>
      <c r="S14" s="11"/>
      <c r="T14" s="11"/>
      <c r="U14" s="11"/>
      <c r="V14" s="11"/>
      <c r="W14" s="11"/>
      <c r="X14" s="11"/>
      <c r="Y14" s="28"/>
      <c r="Z14" s="11"/>
      <c r="AB14" s="11"/>
      <c r="AC14" s="11"/>
      <c r="AH14" s="11"/>
      <c r="AI14" s="11"/>
      <c r="AJ14" s="11"/>
      <c r="AK14" s="11"/>
      <c r="AL14" s="11"/>
      <c r="AM14" s="11"/>
      <c r="AN14" s="11"/>
      <c r="AS14" s="11"/>
      <c r="AT14" s="11"/>
      <c r="AU14" s="11"/>
      <c r="AV14" s="11"/>
      <c r="AW14" s="11"/>
      <c r="AX14" s="11"/>
      <c r="AY14" s="11"/>
      <c r="BD14" s="11"/>
      <c r="BE14" s="11"/>
      <c r="BF14" s="11"/>
      <c r="BG14" s="11"/>
      <c r="BH14" s="11"/>
      <c r="BI14" s="11"/>
      <c r="BJ14" s="11"/>
      <c r="BK14" s="11"/>
      <c r="BL14" s="11"/>
      <c r="BM14" s="11"/>
      <c r="BN14" s="11"/>
      <c r="BO14" s="11"/>
    </row>
    <row r="15" spans="1:67">
      <c r="A15" s="11"/>
      <c r="B15" s="27"/>
      <c r="C15" s="11"/>
      <c r="D15" s="11"/>
      <c r="E15" s="11"/>
      <c r="F15" s="11"/>
      <c r="G15" s="11"/>
      <c r="H15" s="11"/>
      <c r="I15" s="11"/>
      <c r="J15" s="11"/>
      <c r="K15" s="11"/>
      <c r="L15" s="11"/>
      <c r="M15" s="11"/>
      <c r="N15" s="11"/>
      <c r="O15" s="11"/>
      <c r="P15" s="11"/>
      <c r="Q15" s="11"/>
      <c r="R15" s="11"/>
      <c r="S15" s="11"/>
      <c r="T15" s="11"/>
      <c r="U15" s="11"/>
      <c r="V15" s="11"/>
      <c r="W15" s="11"/>
      <c r="X15" s="11"/>
      <c r="Y15" s="28"/>
      <c r="Z15" s="11"/>
      <c r="AA15" s="11"/>
      <c r="AB15" s="11"/>
      <c r="AC15" s="11"/>
      <c r="AH15" s="11"/>
      <c r="AI15" s="11"/>
      <c r="AJ15" s="11"/>
      <c r="AK15" s="11"/>
      <c r="AL15" s="11"/>
      <c r="AM15" s="11"/>
      <c r="AN15" s="11"/>
      <c r="AS15" s="11"/>
      <c r="AT15" s="11"/>
      <c r="AU15" s="11"/>
      <c r="AV15" s="11"/>
      <c r="AW15" s="11"/>
      <c r="AX15" s="11"/>
      <c r="AY15" s="11"/>
      <c r="BD15" s="11"/>
      <c r="BE15" s="11"/>
      <c r="BF15" s="11"/>
      <c r="BG15" s="11"/>
      <c r="BH15" s="11"/>
      <c r="BI15" s="11"/>
      <c r="BJ15" s="11"/>
      <c r="BK15" s="11"/>
      <c r="BL15" s="11"/>
      <c r="BM15" s="11"/>
      <c r="BN15" s="11"/>
      <c r="BO15" s="11"/>
    </row>
    <row r="16" spans="1:67">
      <c r="B16" s="428" t="s">
        <v>185</v>
      </c>
      <c r="C16" s="262"/>
      <c r="D16" s="262"/>
      <c r="E16" s="262"/>
      <c r="F16" s="11"/>
      <c r="G16" s="262" t="s">
        <v>186</v>
      </c>
      <c r="H16" s="262"/>
      <c r="I16" s="262"/>
      <c r="J16" s="262"/>
      <c r="K16" s="11"/>
      <c r="L16" s="262" t="s">
        <v>187</v>
      </c>
      <c r="M16" s="262"/>
      <c r="N16" s="262"/>
      <c r="O16" s="262"/>
      <c r="P16" s="11"/>
      <c r="Q16" s="262" t="s">
        <v>188</v>
      </c>
      <c r="R16" s="262"/>
      <c r="S16" s="262"/>
      <c r="T16" s="262"/>
      <c r="U16" s="11"/>
      <c r="V16" s="262" t="s">
        <v>189</v>
      </c>
      <c r="W16" s="262"/>
      <c r="X16" s="262"/>
      <c r="Y16" s="429"/>
      <c r="AA16" s="11"/>
      <c r="AB16" s="11"/>
      <c r="AC16" s="11"/>
      <c r="AH16" s="11"/>
      <c r="AI16" s="11"/>
      <c r="AJ16" s="11"/>
      <c r="AK16" s="11"/>
      <c r="AL16" s="11"/>
      <c r="AM16" s="11"/>
      <c r="AN16" s="11"/>
      <c r="AS16" s="11"/>
      <c r="AT16" s="11"/>
      <c r="AU16" s="11"/>
      <c r="AV16" s="11"/>
      <c r="AW16" s="11"/>
      <c r="AX16" s="11"/>
      <c r="AY16" s="11"/>
      <c r="BD16" s="11"/>
      <c r="BE16" s="11"/>
      <c r="BF16" s="11"/>
      <c r="BG16" s="11"/>
      <c r="BH16" s="11"/>
      <c r="BI16" s="11"/>
      <c r="BJ16" s="11"/>
      <c r="BK16" s="11"/>
      <c r="BL16" s="11"/>
      <c r="BM16" s="11"/>
      <c r="BN16" s="11"/>
      <c r="BO16" s="11"/>
    </row>
    <row r="17" spans="1:67">
      <c r="A17" s="11"/>
      <c r="B17" s="39">
        <v>0</v>
      </c>
      <c r="C17" s="7">
        <v>0</v>
      </c>
      <c r="D17" s="7">
        <v>0</v>
      </c>
      <c r="E17" s="7">
        <v>0</v>
      </c>
      <c r="F17" s="11"/>
      <c r="G17" s="7">
        <f t="shared" ref="G17:J20" si="0">B26</f>
        <v>-0.22654335507732998</v>
      </c>
      <c r="H17" s="7">
        <f t="shared" si="0"/>
        <v>-2.2654335507732997E-9</v>
      </c>
      <c r="I17" s="7">
        <f t="shared" si="0"/>
        <v>-0.11260732752377546</v>
      </c>
      <c r="J17" s="7">
        <f t="shared" si="0"/>
        <v>5.1164243617972831E-2</v>
      </c>
      <c r="K17" s="11"/>
      <c r="L17" s="7">
        <f t="shared" ref="L17:O20" si="1">G26</f>
        <v>-0.57224828217935286</v>
      </c>
      <c r="M17" s="7">
        <f t="shared" si="1"/>
        <v>-5.722482821793529E-9</v>
      </c>
      <c r="N17" s="7">
        <f t="shared" si="1"/>
        <v>-0.29407706931633293</v>
      </c>
      <c r="O17" s="7">
        <f t="shared" si="1"/>
        <v>0.12406678210622646</v>
      </c>
      <c r="P17" s="11"/>
      <c r="Q17" s="7">
        <f t="shared" ref="Q17:T20" si="2">L26</f>
        <v>-0.98062025555717292</v>
      </c>
      <c r="R17" s="7">
        <f t="shared" si="2"/>
        <v>-9.8062025555717293E-9</v>
      </c>
      <c r="S17" s="7">
        <f t="shared" si="2"/>
        <v>-0.5048497007371433</v>
      </c>
      <c r="T17" s="7">
        <f t="shared" si="2"/>
        <v>0.19750379268534873</v>
      </c>
      <c r="U17" s="11"/>
      <c r="V17" s="7">
        <f t="shared" ref="V17:Y20" si="3">Q26</f>
        <v>-1.4270701559675278</v>
      </c>
      <c r="W17" s="7">
        <f t="shared" si="3"/>
        <v>-1.4270701559675278E-8</v>
      </c>
      <c r="X17" s="7">
        <f t="shared" si="3"/>
        <v>-0.71890999023008473</v>
      </c>
      <c r="Y17" s="53">
        <f t="shared" si="3"/>
        <v>0.25007184557173467</v>
      </c>
      <c r="Z17" s="11"/>
      <c r="AA17" s="11"/>
      <c r="AB17" s="11"/>
      <c r="AC17" s="11"/>
      <c r="AH17" s="11"/>
      <c r="AI17" s="11"/>
      <c r="AJ17" s="11"/>
      <c r="AK17" s="11"/>
      <c r="AL17" s="11"/>
      <c r="AM17" s="11"/>
      <c r="AN17" s="11"/>
      <c r="AS17" s="11"/>
      <c r="AT17" s="11"/>
      <c r="AU17" s="11"/>
      <c r="AV17" s="11"/>
      <c r="AW17" s="11"/>
      <c r="AX17" s="11"/>
      <c r="AY17" s="11"/>
      <c r="BD17" s="11"/>
      <c r="BE17" s="11"/>
      <c r="BF17" s="11"/>
      <c r="BG17" s="11"/>
      <c r="BH17" s="11"/>
      <c r="BI17" s="11"/>
      <c r="BJ17" s="11"/>
      <c r="BK17" s="11"/>
      <c r="BL17" s="11"/>
      <c r="BM17" s="11"/>
      <c r="BN17" s="11"/>
      <c r="BO17" s="11"/>
    </row>
    <row r="18" spans="1:67">
      <c r="A18" s="11"/>
      <c r="B18" s="39">
        <v>0</v>
      </c>
      <c r="C18" s="7">
        <v>0</v>
      </c>
      <c r="D18" s="7">
        <v>0</v>
      </c>
      <c r="E18" s="7">
        <v>0</v>
      </c>
      <c r="F18" s="11"/>
      <c r="G18" s="7">
        <f t="shared" si="0"/>
        <v>2.209958685603617E-2</v>
      </c>
      <c r="H18" s="7">
        <f t="shared" si="0"/>
        <v>2.209958685603617E-10</v>
      </c>
      <c r="I18" s="7">
        <f t="shared" si="0"/>
        <v>1.0984985255419738E-2</v>
      </c>
      <c r="J18" s="7">
        <f t="shared" si="0"/>
        <v>-4.9911357822559855E-3</v>
      </c>
      <c r="K18" s="11"/>
      <c r="L18" s="7">
        <f t="shared" si="1"/>
        <v>5.5545516695497246E-2</v>
      </c>
      <c r="M18" s="7">
        <f t="shared" si="1"/>
        <v>5.5545516695497244E-10</v>
      </c>
      <c r="N18" s="7">
        <f t="shared" si="1"/>
        <v>2.8541646373494614E-2</v>
      </c>
      <c r="O18" s="7">
        <f t="shared" si="1"/>
        <v>-1.2044240890813388E-2</v>
      </c>
      <c r="P18" s="11"/>
      <c r="Q18" s="7">
        <f t="shared" si="2"/>
        <v>9.4030690613508994E-2</v>
      </c>
      <c r="R18" s="7">
        <f t="shared" si="2"/>
        <v>9.4030690613509012E-10</v>
      </c>
      <c r="S18" s="7">
        <f t="shared" si="2"/>
        <v>4.8404961944081323E-2</v>
      </c>
      <c r="T18" s="7">
        <f t="shared" si="2"/>
        <v>-1.8964980580120118E-2</v>
      </c>
      <c r="U18" s="11"/>
      <c r="V18" s="7">
        <f t="shared" si="3"/>
        <v>0.13380896370984041</v>
      </c>
      <c r="W18" s="7">
        <f t="shared" si="3"/>
        <v>1.3380896370984042E-9</v>
      </c>
      <c r="X18" s="7">
        <f t="shared" si="3"/>
        <v>6.7477535701413252E-2</v>
      </c>
      <c r="Y18" s="53">
        <f t="shared" si="3"/>
        <v>-2.3648745459303754E-2</v>
      </c>
      <c r="Z18" s="11"/>
      <c r="AA18" s="11"/>
      <c r="AB18" s="11"/>
      <c r="AC18" s="11"/>
      <c r="AH18" s="11"/>
      <c r="AI18" s="11"/>
      <c r="AJ18" s="11"/>
      <c r="AK18" s="11"/>
      <c r="AL18" s="11"/>
      <c r="AM18" s="11"/>
      <c r="AN18" s="11"/>
      <c r="AS18" s="11"/>
      <c r="AT18" s="11"/>
      <c r="AU18" s="11"/>
      <c r="AV18" s="11"/>
      <c r="AW18" s="11"/>
      <c r="AX18" s="11"/>
      <c r="AY18" s="11"/>
      <c r="BD18" s="11"/>
      <c r="BE18" s="11"/>
      <c r="BF18" s="11"/>
      <c r="BG18" s="11"/>
      <c r="BH18" s="11"/>
      <c r="BI18" s="11"/>
      <c r="BJ18" s="11"/>
      <c r="BK18" s="11"/>
      <c r="BL18" s="11"/>
      <c r="BM18" s="11"/>
      <c r="BN18" s="11"/>
      <c r="BO18" s="11"/>
    </row>
    <row r="19" spans="1:67">
      <c r="A19" s="11"/>
      <c r="B19" s="39">
        <v>0</v>
      </c>
      <c r="C19" s="7">
        <v>0</v>
      </c>
      <c r="D19" s="7">
        <v>0</v>
      </c>
      <c r="E19" s="7">
        <v>0</v>
      </c>
      <c r="F19" s="11"/>
      <c r="G19" s="7">
        <f t="shared" si="0"/>
        <v>2.5889344253191369E-2</v>
      </c>
      <c r="H19" s="7">
        <f t="shared" si="0"/>
        <v>2.5889344253191372E-10</v>
      </c>
      <c r="I19" s="7">
        <f t="shared" si="0"/>
        <v>1.2868750295941164E-2</v>
      </c>
      <c r="J19" s="7">
        <f t="shared" si="0"/>
        <v>-5.8470429027931382E-3</v>
      </c>
      <c r="K19" s="11"/>
      <c r="L19" s="7">
        <f t="shared" si="1"/>
        <v>6.2900759247982704E-2</v>
      </c>
      <c r="M19" s="7">
        <f t="shared" si="1"/>
        <v>6.2900759247982709E-10</v>
      </c>
      <c r="N19" s="7">
        <f t="shared" si="1"/>
        <v>3.2297029721359491E-2</v>
      </c>
      <c r="O19" s="7">
        <f t="shared" si="1"/>
        <v>-1.365204044442845E-2</v>
      </c>
      <c r="P19" s="11"/>
      <c r="Q19" s="7">
        <f t="shared" si="2"/>
        <v>0.10034868717378614</v>
      </c>
      <c r="R19" s="7">
        <f t="shared" si="2"/>
        <v>1.0034868717378615E-9</v>
      </c>
      <c r="S19" s="7">
        <f t="shared" si="2"/>
        <v>5.1624992521774174E-2</v>
      </c>
      <c r="T19" s="7">
        <f t="shared" si="2"/>
        <v>-2.0386253511271591E-2</v>
      </c>
      <c r="U19" s="11"/>
      <c r="V19" s="7">
        <f t="shared" si="3"/>
        <v>0.12730409732355003</v>
      </c>
      <c r="W19" s="7">
        <f t="shared" si="3"/>
        <v>1.2730409732355002E-9</v>
      </c>
      <c r="X19" s="7">
        <f t="shared" si="3"/>
        <v>6.4549360731411695E-2</v>
      </c>
      <c r="Y19" s="53">
        <f t="shared" si="3"/>
        <v>-2.3560167146428817E-2</v>
      </c>
      <c r="Z19" s="11"/>
      <c r="AA19" s="11"/>
      <c r="AB19" s="11"/>
      <c r="AC19" s="11"/>
      <c r="AH19" s="11"/>
      <c r="AI19" s="11"/>
      <c r="AJ19" s="11"/>
      <c r="AK19" s="11"/>
      <c r="AL19" s="11"/>
      <c r="AM19" s="11"/>
      <c r="AN19" s="11"/>
      <c r="AS19" s="11"/>
      <c r="AT19" s="11"/>
      <c r="AU19" s="11"/>
      <c r="AV19" s="11"/>
      <c r="AW19" s="11"/>
      <c r="AX19" s="11"/>
      <c r="AY19" s="11"/>
      <c r="BD19" s="11"/>
      <c r="BE19" s="11"/>
      <c r="BF19" s="11"/>
      <c r="BG19" s="11"/>
      <c r="BH19" s="11"/>
      <c r="BI19" s="11"/>
      <c r="BJ19" s="11"/>
      <c r="BK19" s="11"/>
      <c r="BL19" s="11"/>
      <c r="BM19" s="11"/>
      <c r="BN19" s="11"/>
      <c r="BO19" s="11"/>
    </row>
    <row r="20" spans="1:67">
      <c r="A20" s="11"/>
      <c r="B20" s="39">
        <v>0</v>
      </c>
      <c r="C20" s="7">
        <v>0</v>
      </c>
      <c r="D20" s="7">
        <v>0</v>
      </c>
      <c r="E20" s="7">
        <v>0</v>
      </c>
      <c r="F20" s="11"/>
      <c r="G20" s="7">
        <f t="shared" si="0"/>
        <v>2.2522854944230553E-2</v>
      </c>
      <c r="H20" s="7">
        <f t="shared" si="0"/>
        <v>2.2522854944230554E-10</v>
      </c>
      <c r="I20" s="7">
        <f t="shared" si="0"/>
        <v>1.119537804412633E-2</v>
      </c>
      <c r="J20" s="7">
        <f t="shared" si="0"/>
        <v>-5.0867298091595717E-3</v>
      </c>
      <c r="K20" s="11"/>
      <c r="L20" s="7">
        <f t="shared" si="1"/>
        <v>4.6093965667740176E-2</v>
      </c>
      <c r="M20" s="7">
        <f t="shared" si="1"/>
        <v>4.6093965667740175E-10</v>
      </c>
      <c r="N20" s="7">
        <f t="shared" si="1"/>
        <v>2.3568483086672434E-2</v>
      </c>
      <c r="O20" s="7">
        <f t="shared" si="1"/>
        <v>-1.0057424965680798E-2</v>
      </c>
      <c r="P20" s="11"/>
      <c r="Q20" s="7">
        <f t="shared" si="2"/>
        <v>6.9354479381009068E-2</v>
      </c>
      <c r="R20" s="7">
        <f t="shared" si="2"/>
        <v>6.9354479381009068E-10</v>
      </c>
      <c r="S20" s="7">
        <f t="shared" si="2"/>
        <v>3.5573909519327346E-2</v>
      </c>
      <c r="T20" s="7">
        <f t="shared" si="2"/>
        <v>-1.4240333448621079E-2</v>
      </c>
      <c r="U20" s="11"/>
      <c r="V20" s="7">
        <f t="shared" si="3"/>
        <v>9.0736566974089466E-2</v>
      </c>
      <c r="W20" s="7">
        <f t="shared" si="3"/>
        <v>9.0736566974089465E-10</v>
      </c>
      <c r="X20" s="7">
        <f t="shared" si="3"/>
        <v>4.5826024831552112E-2</v>
      </c>
      <c r="Y20" s="53">
        <f t="shared" si="3"/>
        <v>-1.6758006115545739E-2</v>
      </c>
      <c r="Z20" s="11"/>
      <c r="AA20" s="11"/>
      <c r="AB20" s="11"/>
      <c r="AC20" s="11"/>
      <c r="AH20" s="11"/>
      <c r="AI20" s="11"/>
      <c r="AJ20" s="11"/>
      <c r="AK20" s="11"/>
      <c r="AL20" s="11"/>
      <c r="AM20" s="11"/>
      <c r="AN20" s="11"/>
      <c r="AS20" s="11"/>
      <c r="AT20" s="11"/>
      <c r="AU20" s="11"/>
      <c r="AV20" s="11"/>
      <c r="AW20" s="11"/>
      <c r="AX20" s="11"/>
      <c r="AY20" s="11"/>
      <c r="BD20" s="11"/>
      <c r="BE20" s="11"/>
      <c r="BF20" s="11"/>
      <c r="BG20" s="11"/>
      <c r="BH20" s="11"/>
      <c r="BI20" s="11"/>
      <c r="BJ20" s="11"/>
      <c r="BK20" s="11"/>
      <c r="BL20" s="11"/>
      <c r="BM20" s="11"/>
      <c r="BN20" s="11"/>
      <c r="BO20" s="11"/>
    </row>
    <row r="21" spans="1:67">
      <c r="A21" s="11"/>
      <c r="B21" s="27"/>
      <c r="C21" s="11"/>
      <c r="D21" s="11"/>
      <c r="E21" s="11"/>
      <c r="F21" s="11"/>
      <c r="G21" s="11"/>
      <c r="H21" s="11"/>
      <c r="I21" s="11"/>
      <c r="J21" s="11"/>
      <c r="K21" s="11"/>
      <c r="L21" s="11"/>
      <c r="M21" s="11"/>
      <c r="N21" s="11"/>
      <c r="O21" s="11"/>
      <c r="P21" s="11"/>
      <c r="Q21" s="11"/>
      <c r="R21" s="11"/>
      <c r="S21" s="11"/>
      <c r="T21" s="11"/>
      <c r="U21" s="11"/>
      <c r="V21" s="11"/>
      <c r="W21" s="11"/>
      <c r="X21" s="11"/>
      <c r="Y21" s="28"/>
      <c r="Z21" s="11"/>
      <c r="AA21" s="11"/>
      <c r="AB21" s="11"/>
      <c r="AC21" s="11"/>
      <c r="AH21" s="11"/>
      <c r="AI21" s="11"/>
      <c r="AJ21" s="11"/>
      <c r="AK21" s="11"/>
      <c r="AL21" s="11"/>
      <c r="AM21" s="11"/>
      <c r="AN21" s="11"/>
      <c r="AS21" s="11"/>
      <c r="AT21" s="11"/>
      <c r="AU21" s="11"/>
      <c r="AV21" s="11"/>
      <c r="AW21" s="11"/>
      <c r="AX21" s="11"/>
      <c r="AY21" s="11"/>
      <c r="BD21" s="11"/>
      <c r="BE21" s="11"/>
      <c r="BF21" s="11"/>
      <c r="BG21" s="11"/>
      <c r="BH21" s="11"/>
      <c r="BI21" s="11"/>
      <c r="BJ21" s="11"/>
      <c r="BK21" s="11"/>
      <c r="BL21" s="11"/>
      <c r="BM21" s="11"/>
      <c r="BN21" s="11"/>
      <c r="BO21" s="11"/>
    </row>
    <row r="22" spans="1:67">
      <c r="B22" s="27"/>
      <c r="C22" s="11"/>
      <c r="D22" s="11"/>
      <c r="E22" s="11"/>
      <c r="F22" s="11"/>
      <c r="G22" s="11"/>
      <c r="H22" s="11"/>
      <c r="I22" s="11"/>
      <c r="J22" s="11"/>
      <c r="K22" s="11"/>
      <c r="L22" s="11"/>
      <c r="M22" s="11"/>
      <c r="N22" s="11"/>
      <c r="O22" s="11"/>
      <c r="P22" s="11"/>
      <c r="Q22" s="11"/>
      <c r="R22" s="11"/>
      <c r="S22" s="11"/>
      <c r="T22" s="11"/>
      <c r="U22" s="11"/>
      <c r="V22" s="11"/>
      <c r="W22" s="11"/>
      <c r="X22" s="11"/>
      <c r="Y22" s="28"/>
      <c r="Z22" s="11"/>
      <c r="AA22" s="11"/>
      <c r="AB22" s="11"/>
      <c r="AC22" s="11"/>
      <c r="AH22" s="11"/>
      <c r="AI22" s="11"/>
      <c r="AJ22" s="11"/>
      <c r="AK22" s="11"/>
      <c r="AL22" s="11"/>
      <c r="AM22" s="11"/>
      <c r="AN22" s="11"/>
      <c r="AS22" s="11"/>
      <c r="AT22" s="11"/>
      <c r="AU22" s="11"/>
      <c r="AV22" s="11"/>
      <c r="AW22" s="11"/>
      <c r="AX22" s="11"/>
      <c r="AY22" s="11"/>
      <c r="BD22" s="11"/>
      <c r="BE22" s="11"/>
      <c r="BF22" s="11"/>
      <c r="BG22" s="11"/>
      <c r="BH22" s="11"/>
      <c r="BI22" s="11"/>
      <c r="BJ22" s="11"/>
      <c r="BK22" s="11"/>
      <c r="BL22" s="11"/>
      <c r="BM22" s="11"/>
      <c r="BN22" s="11"/>
      <c r="BO22" s="11"/>
    </row>
    <row r="23" spans="1:67">
      <c r="A23" s="11"/>
      <c r="B23" s="27"/>
      <c r="C23" s="11"/>
      <c r="D23" s="11"/>
      <c r="E23" s="11"/>
      <c r="F23" s="11"/>
      <c r="G23" s="11"/>
      <c r="H23" s="11"/>
      <c r="I23" s="11"/>
      <c r="J23" s="11"/>
      <c r="K23" s="11"/>
      <c r="L23" s="11"/>
      <c r="M23" s="11"/>
      <c r="N23" s="11"/>
      <c r="O23" s="11"/>
      <c r="P23" s="11"/>
      <c r="Q23" s="11"/>
      <c r="R23" s="11"/>
      <c r="S23" s="11"/>
      <c r="T23" s="11"/>
      <c r="U23" s="11"/>
      <c r="V23" s="11"/>
      <c r="W23" s="11"/>
      <c r="X23" s="11"/>
      <c r="Y23" s="28"/>
      <c r="Z23" s="11"/>
      <c r="AH23" s="11"/>
      <c r="AI23" s="11"/>
      <c r="AJ23" s="11"/>
      <c r="AK23" s="11"/>
      <c r="AL23" s="11"/>
      <c r="AM23" s="11"/>
      <c r="AN23" s="11"/>
      <c r="AS23" s="11"/>
      <c r="AT23" s="11"/>
      <c r="AU23" s="11"/>
      <c r="AV23" s="11"/>
      <c r="AW23" s="11"/>
      <c r="AX23" s="11"/>
      <c r="AY23" s="11"/>
      <c r="BD23" s="11"/>
      <c r="BE23" s="11"/>
      <c r="BF23" s="11"/>
      <c r="BG23" s="11"/>
      <c r="BH23" s="11"/>
      <c r="BI23" s="11"/>
      <c r="BJ23" s="11"/>
      <c r="BK23" s="11"/>
      <c r="BL23" s="11"/>
      <c r="BM23" s="11"/>
      <c r="BN23" s="11"/>
      <c r="BO23" s="11"/>
    </row>
    <row r="24" spans="1:67">
      <c r="B24" s="27"/>
      <c r="C24" s="11"/>
      <c r="D24" s="11"/>
      <c r="E24" s="11"/>
      <c r="F24" s="11"/>
      <c r="G24" s="11"/>
      <c r="H24" s="11"/>
      <c r="I24" s="11"/>
      <c r="J24" s="11"/>
      <c r="K24" s="11"/>
      <c r="L24" s="11"/>
      <c r="M24" s="11"/>
      <c r="N24" s="11"/>
      <c r="O24" s="11"/>
      <c r="P24" s="11"/>
      <c r="Q24" s="11"/>
      <c r="R24" s="11"/>
      <c r="S24" s="11"/>
      <c r="T24" s="11"/>
      <c r="U24" s="11"/>
      <c r="V24" s="11"/>
      <c r="W24" s="11"/>
      <c r="X24" s="11"/>
      <c r="Y24" s="28"/>
      <c r="AH24" s="11"/>
      <c r="AI24" s="11"/>
      <c r="AJ24" s="11"/>
      <c r="AK24" s="11"/>
      <c r="AL24" s="11"/>
      <c r="AM24" s="11"/>
      <c r="AN24" s="11"/>
      <c r="AS24" s="11"/>
      <c r="AT24" s="11"/>
      <c r="AU24" s="11"/>
      <c r="AV24" s="11"/>
      <c r="AW24" s="11"/>
      <c r="AX24" s="11"/>
      <c r="AY24" s="11"/>
      <c r="BD24" s="11"/>
      <c r="BE24" s="11"/>
      <c r="BF24" s="11"/>
      <c r="BG24" s="11"/>
      <c r="BH24" s="11"/>
      <c r="BI24" s="11"/>
      <c r="BJ24" s="11"/>
      <c r="BK24" s="11"/>
      <c r="BL24" s="11"/>
      <c r="BM24" s="11"/>
      <c r="BN24" s="11"/>
      <c r="BO24" s="11"/>
    </row>
    <row r="25" spans="1:67">
      <c r="B25" s="426" t="s">
        <v>190</v>
      </c>
      <c r="C25" s="415"/>
      <c r="D25" s="415"/>
      <c r="E25" s="427"/>
      <c r="F25" s="11"/>
      <c r="G25" s="414" t="s">
        <v>191</v>
      </c>
      <c r="H25" s="415"/>
      <c r="I25" s="415"/>
      <c r="J25" s="427"/>
      <c r="K25" s="11"/>
      <c r="L25" s="414" t="s">
        <v>192</v>
      </c>
      <c r="M25" s="415"/>
      <c r="N25" s="415"/>
      <c r="O25" s="427"/>
      <c r="P25" s="11"/>
      <c r="Q25" s="414" t="s">
        <v>193</v>
      </c>
      <c r="R25" s="415"/>
      <c r="S25" s="415"/>
      <c r="T25" s="427"/>
      <c r="U25" s="11"/>
      <c r="V25" s="414" t="s">
        <v>194</v>
      </c>
      <c r="W25" s="415"/>
      <c r="X25" s="415"/>
      <c r="Y25" s="416"/>
      <c r="Z25" s="6"/>
      <c r="AA25" s="6"/>
      <c r="AB25" s="6"/>
      <c r="AH25" s="11"/>
      <c r="AI25" s="11"/>
      <c r="AJ25" s="11"/>
      <c r="AK25" s="11"/>
      <c r="AL25" s="11"/>
      <c r="AM25" s="11"/>
      <c r="AN25" s="11"/>
      <c r="AS25" s="11"/>
      <c r="AT25" s="11"/>
      <c r="AU25" s="11"/>
      <c r="AV25" s="11"/>
      <c r="AW25" s="11"/>
      <c r="AX25" s="11"/>
      <c r="AY25" s="11"/>
      <c r="BD25" s="11"/>
      <c r="BE25" s="11"/>
      <c r="BF25" s="11"/>
      <c r="BG25" s="11"/>
      <c r="BH25" s="11"/>
      <c r="BI25" s="11"/>
      <c r="BJ25" s="11"/>
      <c r="BK25" s="11"/>
      <c r="BL25" s="11"/>
      <c r="BM25" s="11"/>
      <c r="BN25" s="11"/>
      <c r="BO25" s="11"/>
    </row>
    <row r="26" spans="1:67">
      <c r="B26" s="450">
        <f t="shared" ref="B26:E29" si="4">B9+B17</f>
        <v>-0.22654335507732998</v>
      </c>
      <c r="C26" s="451">
        <f t="shared" si="4"/>
        <v>-2.2654335507732997E-9</v>
      </c>
      <c r="D26" s="451">
        <f t="shared" si="4"/>
        <v>-0.11260732752377546</v>
      </c>
      <c r="E26" s="451">
        <f t="shared" si="4"/>
        <v>5.1164243617972831E-2</v>
      </c>
      <c r="F26" s="11"/>
      <c r="G26" s="7">
        <f t="shared" ref="G26:J29" si="5">G9+G17</f>
        <v>-0.57224828217935286</v>
      </c>
      <c r="H26" s="7">
        <f t="shared" si="5"/>
        <v>-5.722482821793529E-9</v>
      </c>
      <c r="I26" s="7">
        <f t="shared" si="5"/>
        <v>-0.29407706931633293</v>
      </c>
      <c r="J26" s="7">
        <f t="shared" si="5"/>
        <v>0.12406678210622646</v>
      </c>
      <c r="K26" s="11"/>
      <c r="L26" s="7">
        <f t="shared" ref="L26:O29" si="6">L9+L17</f>
        <v>-0.98062025555717292</v>
      </c>
      <c r="M26" s="7">
        <f t="shared" si="6"/>
        <v>-9.8062025555717293E-9</v>
      </c>
      <c r="N26" s="7">
        <f t="shared" si="6"/>
        <v>-0.5048497007371433</v>
      </c>
      <c r="O26" s="7">
        <f t="shared" si="6"/>
        <v>0.19750379268534873</v>
      </c>
      <c r="P26" s="11"/>
      <c r="Q26" s="7">
        <f t="shared" ref="Q26:T29" si="7">Q9+Q17</f>
        <v>-1.4270701559675278</v>
      </c>
      <c r="R26" s="7">
        <f t="shared" si="7"/>
        <v>-1.4270701559675278E-8</v>
      </c>
      <c r="S26" s="7">
        <f t="shared" si="7"/>
        <v>-0.71890999023008473</v>
      </c>
      <c r="T26" s="7">
        <f t="shared" si="7"/>
        <v>0.25007184557173467</v>
      </c>
      <c r="U26" s="11"/>
      <c r="V26" s="7">
        <f t="shared" ref="V26:Y29" si="8">V9+V17</f>
        <v>-1.9039886479087618</v>
      </c>
      <c r="W26" s="7">
        <f t="shared" si="8"/>
        <v>-1.9039886479087619E-8</v>
      </c>
      <c r="X26" s="7">
        <f t="shared" si="8"/>
        <v>-0.92520171328384437</v>
      </c>
      <c r="Y26" s="53">
        <f t="shared" si="8"/>
        <v>0.25007184557173467</v>
      </c>
      <c r="Z26" s="6"/>
      <c r="AA26" s="6"/>
      <c r="AB26" s="6"/>
      <c r="AH26" s="11"/>
      <c r="AI26" s="11"/>
      <c r="AJ26" s="11"/>
      <c r="AK26" s="11"/>
      <c r="AL26" s="11"/>
      <c r="AM26" s="11"/>
      <c r="AN26" s="11"/>
      <c r="AS26" s="11"/>
      <c r="AT26" s="11"/>
      <c r="AU26" s="11"/>
      <c r="AV26" s="11"/>
      <c r="AW26" s="11"/>
      <c r="AX26" s="11"/>
      <c r="AY26" s="11"/>
      <c r="BD26" s="11"/>
      <c r="BE26" s="11"/>
      <c r="BF26" s="11"/>
      <c r="BG26" s="11"/>
      <c r="BH26" s="11"/>
      <c r="BI26" s="11"/>
      <c r="BJ26" s="11"/>
      <c r="BK26" s="11"/>
      <c r="BL26" s="11"/>
      <c r="BM26" s="11"/>
      <c r="BN26" s="11"/>
      <c r="BO26" s="11"/>
    </row>
    <row r="27" spans="1:67">
      <c r="B27" s="450">
        <f t="shared" si="4"/>
        <v>2.209958685603617E-2</v>
      </c>
      <c r="C27" s="451">
        <f t="shared" si="4"/>
        <v>2.209958685603617E-10</v>
      </c>
      <c r="D27" s="451">
        <f t="shared" si="4"/>
        <v>1.0984985255419738E-2</v>
      </c>
      <c r="E27" s="451">
        <f t="shared" si="4"/>
        <v>-4.9911357822559855E-3</v>
      </c>
      <c r="F27" s="11"/>
      <c r="G27" s="7">
        <f t="shared" si="5"/>
        <v>5.5545516695497246E-2</v>
      </c>
      <c r="H27" s="7">
        <f t="shared" si="5"/>
        <v>5.5545516695497244E-10</v>
      </c>
      <c r="I27" s="7">
        <f t="shared" si="5"/>
        <v>2.8541646373494614E-2</v>
      </c>
      <c r="J27" s="7">
        <f t="shared" si="5"/>
        <v>-1.2044240890813388E-2</v>
      </c>
      <c r="K27" s="11"/>
      <c r="L27" s="7">
        <f t="shared" si="6"/>
        <v>9.4030690613508994E-2</v>
      </c>
      <c r="M27" s="7">
        <f t="shared" si="6"/>
        <v>9.4030690613509012E-10</v>
      </c>
      <c r="N27" s="7">
        <f t="shared" si="6"/>
        <v>4.8404961944081323E-2</v>
      </c>
      <c r="O27" s="7">
        <f t="shared" si="6"/>
        <v>-1.8964980580120118E-2</v>
      </c>
      <c r="P27" s="11"/>
      <c r="Q27" s="7">
        <f t="shared" si="7"/>
        <v>0.13380896370984041</v>
      </c>
      <c r="R27" s="7">
        <f t="shared" si="7"/>
        <v>1.3380896370984042E-9</v>
      </c>
      <c r="S27" s="7">
        <f t="shared" si="7"/>
        <v>6.7477535701413252E-2</v>
      </c>
      <c r="T27" s="7">
        <f t="shared" si="7"/>
        <v>-2.3648745459303754E-2</v>
      </c>
      <c r="U27" s="11"/>
      <c r="V27" s="7">
        <f t="shared" si="8"/>
        <v>0.17194182907382363</v>
      </c>
      <c r="W27" s="7">
        <f t="shared" si="8"/>
        <v>1.7194182907382364E-9</v>
      </c>
      <c r="X27" s="7">
        <f t="shared" si="8"/>
        <v>8.3971956936567282E-2</v>
      </c>
      <c r="Y27" s="53">
        <f t="shared" si="8"/>
        <v>-2.3648745459303754E-2</v>
      </c>
      <c r="Z27" s="6"/>
      <c r="AA27" s="6"/>
      <c r="AB27" s="6"/>
      <c r="AH27" s="11"/>
      <c r="AI27" s="11"/>
      <c r="AJ27" s="11"/>
      <c r="AK27" s="11"/>
      <c r="AL27" s="11"/>
      <c r="AM27" s="11"/>
      <c r="AN27" s="11"/>
      <c r="AS27" s="11"/>
      <c r="AT27" s="11"/>
      <c r="AU27" s="11"/>
      <c r="AV27" s="11"/>
      <c r="AW27" s="11"/>
      <c r="AX27" s="11"/>
      <c r="AY27" s="11"/>
      <c r="BD27" s="11"/>
      <c r="BE27" s="11"/>
      <c r="BF27" s="11"/>
      <c r="BG27" s="11"/>
      <c r="BH27" s="11"/>
      <c r="BI27" s="11"/>
      <c r="BJ27" s="11"/>
      <c r="BK27" s="11"/>
      <c r="BL27" s="11"/>
      <c r="BM27" s="11"/>
      <c r="BN27" s="11"/>
      <c r="BO27" s="11"/>
    </row>
    <row r="28" spans="1:67">
      <c r="B28" s="450">
        <f t="shared" si="4"/>
        <v>2.5889344253191369E-2</v>
      </c>
      <c r="C28" s="451">
        <f t="shared" si="4"/>
        <v>2.5889344253191372E-10</v>
      </c>
      <c r="D28" s="451">
        <f t="shared" si="4"/>
        <v>1.2868750295941164E-2</v>
      </c>
      <c r="E28" s="451">
        <f t="shared" si="4"/>
        <v>-5.8470429027931382E-3</v>
      </c>
      <c r="F28" s="11"/>
      <c r="G28" s="7">
        <f t="shared" si="5"/>
        <v>6.2900759247982704E-2</v>
      </c>
      <c r="H28" s="7">
        <f t="shared" si="5"/>
        <v>6.2900759247982709E-10</v>
      </c>
      <c r="I28" s="7">
        <f t="shared" si="5"/>
        <v>3.2297029721359491E-2</v>
      </c>
      <c r="J28" s="7">
        <f t="shared" si="5"/>
        <v>-1.365204044442845E-2</v>
      </c>
      <c r="K28" s="11"/>
      <c r="L28" s="7">
        <f t="shared" si="6"/>
        <v>0.10034868717378614</v>
      </c>
      <c r="M28" s="7">
        <f t="shared" si="6"/>
        <v>1.0034868717378615E-9</v>
      </c>
      <c r="N28" s="7">
        <f t="shared" si="6"/>
        <v>5.1624992521774174E-2</v>
      </c>
      <c r="O28" s="7">
        <f t="shared" si="6"/>
        <v>-2.0386253511271591E-2</v>
      </c>
      <c r="P28" s="11"/>
      <c r="Q28" s="7">
        <f t="shared" si="7"/>
        <v>0.12730409732355003</v>
      </c>
      <c r="R28" s="7">
        <f t="shared" si="7"/>
        <v>1.2730409732355002E-9</v>
      </c>
      <c r="S28" s="7">
        <f t="shared" si="7"/>
        <v>6.4549360731411695E-2</v>
      </c>
      <c r="T28" s="7">
        <f t="shared" si="7"/>
        <v>-2.3560167146428817E-2</v>
      </c>
      <c r="U28" s="11"/>
      <c r="V28" s="7">
        <f t="shared" si="8"/>
        <v>0.12730409732355003</v>
      </c>
      <c r="W28" s="7">
        <f t="shared" si="8"/>
        <v>1.2730409732355002E-9</v>
      </c>
      <c r="X28" s="7">
        <f t="shared" si="8"/>
        <v>6.4549360731411695E-2</v>
      </c>
      <c r="Y28" s="53">
        <f t="shared" si="8"/>
        <v>-2.3560167146428817E-2</v>
      </c>
      <c r="Z28" s="6"/>
      <c r="AA28" s="6"/>
      <c r="AB28" s="6"/>
      <c r="AH28" s="11"/>
      <c r="AI28" s="11"/>
      <c r="AJ28" s="11"/>
      <c r="AK28" s="11"/>
      <c r="AL28" s="11"/>
      <c r="AM28" s="11"/>
      <c r="AN28" s="11"/>
      <c r="AS28" s="11"/>
      <c r="AT28" s="11"/>
      <c r="AU28" s="11"/>
      <c r="AV28" s="11"/>
      <c r="AW28" s="11"/>
      <c r="AX28" s="11"/>
      <c r="AY28" s="11"/>
      <c r="BD28" s="11"/>
      <c r="BE28" s="11"/>
      <c r="BF28" s="11"/>
      <c r="BG28" s="11"/>
      <c r="BH28" s="11"/>
      <c r="BI28" s="11"/>
      <c r="BJ28" s="11"/>
      <c r="BK28" s="11"/>
      <c r="BL28" s="11"/>
      <c r="BM28" s="11"/>
      <c r="BN28" s="11"/>
      <c r="BO28" s="11"/>
    </row>
    <row r="29" spans="1:67" ht="15" thickBot="1">
      <c r="B29" s="452">
        <f t="shared" si="4"/>
        <v>2.2522854944230553E-2</v>
      </c>
      <c r="C29" s="453">
        <f t="shared" si="4"/>
        <v>2.2522854944230554E-10</v>
      </c>
      <c r="D29" s="453">
        <f t="shared" si="4"/>
        <v>1.119537804412633E-2</v>
      </c>
      <c r="E29" s="453">
        <f t="shared" si="4"/>
        <v>-5.0867298091595717E-3</v>
      </c>
      <c r="F29" s="31"/>
      <c r="G29" s="55">
        <f t="shared" si="5"/>
        <v>4.6093965667740176E-2</v>
      </c>
      <c r="H29" s="55">
        <f t="shared" si="5"/>
        <v>4.6093965667740175E-10</v>
      </c>
      <c r="I29" s="55">
        <f t="shared" si="5"/>
        <v>2.3568483086672434E-2</v>
      </c>
      <c r="J29" s="55">
        <f t="shared" si="5"/>
        <v>-1.0057424965680798E-2</v>
      </c>
      <c r="K29" s="31"/>
      <c r="L29" s="55">
        <f t="shared" si="6"/>
        <v>6.9354479381009068E-2</v>
      </c>
      <c r="M29" s="55">
        <f t="shared" si="6"/>
        <v>6.9354479381009068E-10</v>
      </c>
      <c r="N29" s="55">
        <f t="shared" si="6"/>
        <v>3.5573909519327346E-2</v>
      </c>
      <c r="O29" s="55">
        <f t="shared" si="6"/>
        <v>-1.4240333448621079E-2</v>
      </c>
      <c r="P29" s="31"/>
      <c r="Q29" s="55">
        <f t="shared" si="7"/>
        <v>9.0736566974089466E-2</v>
      </c>
      <c r="R29" s="55">
        <f t="shared" si="7"/>
        <v>9.0736566974089465E-10</v>
      </c>
      <c r="S29" s="55">
        <f t="shared" si="7"/>
        <v>4.5826024831552112E-2</v>
      </c>
      <c r="T29" s="55">
        <f t="shared" si="7"/>
        <v>-1.6758006115545739E-2</v>
      </c>
      <c r="U29" s="31"/>
      <c r="V29" s="55">
        <f t="shared" si="8"/>
        <v>0.10625236327036829</v>
      </c>
      <c r="W29" s="55">
        <f t="shared" si="8"/>
        <v>1.0625236327036829E-9</v>
      </c>
      <c r="X29" s="55">
        <f t="shared" si="8"/>
        <v>5.2537402994898522E-2</v>
      </c>
      <c r="Y29" s="56">
        <f t="shared" si="8"/>
        <v>-1.6758006115545739E-2</v>
      </c>
      <c r="Z29" s="6"/>
      <c r="AA29" s="6"/>
      <c r="AB29" s="6"/>
      <c r="AH29" s="11"/>
      <c r="AI29" s="11"/>
      <c r="AJ29" s="11"/>
      <c r="AK29" s="11"/>
      <c r="AL29" s="11"/>
      <c r="AM29" s="11"/>
      <c r="AN29" s="11"/>
      <c r="AS29" s="11"/>
      <c r="AT29" s="11"/>
      <c r="AU29" s="11"/>
      <c r="AV29" s="11"/>
      <c r="AW29" s="11"/>
      <c r="AX29" s="11"/>
      <c r="AY29" s="11"/>
      <c r="BD29" s="11"/>
      <c r="BE29" s="11"/>
      <c r="BF29" s="11"/>
      <c r="BG29" s="11"/>
      <c r="BH29" s="11"/>
      <c r="BI29" s="11"/>
      <c r="BJ29" s="11"/>
      <c r="BK29" s="11"/>
      <c r="BL29" s="11"/>
      <c r="BM29" s="11"/>
      <c r="BN29" s="11"/>
      <c r="BO29" s="11"/>
    </row>
    <row r="30" spans="1:67">
      <c r="B30" s="6"/>
      <c r="C30" s="6"/>
      <c r="D30" s="6"/>
      <c r="E30" s="6"/>
      <c r="F30" s="6"/>
      <c r="G30" s="6"/>
      <c r="H30" s="6"/>
      <c r="I30" s="6"/>
      <c r="J30" s="6"/>
      <c r="K30" s="6"/>
      <c r="L30" s="6"/>
      <c r="M30" s="6"/>
      <c r="N30" s="6"/>
      <c r="O30" s="6"/>
      <c r="P30" s="6"/>
      <c r="Q30" s="6"/>
      <c r="R30" s="6"/>
      <c r="S30" s="6"/>
      <c r="T30" s="6"/>
      <c r="U30" s="6"/>
      <c r="V30" s="6"/>
      <c r="W30" s="6"/>
      <c r="X30" s="6"/>
      <c r="Y30" s="6"/>
      <c r="Z30" s="6"/>
      <c r="AA30" s="6"/>
      <c r="AB30" s="6"/>
      <c r="AH30" s="11"/>
      <c r="AI30" s="11"/>
      <c r="AJ30" s="11"/>
      <c r="AK30" s="11"/>
      <c r="AL30" s="11"/>
      <c r="AM30" s="11"/>
      <c r="AN30" s="11"/>
      <c r="AS30" s="11"/>
      <c r="AT30" s="11"/>
      <c r="AU30" s="11"/>
      <c r="AV30" s="11"/>
      <c r="AW30" s="11"/>
      <c r="AX30" s="11"/>
      <c r="AY30" s="11"/>
      <c r="BD30" s="11"/>
      <c r="BE30" s="11"/>
      <c r="BF30" s="11"/>
      <c r="BG30" s="11"/>
      <c r="BH30" s="11"/>
      <c r="BI30" s="11"/>
      <c r="BJ30" s="11"/>
      <c r="BK30" s="11"/>
      <c r="BL30" s="11"/>
      <c r="BM30" s="11"/>
      <c r="BN30" s="11"/>
      <c r="BO30" s="11"/>
    </row>
    <row r="31" spans="1:67">
      <c r="B31" t="s">
        <v>105</v>
      </c>
      <c r="R31" s="11"/>
      <c r="S31" s="11"/>
      <c r="T31" s="11"/>
      <c r="U31" s="11"/>
      <c r="AH31" s="11"/>
      <c r="AI31" s="11"/>
      <c r="AJ31" s="11"/>
      <c r="AK31" s="11"/>
      <c r="AL31" s="11"/>
      <c r="AM31" s="11"/>
      <c r="AN31" s="11"/>
      <c r="AS31" s="11"/>
      <c r="AT31" s="11"/>
      <c r="AU31" s="11"/>
      <c r="AV31" s="11"/>
      <c r="AW31" s="11"/>
      <c r="AX31" s="11"/>
      <c r="AY31" s="11"/>
      <c r="BD31" s="11"/>
      <c r="BE31" s="11"/>
      <c r="BF31" s="11"/>
      <c r="BG31" s="11"/>
      <c r="BH31" s="11"/>
      <c r="BI31" s="11"/>
      <c r="BJ31" s="11"/>
      <c r="BK31" s="11"/>
      <c r="BL31" s="11"/>
      <c r="BM31" s="11"/>
      <c r="BN31" s="11"/>
      <c r="BO31" s="11"/>
    </row>
    <row r="32" spans="1:67">
      <c r="C32" t="s">
        <v>106</v>
      </c>
      <c r="R32" s="11"/>
      <c r="S32" s="11"/>
      <c r="T32" s="11"/>
      <c r="U32" s="11"/>
      <c r="AH32" s="11"/>
      <c r="AI32" s="11"/>
      <c r="AJ32" s="11"/>
      <c r="AK32" s="11"/>
      <c r="AL32" s="11"/>
      <c r="AM32" s="11"/>
      <c r="AN32" s="11"/>
      <c r="AS32" s="11"/>
      <c r="AT32" s="11"/>
      <c r="AU32" s="11"/>
      <c r="AV32" s="11"/>
      <c r="AW32" s="11"/>
      <c r="AX32" s="11"/>
      <c r="AY32" s="11"/>
      <c r="BD32" s="11"/>
      <c r="BE32" s="11"/>
      <c r="BF32" s="11"/>
      <c r="BG32" s="11"/>
      <c r="BH32" s="11"/>
      <c r="BI32" s="11"/>
      <c r="BJ32" s="11"/>
      <c r="BK32" s="11"/>
      <c r="BL32" s="11"/>
      <c r="BM32" s="11"/>
      <c r="BN32" s="11"/>
      <c r="BO32" s="11"/>
    </row>
    <row r="33" spans="1:71">
      <c r="C33" t="s">
        <v>107</v>
      </c>
      <c r="R33" s="11"/>
      <c r="S33" s="11"/>
      <c r="T33" s="11"/>
      <c r="U33" s="11"/>
      <c r="AH33" s="11"/>
      <c r="AI33" s="11"/>
      <c r="AJ33" s="11"/>
      <c r="AK33" s="11"/>
      <c r="AL33" s="11"/>
      <c r="AM33" s="11"/>
      <c r="AN33" s="11"/>
      <c r="AS33" s="11"/>
      <c r="AT33" s="11"/>
      <c r="AU33" s="11"/>
      <c r="AV33" s="11"/>
      <c r="AW33" s="11"/>
      <c r="AX33" s="11"/>
      <c r="AY33" s="11"/>
      <c r="BD33" s="11"/>
      <c r="BE33" s="11"/>
      <c r="BF33" s="11"/>
      <c r="BG33" s="11"/>
      <c r="BH33" s="11"/>
      <c r="BI33" s="11"/>
      <c r="BJ33" s="11"/>
      <c r="BK33" s="11"/>
      <c r="BL33" s="11"/>
      <c r="BM33" s="11"/>
      <c r="BN33" s="11"/>
      <c r="BO33" s="11"/>
    </row>
    <row r="34" spans="1:71">
      <c r="E34" s="61"/>
      <c r="F34" s="61"/>
      <c r="G34" s="61"/>
      <c r="H34" s="61"/>
      <c r="I34" s="61"/>
      <c r="J34" s="61"/>
      <c r="K34" s="61"/>
      <c r="L34" s="61"/>
      <c r="M34" s="61"/>
      <c r="S34" s="11"/>
      <c r="T34" s="11"/>
      <c r="U34" s="11"/>
      <c r="AH34" s="11"/>
      <c r="AI34" s="11"/>
      <c r="AJ34" s="11"/>
      <c r="AK34" s="11"/>
      <c r="AL34" s="11"/>
      <c r="AM34" s="11"/>
      <c r="AN34" s="11"/>
      <c r="AS34" s="11"/>
      <c r="AT34" s="11"/>
      <c r="AU34" s="11"/>
      <c r="AV34" s="11"/>
      <c r="AW34" s="11"/>
      <c r="AX34" s="11"/>
      <c r="AY34" s="11"/>
      <c r="BD34" s="11"/>
      <c r="BE34" s="11"/>
      <c r="BF34" s="11"/>
      <c r="BG34" s="11"/>
      <c r="BH34" s="11"/>
      <c r="BI34" s="11"/>
      <c r="BJ34" s="11"/>
      <c r="BK34" s="11"/>
      <c r="BL34" s="11"/>
      <c r="BM34" s="11"/>
      <c r="BN34" s="11"/>
      <c r="BO34" s="11"/>
    </row>
    <row r="35" spans="1:71">
      <c r="C35" s="61" t="s">
        <v>108</v>
      </c>
      <c r="D35" s="61" t="s">
        <v>109</v>
      </c>
      <c r="S35" s="11"/>
      <c r="T35" s="11"/>
      <c r="U35" s="11"/>
      <c r="AH35" s="11"/>
      <c r="AI35" s="11"/>
      <c r="AJ35" s="11"/>
      <c r="AK35" s="11"/>
      <c r="AL35" s="11"/>
      <c r="AM35" s="11"/>
      <c r="AN35" s="11"/>
      <c r="AS35" s="11"/>
      <c r="AT35" s="11"/>
      <c r="AU35" s="11"/>
      <c r="AV35" s="11"/>
      <c r="AW35" s="11"/>
      <c r="AX35" s="11"/>
      <c r="AY35" s="11"/>
      <c r="BD35" s="11"/>
      <c r="BE35" s="11"/>
      <c r="BF35" s="11"/>
      <c r="BG35" s="11"/>
      <c r="BH35" s="11"/>
      <c r="BI35" s="11"/>
      <c r="BJ35" s="11"/>
      <c r="BK35" s="11"/>
      <c r="BL35" s="11"/>
      <c r="BM35" s="11"/>
      <c r="BN35" s="11"/>
      <c r="BO35" s="11"/>
    </row>
    <row r="36" spans="1:71">
      <c r="C36" s="59" t="s">
        <v>104</v>
      </c>
      <c r="S36" s="11"/>
      <c r="T36" s="11"/>
      <c r="U36" s="11"/>
      <c r="AH36" s="11"/>
      <c r="AI36" s="11"/>
      <c r="AJ36" s="11"/>
      <c r="AK36" s="11"/>
      <c r="AL36" s="11"/>
      <c r="AM36" s="11"/>
      <c r="AN36" s="11"/>
      <c r="AS36" s="11"/>
      <c r="AT36" s="11"/>
      <c r="AU36" s="11"/>
      <c r="AV36" s="11"/>
      <c r="AW36" s="11"/>
      <c r="AX36" s="11"/>
      <c r="AY36" s="11"/>
      <c r="BD36" s="11"/>
      <c r="BE36" s="11"/>
      <c r="BF36" s="11"/>
      <c r="BG36" s="11"/>
      <c r="BH36" s="11"/>
      <c r="BI36" s="11"/>
      <c r="BJ36" s="11"/>
      <c r="BK36" s="11"/>
      <c r="BL36" s="11"/>
      <c r="BM36" s="11"/>
      <c r="BN36" s="11"/>
      <c r="BO36" s="11"/>
    </row>
    <row r="37" spans="1:71">
      <c r="A37" s="11"/>
      <c r="Z37" s="11"/>
      <c r="AA37" s="11"/>
      <c r="AB37" s="11"/>
      <c r="AC37" s="11"/>
      <c r="AH37" s="11"/>
      <c r="AI37" s="11"/>
      <c r="AJ37" s="11"/>
      <c r="AK37" s="11"/>
      <c r="AL37" s="11"/>
      <c r="AM37" s="11"/>
      <c r="AN37" s="11"/>
      <c r="AS37" s="11"/>
      <c r="AT37" s="11"/>
      <c r="AU37" s="11"/>
      <c r="AV37" s="11"/>
      <c r="AW37" s="11"/>
      <c r="AX37" s="11"/>
      <c r="AY37" s="11"/>
      <c r="BD37" s="11"/>
      <c r="BE37" s="11"/>
      <c r="BF37" s="11"/>
      <c r="BG37" s="11"/>
      <c r="BH37" s="11"/>
      <c r="BI37" s="11"/>
      <c r="BJ37" s="11"/>
      <c r="BK37" s="11"/>
      <c r="BL37" s="11"/>
      <c r="BM37" s="11"/>
      <c r="BN37" s="11"/>
      <c r="BO37" s="11"/>
    </row>
    <row r="38" spans="1:71">
      <c r="A38" s="11"/>
      <c r="Z38" s="11"/>
      <c r="AA38" s="11"/>
      <c r="AB38" s="11"/>
      <c r="AC38" s="11"/>
      <c r="AH38" s="11"/>
      <c r="AI38" s="11"/>
      <c r="AJ38" s="11"/>
      <c r="AK38" s="11"/>
      <c r="AL38" s="11"/>
      <c r="AM38" s="11"/>
      <c r="AN38" s="11"/>
      <c r="AS38" s="11"/>
      <c r="AT38" s="11"/>
      <c r="AU38" s="11"/>
      <c r="AV38" s="11"/>
      <c r="AW38" s="11"/>
      <c r="AX38" s="11"/>
      <c r="AY38" s="11"/>
      <c r="BD38" s="11"/>
      <c r="BE38" s="11"/>
      <c r="BF38" s="11"/>
      <c r="BG38" s="11"/>
      <c r="BH38" s="11"/>
      <c r="BI38" s="11"/>
      <c r="BJ38" s="11"/>
      <c r="BK38" s="11"/>
      <c r="BL38" s="11"/>
      <c r="BM38" s="11"/>
      <c r="BN38" s="11"/>
      <c r="BO38" s="11"/>
    </row>
    <row r="39" spans="1:71">
      <c r="A39" s="11"/>
      <c r="Z39" s="11"/>
      <c r="AA39" s="11"/>
      <c r="AB39" s="11"/>
      <c r="AC39" s="11"/>
      <c r="AH39" s="11"/>
      <c r="AI39" s="11"/>
      <c r="AJ39" s="11"/>
      <c r="AK39" s="11"/>
      <c r="AL39" s="11"/>
      <c r="AM39" s="11"/>
      <c r="AN39" s="11"/>
      <c r="AS39" s="11"/>
      <c r="AT39" s="11"/>
      <c r="AU39" s="11"/>
      <c r="AV39" s="11"/>
      <c r="AW39" s="11"/>
      <c r="AX39" s="11"/>
      <c r="AY39" s="11"/>
      <c r="BD39" s="11"/>
      <c r="BE39" s="11"/>
      <c r="BF39" s="11"/>
      <c r="BG39" s="11"/>
      <c r="BH39" s="11"/>
      <c r="BI39" s="11"/>
      <c r="BJ39" s="11"/>
      <c r="BK39" s="11"/>
      <c r="BL39" s="11"/>
      <c r="BM39" s="11"/>
      <c r="BN39" s="11"/>
      <c r="BO39" s="11"/>
    </row>
    <row r="40" spans="1:71">
      <c r="A40" s="11"/>
      <c r="Z40" s="11"/>
      <c r="AA40" s="11"/>
      <c r="AB40" s="11"/>
      <c r="AC40" s="11"/>
      <c r="AH40" s="11"/>
      <c r="AI40" s="11"/>
      <c r="AJ40" s="11"/>
      <c r="AK40" s="11"/>
      <c r="AL40" s="11"/>
      <c r="AM40" s="11"/>
      <c r="AN40" s="11"/>
      <c r="AS40" s="11"/>
      <c r="AT40" s="11"/>
      <c r="AU40" s="11"/>
      <c r="AV40" s="11"/>
      <c r="AW40" s="11"/>
      <c r="AX40" s="11"/>
      <c r="AY40" s="11"/>
      <c r="BD40" s="11"/>
      <c r="BE40" s="11"/>
      <c r="BF40" s="11"/>
      <c r="BG40" s="11"/>
      <c r="BH40" s="11"/>
      <c r="BI40" s="11"/>
      <c r="BJ40" s="11"/>
      <c r="BK40" s="11"/>
      <c r="BL40" s="11"/>
      <c r="BM40" s="11"/>
      <c r="BN40" s="11"/>
      <c r="BO40" s="11"/>
    </row>
    <row r="41" spans="1:71">
      <c r="A41" s="11"/>
      <c r="Z41" s="11"/>
      <c r="AA41" s="11"/>
      <c r="AB41" s="11"/>
      <c r="AC41" s="11"/>
      <c r="AH41" s="11"/>
      <c r="AI41" s="11"/>
      <c r="AJ41" s="11"/>
      <c r="AK41" s="11"/>
      <c r="AL41" s="11"/>
      <c r="AM41" s="11"/>
      <c r="AN41" s="11"/>
      <c r="AS41" s="11"/>
      <c r="AT41" s="11"/>
      <c r="AU41" s="11"/>
      <c r="AV41" s="11"/>
      <c r="AW41" s="11"/>
      <c r="AX41" s="11"/>
      <c r="AY41" s="11"/>
      <c r="BD41" s="11"/>
      <c r="BE41" s="11"/>
      <c r="BF41" s="11"/>
      <c r="BG41" s="11"/>
      <c r="BH41" s="11"/>
      <c r="BI41" s="11"/>
      <c r="BJ41" s="11"/>
      <c r="BK41" s="11"/>
      <c r="BL41" s="11"/>
      <c r="BM41" s="11"/>
      <c r="BN41" s="11"/>
      <c r="BO41" s="11"/>
    </row>
    <row r="42" spans="1:71">
      <c r="Z42" s="11"/>
      <c r="AA42" s="11"/>
      <c r="AB42" s="11"/>
      <c r="AC42" s="11"/>
      <c r="AF42" s="11"/>
      <c r="AG42" s="11"/>
      <c r="AL42" s="11"/>
      <c r="AM42" s="11"/>
      <c r="AN42" s="11"/>
      <c r="AO42" s="11"/>
      <c r="AP42" s="11"/>
      <c r="AQ42" s="11"/>
      <c r="AR42" s="11"/>
      <c r="AW42" s="11"/>
      <c r="AX42" s="11"/>
      <c r="AY42" s="11"/>
      <c r="AZ42" s="11"/>
      <c r="BA42" s="11"/>
      <c r="BB42" s="11"/>
      <c r="BC42" s="11"/>
      <c r="BH42" s="11"/>
      <c r="BI42" s="11"/>
      <c r="BJ42" s="11"/>
      <c r="BK42" s="11"/>
      <c r="BL42" s="11"/>
      <c r="BM42" s="11"/>
      <c r="BN42" s="11"/>
      <c r="BO42" s="11"/>
      <c r="BP42" s="11"/>
      <c r="BQ42" s="11"/>
      <c r="BR42" s="11"/>
      <c r="BS42" s="11"/>
    </row>
    <row r="43" spans="1:71">
      <c r="Z43" s="11"/>
      <c r="AA43" s="11"/>
      <c r="AB43" s="11"/>
      <c r="AC43" s="11"/>
      <c r="AF43" s="11"/>
      <c r="AG43" s="11"/>
      <c r="AL43" s="11"/>
      <c r="AM43" s="11"/>
      <c r="AN43" s="11"/>
      <c r="AO43" s="11"/>
      <c r="AP43" s="11"/>
      <c r="AQ43" s="11"/>
      <c r="AR43" s="11"/>
      <c r="AW43" s="11"/>
      <c r="AX43" s="11"/>
      <c r="AY43" s="11"/>
      <c r="AZ43" s="11"/>
      <c r="BA43" s="11"/>
      <c r="BB43" s="11"/>
      <c r="BC43" s="11"/>
      <c r="BH43" s="11"/>
      <c r="BI43" s="11"/>
      <c r="BJ43" s="11"/>
      <c r="BK43" s="11"/>
      <c r="BL43" s="11"/>
      <c r="BM43" s="11"/>
      <c r="BN43" s="11"/>
      <c r="BO43" s="11"/>
      <c r="BP43" s="11"/>
      <c r="BQ43" s="11"/>
      <c r="BR43" s="11"/>
      <c r="BS43" s="11"/>
    </row>
    <row r="44" spans="1:71">
      <c r="AF44" s="11"/>
      <c r="AG44" s="11"/>
      <c r="AL44" s="11"/>
      <c r="AM44" s="11"/>
      <c r="AN44" s="11"/>
      <c r="AO44" s="11"/>
      <c r="AP44" s="11"/>
      <c r="AQ44" s="11"/>
      <c r="AR44" s="11"/>
      <c r="AW44" s="11"/>
      <c r="AX44" s="11"/>
      <c r="AY44" s="11"/>
      <c r="AZ44" s="11"/>
      <c r="BA44" s="11"/>
      <c r="BB44" s="11"/>
      <c r="BC44" s="11"/>
      <c r="BH44" s="11"/>
      <c r="BI44" s="11"/>
      <c r="BJ44" s="11"/>
      <c r="BK44" s="11"/>
      <c r="BL44" s="11"/>
      <c r="BM44" s="11"/>
      <c r="BN44" s="11"/>
      <c r="BO44" s="11"/>
      <c r="BP44" s="11"/>
      <c r="BQ44" s="11"/>
      <c r="BR44" s="11"/>
      <c r="BS44" s="11"/>
    </row>
    <row r="45" spans="1:71">
      <c r="AF45" s="11"/>
      <c r="AG45" s="11"/>
      <c r="AL45" s="11"/>
      <c r="AM45" s="11"/>
      <c r="AN45" s="11"/>
      <c r="AO45" s="11"/>
      <c r="AP45" s="11"/>
      <c r="AQ45" s="11"/>
      <c r="AR45" s="11"/>
      <c r="AW45" s="11"/>
      <c r="AX45" s="11"/>
      <c r="AY45" s="11"/>
      <c r="AZ45" s="11"/>
      <c r="BA45" s="11"/>
      <c r="BB45" s="11"/>
      <c r="BC45" s="11"/>
      <c r="BH45" s="11"/>
      <c r="BI45" s="11"/>
      <c r="BJ45" s="11"/>
      <c r="BK45" s="11"/>
      <c r="BL45" s="11"/>
      <c r="BM45" s="11"/>
      <c r="BN45" s="11"/>
      <c r="BO45" s="11"/>
      <c r="BP45" s="11"/>
      <c r="BQ45" s="11"/>
      <c r="BR45" s="11"/>
      <c r="BS45" s="11"/>
    </row>
    <row r="46" spans="1:7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H46" s="11"/>
      <c r="BI46" s="11"/>
      <c r="BJ46" s="11"/>
      <c r="BK46" s="11"/>
      <c r="BL46" s="11"/>
      <c r="BM46" s="11"/>
      <c r="BN46" s="11"/>
      <c r="BO46" s="11"/>
      <c r="BP46" s="11"/>
      <c r="BQ46" s="11"/>
      <c r="BR46" s="11"/>
      <c r="BS46" s="11"/>
    </row>
    <row r="47" spans="1:7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H47" s="11"/>
      <c r="BI47" s="11"/>
      <c r="BJ47" s="11"/>
      <c r="BK47" s="11"/>
      <c r="BL47" s="11"/>
      <c r="BM47" s="11"/>
      <c r="BN47" s="11"/>
      <c r="BO47" s="11"/>
      <c r="BP47" s="11"/>
      <c r="BQ47" s="11"/>
      <c r="BR47" s="11"/>
      <c r="BS47" s="11"/>
    </row>
    <row r="48" spans="1:7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H48" s="11"/>
      <c r="BI48" s="11"/>
      <c r="BJ48" s="11"/>
      <c r="BK48" s="11"/>
      <c r="BL48" s="11"/>
      <c r="BM48" s="11"/>
      <c r="BN48" s="11"/>
      <c r="BO48" s="11"/>
      <c r="BP48" s="11"/>
      <c r="BQ48" s="11"/>
      <c r="BR48" s="11"/>
      <c r="BS48" s="11"/>
    </row>
    <row r="49" spans="1:7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row>
    <row r="50" spans="1:7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row>
    <row r="51" spans="1:7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row>
    <row r="52" spans="1:7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row>
    <row r="53" spans="1:7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row>
    <row r="54" spans="1:7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row>
    <row r="55" spans="1:7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row>
    <row r="56" spans="1:7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row>
    <row r="57" spans="1:7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row>
    <row r="58" spans="1:7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row>
    <row r="59" spans="1:71">
      <c r="A59" s="11" t="s">
        <v>73</v>
      </c>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row>
    <row r="60" spans="1:7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row>
    <row r="61" spans="1:7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row>
    <row r="62" spans="1:7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row>
    <row r="63" spans="1:7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11"/>
      <c r="BH63" s="11"/>
      <c r="BI63" s="11"/>
      <c r="BJ63" s="11"/>
      <c r="BK63" s="11"/>
      <c r="BL63" s="11"/>
      <c r="BM63" s="11"/>
      <c r="BN63" s="11"/>
      <c r="BO63" s="11"/>
      <c r="BP63" s="11"/>
      <c r="BQ63" s="11"/>
      <c r="BR63" s="11"/>
      <c r="BS63" s="11"/>
    </row>
  </sheetData>
  <mergeCells count="16">
    <mergeCell ref="V25:Y25"/>
    <mergeCell ref="B3:Y5"/>
    <mergeCell ref="B25:E25"/>
    <mergeCell ref="G25:J25"/>
    <mergeCell ref="L25:O25"/>
    <mergeCell ref="Q25:T25"/>
    <mergeCell ref="B8:E8"/>
    <mergeCell ref="G8:J8"/>
    <mergeCell ref="L8:O8"/>
    <mergeCell ref="Q8:T8"/>
    <mergeCell ref="V8:Y8"/>
    <mergeCell ref="B16:E16"/>
    <mergeCell ref="G16:J16"/>
    <mergeCell ref="L16:O16"/>
    <mergeCell ref="Q16:T16"/>
    <mergeCell ref="V16:Y16"/>
  </mergeCells>
  <hyperlinks>
    <hyperlink ref="C36" r:id="rId1" xr:uid="{00000000-0004-0000-0700-000000000000}"/>
  </hyperlinks>
  <pageMargins left="0.7" right="0.7" top="0.75" bottom="0.75" header="0.3" footer="0.3"/>
  <pageSetup paperSize="9" orientation="portrait" horizontalDpi="0" verticalDpi="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H54"/>
  <sheetViews>
    <sheetView workbookViewId="0">
      <selection activeCell="J19" sqref="J19"/>
    </sheetView>
  </sheetViews>
  <sheetFormatPr defaultRowHeight="14.5"/>
  <cols>
    <col min="1" max="1" width="4.1796875" customWidth="1"/>
    <col min="3" max="3" width="11.26953125" customWidth="1"/>
    <col min="4" max="4" width="9.26953125" bestFit="1" customWidth="1"/>
    <col min="5" max="6" width="9.90625" bestFit="1" customWidth="1"/>
    <col min="8" max="8" width="9.54296875" customWidth="1"/>
    <col min="9" max="9" width="6.453125" customWidth="1"/>
    <col min="10" max="10" width="9.26953125" customWidth="1"/>
    <col min="11" max="11" width="13" customWidth="1"/>
    <col min="12" max="12" width="12.54296875" customWidth="1"/>
    <col min="13" max="13" width="8.1796875" customWidth="1"/>
    <col min="14" max="15" width="11.90625" bestFit="1" customWidth="1"/>
    <col min="16" max="16" width="11.453125" customWidth="1"/>
    <col min="17" max="17" width="9.1796875" customWidth="1"/>
    <col min="22" max="22" width="16.81640625" customWidth="1"/>
    <col min="25" max="25" width="14.453125" customWidth="1"/>
  </cols>
  <sheetData>
    <row r="2" spans="3:16">
      <c r="C2" s="262" t="s">
        <v>201</v>
      </c>
      <c r="D2" s="262"/>
      <c r="E2" s="262"/>
      <c r="F2" s="262"/>
      <c r="L2" s="262" t="s">
        <v>202</v>
      </c>
      <c r="M2" s="262"/>
      <c r="N2" s="262"/>
      <c r="O2" s="262"/>
    </row>
    <row r="3" spans="3:16">
      <c r="C3" s="451">
        <f>'Bobot Error untuk squence'!V26</f>
        <v>-1.9039886479087618</v>
      </c>
      <c r="D3" s="451">
        <f>'Bobot Error untuk squence'!W26</f>
        <v>-1.9039886479087619E-8</v>
      </c>
      <c r="E3" s="451">
        <f>'Bobot Error untuk squence'!X26</f>
        <v>-0.92520171328384437</v>
      </c>
      <c r="F3" s="451">
        <f>'Bobot Error untuk squence'!Y26</f>
        <v>0.25007184557173467</v>
      </c>
      <c r="H3" s="262" t="s">
        <v>113</v>
      </c>
      <c r="I3" s="262"/>
      <c r="J3" s="262"/>
      <c r="L3" s="442">
        <f t="shared" ref="L3:O6" si="0">C3*$I$4</f>
        <v>-0.3807977295817524</v>
      </c>
      <c r="M3" s="442">
        <f t="shared" si="0"/>
        <v>-3.8079772958175237E-9</v>
      </c>
      <c r="N3" s="442">
        <f t="shared" si="0"/>
        <v>-0.18504034265676889</v>
      </c>
      <c r="O3" s="442">
        <f t="shared" si="0"/>
        <v>5.0014369114346938E-2</v>
      </c>
    </row>
    <row r="4" spans="3:16">
      <c r="C4" s="451">
        <f>'Bobot Error untuk squence'!V27</f>
        <v>0.17194182907382363</v>
      </c>
      <c r="D4" s="451">
        <f>'Bobot Error untuk squence'!W27</f>
        <v>1.7194182907382364E-9</v>
      </c>
      <c r="E4" s="451">
        <f>'Bobot Error untuk squence'!X27</f>
        <v>8.3971956936567282E-2</v>
      </c>
      <c r="F4" s="451">
        <f>'Bobot Error untuk squence'!Y27</f>
        <v>-2.3648745459303754E-2</v>
      </c>
      <c r="H4" s="7"/>
      <c r="I4" s="236">
        <f>0.2</f>
        <v>0.2</v>
      </c>
      <c r="J4" s="7"/>
      <c r="L4" s="442">
        <f t="shared" si="0"/>
        <v>3.4388365814764725E-2</v>
      </c>
      <c r="M4" s="442">
        <f t="shared" si="0"/>
        <v>3.4388365814764733E-10</v>
      </c>
      <c r="N4" s="442">
        <f t="shared" si="0"/>
        <v>1.6794391387313458E-2</v>
      </c>
      <c r="O4" s="442">
        <f t="shared" si="0"/>
        <v>-4.7297490918607509E-3</v>
      </c>
    </row>
    <row r="5" spans="3:16">
      <c r="C5" s="451">
        <f>'Bobot Error untuk squence'!V28</f>
        <v>0.12730409732355003</v>
      </c>
      <c r="D5" s="451">
        <f>'Bobot Error untuk squence'!W28</f>
        <v>1.2730409732355002E-9</v>
      </c>
      <c r="E5" s="451">
        <f>'Bobot Error untuk squence'!X28</f>
        <v>6.4549360731411695E-2</v>
      </c>
      <c r="F5" s="451">
        <f>'Bobot Error untuk squence'!Y28</f>
        <v>-2.3560167146428817E-2</v>
      </c>
      <c r="L5" s="442">
        <f t="shared" si="0"/>
        <v>2.5460819464710006E-2</v>
      </c>
      <c r="M5" s="442">
        <f t="shared" si="0"/>
        <v>2.5460819464710002E-10</v>
      </c>
      <c r="N5" s="442">
        <f t="shared" si="0"/>
        <v>1.290987214628234E-2</v>
      </c>
      <c r="O5" s="442">
        <f t="shared" si="0"/>
        <v>-4.7120334292857641E-3</v>
      </c>
    </row>
    <row r="6" spans="3:16">
      <c r="C6" s="451">
        <f>'Bobot Error untuk squence'!V29</f>
        <v>0.10625236327036829</v>
      </c>
      <c r="D6" s="451">
        <f>'Bobot Error untuk squence'!W29</f>
        <v>1.0625236327036829E-9</v>
      </c>
      <c r="E6" s="451">
        <f>'Bobot Error untuk squence'!X29</f>
        <v>5.2537402994898522E-2</v>
      </c>
      <c r="F6" s="451">
        <f>'Bobot Error untuk squence'!Y29</f>
        <v>-1.6758006115545739E-2</v>
      </c>
      <c r="L6" s="442">
        <f t="shared" si="0"/>
        <v>2.1250472654073659E-2</v>
      </c>
      <c r="M6" s="442">
        <f t="shared" si="0"/>
        <v>2.1250472654073659E-10</v>
      </c>
      <c r="N6" s="442">
        <f t="shared" si="0"/>
        <v>1.0507480598979706E-2</v>
      </c>
      <c r="O6" s="442">
        <f t="shared" si="0"/>
        <v>-3.351601223109148E-3</v>
      </c>
    </row>
    <row r="9" spans="3:16">
      <c r="C9" s="262" t="s">
        <v>200</v>
      </c>
      <c r="D9" s="262"/>
      <c r="E9" s="262"/>
      <c r="F9" s="262"/>
      <c r="H9" s="262" t="str">
        <f t="shared" ref="H9:K13" si="1">L2</f>
        <v>bobot hasil prediksi (Ẁ 1 X Learning rate)</v>
      </c>
      <c r="I9" s="262"/>
      <c r="J9" s="262"/>
      <c r="K9" s="262"/>
      <c r="M9" s="262" t="s">
        <v>203</v>
      </c>
      <c r="N9" s="262"/>
      <c r="O9" s="262"/>
      <c r="P9" s="262"/>
    </row>
    <row r="10" spans="3:16">
      <c r="C10" s="7">
        <f>INPUT!B7</f>
        <v>-0.245714286</v>
      </c>
      <c r="D10" s="7">
        <f>INPUT!C7</f>
        <v>0.85036060199999997</v>
      </c>
      <c r="E10" s="7">
        <f>INPUT!D7</f>
        <v>2.9262045E-2</v>
      </c>
      <c r="F10" s="7">
        <f>INPUT!E7</f>
        <v>0.18439808699999999</v>
      </c>
      <c r="H10" s="7">
        <f t="shared" si="1"/>
        <v>-0.3807977295817524</v>
      </c>
      <c r="I10" s="7">
        <f t="shared" si="1"/>
        <v>-3.8079772958175237E-9</v>
      </c>
      <c r="J10" s="7">
        <f t="shared" si="1"/>
        <v>-0.18504034265676889</v>
      </c>
      <c r="K10" s="7">
        <f t="shared" si="1"/>
        <v>5.0014369114346938E-2</v>
      </c>
      <c r="M10" s="451">
        <f t="shared" ref="M10:P13" si="2">C10-L3</f>
        <v>0.13508344358175239</v>
      </c>
      <c r="N10" s="451">
        <f t="shared" si="2"/>
        <v>0.85036060580797723</v>
      </c>
      <c r="O10" s="451">
        <f t="shared" si="2"/>
        <v>0.2143023876567689</v>
      </c>
      <c r="P10" s="451">
        <f t="shared" si="2"/>
        <v>0.13438371788565306</v>
      </c>
    </row>
    <row r="11" spans="3:16">
      <c r="C11" s="7">
        <f>INPUT!B8</f>
        <v>0.86802039799999997</v>
      </c>
      <c r="D11" s="7">
        <f>INPUT!C8</f>
        <v>0.86042975399999999</v>
      </c>
      <c r="E11" s="7">
        <f>INPUT!D8</f>
        <v>-0.37958092500000001</v>
      </c>
      <c r="F11" s="7">
        <f>INPUT!E8</f>
        <v>7.9506913999999998E-2</v>
      </c>
      <c r="H11" s="7">
        <f t="shared" si="1"/>
        <v>3.4388365814764725E-2</v>
      </c>
      <c r="I11" s="7">
        <f t="shared" si="1"/>
        <v>3.4388365814764733E-10</v>
      </c>
      <c r="J11" s="7">
        <f t="shared" si="1"/>
        <v>1.6794391387313458E-2</v>
      </c>
      <c r="K11" s="7">
        <f t="shared" si="1"/>
        <v>-4.7297490918607509E-3</v>
      </c>
      <c r="M11" s="451">
        <f t="shared" si="2"/>
        <v>0.83363203218523529</v>
      </c>
      <c r="N11" s="451">
        <f t="shared" si="2"/>
        <v>0.86042975365611629</v>
      </c>
      <c r="O11" s="451">
        <f t="shared" si="2"/>
        <v>-0.39637531638731349</v>
      </c>
      <c r="P11" s="451">
        <f t="shared" si="2"/>
        <v>8.4236663091860745E-2</v>
      </c>
    </row>
    <row r="12" spans="3:16">
      <c r="C12" s="7">
        <f>INPUT!B9</f>
        <v>-0.20644416099999999</v>
      </c>
      <c r="D12" s="7">
        <f>INPUT!C9</f>
        <v>-0.24856165999999999</v>
      </c>
      <c r="E12" s="7">
        <f>INPUT!D9</f>
        <v>-8.5253247000000004E-2</v>
      </c>
      <c r="F12" s="7">
        <f>INPUT!E9</f>
        <v>0.25112624</v>
      </c>
      <c r="H12" s="7">
        <f t="shared" si="1"/>
        <v>2.5460819464710006E-2</v>
      </c>
      <c r="I12" s="7">
        <f t="shared" si="1"/>
        <v>2.5460819464710002E-10</v>
      </c>
      <c r="J12" s="7">
        <f t="shared" si="1"/>
        <v>1.290987214628234E-2</v>
      </c>
      <c r="K12" s="7">
        <f t="shared" si="1"/>
        <v>-4.7120334292857641E-3</v>
      </c>
      <c r="M12" s="451">
        <f t="shared" si="2"/>
        <v>-0.23190498046471</v>
      </c>
      <c r="N12" s="451">
        <f t="shared" si="2"/>
        <v>-0.24856166025460819</v>
      </c>
      <c r="O12" s="451">
        <f t="shared" si="2"/>
        <v>-9.816311914628234E-2</v>
      </c>
      <c r="P12" s="451">
        <f t="shared" si="2"/>
        <v>0.25583827342928578</v>
      </c>
    </row>
    <row r="13" spans="3:16">
      <c r="C13" s="7">
        <f>INPUT!B10</f>
        <v>0.84287438299999995</v>
      </c>
      <c r="D13" s="7">
        <f>INPUT!C10</f>
        <v>-0.32420606499999999</v>
      </c>
      <c r="E13" s="7">
        <f>INPUT!D10</f>
        <v>0.90772282900000001</v>
      </c>
      <c r="F13" s="7">
        <f>INPUT!E10</f>
        <v>-0.59373879200000002</v>
      </c>
      <c r="H13" s="7">
        <f t="shared" si="1"/>
        <v>2.1250472654073659E-2</v>
      </c>
      <c r="I13" s="7">
        <f t="shared" si="1"/>
        <v>2.1250472654073659E-10</v>
      </c>
      <c r="J13" s="7">
        <f t="shared" si="1"/>
        <v>1.0507480598979706E-2</v>
      </c>
      <c r="K13" s="7">
        <f t="shared" si="1"/>
        <v>-3.351601223109148E-3</v>
      </c>
      <c r="M13" s="451">
        <f t="shared" si="2"/>
        <v>0.8216239103459263</v>
      </c>
      <c r="N13" s="451">
        <f t="shared" si="2"/>
        <v>-0.32420606521250472</v>
      </c>
      <c r="O13" s="451">
        <f t="shared" si="2"/>
        <v>0.89721534840102035</v>
      </c>
      <c r="P13" s="451">
        <f t="shared" si="2"/>
        <v>-0.59038719077689084</v>
      </c>
    </row>
    <row r="19" spans="27:34">
      <c r="AD19" s="6"/>
      <c r="AE19" s="6"/>
      <c r="AF19" s="6"/>
      <c r="AG19" s="6"/>
      <c r="AH19" s="6"/>
    </row>
    <row r="20" spans="27:34">
      <c r="AD20" s="6"/>
      <c r="AE20" s="6"/>
      <c r="AF20" s="6"/>
      <c r="AG20" s="6"/>
      <c r="AH20" s="6"/>
    </row>
    <row r="21" spans="27:34">
      <c r="AD21" s="6"/>
      <c r="AE21" s="6"/>
      <c r="AF21" s="6"/>
      <c r="AG21" s="6"/>
      <c r="AH21" s="6"/>
    </row>
    <row r="22" spans="27:34">
      <c r="AD22" s="6"/>
      <c r="AE22" s="6"/>
      <c r="AF22" s="6"/>
      <c r="AG22" s="6"/>
      <c r="AH22" s="6"/>
    </row>
    <row r="23" spans="27:34">
      <c r="AD23" s="6"/>
      <c r="AE23" s="6"/>
      <c r="AF23" s="6"/>
      <c r="AG23" s="6"/>
      <c r="AH23" s="6"/>
    </row>
    <row r="24" spans="27:34">
      <c r="AD24" s="6"/>
      <c r="AE24" s="6"/>
      <c r="AF24" s="6"/>
      <c r="AG24" s="6"/>
      <c r="AH24" s="6"/>
    </row>
    <row r="25" spans="27:34">
      <c r="AD25" s="6"/>
      <c r="AE25" s="6"/>
      <c r="AF25" s="6"/>
      <c r="AG25" s="6"/>
      <c r="AH25" s="6"/>
    </row>
    <row r="26" spans="27:34">
      <c r="AD26" s="6"/>
      <c r="AE26" s="6"/>
      <c r="AF26" s="6"/>
      <c r="AG26" s="6"/>
      <c r="AH26" s="6"/>
    </row>
    <row r="27" spans="27:34">
      <c r="AD27" s="6"/>
      <c r="AE27" s="6"/>
      <c r="AF27" s="6"/>
      <c r="AG27" s="6"/>
      <c r="AH27" s="6"/>
    </row>
    <row r="28" spans="27:34">
      <c r="AD28" s="6"/>
      <c r="AE28" s="6"/>
      <c r="AF28" s="6"/>
      <c r="AG28" s="6"/>
      <c r="AH28" s="6"/>
    </row>
    <row r="29" spans="27:34">
      <c r="AD29" s="6"/>
      <c r="AE29" s="6"/>
      <c r="AF29" s="6"/>
      <c r="AG29" s="6"/>
      <c r="AH29" s="6"/>
    </row>
    <row r="30" spans="27:34">
      <c r="AD30" s="6"/>
      <c r="AE30" s="6"/>
      <c r="AF30" s="6"/>
      <c r="AG30" s="6"/>
      <c r="AH30" s="6"/>
    </row>
    <row r="31" spans="27:34">
      <c r="AD31" s="6"/>
      <c r="AE31" s="6"/>
      <c r="AF31" s="6"/>
      <c r="AG31" s="6"/>
      <c r="AH31" s="6"/>
    </row>
    <row r="32" spans="27:34">
      <c r="AA32" s="6"/>
      <c r="AB32" s="6"/>
      <c r="AC32" s="6"/>
      <c r="AD32" s="6"/>
      <c r="AE32" s="6"/>
      <c r="AF32" s="6"/>
      <c r="AG32" s="6"/>
      <c r="AH32" s="6"/>
    </row>
    <row r="33" spans="1:34">
      <c r="AA33" s="6"/>
      <c r="AB33" s="6"/>
      <c r="AC33" s="6"/>
      <c r="AD33" s="6"/>
      <c r="AE33" s="6"/>
      <c r="AF33" s="6"/>
      <c r="AG33" s="6"/>
      <c r="AH33" s="6"/>
    </row>
    <row r="34" spans="1:34">
      <c r="AD34" s="6"/>
      <c r="AE34" s="6"/>
      <c r="AF34" s="6"/>
      <c r="AG34" s="6"/>
      <c r="AH34" s="6"/>
    </row>
    <row r="35" spans="1:34">
      <c r="A35" t="s">
        <v>103</v>
      </c>
    </row>
    <row r="36" spans="1:34">
      <c r="C36" t="s">
        <v>96</v>
      </c>
      <c r="D36" s="59" t="s">
        <v>97</v>
      </c>
    </row>
    <row r="37" spans="1:34">
      <c r="D37" s="59" t="s">
        <v>104</v>
      </c>
    </row>
    <row r="39" spans="1:34">
      <c r="I39" t="s">
        <v>110</v>
      </c>
    </row>
    <row r="40" spans="1:34">
      <c r="I40" t="s">
        <v>111</v>
      </c>
      <c r="V40" t="s">
        <v>75</v>
      </c>
      <c r="W40">
        <f>0+'Bobot Error untuk squence'!$W$7</f>
        <v>0.29015835715187571</v>
      </c>
    </row>
    <row r="41" spans="1:34">
      <c r="I41" s="61" t="s">
        <v>108</v>
      </c>
      <c r="J41" s="61" t="s">
        <v>109</v>
      </c>
      <c r="K41" s="6"/>
      <c r="L41" s="6"/>
      <c r="M41" s="6"/>
      <c r="N41" s="6"/>
      <c r="O41" s="6"/>
      <c r="P41" s="6"/>
      <c r="Q41" s="6"/>
      <c r="R41" s="6"/>
      <c r="S41" s="6"/>
    </row>
    <row r="42" spans="1:34">
      <c r="I42" t="s">
        <v>108</v>
      </c>
      <c r="P42" s="6"/>
      <c r="Q42" s="6"/>
      <c r="R42" s="6"/>
      <c r="S42" s="6"/>
      <c r="T42" s="6"/>
      <c r="U42" s="6"/>
      <c r="AB42" s="6"/>
      <c r="AC42" s="6"/>
    </row>
    <row r="43" spans="1:34">
      <c r="J43" t="s">
        <v>112</v>
      </c>
      <c r="P43" s="6"/>
      <c r="Q43" s="6"/>
      <c r="R43" s="6"/>
      <c r="S43" s="6"/>
      <c r="T43" s="6"/>
      <c r="U43" s="6"/>
      <c r="AB43" s="6"/>
      <c r="AC43" s="6"/>
    </row>
    <row r="44" spans="1:34">
      <c r="P44" s="6"/>
      <c r="Q44" s="6"/>
      <c r="R44" s="6"/>
      <c r="S44" s="6"/>
      <c r="T44" s="6"/>
      <c r="U44" s="6"/>
      <c r="AB44" s="6"/>
      <c r="AC44" s="6"/>
    </row>
    <row r="45" spans="1:34">
      <c r="P45" s="6"/>
      <c r="Q45" s="6"/>
      <c r="R45" s="6"/>
      <c r="S45" s="6"/>
      <c r="T45" s="6"/>
      <c r="U45" s="6"/>
      <c r="AB45" s="6"/>
      <c r="AC45" s="6"/>
    </row>
    <row r="46" spans="1:34">
      <c r="L46" s="6"/>
      <c r="M46" s="6"/>
      <c r="N46" s="6"/>
      <c r="O46" s="6"/>
      <c r="P46" s="6"/>
      <c r="Q46" s="6"/>
      <c r="R46" s="6"/>
      <c r="S46" s="6"/>
      <c r="T46" s="6"/>
      <c r="U46" s="6"/>
      <c r="X46" s="6"/>
      <c r="Y46" s="6"/>
      <c r="Z46" s="6"/>
      <c r="AA46" s="6"/>
      <c r="AB46" s="6"/>
      <c r="AC46" s="6"/>
    </row>
    <row r="47" spans="1:34">
      <c r="L47" s="6"/>
      <c r="M47" s="6"/>
      <c r="N47" s="6"/>
      <c r="O47" s="6"/>
      <c r="P47" s="6"/>
      <c r="Q47" s="6"/>
      <c r="R47" s="6"/>
      <c r="S47" s="6"/>
      <c r="T47" s="6"/>
      <c r="U47" s="6"/>
      <c r="X47" s="6"/>
      <c r="Y47" s="6"/>
      <c r="Z47" s="6"/>
      <c r="AA47" s="6"/>
      <c r="AB47" s="6"/>
      <c r="AC47" s="6"/>
    </row>
    <row r="48" spans="1:34">
      <c r="L48" s="6"/>
      <c r="M48" s="6"/>
      <c r="N48" s="6"/>
      <c r="O48" s="6"/>
      <c r="P48" s="6"/>
      <c r="Q48" s="6"/>
      <c r="R48" s="6"/>
      <c r="S48" s="6"/>
      <c r="T48" s="6"/>
      <c r="U48" s="6"/>
      <c r="X48" s="6"/>
      <c r="Y48" s="6"/>
      <c r="Z48" s="6"/>
      <c r="AA48" s="6"/>
      <c r="AB48" s="6"/>
      <c r="AC48" s="6"/>
    </row>
    <row r="49" spans="12:29">
      <c r="L49" s="6"/>
      <c r="M49" s="6"/>
      <c r="N49" s="6"/>
      <c r="O49" s="6"/>
      <c r="P49" s="6"/>
      <c r="Q49" s="6"/>
      <c r="R49" s="6"/>
      <c r="S49" s="6"/>
      <c r="T49" s="6"/>
      <c r="U49" s="6"/>
      <c r="X49" s="6"/>
      <c r="Y49" s="6"/>
      <c r="Z49" s="6"/>
      <c r="AA49" s="6"/>
      <c r="AB49" s="6"/>
      <c r="AC49" s="6"/>
    </row>
    <row r="50" spans="12:29">
      <c r="L50" s="6"/>
      <c r="M50" s="6"/>
      <c r="N50" s="6"/>
      <c r="O50" s="6"/>
      <c r="P50" s="6"/>
      <c r="Q50" s="6"/>
      <c r="R50" s="6"/>
      <c r="S50" s="6"/>
      <c r="T50" s="6"/>
      <c r="U50" s="6"/>
      <c r="X50" s="6"/>
      <c r="Y50" s="6"/>
      <c r="Z50" s="6"/>
      <c r="AA50" s="6"/>
      <c r="AB50" s="6"/>
      <c r="AC50" s="6"/>
    </row>
    <row r="51" spans="12:29">
      <c r="L51" s="6"/>
      <c r="M51" s="6"/>
      <c r="N51" s="6"/>
      <c r="O51" s="6"/>
      <c r="P51" s="6"/>
      <c r="Q51" s="6"/>
      <c r="R51" s="6"/>
      <c r="S51" s="6"/>
      <c r="T51" s="6"/>
      <c r="U51" s="6"/>
      <c r="X51" s="6"/>
      <c r="Y51" s="6"/>
      <c r="Z51" s="6"/>
      <c r="AA51" s="6"/>
      <c r="AB51" s="6"/>
      <c r="AC51" s="6"/>
    </row>
    <row r="52" spans="12:29">
      <c r="L52" s="6"/>
      <c r="M52" s="6"/>
      <c r="N52" s="6"/>
      <c r="O52" s="6"/>
      <c r="P52" s="6"/>
      <c r="Q52" s="6"/>
      <c r="R52" s="6"/>
      <c r="S52" s="6"/>
      <c r="T52" s="6"/>
      <c r="U52" s="6"/>
      <c r="X52" s="6"/>
      <c r="Y52" s="6"/>
      <c r="Z52" s="6"/>
      <c r="AA52" s="6"/>
      <c r="AB52" s="6"/>
      <c r="AC52" s="6"/>
    </row>
    <row r="53" spans="12:29">
      <c r="AA53" s="6"/>
      <c r="AB53" s="6"/>
      <c r="AC53" s="6"/>
    </row>
    <row r="54" spans="12:29">
      <c r="AA54" s="6"/>
      <c r="AB54" s="6"/>
      <c r="AC54" s="6"/>
    </row>
  </sheetData>
  <mergeCells count="6">
    <mergeCell ref="C9:F9"/>
    <mergeCell ref="C2:F2"/>
    <mergeCell ref="L2:O2"/>
    <mergeCell ref="H9:K9"/>
    <mergeCell ref="H3:J3"/>
    <mergeCell ref="M9:P9"/>
  </mergeCells>
  <hyperlinks>
    <hyperlink ref="D36" r:id="rId1" xr:uid="{00000000-0004-0000-0800-000000000000}"/>
    <hyperlink ref="D37" r:id="rId2" xr:uid="{00000000-0004-0000-0800-000001000000}"/>
  </hyperlinks>
  <pageMargins left="0.7" right="0.7" top="0.75" bottom="0.75" header="0.3" footer="0.3"/>
  <pageSetup paperSize="9" orientation="portrait" horizontalDpi="0" verticalDpi="0"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K1:P59"/>
  <sheetViews>
    <sheetView topLeftCell="A7" zoomScale="85" zoomScaleNormal="85" workbookViewId="0">
      <selection activeCell="Q26" sqref="Q26"/>
    </sheetView>
  </sheetViews>
  <sheetFormatPr defaultRowHeight="14.5"/>
  <cols>
    <col min="6" max="6" width="12.7265625" customWidth="1"/>
  </cols>
  <sheetData>
    <row r="1" spans="11:16" ht="15" thickBot="1"/>
    <row r="2" spans="11:16" ht="15" thickBot="1">
      <c r="K2" s="430" t="s">
        <v>98</v>
      </c>
      <c r="L2" s="431"/>
      <c r="M2" s="431"/>
      <c r="N2" s="431"/>
      <c r="O2" s="431"/>
      <c r="P2" s="432"/>
    </row>
    <row r="3" spans="11:16">
      <c r="K3" s="27"/>
      <c r="L3" s="11"/>
      <c r="M3" s="11"/>
      <c r="N3" s="11"/>
      <c r="O3" s="11"/>
      <c r="P3" s="28"/>
    </row>
    <row r="4" spans="11:16">
      <c r="K4" s="27"/>
      <c r="L4" s="11"/>
      <c r="M4" s="11"/>
      <c r="N4" s="11"/>
      <c r="O4" s="11"/>
      <c r="P4" s="28"/>
    </row>
    <row r="5" spans="11:16">
      <c r="K5" s="27"/>
      <c r="L5" s="11"/>
      <c r="M5" s="11"/>
      <c r="N5" s="11"/>
      <c r="O5" s="11"/>
      <c r="P5" s="28"/>
    </row>
    <row r="6" spans="11:16">
      <c r="K6" s="27"/>
      <c r="L6" s="11"/>
      <c r="M6" s="11"/>
      <c r="N6" s="11"/>
      <c r="O6" s="11"/>
      <c r="P6" s="28"/>
    </row>
    <row r="7" spans="11:16">
      <c r="K7" s="27"/>
      <c r="L7" s="11"/>
      <c r="M7" s="11"/>
      <c r="N7" s="11"/>
      <c r="O7" s="11"/>
      <c r="P7" s="28"/>
    </row>
    <row r="8" spans="11:16">
      <c r="K8" s="27"/>
      <c r="L8" s="11"/>
      <c r="M8" s="11"/>
      <c r="N8" s="11"/>
      <c r="O8" s="11"/>
      <c r="P8" s="28"/>
    </row>
    <row r="9" spans="11:16">
      <c r="K9" s="27"/>
      <c r="L9" s="11"/>
      <c r="M9" s="11"/>
      <c r="N9" s="11"/>
      <c r="O9" s="11"/>
      <c r="P9" s="28"/>
    </row>
    <row r="10" spans="11:16">
      <c r="K10" s="27"/>
      <c r="L10" s="11"/>
      <c r="M10" s="11"/>
      <c r="N10" s="11"/>
      <c r="O10" s="11"/>
      <c r="P10" s="28"/>
    </row>
    <row r="11" spans="11:16">
      <c r="K11" s="27"/>
      <c r="L11" s="11"/>
      <c r="M11" s="11"/>
      <c r="N11" s="11"/>
      <c r="O11" s="11"/>
      <c r="P11" s="28"/>
    </row>
    <row r="12" spans="11:16">
      <c r="K12" s="27"/>
      <c r="L12" s="11"/>
      <c r="M12" s="11"/>
      <c r="N12" s="11"/>
      <c r="O12" s="11"/>
      <c r="P12" s="28"/>
    </row>
    <row r="13" spans="11:16">
      <c r="K13" s="27"/>
      <c r="L13" s="11"/>
      <c r="M13" s="11"/>
      <c r="N13" s="11"/>
      <c r="O13" s="11"/>
      <c r="P13" s="28"/>
    </row>
    <row r="14" spans="11:16">
      <c r="K14" s="27"/>
      <c r="L14" s="11"/>
      <c r="M14" s="11"/>
      <c r="N14" s="11"/>
      <c r="O14" s="11"/>
      <c r="P14" s="28"/>
    </row>
    <row r="15" spans="11:16">
      <c r="K15" s="27"/>
      <c r="L15" s="11"/>
      <c r="M15" s="11"/>
      <c r="N15" s="11"/>
      <c r="O15" s="11"/>
      <c r="P15" s="28"/>
    </row>
    <row r="16" spans="11:16">
      <c r="K16" s="27"/>
      <c r="L16" s="11"/>
      <c r="M16" s="11"/>
      <c r="N16" s="11"/>
      <c r="O16" s="11"/>
      <c r="P16" s="28"/>
    </row>
    <row r="17" spans="11:16">
      <c r="K17" s="27"/>
      <c r="L17" s="11"/>
      <c r="M17" s="11"/>
      <c r="N17" s="11"/>
      <c r="O17" s="11"/>
      <c r="P17" s="28"/>
    </row>
    <row r="18" spans="11:16">
      <c r="K18" s="27"/>
      <c r="L18" s="11"/>
      <c r="M18" s="11"/>
      <c r="N18" s="11"/>
      <c r="O18" s="11"/>
      <c r="P18" s="28"/>
    </row>
    <row r="19" spans="11:16">
      <c r="K19" s="27"/>
      <c r="L19" s="11"/>
      <c r="M19" s="11"/>
      <c r="N19" s="11"/>
      <c r="O19" s="11"/>
      <c r="P19" s="28"/>
    </row>
    <row r="20" spans="11:16">
      <c r="K20" s="27"/>
      <c r="L20" s="11"/>
      <c r="M20" s="11"/>
      <c r="N20" s="11"/>
      <c r="O20" s="11"/>
      <c r="P20" s="28"/>
    </row>
    <row r="21" spans="11:16">
      <c r="K21" s="27"/>
      <c r="L21" s="11"/>
      <c r="M21" s="11"/>
      <c r="N21" s="11"/>
      <c r="O21" s="11"/>
      <c r="P21" s="28"/>
    </row>
    <row r="22" spans="11:16">
      <c r="K22" s="27"/>
      <c r="L22" s="11"/>
      <c r="M22" s="11"/>
      <c r="N22" s="11"/>
      <c r="O22" s="11"/>
      <c r="P22" s="28"/>
    </row>
    <row r="23" spans="11:16">
      <c r="K23" s="27"/>
      <c r="L23" s="11"/>
      <c r="M23" s="11"/>
      <c r="N23" s="11"/>
      <c r="O23" s="11"/>
      <c r="P23" s="28"/>
    </row>
    <row r="24" spans="11:16">
      <c r="K24" s="27"/>
      <c r="L24" s="11"/>
      <c r="M24" s="11"/>
      <c r="N24" s="11"/>
      <c r="O24" s="11"/>
      <c r="P24" s="28"/>
    </row>
    <row r="25" spans="11:16">
      <c r="K25" s="27"/>
      <c r="L25" s="11"/>
      <c r="M25" s="11"/>
      <c r="N25" s="11"/>
      <c r="O25" s="11"/>
      <c r="P25" s="28"/>
    </row>
    <row r="26" spans="11:16">
      <c r="K26" s="27"/>
      <c r="L26" s="11"/>
      <c r="M26" s="11"/>
      <c r="N26" s="11"/>
      <c r="O26" s="11"/>
      <c r="P26" s="28"/>
    </row>
    <row r="27" spans="11:16">
      <c r="K27" s="27"/>
      <c r="L27" s="11"/>
      <c r="M27" s="11"/>
      <c r="N27" s="11"/>
      <c r="O27" s="11"/>
      <c r="P27" s="28"/>
    </row>
    <row r="28" spans="11:16">
      <c r="K28" s="27"/>
      <c r="L28" s="11"/>
      <c r="M28" s="11"/>
      <c r="N28" s="11"/>
      <c r="O28" s="11"/>
      <c r="P28" s="28"/>
    </row>
    <row r="29" spans="11:16">
      <c r="K29" s="27"/>
      <c r="L29" s="11"/>
      <c r="M29" s="11"/>
      <c r="N29" s="11"/>
      <c r="O29" s="11"/>
      <c r="P29" s="28"/>
    </row>
    <row r="30" spans="11:16">
      <c r="K30" s="27"/>
      <c r="L30" s="11"/>
      <c r="M30" s="11"/>
      <c r="N30" s="11"/>
      <c r="O30" s="11"/>
      <c r="P30" s="28"/>
    </row>
    <row r="31" spans="11:16">
      <c r="K31" s="27"/>
      <c r="L31" s="11"/>
      <c r="M31" s="11"/>
      <c r="N31" s="11"/>
      <c r="O31" s="11"/>
      <c r="P31" s="28"/>
    </row>
    <row r="32" spans="11:16">
      <c r="K32" s="27"/>
      <c r="L32" s="11"/>
      <c r="M32" s="11"/>
      <c r="N32" s="11"/>
      <c r="O32" s="11"/>
      <c r="P32" s="28"/>
    </row>
    <row r="33" spans="11:16">
      <c r="K33" s="27"/>
      <c r="L33" s="11"/>
      <c r="M33" s="11"/>
      <c r="N33" s="11"/>
      <c r="O33" s="11"/>
      <c r="P33" s="28"/>
    </row>
    <row r="34" spans="11:16">
      <c r="K34" s="27"/>
      <c r="L34" s="11"/>
      <c r="M34" s="11"/>
      <c r="N34" s="11"/>
      <c r="O34" s="11"/>
      <c r="P34" s="28"/>
    </row>
    <row r="35" spans="11:16">
      <c r="K35" s="27"/>
      <c r="L35" s="11"/>
      <c r="M35" s="11"/>
      <c r="N35" s="11"/>
      <c r="O35" s="11"/>
      <c r="P35" s="28"/>
    </row>
    <row r="36" spans="11:16">
      <c r="K36" s="27"/>
      <c r="L36" s="11"/>
      <c r="M36" s="11"/>
      <c r="N36" s="11"/>
      <c r="O36" s="11"/>
      <c r="P36" s="28"/>
    </row>
    <row r="37" spans="11:16">
      <c r="K37" s="27"/>
      <c r="L37" s="11"/>
      <c r="M37" s="11"/>
      <c r="N37" s="11"/>
      <c r="O37" s="11"/>
      <c r="P37" s="28"/>
    </row>
    <row r="38" spans="11:16">
      <c r="K38" s="27"/>
      <c r="L38" s="11"/>
      <c r="M38" s="11"/>
      <c r="N38" s="11"/>
      <c r="O38" s="11"/>
      <c r="P38" s="28"/>
    </row>
    <row r="39" spans="11:16">
      <c r="K39" s="27"/>
      <c r="L39" s="11"/>
      <c r="M39" s="11"/>
      <c r="N39" s="11"/>
      <c r="O39" s="11"/>
      <c r="P39" s="28"/>
    </row>
    <row r="40" spans="11:16">
      <c r="K40" s="27"/>
      <c r="L40" s="11"/>
      <c r="M40" s="11"/>
      <c r="N40" s="11"/>
      <c r="O40" s="11"/>
      <c r="P40" s="28"/>
    </row>
    <row r="41" spans="11:16">
      <c r="K41" s="27"/>
      <c r="L41" s="11"/>
      <c r="M41" s="11"/>
      <c r="N41" s="11"/>
      <c r="O41" s="11"/>
      <c r="P41" s="28"/>
    </row>
    <row r="42" spans="11:16">
      <c r="K42" s="27"/>
      <c r="L42" s="11"/>
      <c r="M42" s="11"/>
      <c r="N42" s="11"/>
      <c r="O42" s="11"/>
      <c r="P42" s="28"/>
    </row>
    <row r="43" spans="11:16">
      <c r="K43" s="27"/>
      <c r="L43" s="11"/>
      <c r="M43" s="11"/>
      <c r="N43" s="11"/>
      <c r="O43" s="11"/>
      <c r="P43" s="28"/>
    </row>
    <row r="44" spans="11:16">
      <c r="K44" s="27"/>
      <c r="L44" s="11"/>
      <c r="M44" s="11"/>
      <c r="N44" s="11"/>
      <c r="O44" s="11"/>
      <c r="P44" s="28"/>
    </row>
    <row r="45" spans="11:16">
      <c r="K45" s="27"/>
      <c r="L45" s="11"/>
      <c r="M45" s="11"/>
      <c r="N45" s="11"/>
      <c r="O45" s="11"/>
      <c r="P45" s="28"/>
    </row>
    <row r="46" spans="11:16">
      <c r="K46" s="27"/>
      <c r="L46" s="11"/>
      <c r="M46" s="11"/>
      <c r="N46" s="11"/>
      <c r="O46" s="11"/>
      <c r="P46" s="28"/>
    </row>
    <row r="47" spans="11:16">
      <c r="K47" s="27"/>
      <c r="L47" s="11"/>
      <c r="M47" s="11"/>
      <c r="N47" s="11"/>
      <c r="O47" s="11"/>
      <c r="P47" s="28"/>
    </row>
    <row r="48" spans="11:16">
      <c r="K48" s="27"/>
      <c r="L48" s="11"/>
      <c r="M48" s="11"/>
      <c r="N48" s="11"/>
      <c r="O48" s="11"/>
      <c r="P48" s="28"/>
    </row>
    <row r="49" spans="11:16">
      <c r="K49" s="27"/>
      <c r="L49" s="11"/>
      <c r="M49" s="11"/>
      <c r="N49" s="11"/>
      <c r="O49" s="11"/>
      <c r="P49" s="28"/>
    </row>
    <row r="50" spans="11:16">
      <c r="K50" s="27"/>
      <c r="L50" s="11"/>
      <c r="M50" s="11"/>
      <c r="N50" s="11"/>
      <c r="O50" s="11"/>
      <c r="P50" s="28"/>
    </row>
    <row r="51" spans="11:16">
      <c r="K51" s="27"/>
      <c r="L51" s="11"/>
      <c r="M51" s="11"/>
      <c r="N51" s="11"/>
      <c r="O51" s="11"/>
      <c r="P51" s="28"/>
    </row>
    <row r="52" spans="11:16">
      <c r="K52" s="27"/>
      <c r="L52" s="11"/>
      <c r="M52" s="11"/>
      <c r="N52" s="11"/>
      <c r="O52" s="11"/>
      <c r="P52" s="28"/>
    </row>
    <row r="53" spans="11:16">
      <c r="K53" s="27"/>
      <c r="L53" s="11"/>
      <c r="M53" s="11"/>
      <c r="N53" s="11"/>
      <c r="O53" s="11"/>
      <c r="P53" s="28"/>
    </row>
    <row r="54" spans="11:16">
      <c r="K54" s="27"/>
      <c r="L54" s="11"/>
      <c r="M54" s="11"/>
      <c r="N54" s="11"/>
      <c r="O54" s="11"/>
      <c r="P54" s="28"/>
    </row>
    <row r="55" spans="11:16">
      <c r="K55" s="27"/>
      <c r="L55" s="11"/>
      <c r="M55" s="11"/>
      <c r="N55" s="11"/>
      <c r="O55" s="11"/>
      <c r="P55" s="28"/>
    </row>
    <row r="56" spans="11:16">
      <c r="K56" s="27"/>
      <c r="L56" s="11"/>
      <c r="M56" s="11"/>
      <c r="N56" s="11"/>
      <c r="O56" s="11"/>
      <c r="P56" s="28"/>
    </row>
    <row r="57" spans="11:16">
      <c r="K57" s="27"/>
      <c r="L57" s="11"/>
      <c r="M57" s="11"/>
      <c r="N57" s="11"/>
      <c r="O57" s="11"/>
      <c r="P57" s="28"/>
    </row>
    <row r="58" spans="11:16">
      <c r="K58" s="27"/>
      <c r="L58" s="11"/>
      <c r="M58" s="11"/>
      <c r="N58" s="11"/>
      <c r="O58" s="11"/>
      <c r="P58" s="28"/>
    </row>
    <row r="59" spans="11:16" ht="15" thickBot="1">
      <c r="K59" s="30"/>
      <c r="L59" s="31"/>
      <c r="M59" s="31"/>
      <c r="N59" s="31"/>
      <c r="O59" s="31"/>
      <c r="P59" s="115"/>
    </row>
  </sheetData>
  <mergeCells count="1">
    <mergeCell ref="K2:P2"/>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20914-61D2-460D-8CF4-FA6BE1728F73}">
  <dimension ref="A1:Q44"/>
  <sheetViews>
    <sheetView topLeftCell="A10" zoomScale="70" zoomScaleNormal="70" workbookViewId="0">
      <selection activeCell="J17" sqref="J17:N20"/>
    </sheetView>
  </sheetViews>
  <sheetFormatPr defaultRowHeight="14.5"/>
  <cols>
    <col min="4" max="4" width="11" bestFit="1" customWidth="1"/>
    <col min="5" max="5" width="15.81640625" customWidth="1"/>
    <col min="6" max="6" width="14.453125" customWidth="1"/>
    <col min="7" max="9" width="10.90625" bestFit="1" customWidth="1"/>
    <col min="10" max="10" width="13.26953125" customWidth="1"/>
  </cols>
  <sheetData>
    <row r="1" spans="1:17">
      <c r="A1" s="74" t="s">
        <v>138</v>
      </c>
      <c r="B1" s="74"/>
      <c r="C1" s="74"/>
      <c r="D1" s="74"/>
      <c r="E1" s="74"/>
      <c r="F1" s="74"/>
      <c r="G1" s="6"/>
      <c r="H1" s="74"/>
      <c r="I1" s="74"/>
      <c r="J1" s="74"/>
      <c r="K1" s="74"/>
      <c r="L1" s="74"/>
      <c r="M1" s="74"/>
      <c r="N1" s="74"/>
      <c r="O1" s="6"/>
      <c r="P1" s="6"/>
      <c r="Q1" s="6"/>
    </row>
    <row r="2" spans="1:17">
      <c r="A2" s="74" t="s">
        <v>132</v>
      </c>
      <c r="B2" s="74"/>
      <c r="C2" s="74"/>
      <c r="D2" s="74"/>
      <c r="E2" s="74"/>
      <c r="F2" s="74"/>
      <c r="G2" s="6"/>
      <c r="H2" s="74" t="s">
        <v>140</v>
      </c>
      <c r="I2" s="74"/>
      <c r="J2" s="74"/>
      <c r="K2" s="74"/>
      <c r="L2" s="74"/>
      <c r="M2" s="74"/>
      <c r="N2" s="74"/>
      <c r="O2" s="6"/>
      <c r="P2" s="6"/>
      <c r="Q2" s="6"/>
    </row>
    <row r="3" spans="1:17" ht="15" thickBot="1">
      <c r="A3" s="74" t="s">
        <v>8</v>
      </c>
      <c r="B3" s="74" t="s">
        <v>76</v>
      </c>
      <c r="C3" s="74"/>
      <c r="D3" s="74"/>
      <c r="E3" s="74"/>
      <c r="F3" s="74"/>
      <c r="G3" s="6"/>
      <c r="H3" s="74" t="s">
        <v>142</v>
      </c>
      <c r="I3" s="74" t="s">
        <v>77</v>
      </c>
      <c r="J3" s="74"/>
      <c r="K3" s="74"/>
      <c r="L3" s="74"/>
      <c r="M3" s="74"/>
      <c r="N3" s="74"/>
      <c r="O3" s="6"/>
      <c r="P3" s="6"/>
      <c r="Q3" s="6"/>
    </row>
    <row r="4" spans="1:17" ht="15" thickBot="1">
      <c r="A4" s="74"/>
      <c r="B4" s="74"/>
      <c r="C4" s="74"/>
      <c r="D4" s="74"/>
      <c r="E4" s="74"/>
      <c r="F4" s="74"/>
      <c r="G4" s="6"/>
      <c r="H4" s="74"/>
      <c r="I4" s="269" t="s">
        <v>139</v>
      </c>
      <c r="J4" s="270"/>
      <c r="K4" s="270"/>
      <c r="L4" s="270"/>
      <c r="M4" s="271"/>
      <c r="N4" s="74"/>
      <c r="O4" s="6"/>
      <c r="P4" s="6"/>
      <c r="Q4" s="6"/>
    </row>
    <row r="5" spans="1:17">
      <c r="A5" s="74"/>
      <c r="B5" s="264" t="s">
        <v>139</v>
      </c>
      <c r="C5" s="267"/>
      <c r="D5" s="267"/>
      <c r="E5" s="268"/>
      <c r="F5" s="74"/>
      <c r="G5" s="6"/>
      <c r="H5" s="74"/>
      <c r="I5" s="238"/>
      <c r="J5" s="239" t="s">
        <v>117</v>
      </c>
      <c r="K5" s="239" t="s">
        <v>5</v>
      </c>
      <c r="L5" s="239" t="s">
        <v>118</v>
      </c>
      <c r="M5" s="240" t="s">
        <v>141</v>
      </c>
      <c r="N5" s="74"/>
      <c r="O5" s="6"/>
      <c r="P5" s="6"/>
      <c r="Q5" s="6"/>
    </row>
    <row r="6" spans="1:17">
      <c r="A6" s="74"/>
      <c r="B6" s="76">
        <f>'Epoch (Update bobot)'!M10</f>
        <v>0.13508344358175239</v>
      </c>
      <c r="C6" s="76">
        <f>'Epoch (Update bobot)'!N10</f>
        <v>0.85036060580797723</v>
      </c>
      <c r="D6" s="76">
        <f>'Epoch (Update bobot)'!O10</f>
        <v>0.2143023876567689</v>
      </c>
      <c r="E6" s="76">
        <f>'Epoch (Update bobot)'!P10</f>
        <v>0.13438371788565306</v>
      </c>
      <c r="F6" s="74"/>
      <c r="G6" s="6"/>
      <c r="H6" s="74"/>
      <c r="I6" s="76" t="s">
        <v>52</v>
      </c>
      <c r="J6" s="75">
        <f t="shared" ref="J6:M9" si="0">B6</f>
        <v>0.13508344358175239</v>
      </c>
      <c r="K6" s="75">
        <f t="shared" si="0"/>
        <v>0.85036060580797723</v>
      </c>
      <c r="L6" s="75">
        <f t="shared" si="0"/>
        <v>0.2143023876567689</v>
      </c>
      <c r="M6" s="77">
        <f t="shared" si="0"/>
        <v>0.13438371788565306</v>
      </c>
      <c r="N6" s="74"/>
      <c r="O6" s="6"/>
      <c r="P6" s="6"/>
      <c r="Q6" s="6"/>
    </row>
    <row r="7" spans="1:17">
      <c r="A7" s="74"/>
      <c r="B7" s="76">
        <f>'Epoch (Update bobot)'!M11</f>
        <v>0.83363203218523529</v>
      </c>
      <c r="C7" s="76">
        <f>'Epoch (Update bobot)'!N11</f>
        <v>0.86042975365611629</v>
      </c>
      <c r="D7" s="76">
        <f>'Epoch (Update bobot)'!O11</f>
        <v>-0.39637531638731349</v>
      </c>
      <c r="E7" s="76">
        <f>'Epoch (Update bobot)'!P11</f>
        <v>8.4236663091860745E-2</v>
      </c>
      <c r="F7" s="74"/>
      <c r="G7" s="6"/>
      <c r="H7" s="74"/>
      <c r="I7" s="76" t="s">
        <v>9</v>
      </c>
      <c r="J7" s="75">
        <f t="shared" si="0"/>
        <v>0.83363203218523529</v>
      </c>
      <c r="K7" s="75">
        <f t="shared" si="0"/>
        <v>0.86042975365611629</v>
      </c>
      <c r="L7" s="75">
        <f t="shared" si="0"/>
        <v>-0.39637531638731349</v>
      </c>
      <c r="M7" s="77">
        <f t="shared" si="0"/>
        <v>8.4236663091860745E-2</v>
      </c>
      <c r="N7" s="74"/>
      <c r="O7" s="6"/>
      <c r="P7" s="6"/>
      <c r="Q7" s="6"/>
    </row>
    <row r="8" spans="1:17">
      <c r="A8" s="74"/>
      <c r="B8" s="76">
        <f>'Epoch (Update bobot)'!M12</f>
        <v>-0.23190498046471</v>
      </c>
      <c r="C8" s="76">
        <f>'Epoch (Update bobot)'!N12</f>
        <v>-0.24856166025460819</v>
      </c>
      <c r="D8" s="76">
        <f>'Epoch (Update bobot)'!O12</f>
        <v>-9.816311914628234E-2</v>
      </c>
      <c r="E8" s="76">
        <f>'Epoch (Update bobot)'!P12</f>
        <v>0.25583827342928578</v>
      </c>
      <c r="F8" s="74"/>
      <c r="G8" s="6"/>
      <c r="H8" s="74"/>
      <c r="I8" s="76" t="s">
        <v>10</v>
      </c>
      <c r="J8" s="75">
        <f t="shared" si="0"/>
        <v>-0.23190498046471</v>
      </c>
      <c r="K8" s="75">
        <f t="shared" si="0"/>
        <v>-0.24856166025460819</v>
      </c>
      <c r="L8" s="75">
        <f t="shared" si="0"/>
        <v>-9.816311914628234E-2</v>
      </c>
      <c r="M8" s="77">
        <f t="shared" si="0"/>
        <v>0.25583827342928578</v>
      </c>
      <c r="N8" s="74"/>
      <c r="O8" s="6"/>
      <c r="P8" s="6"/>
      <c r="Q8" s="6"/>
    </row>
    <row r="9" spans="1:17" ht="15" thickBot="1">
      <c r="A9" s="74"/>
      <c r="B9" s="76">
        <f>'Epoch (Update bobot)'!M13</f>
        <v>0.8216239103459263</v>
      </c>
      <c r="C9" s="76">
        <f>'Epoch (Update bobot)'!N13</f>
        <v>-0.32420606521250472</v>
      </c>
      <c r="D9" s="76">
        <f>'Epoch (Update bobot)'!O13</f>
        <v>0.89721534840102035</v>
      </c>
      <c r="E9" s="76">
        <f>'Epoch (Update bobot)'!P13</f>
        <v>-0.59038719077689084</v>
      </c>
      <c r="F9" s="74"/>
      <c r="G9" s="6"/>
      <c r="H9" s="74"/>
      <c r="I9" s="78" t="s">
        <v>11</v>
      </c>
      <c r="J9" s="79">
        <f t="shared" si="0"/>
        <v>0.8216239103459263</v>
      </c>
      <c r="K9" s="79">
        <f t="shared" si="0"/>
        <v>-0.32420606521250472</v>
      </c>
      <c r="L9" s="79">
        <f t="shared" si="0"/>
        <v>0.89721534840102035</v>
      </c>
      <c r="M9" s="80">
        <f t="shared" si="0"/>
        <v>-0.59038719077689084</v>
      </c>
      <c r="N9" s="74"/>
      <c r="O9" s="6"/>
      <c r="P9" s="6"/>
      <c r="Q9" s="6"/>
    </row>
    <row r="10" spans="1:17">
      <c r="A10" s="74"/>
      <c r="B10" s="74"/>
      <c r="C10" s="74"/>
      <c r="D10" s="74"/>
      <c r="E10" s="74"/>
      <c r="F10" s="74"/>
      <c r="G10" s="6"/>
      <c r="H10" s="74"/>
      <c r="I10" s="74"/>
      <c r="J10" s="74"/>
      <c r="K10" s="74"/>
      <c r="L10" s="74"/>
      <c r="M10" s="74"/>
      <c r="N10" s="74"/>
      <c r="O10" s="6"/>
      <c r="P10" s="6"/>
      <c r="Q10" s="6"/>
    </row>
    <row r="11" spans="1:17">
      <c r="A11" s="6"/>
      <c r="B11" s="6"/>
      <c r="C11" s="6"/>
      <c r="D11" s="6"/>
      <c r="E11" s="6"/>
      <c r="F11" s="6"/>
      <c r="G11" s="6"/>
      <c r="H11" s="6"/>
      <c r="I11" s="6"/>
      <c r="J11" s="6"/>
      <c r="K11" s="6"/>
      <c r="L11" s="6"/>
      <c r="M11" s="6"/>
      <c r="N11" s="6"/>
      <c r="O11" s="6"/>
      <c r="P11" s="6"/>
      <c r="Q11" s="6"/>
    </row>
    <row r="12" spans="1:17">
      <c r="A12" s="85" t="s">
        <v>3</v>
      </c>
      <c r="B12" s="85"/>
      <c r="C12" s="85"/>
      <c r="D12" s="85"/>
      <c r="E12" s="85"/>
      <c r="F12" s="85"/>
      <c r="G12" s="6"/>
      <c r="H12" s="85" t="s">
        <v>121</v>
      </c>
      <c r="I12" s="85"/>
      <c r="J12" s="85"/>
      <c r="K12" s="85"/>
      <c r="L12" s="85"/>
      <c r="M12" s="85"/>
      <c r="N12" s="85"/>
      <c r="O12" s="6"/>
      <c r="P12" s="6"/>
      <c r="Q12" s="6"/>
    </row>
    <row r="13" spans="1:17">
      <c r="A13" s="85" t="s">
        <v>143</v>
      </c>
      <c r="B13" s="85"/>
      <c r="C13" s="85"/>
      <c r="D13" s="85"/>
      <c r="E13" s="85"/>
      <c r="F13" s="85"/>
      <c r="G13" s="6"/>
      <c r="H13" s="95" t="s">
        <v>12</v>
      </c>
      <c r="I13" s="95"/>
      <c r="J13" s="95"/>
      <c r="K13" s="95"/>
      <c r="L13" s="95"/>
      <c r="M13" s="95"/>
      <c r="N13" s="95"/>
      <c r="O13" s="94"/>
      <c r="P13" s="6"/>
      <c r="Q13" s="6"/>
    </row>
    <row r="14" spans="1:17" ht="15" thickBot="1">
      <c r="A14" s="85"/>
      <c r="B14" s="85"/>
      <c r="C14" s="85"/>
      <c r="D14" s="85"/>
      <c r="E14" s="85"/>
      <c r="F14" s="85"/>
      <c r="G14" s="6"/>
      <c r="H14" s="85"/>
      <c r="I14" s="85"/>
      <c r="J14" s="85"/>
      <c r="K14" s="85"/>
      <c r="L14" s="85"/>
      <c r="M14" s="85"/>
      <c r="N14" s="85"/>
      <c r="O14" s="6"/>
      <c r="P14" s="6"/>
      <c r="Q14" s="6"/>
    </row>
    <row r="15" spans="1:17">
      <c r="A15" s="85"/>
      <c r="B15" s="272" t="s">
        <v>144</v>
      </c>
      <c r="C15" s="273"/>
      <c r="D15" s="273"/>
      <c r="E15" s="273"/>
      <c r="F15" s="274"/>
      <c r="G15" s="6"/>
      <c r="H15" s="85"/>
      <c r="I15" s="264" t="s">
        <v>46</v>
      </c>
      <c r="J15" s="267"/>
      <c r="K15" s="267"/>
      <c r="L15" s="267"/>
      <c r="M15" s="267"/>
      <c r="N15" s="268"/>
      <c r="O15" s="6"/>
      <c r="P15" s="6"/>
      <c r="Q15" s="6"/>
    </row>
    <row r="16" spans="1:17">
      <c r="A16" s="85"/>
      <c r="B16" s="238"/>
      <c r="C16" s="239" t="s">
        <v>4</v>
      </c>
      <c r="D16" s="239" t="s">
        <v>5</v>
      </c>
      <c r="E16" s="71" t="s">
        <v>7</v>
      </c>
      <c r="F16" s="241" t="s">
        <v>6</v>
      </c>
      <c r="G16" s="6"/>
      <c r="H16" s="85"/>
      <c r="I16" s="82"/>
      <c r="J16" s="148" t="str">
        <f>B17</f>
        <v>langkah 1</v>
      </c>
      <c r="K16" s="105" t="str">
        <f>B18</f>
        <v>langkah 2</v>
      </c>
      <c r="L16" s="152" t="s">
        <v>54</v>
      </c>
      <c r="M16" s="75" t="s">
        <v>56</v>
      </c>
      <c r="N16" s="84" t="s">
        <v>57</v>
      </c>
      <c r="O16" s="11"/>
      <c r="P16" s="6"/>
      <c r="Q16" s="6"/>
    </row>
    <row r="17" spans="1:17">
      <c r="A17" s="85"/>
      <c r="B17" s="147" t="s">
        <v>21</v>
      </c>
      <c r="C17" s="148">
        <v>1</v>
      </c>
      <c r="D17" s="148">
        <f>'Data split dan Normalisasi data'!G13</f>
        <v>1E-8</v>
      </c>
      <c r="E17" s="148">
        <f>'Data split dan Normalisasi data'!H13</f>
        <v>0.49706744868035191</v>
      </c>
      <c r="F17" s="148">
        <f>'Data split dan Normalisasi data'!I13</f>
        <v>0</v>
      </c>
      <c r="G17" s="6"/>
      <c r="H17" s="85"/>
      <c r="I17" s="96" t="s">
        <v>117</v>
      </c>
      <c r="J17" s="148">
        <f t="array" ref="J17:J20">TRANSPOSE(C17:F17)</f>
        <v>1</v>
      </c>
      <c r="K17" s="105">
        <f t="array" ref="K17:K20">TRANSPOSE(C18:F18)</f>
        <v>1</v>
      </c>
      <c r="L17" s="152">
        <f t="array" ref="L17:L20">TRANSPOSE(C19:F19)</f>
        <v>1</v>
      </c>
      <c r="M17" s="75">
        <f t="array" ref="M17:M20">TRANSPOSE(C20:F20)</f>
        <v>1</v>
      </c>
      <c r="N17" s="84">
        <f t="array" ref="N17:N20">TRANSPOSE(C21:F21)</f>
        <v>1</v>
      </c>
      <c r="O17" s="11"/>
      <c r="P17" s="6"/>
      <c r="Q17" s="6"/>
    </row>
    <row r="18" spans="1:17">
      <c r="A18" s="85"/>
      <c r="B18" s="104" t="s">
        <v>22</v>
      </c>
      <c r="C18" s="105">
        <v>1</v>
      </c>
      <c r="D18" s="105">
        <f>'Data split dan Normalisasi data'!G14</f>
        <v>1E-8</v>
      </c>
      <c r="E18" s="105">
        <f>'Data split dan Normalisasi data'!H14</f>
        <v>0.48973607038123168</v>
      </c>
      <c r="F18" s="106">
        <f>'Forward pre'!$F$52</f>
        <v>0.11999408944352816</v>
      </c>
      <c r="G18" s="6"/>
      <c r="H18" s="85"/>
      <c r="I18" s="97" t="s">
        <v>5</v>
      </c>
      <c r="J18" s="148">
        <v>1E-8</v>
      </c>
      <c r="K18" s="105">
        <v>1E-8</v>
      </c>
      <c r="L18" s="152">
        <v>1E-8</v>
      </c>
      <c r="M18" s="75">
        <v>1E-8</v>
      </c>
      <c r="N18" s="84">
        <v>1E-8</v>
      </c>
      <c r="O18" s="11"/>
      <c r="P18" s="6"/>
      <c r="Q18" s="6"/>
    </row>
    <row r="19" spans="1:17">
      <c r="A19" s="85"/>
      <c r="B19" s="151" t="s">
        <v>54</v>
      </c>
      <c r="C19" s="152">
        <v>1</v>
      </c>
      <c r="D19" s="152">
        <f>'Data split dan Normalisasi data'!G15</f>
        <v>1E-8</v>
      </c>
      <c r="E19" s="152">
        <f>'Data split dan Normalisasi data'!H15</f>
        <v>0.4838709677419355</v>
      </c>
      <c r="F19" s="153">
        <f>'Forward pre'!$Q$52</f>
        <v>0.17519064462269851</v>
      </c>
      <c r="G19" s="6"/>
      <c r="H19" s="85"/>
      <c r="I19" s="97" t="s">
        <v>118</v>
      </c>
      <c r="J19" s="149">
        <v>0.49706744868035191</v>
      </c>
      <c r="K19" s="105">
        <v>0.48973607038123168</v>
      </c>
      <c r="L19" s="152">
        <v>0.4838709677419355</v>
      </c>
      <c r="M19" s="75">
        <v>0.4662756598240469</v>
      </c>
      <c r="N19" s="84">
        <v>0.47947214076246336</v>
      </c>
      <c r="O19" s="11"/>
      <c r="P19" s="6"/>
      <c r="Q19" s="6"/>
    </row>
    <row r="20" spans="1:17" ht="15" thickBot="1">
      <c r="A20" s="85"/>
      <c r="B20" s="76" t="s">
        <v>55</v>
      </c>
      <c r="C20" s="75">
        <v>1</v>
      </c>
      <c r="D20" s="75">
        <f>'Data split dan Normalisasi data'!G16</f>
        <v>1E-8</v>
      </c>
      <c r="E20" s="75">
        <f>'Data split dan Normalisasi data'!H16</f>
        <v>0.4662756598240469</v>
      </c>
      <c r="F20" s="77">
        <f>'Forward pre'!$AB$52</f>
        <v>0.20146520024711168</v>
      </c>
      <c r="G20" s="6"/>
      <c r="H20" s="85"/>
      <c r="I20" s="98" t="s">
        <v>119</v>
      </c>
      <c r="J20" s="156">
        <v>0</v>
      </c>
      <c r="K20" s="107">
        <v>0.11999408944352816</v>
      </c>
      <c r="L20" s="155">
        <v>0.17519064462269851</v>
      </c>
      <c r="M20" s="79">
        <v>0.20146520024711168</v>
      </c>
      <c r="N20" s="154">
        <v>0.21262098737108917</v>
      </c>
      <c r="O20" s="6"/>
      <c r="P20" s="6"/>
      <c r="Q20" s="6"/>
    </row>
    <row r="21" spans="1:17">
      <c r="A21" s="85"/>
      <c r="B21" s="82" t="s">
        <v>57</v>
      </c>
      <c r="C21" s="83">
        <v>1</v>
      </c>
      <c r="D21" s="83">
        <f>'Data split dan Normalisasi data'!G17</f>
        <v>1E-8</v>
      </c>
      <c r="E21" s="83">
        <f>'Data split dan Normalisasi data'!H17</f>
        <v>0.47947214076246336</v>
      </c>
      <c r="F21" s="84">
        <f>'Forward pre'!$AM$52</f>
        <v>0.21262098737108917</v>
      </c>
      <c r="G21" s="6"/>
      <c r="H21" s="85"/>
      <c r="I21" s="85"/>
      <c r="J21" s="85"/>
      <c r="K21" s="85"/>
      <c r="L21" s="85"/>
      <c r="M21" s="85"/>
      <c r="N21" s="85"/>
      <c r="O21" s="6"/>
      <c r="P21" s="6"/>
      <c r="Q21" s="6"/>
    </row>
    <row r="22" spans="1:17" ht="15" thickBot="1">
      <c r="A22" s="85"/>
      <c r="B22" s="88"/>
      <c r="C22" s="89">
        <v>1</v>
      </c>
      <c r="D22" s="89">
        <v>1E-8</v>
      </c>
      <c r="E22" s="89">
        <f>'Data split dan Normalisasi data'!H8</f>
        <v>0.49706744868035191</v>
      </c>
      <c r="F22" s="90">
        <f>'Forward pre'!$AX$52</f>
        <v>0.2202367536538046</v>
      </c>
      <c r="G22" s="6"/>
      <c r="H22" s="85"/>
      <c r="I22" s="85"/>
      <c r="J22" s="85"/>
      <c r="K22" s="85"/>
      <c r="L22" s="85"/>
      <c r="M22" s="85"/>
      <c r="N22" s="85"/>
      <c r="O22" s="6"/>
      <c r="P22" s="6"/>
      <c r="Q22" s="6"/>
    </row>
    <row r="23" spans="1:17">
      <c r="A23" s="85"/>
      <c r="B23" s="85"/>
      <c r="C23" s="85"/>
      <c r="D23" s="85"/>
      <c r="E23" s="85"/>
      <c r="F23" s="85"/>
      <c r="G23" s="6"/>
      <c r="H23" s="85"/>
      <c r="I23" s="85"/>
      <c r="J23" s="85"/>
      <c r="K23" s="85"/>
      <c r="L23" s="85"/>
      <c r="M23" s="85"/>
      <c r="N23" s="85"/>
      <c r="O23" s="6"/>
      <c r="P23" s="6"/>
      <c r="Q23" s="6"/>
    </row>
    <row r="24" spans="1:17">
      <c r="A24" s="6"/>
      <c r="B24" s="6"/>
      <c r="C24" s="6"/>
      <c r="D24" s="6"/>
      <c r="E24" s="6"/>
      <c r="F24" s="6"/>
      <c r="G24" s="6"/>
      <c r="H24" s="6"/>
      <c r="I24" s="6"/>
      <c r="J24" s="6"/>
      <c r="K24" s="6"/>
      <c r="L24" s="6"/>
      <c r="M24" s="6"/>
      <c r="N24" s="6"/>
      <c r="O24" s="6"/>
      <c r="P24" s="6"/>
      <c r="Q24" s="6"/>
    </row>
    <row r="25" spans="1:17">
      <c r="A25" s="6"/>
      <c r="B25" s="6"/>
      <c r="C25" s="6"/>
      <c r="D25" s="102"/>
      <c r="E25" s="102"/>
      <c r="F25" s="102"/>
      <c r="G25" s="102"/>
      <c r="H25" s="102"/>
      <c r="I25" s="102"/>
      <c r="J25" s="102"/>
      <c r="K25" s="102"/>
      <c r="L25" s="6"/>
      <c r="M25" s="6"/>
      <c r="N25" s="6"/>
      <c r="O25" s="6"/>
      <c r="P25" s="6"/>
      <c r="Q25" s="6"/>
    </row>
    <row r="26" spans="1:17">
      <c r="A26" s="6"/>
      <c r="B26" s="6"/>
      <c r="C26" s="6"/>
      <c r="D26" s="103" t="s">
        <v>13</v>
      </c>
      <c r="E26" s="102"/>
      <c r="F26" s="102"/>
      <c r="G26" s="102"/>
      <c r="H26" s="102"/>
      <c r="I26" s="102"/>
      <c r="J26" s="102"/>
      <c r="K26" s="102"/>
      <c r="L26" s="6"/>
      <c r="M26" s="6"/>
      <c r="N26" s="6"/>
      <c r="O26" s="6"/>
      <c r="P26" s="6"/>
      <c r="Q26" s="6"/>
    </row>
    <row r="27" spans="1:17" ht="15" thickBot="1">
      <c r="A27" s="6"/>
      <c r="B27" s="6"/>
      <c r="C27" s="6"/>
      <c r="D27" s="102"/>
      <c r="E27" s="102"/>
      <c r="F27" s="103"/>
      <c r="G27" s="103"/>
      <c r="H27" s="103"/>
      <c r="I27" s="103"/>
      <c r="J27" s="103"/>
      <c r="K27" s="102"/>
      <c r="L27" s="6"/>
      <c r="M27" s="6"/>
      <c r="N27" s="6"/>
      <c r="O27" s="6"/>
      <c r="P27" s="6"/>
      <c r="Q27" s="6"/>
    </row>
    <row r="28" spans="1:17" ht="15" thickBot="1">
      <c r="A28" s="6"/>
      <c r="B28" s="6"/>
      <c r="C28" s="6"/>
      <c r="D28" s="102"/>
      <c r="E28" s="264" t="s">
        <v>145</v>
      </c>
      <c r="F28" s="265"/>
      <c r="G28" s="265"/>
      <c r="H28" s="265"/>
      <c r="I28" s="265"/>
      <c r="J28" s="266"/>
      <c r="K28" s="102"/>
      <c r="L28" s="6"/>
      <c r="M28" s="6"/>
      <c r="N28" s="6"/>
      <c r="O28" s="6"/>
      <c r="P28" s="6"/>
      <c r="Q28" s="6"/>
    </row>
    <row r="29" spans="1:17">
      <c r="A29" s="6"/>
      <c r="B29" s="6"/>
      <c r="C29" s="6"/>
      <c r="D29" s="102"/>
      <c r="E29" s="112"/>
      <c r="F29" s="157" t="str">
        <f>J16</f>
        <v>langkah 1</v>
      </c>
      <c r="G29" s="160" t="str">
        <f>K16</f>
        <v>langkah 2</v>
      </c>
      <c r="H29" s="161" t="s">
        <v>54</v>
      </c>
      <c r="I29" s="164" t="s">
        <v>55</v>
      </c>
      <c r="J29" s="109" t="s">
        <v>57</v>
      </c>
      <c r="K29" s="102"/>
      <c r="L29" s="6"/>
      <c r="M29" s="6"/>
      <c r="N29" s="6"/>
      <c r="O29" s="6"/>
      <c r="P29" s="6"/>
      <c r="Q29" s="6"/>
    </row>
    <row r="30" spans="1:17">
      <c r="A30" s="6"/>
      <c r="B30" s="6"/>
      <c r="C30" s="6"/>
      <c r="D30" s="102"/>
      <c r="E30" s="113" t="s">
        <v>147</v>
      </c>
      <c r="F30" s="460">
        <f t="array" ref="F30:F33">MMULT($B6:$E9,J17:J20)</f>
        <v>0.24160619316401633</v>
      </c>
      <c r="G30" s="461">
        <f t="array" ref="G30:G33">MMULT($B6:$E9,K17:K20)</f>
        <v>0.25616031315342475</v>
      </c>
      <c r="H30" s="462">
        <f t="array" ref="H30:H33">MMULT($B6:$E9,L17:L20)</f>
        <v>0.26232092595342904</v>
      </c>
      <c r="I30" s="463">
        <f t="array" ref="I30:I33">MMULT($B6:$E9,M17:M20)</f>
        <v>0.26208108192567153</v>
      </c>
      <c r="J30" s="464">
        <f t="array" ref="J30:J33">MMULT($B6:$E9,N17:N20)</f>
        <v>0.26640827544910217</v>
      </c>
      <c r="K30" s="102"/>
      <c r="L30" s="6"/>
      <c r="M30" s="6"/>
      <c r="N30" s="6"/>
      <c r="O30" s="6"/>
      <c r="P30" s="6"/>
      <c r="Q30" s="6"/>
    </row>
    <row r="31" spans="1:17">
      <c r="A31" s="6"/>
      <c r="B31" s="6"/>
      <c r="C31" s="6"/>
      <c r="D31" s="102"/>
      <c r="E31" s="113" t="s">
        <v>148</v>
      </c>
      <c r="F31" s="460">
        <v>0.63660677355302364</v>
      </c>
      <c r="G31" s="461">
        <v>0.64962065263136148</v>
      </c>
      <c r="H31" s="462">
        <v>0.65659500816811567</v>
      </c>
      <c r="I31" s="463">
        <v>0.66578263480102307</v>
      </c>
      <c r="J31" s="464">
        <v>0.66149160177534605</v>
      </c>
      <c r="K31" s="102"/>
      <c r="L31" s="6"/>
      <c r="M31" s="6"/>
      <c r="N31" s="6"/>
      <c r="O31" s="6"/>
      <c r="P31" s="6"/>
      <c r="Q31" s="6"/>
    </row>
    <row r="32" spans="1:17">
      <c r="A32" s="41"/>
      <c r="B32" s="6"/>
      <c r="C32" s="6"/>
      <c r="D32" s="102"/>
      <c r="E32" s="113" t="s">
        <v>149</v>
      </c>
      <c r="F32" s="460">
        <v>-0.28069867413887456</v>
      </c>
      <c r="G32" s="461">
        <v>-0.24927992251244002</v>
      </c>
      <c r="H32" s="462">
        <v>-0.23458279436697041</v>
      </c>
      <c r="I32" s="463">
        <v>-0.22613354711333958</v>
      </c>
      <c r="J32" s="464">
        <v>-0.22457487752746591</v>
      </c>
      <c r="K32" s="102"/>
      <c r="L32" s="6"/>
      <c r="M32" s="6"/>
      <c r="N32" s="6"/>
      <c r="O32" s="6"/>
      <c r="P32" s="6"/>
      <c r="Q32" s="6"/>
    </row>
    <row r="33" spans="1:17" ht="15" thickBot="1">
      <c r="A33" s="6"/>
      <c r="B33" s="6"/>
      <c r="C33" s="6"/>
      <c r="D33" s="102"/>
      <c r="E33" s="114" t="s">
        <v>150</v>
      </c>
      <c r="F33" s="465">
        <v>1.267600451250414</v>
      </c>
      <c r="G33" s="466">
        <v>1.1901796527391135</v>
      </c>
      <c r="H33" s="467">
        <v>1.1523300534783976</v>
      </c>
      <c r="I33" s="468">
        <v>1.1210311120706173</v>
      </c>
      <c r="J33" s="469">
        <v>1.1262849634924161</v>
      </c>
      <c r="K33" s="102"/>
      <c r="L33" s="6"/>
      <c r="M33" s="6"/>
      <c r="N33" s="6"/>
      <c r="O33" s="6"/>
      <c r="P33" s="6"/>
      <c r="Q33" s="6"/>
    </row>
    <row r="34" spans="1:17">
      <c r="A34" s="6"/>
      <c r="B34" s="6"/>
      <c r="C34" s="6"/>
      <c r="D34" s="102"/>
      <c r="E34" s="102"/>
      <c r="F34" s="102"/>
      <c r="G34" s="102"/>
      <c r="H34" s="102"/>
      <c r="I34" s="102"/>
      <c r="J34" s="102"/>
      <c r="K34" s="102"/>
      <c r="L34" s="6"/>
      <c r="M34" s="6"/>
      <c r="N34" s="6"/>
      <c r="O34" s="6"/>
      <c r="P34" s="6"/>
      <c r="Q34" s="6"/>
    </row>
    <row r="35" spans="1:17">
      <c r="A35" s="6"/>
      <c r="B35" s="6"/>
      <c r="C35" s="6"/>
      <c r="D35" s="102"/>
      <c r="E35" s="102"/>
      <c r="F35" s="102"/>
      <c r="G35" s="102"/>
      <c r="H35" s="102"/>
      <c r="I35" s="102"/>
      <c r="J35" s="102"/>
      <c r="K35" s="102"/>
      <c r="L35" s="6"/>
      <c r="M35" s="6"/>
      <c r="N35" s="6"/>
      <c r="O35" s="6"/>
      <c r="P35" s="6"/>
      <c r="Q35" s="6"/>
    </row>
    <row r="36" spans="1:17">
      <c r="A36" s="6"/>
      <c r="B36" s="6"/>
      <c r="C36" s="6"/>
      <c r="D36" s="102"/>
      <c r="E36" s="102"/>
      <c r="F36" s="102"/>
      <c r="G36" s="102"/>
      <c r="H36" s="102"/>
      <c r="I36" s="102"/>
      <c r="J36" s="102"/>
      <c r="K36" s="102"/>
      <c r="L36" s="6"/>
      <c r="M36" s="6"/>
      <c r="N36" s="6"/>
      <c r="O36" s="6"/>
      <c r="P36" s="6"/>
      <c r="Q36" s="6"/>
    </row>
    <row r="37" spans="1:17">
      <c r="A37" s="6"/>
      <c r="B37" s="6"/>
      <c r="C37" s="6"/>
      <c r="D37" s="102"/>
      <c r="E37" s="102"/>
      <c r="F37" s="102"/>
      <c r="G37" s="102"/>
      <c r="H37" s="102"/>
      <c r="I37" s="102"/>
      <c r="J37" s="102"/>
      <c r="K37" s="103"/>
      <c r="L37" s="6"/>
      <c r="M37" s="6"/>
      <c r="N37" s="6"/>
      <c r="O37" s="6"/>
      <c r="P37" s="6"/>
      <c r="Q37" s="6"/>
    </row>
    <row r="38" spans="1:17">
      <c r="A38" s="6"/>
      <c r="B38" s="6"/>
      <c r="C38" s="6"/>
      <c r="D38" s="102"/>
      <c r="E38" s="102"/>
      <c r="F38" s="102"/>
      <c r="G38" s="102"/>
      <c r="H38" s="102"/>
      <c r="I38" s="102"/>
      <c r="J38" s="102"/>
      <c r="K38" s="103"/>
      <c r="L38" s="6"/>
      <c r="M38" s="6"/>
      <c r="N38" s="6"/>
      <c r="O38" s="6"/>
      <c r="P38" s="6"/>
      <c r="Q38" s="6"/>
    </row>
    <row r="39" spans="1:17">
      <c r="A39" s="6"/>
      <c r="B39" s="6"/>
      <c r="C39" s="6"/>
      <c r="D39" s="102"/>
      <c r="E39" s="102"/>
      <c r="F39" s="102"/>
      <c r="G39" s="102"/>
      <c r="H39" s="102"/>
      <c r="I39" s="102"/>
      <c r="J39" s="102"/>
      <c r="K39" s="103"/>
      <c r="L39" s="6"/>
      <c r="M39" s="6"/>
      <c r="N39" s="6"/>
      <c r="O39" s="6"/>
      <c r="P39" s="6"/>
      <c r="Q39" s="6"/>
    </row>
    <row r="40" spans="1:17">
      <c r="A40" s="6"/>
      <c r="B40" s="6"/>
      <c r="C40" s="6"/>
      <c r="D40" s="102"/>
      <c r="E40" s="102"/>
      <c r="F40" s="102"/>
      <c r="G40" s="102"/>
      <c r="H40" s="102"/>
      <c r="I40" s="102"/>
      <c r="J40" s="102"/>
      <c r="K40" s="102"/>
      <c r="L40" s="6"/>
      <c r="M40" s="6"/>
      <c r="N40" s="6"/>
      <c r="O40" s="6"/>
      <c r="P40" s="6"/>
      <c r="Q40" s="6"/>
    </row>
    <row r="41" spans="1:17" ht="21">
      <c r="A41" s="6"/>
      <c r="B41" s="6"/>
      <c r="C41" s="6"/>
      <c r="D41" s="102"/>
      <c r="E41" s="108"/>
      <c r="F41" s="102"/>
      <c r="G41" s="102"/>
      <c r="H41" s="102"/>
      <c r="I41" s="102"/>
      <c r="J41" s="102"/>
      <c r="K41" s="102"/>
      <c r="L41" s="6"/>
      <c r="M41" s="6"/>
      <c r="N41" s="6"/>
      <c r="O41" s="6"/>
      <c r="P41" s="6"/>
      <c r="Q41" s="6"/>
    </row>
    <row r="42" spans="1:17">
      <c r="A42" s="6"/>
      <c r="B42" s="6"/>
      <c r="C42" s="6"/>
      <c r="D42" s="102"/>
      <c r="E42" s="102"/>
      <c r="F42" s="102"/>
      <c r="G42" s="102"/>
      <c r="H42" s="102"/>
      <c r="I42" s="102"/>
      <c r="J42" s="102"/>
      <c r="K42" s="102"/>
      <c r="L42" s="6"/>
      <c r="M42" s="6"/>
      <c r="N42" s="6"/>
      <c r="O42" s="6"/>
      <c r="P42" s="6"/>
      <c r="Q42" s="6"/>
    </row>
    <row r="43" spans="1:17">
      <c r="A43" s="6"/>
      <c r="B43" s="6"/>
      <c r="C43" s="6"/>
      <c r="D43" s="102"/>
      <c r="E43" s="102"/>
      <c r="F43" s="102"/>
      <c r="G43" s="102"/>
      <c r="H43" s="102"/>
      <c r="I43" s="102"/>
      <c r="J43" s="102"/>
      <c r="K43" s="102"/>
      <c r="L43" s="6"/>
      <c r="M43" s="6"/>
      <c r="N43" s="6"/>
      <c r="O43" s="6">
        <f>'FORWARD 1 (LSTM)'!$A$1</f>
        <v>0</v>
      </c>
      <c r="P43" s="6"/>
      <c r="Q43" s="6"/>
    </row>
    <row r="44" spans="1:17">
      <c r="A44" s="22"/>
      <c r="B44" s="6"/>
      <c r="C44" s="6"/>
      <c r="D44" s="6"/>
      <c r="E44" s="6"/>
      <c r="F44" s="6"/>
      <c r="G44" s="6"/>
      <c r="H44" s="11"/>
      <c r="I44" s="11"/>
      <c r="J44" s="11"/>
      <c r="K44" s="11"/>
      <c r="L44" s="11"/>
      <c r="M44" s="11"/>
      <c r="N44" s="6"/>
      <c r="O44" s="6"/>
      <c r="P44" s="6"/>
      <c r="Q44" s="6"/>
    </row>
  </sheetData>
  <mergeCells count="5">
    <mergeCell ref="I4:M4"/>
    <mergeCell ref="B5:E5"/>
    <mergeCell ref="B15:F15"/>
    <mergeCell ref="I15:N15"/>
    <mergeCell ref="E28:J28"/>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B4CF2-A1DF-4708-BAA8-EFB46447181B}">
  <dimension ref="A1:BC55"/>
  <sheetViews>
    <sheetView topLeftCell="A31" workbookViewId="0">
      <selection activeCell="F25" sqref="F25"/>
    </sheetView>
  </sheetViews>
  <sheetFormatPr defaultRowHeight="14.5"/>
  <sheetData>
    <row r="1" spans="1:55" ht="15" thickBot="1">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row>
    <row r="2" spans="1:55">
      <c r="A2" s="303" t="s">
        <v>161</v>
      </c>
      <c r="B2" s="304"/>
      <c r="C2" s="304"/>
      <c r="D2" s="304"/>
      <c r="E2" s="304"/>
      <c r="F2" s="304"/>
      <c r="G2" s="304"/>
      <c r="H2" s="304"/>
      <c r="I2" s="304"/>
      <c r="J2" s="304"/>
      <c r="K2" s="304"/>
      <c r="L2" s="304"/>
      <c r="M2" s="304"/>
      <c r="N2" s="304"/>
      <c r="O2" s="304"/>
      <c r="P2" s="304"/>
      <c r="Q2" s="304"/>
      <c r="R2" s="304"/>
      <c r="S2" s="304"/>
      <c r="T2" s="304"/>
      <c r="U2" s="304"/>
      <c r="V2" s="304"/>
      <c r="W2" s="304"/>
      <c r="X2" s="304"/>
      <c r="Y2" s="304"/>
      <c r="Z2" s="304"/>
      <c r="AA2" s="304"/>
      <c r="AB2" s="304"/>
      <c r="AC2" s="304"/>
      <c r="AD2" s="304"/>
      <c r="AE2" s="304"/>
      <c r="AF2" s="304"/>
      <c r="AG2" s="304"/>
      <c r="AH2" s="304"/>
      <c r="AI2" s="304"/>
      <c r="AJ2" s="304"/>
      <c r="AK2" s="304"/>
      <c r="AL2" s="304"/>
      <c r="AM2" s="304"/>
      <c r="AN2" s="304"/>
      <c r="AO2" s="304"/>
      <c r="AP2" s="304"/>
      <c r="AQ2" s="304"/>
      <c r="AR2" s="304"/>
      <c r="AS2" s="304"/>
      <c r="AT2" s="304"/>
      <c r="AU2" s="304"/>
      <c r="AV2" s="304"/>
      <c r="AW2" s="304"/>
      <c r="AX2" s="304"/>
      <c r="AY2" s="304"/>
      <c r="AZ2" s="304"/>
      <c r="BA2" s="304"/>
      <c r="BB2" s="304"/>
      <c r="BC2" s="305"/>
    </row>
    <row r="3" spans="1:55">
      <c r="A3" s="306"/>
      <c r="B3" s="307"/>
      <c r="C3" s="307"/>
      <c r="D3" s="307"/>
      <c r="E3" s="307"/>
      <c r="F3" s="307"/>
      <c r="G3" s="307"/>
      <c r="H3" s="307"/>
      <c r="I3" s="307"/>
      <c r="J3" s="307"/>
      <c r="K3" s="307"/>
      <c r="L3" s="307"/>
      <c r="M3" s="307"/>
      <c r="N3" s="307"/>
      <c r="O3" s="307"/>
      <c r="P3" s="307"/>
      <c r="Q3" s="307"/>
      <c r="R3" s="307"/>
      <c r="S3" s="307"/>
      <c r="T3" s="307"/>
      <c r="U3" s="307"/>
      <c r="V3" s="307"/>
      <c r="W3" s="307"/>
      <c r="X3" s="307"/>
      <c r="Y3" s="307"/>
      <c r="Z3" s="307"/>
      <c r="AA3" s="307"/>
      <c r="AB3" s="307"/>
      <c r="AC3" s="307"/>
      <c r="AD3" s="307"/>
      <c r="AE3" s="307"/>
      <c r="AF3" s="307"/>
      <c r="AG3" s="307"/>
      <c r="AH3" s="307"/>
      <c r="AI3" s="307"/>
      <c r="AJ3" s="307"/>
      <c r="AK3" s="307"/>
      <c r="AL3" s="307"/>
      <c r="AM3" s="307"/>
      <c r="AN3" s="307"/>
      <c r="AO3" s="307"/>
      <c r="AP3" s="307"/>
      <c r="AQ3" s="307"/>
      <c r="AR3" s="307"/>
      <c r="AS3" s="307"/>
      <c r="AT3" s="307"/>
      <c r="AU3" s="307"/>
      <c r="AV3" s="307"/>
      <c r="AW3" s="307"/>
      <c r="AX3" s="307"/>
      <c r="AY3" s="307"/>
      <c r="AZ3" s="307"/>
      <c r="BA3" s="307"/>
      <c r="BB3" s="307"/>
      <c r="BC3" s="308"/>
    </row>
    <row r="4" spans="1:55" ht="15" thickBot="1">
      <c r="A4" s="309"/>
      <c r="B4" s="310"/>
      <c r="C4" s="310"/>
      <c r="D4" s="310"/>
      <c r="E4" s="310"/>
      <c r="F4" s="310"/>
      <c r="G4" s="310"/>
      <c r="H4" s="310"/>
      <c r="I4" s="310"/>
      <c r="J4" s="310"/>
      <c r="K4" s="310"/>
      <c r="L4" s="310"/>
      <c r="M4" s="310"/>
      <c r="N4" s="310"/>
      <c r="O4" s="310"/>
      <c r="P4" s="310"/>
      <c r="Q4" s="310"/>
      <c r="R4" s="310"/>
      <c r="S4" s="310"/>
      <c r="T4" s="310"/>
      <c r="U4" s="310"/>
      <c r="V4" s="310"/>
      <c r="W4" s="310"/>
      <c r="X4" s="310"/>
      <c r="Y4" s="310"/>
      <c r="Z4" s="310"/>
      <c r="AA4" s="310"/>
      <c r="AB4" s="310"/>
      <c r="AC4" s="310"/>
      <c r="AD4" s="310"/>
      <c r="AE4" s="310"/>
      <c r="AF4" s="310"/>
      <c r="AG4" s="310"/>
      <c r="AH4" s="310"/>
      <c r="AI4" s="310"/>
      <c r="AJ4" s="310"/>
      <c r="AK4" s="310"/>
      <c r="AL4" s="310"/>
      <c r="AM4" s="310"/>
      <c r="AN4" s="310"/>
      <c r="AO4" s="310"/>
      <c r="AP4" s="310"/>
      <c r="AQ4" s="310"/>
      <c r="AR4" s="310"/>
      <c r="AS4" s="310"/>
      <c r="AT4" s="310"/>
      <c r="AU4" s="310"/>
      <c r="AV4" s="310"/>
      <c r="AW4" s="310"/>
      <c r="AX4" s="310"/>
      <c r="AY4" s="310"/>
      <c r="AZ4" s="310"/>
      <c r="BA4" s="310"/>
      <c r="BB4" s="310"/>
      <c r="BC4" s="311"/>
    </row>
    <row r="5" spans="1:55" ht="15" thickBot="1">
      <c r="A5" s="292" t="s">
        <v>20</v>
      </c>
      <c r="B5" s="293"/>
      <c r="C5" s="293"/>
      <c r="D5" s="293"/>
      <c r="E5" s="293"/>
      <c r="F5" s="293"/>
      <c r="G5" s="293"/>
      <c r="H5" s="293"/>
      <c r="I5" s="293"/>
      <c r="J5" s="293"/>
      <c r="K5" s="294"/>
      <c r="L5" s="295" t="s">
        <v>58</v>
      </c>
      <c r="M5" s="296"/>
      <c r="N5" s="296"/>
      <c r="O5" s="296"/>
      <c r="P5" s="296"/>
      <c r="Q5" s="296"/>
      <c r="R5" s="296"/>
      <c r="S5" s="296"/>
      <c r="T5" s="296"/>
      <c r="U5" s="296"/>
      <c r="V5" s="297"/>
      <c r="W5" s="298" t="s">
        <v>59</v>
      </c>
      <c r="X5" s="299"/>
      <c r="Y5" s="299"/>
      <c r="Z5" s="299"/>
      <c r="AA5" s="299"/>
      <c r="AB5" s="299"/>
      <c r="AC5" s="299"/>
      <c r="AD5" s="299"/>
      <c r="AE5" s="299"/>
      <c r="AF5" s="299"/>
      <c r="AG5" s="300"/>
      <c r="AH5" s="315" t="s">
        <v>60</v>
      </c>
      <c r="AI5" s="316"/>
      <c r="AJ5" s="316"/>
      <c r="AK5" s="316"/>
      <c r="AL5" s="316"/>
      <c r="AM5" s="316"/>
      <c r="AN5" s="316"/>
      <c r="AO5" s="316"/>
      <c r="AP5" s="316"/>
      <c r="AQ5" s="316"/>
      <c r="AR5" s="317"/>
      <c r="AS5" s="312" t="s">
        <v>61</v>
      </c>
      <c r="AT5" s="313"/>
      <c r="AU5" s="313"/>
      <c r="AV5" s="313"/>
      <c r="AW5" s="313"/>
      <c r="AX5" s="313"/>
      <c r="AY5" s="313"/>
      <c r="AZ5" s="313"/>
      <c r="BA5" s="313"/>
      <c r="BB5" s="313"/>
      <c r="BC5" s="314"/>
    </row>
    <row r="6" spans="1:55" ht="15" thickBot="1">
      <c r="A6" s="29"/>
      <c r="B6" s="144"/>
      <c r="C6" s="25"/>
      <c r="D6" s="25"/>
      <c r="E6" s="25"/>
      <c r="F6" s="25"/>
      <c r="G6" s="25"/>
      <c r="H6" s="25"/>
      <c r="I6" s="25"/>
      <c r="J6" s="25"/>
      <c r="K6" s="26"/>
      <c r="L6" s="29"/>
      <c r="M6" s="144"/>
      <c r="N6" s="25"/>
      <c r="O6" s="25"/>
      <c r="P6" s="25"/>
      <c r="Q6" s="25"/>
      <c r="R6" s="25"/>
      <c r="S6" s="25"/>
      <c r="T6" s="25"/>
      <c r="U6" s="25"/>
      <c r="V6" s="26"/>
      <c r="W6" s="29"/>
      <c r="X6" s="144"/>
      <c r="Y6" s="25"/>
      <c r="Z6" s="25"/>
      <c r="AA6" s="25"/>
      <c r="AB6" s="25"/>
      <c r="AC6" s="25"/>
      <c r="AD6" s="25"/>
      <c r="AE6" s="25"/>
      <c r="AF6" s="25"/>
      <c r="AG6" s="26"/>
      <c r="AH6" s="29"/>
      <c r="AI6" s="144"/>
      <c r="AJ6" s="25"/>
      <c r="AK6" s="25"/>
      <c r="AL6" s="25"/>
      <c r="AM6" s="25"/>
      <c r="AN6" s="25"/>
      <c r="AO6" s="25"/>
      <c r="AP6" s="25"/>
      <c r="AQ6" s="25"/>
      <c r="AR6" s="26"/>
      <c r="AS6" s="29"/>
      <c r="AT6" s="144"/>
      <c r="AU6" s="25"/>
      <c r="AV6" s="25"/>
      <c r="AW6" s="25"/>
      <c r="AX6" s="25"/>
      <c r="AY6" s="25"/>
      <c r="AZ6" s="25"/>
      <c r="BA6" s="25"/>
      <c r="BB6" s="25"/>
      <c r="BC6" s="26"/>
    </row>
    <row r="7" spans="1:55">
      <c r="A7" s="27"/>
      <c r="B7" s="24" t="s">
        <v>20</v>
      </c>
      <c r="C7" s="81"/>
      <c r="D7" s="28"/>
      <c r="E7" s="286" t="s">
        <v>155</v>
      </c>
      <c r="F7" s="287"/>
      <c r="G7" s="131"/>
      <c r="H7" s="131"/>
      <c r="I7" s="131"/>
      <c r="J7" s="132"/>
      <c r="K7" s="28"/>
      <c r="L7" s="27"/>
      <c r="M7" s="24" t="s">
        <v>20</v>
      </c>
      <c r="N7" s="81"/>
      <c r="O7" s="28"/>
      <c r="P7" s="286" t="s">
        <v>155</v>
      </c>
      <c r="Q7" s="287"/>
      <c r="R7" s="131"/>
      <c r="S7" s="131"/>
      <c r="T7" s="131"/>
      <c r="U7" s="132"/>
      <c r="V7" s="28"/>
      <c r="W7" s="27"/>
      <c r="X7" s="24" t="s">
        <v>20</v>
      </c>
      <c r="Y7" s="81"/>
      <c r="Z7" s="28"/>
      <c r="AA7" s="286" t="s">
        <v>155</v>
      </c>
      <c r="AB7" s="287"/>
      <c r="AC7" s="131"/>
      <c r="AD7" s="131"/>
      <c r="AE7" s="131"/>
      <c r="AF7" s="132"/>
      <c r="AG7" s="28"/>
      <c r="AH7" s="27"/>
      <c r="AI7" s="24" t="s">
        <v>20</v>
      </c>
      <c r="AJ7" s="81"/>
      <c r="AK7" s="28"/>
      <c r="AL7" s="286" t="s">
        <v>155</v>
      </c>
      <c r="AM7" s="287"/>
      <c r="AN7" s="131"/>
      <c r="AO7" s="131"/>
      <c r="AP7" s="131"/>
      <c r="AQ7" s="132"/>
      <c r="AR7" s="28"/>
      <c r="AS7" s="27"/>
      <c r="AT7" s="24" t="s">
        <v>20</v>
      </c>
      <c r="AU7" s="81"/>
      <c r="AV7" s="28"/>
      <c r="AW7" s="286" t="s">
        <v>155</v>
      </c>
      <c r="AX7" s="287"/>
      <c r="AY7" s="131"/>
      <c r="AZ7" s="131"/>
      <c r="BA7" s="131"/>
      <c r="BB7" s="132"/>
      <c r="BC7" s="28"/>
    </row>
    <row r="8" spans="1:55" ht="15.5">
      <c r="A8" s="27"/>
      <c r="B8" s="284" t="s">
        <v>146</v>
      </c>
      <c r="C8" s="285"/>
      <c r="D8" s="11"/>
      <c r="E8" s="123" t="str">
        <f>INPUT!$E31</f>
        <v>Zt_C</v>
      </c>
      <c r="F8" s="100">
        <f>C9</f>
        <v>0.24160619316401633</v>
      </c>
      <c r="G8" s="11"/>
      <c r="H8" s="11"/>
      <c r="I8" s="17"/>
      <c r="J8" s="28"/>
      <c r="K8" s="28"/>
      <c r="L8" s="27"/>
      <c r="M8" s="284" t="s">
        <v>146</v>
      </c>
      <c r="N8" s="285"/>
      <c r="O8" s="11"/>
      <c r="P8" s="123" t="str">
        <f>INPUT!$E31</f>
        <v>Zt_C</v>
      </c>
      <c r="Q8" s="100">
        <f>N9</f>
        <v>0.25616031315342475</v>
      </c>
      <c r="R8" s="11"/>
      <c r="S8" s="11"/>
      <c r="T8" s="17"/>
      <c r="U8" s="28"/>
      <c r="V8" s="28"/>
      <c r="W8" s="27"/>
      <c r="X8" s="284" t="s">
        <v>146</v>
      </c>
      <c r="Y8" s="285"/>
      <c r="Z8" s="11"/>
      <c r="AA8" s="123" t="str">
        <f>INPUT!$E31</f>
        <v>Zt_C</v>
      </c>
      <c r="AB8" s="100">
        <f>Y9</f>
        <v>0.26232092595342904</v>
      </c>
      <c r="AC8" s="11"/>
      <c r="AD8" s="11"/>
      <c r="AE8" s="17"/>
      <c r="AF8" s="28"/>
      <c r="AG8" s="28"/>
      <c r="AH8" s="27"/>
      <c r="AI8" s="284" t="s">
        <v>146</v>
      </c>
      <c r="AJ8" s="285"/>
      <c r="AK8" s="11"/>
      <c r="AL8" s="123" t="str">
        <f>INPUT!$E31</f>
        <v>Zt_C</v>
      </c>
      <c r="AM8" s="100">
        <f>AJ9</f>
        <v>0.26208108192567153</v>
      </c>
      <c r="AN8" s="11"/>
      <c r="AO8" s="11"/>
      <c r="AP8" s="17"/>
      <c r="AQ8" s="28"/>
      <c r="AR8" s="28"/>
      <c r="AS8" s="27"/>
      <c r="AT8" s="284" t="s">
        <v>146</v>
      </c>
      <c r="AU8" s="285"/>
      <c r="AV8" s="11"/>
      <c r="AW8" s="123" t="str">
        <f>INPUT!$E31</f>
        <v>Zt_C</v>
      </c>
      <c r="AX8" s="100">
        <f>AU9</f>
        <v>0.26640827544910217</v>
      </c>
      <c r="AY8" s="11"/>
      <c r="AZ8" s="11"/>
      <c r="BA8" s="17"/>
      <c r="BB8" s="28"/>
      <c r="BC8" s="28"/>
    </row>
    <row r="9" spans="1:55" ht="15.5">
      <c r="A9" s="27"/>
      <c r="B9" s="139" t="str">
        <f>INPUT!$E31</f>
        <v>Zt_C</v>
      </c>
      <c r="C9" s="28">
        <f>'Input pre'!$F30</f>
        <v>0.24160619316401633</v>
      </c>
      <c r="D9" s="11"/>
      <c r="E9" s="123" t="s">
        <v>148</v>
      </c>
      <c r="F9" s="100">
        <f>C10</f>
        <v>0.63660677355302364</v>
      </c>
      <c r="G9" s="11"/>
      <c r="H9" s="11"/>
      <c r="I9" s="17"/>
      <c r="J9" s="34"/>
      <c r="K9" s="34"/>
      <c r="L9" s="27"/>
      <c r="M9" s="139" t="str">
        <f>INPUT!$E31</f>
        <v>Zt_C</v>
      </c>
      <c r="N9" s="28">
        <f>'Input pre'!$G30</f>
        <v>0.25616031315342475</v>
      </c>
      <c r="O9" s="11"/>
      <c r="P9" s="123" t="s">
        <v>148</v>
      </c>
      <c r="Q9" s="100">
        <f>N10</f>
        <v>0.64962065263136148</v>
      </c>
      <c r="R9" s="11"/>
      <c r="S9" s="11"/>
      <c r="T9" s="17"/>
      <c r="U9" s="34"/>
      <c r="V9" s="34"/>
      <c r="W9" s="27"/>
      <c r="X9" s="139" t="str">
        <f>INPUT!$E31</f>
        <v>Zt_C</v>
      </c>
      <c r="Y9" s="28">
        <f>'Input pre'!$H30</f>
        <v>0.26232092595342904</v>
      </c>
      <c r="Z9" s="11"/>
      <c r="AA9" s="123" t="s">
        <v>148</v>
      </c>
      <c r="AB9" s="100">
        <f>Y10</f>
        <v>0.65659500816811567</v>
      </c>
      <c r="AC9" s="11"/>
      <c r="AD9" s="11"/>
      <c r="AE9" s="17"/>
      <c r="AF9" s="34"/>
      <c r="AG9" s="34"/>
      <c r="AH9" s="27"/>
      <c r="AI9" s="139" t="str">
        <f>INPUT!$E31</f>
        <v>Zt_C</v>
      </c>
      <c r="AJ9" s="28">
        <f>'Input pre'!$I30</f>
        <v>0.26208108192567153</v>
      </c>
      <c r="AK9" s="11"/>
      <c r="AL9" s="123" t="s">
        <v>148</v>
      </c>
      <c r="AM9" s="100">
        <f>AJ10</f>
        <v>0.66578263480102307</v>
      </c>
      <c r="AN9" s="11"/>
      <c r="AO9" s="11"/>
      <c r="AP9" s="17"/>
      <c r="AQ9" s="34"/>
      <c r="AR9" s="34"/>
      <c r="AS9" s="27"/>
      <c r="AT9" s="139" t="str">
        <f>INPUT!$E31</f>
        <v>Zt_C</v>
      </c>
      <c r="AU9" s="28">
        <f>'Input pre'!$J30</f>
        <v>0.26640827544910217</v>
      </c>
      <c r="AV9" s="11"/>
      <c r="AW9" s="123" t="s">
        <v>148</v>
      </c>
      <c r="AX9" s="100">
        <f>AU10</f>
        <v>0.66149160177534605</v>
      </c>
      <c r="AY9" s="11"/>
      <c r="AZ9" s="11"/>
      <c r="BA9" s="17"/>
      <c r="BB9" s="34"/>
      <c r="BC9" s="34"/>
    </row>
    <row r="10" spans="1:55" ht="15.5">
      <c r="A10" s="27"/>
      <c r="B10" s="139" t="s">
        <v>148</v>
      </c>
      <c r="C10" s="28">
        <f>'Input pre'!$F31</f>
        <v>0.63660677355302364</v>
      </c>
      <c r="D10" s="11"/>
      <c r="E10" s="123" t="s">
        <v>149</v>
      </c>
      <c r="F10" s="100">
        <f>C11</f>
        <v>-0.28069867413887456</v>
      </c>
      <c r="G10" s="11"/>
      <c r="H10" s="11"/>
      <c r="I10" s="11"/>
      <c r="J10" s="28"/>
      <c r="K10" s="34"/>
      <c r="L10" s="27"/>
      <c r="M10" s="139" t="s">
        <v>148</v>
      </c>
      <c r="N10" s="28">
        <f>'Input pre'!$G31</f>
        <v>0.64962065263136148</v>
      </c>
      <c r="O10" s="11"/>
      <c r="P10" s="123" t="s">
        <v>149</v>
      </c>
      <c r="Q10" s="100">
        <f>N11</f>
        <v>-0.24927992251244002</v>
      </c>
      <c r="R10" s="11"/>
      <c r="S10" s="11"/>
      <c r="T10" s="11"/>
      <c r="U10" s="28"/>
      <c r="V10" s="34"/>
      <c r="W10" s="27"/>
      <c r="X10" s="139" t="s">
        <v>148</v>
      </c>
      <c r="Y10" s="28">
        <f>'Input pre'!$H31</f>
        <v>0.65659500816811567</v>
      </c>
      <c r="Z10" s="11"/>
      <c r="AA10" s="123" t="s">
        <v>149</v>
      </c>
      <c r="AB10" s="100">
        <f>Y11</f>
        <v>-0.23458279436697041</v>
      </c>
      <c r="AC10" s="11"/>
      <c r="AD10" s="11"/>
      <c r="AE10" s="11"/>
      <c r="AF10" s="28"/>
      <c r="AG10" s="34"/>
      <c r="AH10" s="27"/>
      <c r="AI10" s="139" t="s">
        <v>148</v>
      </c>
      <c r="AJ10" s="28">
        <f>'Input pre'!$I31</f>
        <v>0.66578263480102307</v>
      </c>
      <c r="AK10" s="11"/>
      <c r="AL10" s="123" t="s">
        <v>149</v>
      </c>
      <c r="AM10" s="100">
        <f>AJ11</f>
        <v>-0.22613354711333958</v>
      </c>
      <c r="AN10" s="11"/>
      <c r="AO10" s="11"/>
      <c r="AP10" s="11"/>
      <c r="AQ10" s="28"/>
      <c r="AR10" s="34"/>
      <c r="AS10" s="27"/>
      <c r="AT10" s="139" t="s">
        <v>148</v>
      </c>
      <c r="AU10" s="28">
        <f>'Input pre'!$J31</f>
        <v>0.66149160177534605</v>
      </c>
      <c r="AV10" s="11"/>
      <c r="AW10" s="123" t="s">
        <v>149</v>
      </c>
      <c r="AX10" s="100">
        <f>AU11</f>
        <v>-0.22457487752746591</v>
      </c>
      <c r="AY10" s="11"/>
      <c r="AZ10" s="11"/>
      <c r="BA10" s="11"/>
      <c r="BB10" s="28"/>
      <c r="BC10" s="34"/>
    </row>
    <row r="11" spans="1:55" ht="16" thickBot="1">
      <c r="A11" s="27"/>
      <c r="B11" s="139" t="s">
        <v>149</v>
      </c>
      <c r="C11" s="28">
        <f>'Input pre'!$F32</f>
        <v>-0.28069867413887456</v>
      </c>
      <c r="D11" s="11"/>
      <c r="E11" s="124" t="s">
        <v>150</v>
      </c>
      <c r="F11" s="125">
        <f>C12</f>
        <v>1.267600451250414</v>
      </c>
      <c r="G11" s="11"/>
      <c r="H11" s="11"/>
      <c r="I11" s="11"/>
      <c r="J11" s="133" t="s">
        <v>122</v>
      </c>
      <c r="K11" s="28"/>
      <c r="L11" s="27"/>
      <c r="M11" s="139" t="s">
        <v>149</v>
      </c>
      <c r="N11" s="28">
        <f>'Input pre'!$G32</f>
        <v>-0.24927992251244002</v>
      </c>
      <c r="O11" s="11"/>
      <c r="P11" s="124" t="s">
        <v>150</v>
      </c>
      <c r="Q11" s="125">
        <f>N12</f>
        <v>1.1901796527391135</v>
      </c>
      <c r="R11" s="11"/>
      <c r="S11" s="11"/>
      <c r="T11" s="11"/>
      <c r="U11" s="133" t="s">
        <v>122</v>
      </c>
      <c r="V11" s="28"/>
      <c r="W11" s="27"/>
      <c r="X11" s="139" t="s">
        <v>149</v>
      </c>
      <c r="Y11" s="28">
        <f>'Input pre'!$H32</f>
        <v>-0.23458279436697041</v>
      </c>
      <c r="Z11" s="11"/>
      <c r="AA11" s="124" t="s">
        <v>150</v>
      </c>
      <c r="AB11" s="125">
        <f>Y12</f>
        <v>1.1523300534783976</v>
      </c>
      <c r="AC11" s="11"/>
      <c r="AD11" s="11"/>
      <c r="AE11" s="11"/>
      <c r="AF11" s="133" t="s">
        <v>122</v>
      </c>
      <c r="AG11" s="28"/>
      <c r="AH11" s="27"/>
      <c r="AI11" s="139" t="s">
        <v>149</v>
      </c>
      <c r="AJ11" s="28">
        <f>'Input pre'!$I32</f>
        <v>-0.22613354711333958</v>
      </c>
      <c r="AK11" s="11"/>
      <c r="AL11" s="124" t="s">
        <v>150</v>
      </c>
      <c r="AM11" s="125">
        <f>AJ12</f>
        <v>1.1210311120706173</v>
      </c>
      <c r="AN11" s="11"/>
      <c r="AO11" s="11"/>
      <c r="AP11" s="11"/>
      <c r="AQ11" s="133" t="s">
        <v>122</v>
      </c>
      <c r="AR11" s="28"/>
      <c r="AS11" s="27"/>
      <c r="AT11" s="139" t="s">
        <v>149</v>
      </c>
      <c r="AU11" s="28">
        <f>'Input pre'!$J32</f>
        <v>-0.22457487752746591</v>
      </c>
      <c r="AV11" s="11"/>
      <c r="AW11" s="124" t="s">
        <v>150</v>
      </c>
      <c r="AX11" s="125">
        <f>AU12</f>
        <v>1.1262849634924161</v>
      </c>
      <c r="AY11" s="11"/>
      <c r="AZ11" s="11"/>
      <c r="BA11" s="11"/>
      <c r="BB11" s="133" t="s">
        <v>122</v>
      </c>
      <c r="BC11" s="28"/>
    </row>
    <row r="12" spans="1:55" ht="16" thickBot="1">
      <c r="A12" s="27"/>
      <c r="B12" s="139" t="s">
        <v>150</v>
      </c>
      <c r="C12" s="28">
        <f>'Input pre'!$F33</f>
        <v>1.267600451250414</v>
      </c>
      <c r="D12" s="11"/>
      <c r="E12" s="27"/>
      <c r="F12" s="11"/>
      <c r="G12" s="11"/>
      <c r="H12" s="11"/>
      <c r="I12" s="11"/>
      <c r="J12" s="28"/>
      <c r="K12" s="28"/>
      <c r="L12" s="27"/>
      <c r="M12" s="139" t="s">
        <v>150</v>
      </c>
      <c r="N12" s="28">
        <f>'Input pre'!$G33</f>
        <v>1.1901796527391135</v>
      </c>
      <c r="O12" s="11"/>
      <c r="P12" s="27"/>
      <c r="Q12" s="11"/>
      <c r="R12" s="11"/>
      <c r="S12" s="11"/>
      <c r="T12" s="11"/>
      <c r="U12" s="28"/>
      <c r="V12" s="28"/>
      <c r="W12" s="27"/>
      <c r="X12" s="139" t="s">
        <v>150</v>
      </c>
      <c r="Y12" s="28">
        <f>'Input pre'!$H33</f>
        <v>1.1523300534783976</v>
      </c>
      <c r="Z12" s="11"/>
      <c r="AA12" s="27"/>
      <c r="AB12" s="11"/>
      <c r="AC12" s="11"/>
      <c r="AD12" s="11"/>
      <c r="AE12" s="11"/>
      <c r="AF12" s="28"/>
      <c r="AG12" s="28"/>
      <c r="AH12" s="27"/>
      <c r="AI12" s="139" t="s">
        <v>150</v>
      </c>
      <c r="AJ12" s="28">
        <f>'Input pre'!$I33</f>
        <v>1.1210311120706173</v>
      </c>
      <c r="AK12" s="11"/>
      <c r="AL12" s="27"/>
      <c r="AM12" s="11"/>
      <c r="AN12" s="11"/>
      <c r="AO12" s="11"/>
      <c r="AP12" s="11"/>
      <c r="AQ12" s="28"/>
      <c r="AR12" s="28"/>
      <c r="AS12" s="27"/>
      <c r="AT12" s="139" t="s">
        <v>150</v>
      </c>
      <c r="AU12" s="28">
        <f>'Input pre'!$J33</f>
        <v>1.1262849634924161</v>
      </c>
      <c r="AV12" s="11"/>
      <c r="AW12" s="27"/>
      <c r="AX12" s="11"/>
      <c r="AY12" s="11"/>
      <c r="AZ12" s="11"/>
      <c r="BA12" s="11"/>
      <c r="BB12" s="28"/>
      <c r="BC12" s="28"/>
    </row>
    <row r="13" spans="1:55" ht="15.5">
      <c r="A13" s="27"/>
      <c r="B13" s="139"/>
      <c r="C13" s="28">
        <f>0</f>
        <v>0</v>
      </c>
      <c r="D13" s="11"/>
      <c r="E13" s="288" t="s">
        <v>151</v>
      </c>
      <c r="F13" s="289"/>
      <c r="G13" s="5"/>
      <c r="H13" s="5"/>
      <c r="I13" s="5"/>
      <c r="J13" s="134"/>
      <c r="K13" s="28"/>
      <c r="L13" s="27"/>
      <c r="M13" s="139"/>
      <c r="N13" s="28">
        <f>G38</f>
        <v>0.15500272373539994</v>
      </c>
      <c r="O13" s="11"/>
      <c r="P13" s="288" t="s">
        <v>151</v>
      </c>
      <c r="Q13" s="289"/>
      <c r="R13" s="5"/>
      <c r="S13" s="5"/>
      <c r="T13" s="5"/>
      <c r="U13" s="134"/>
      <c r="V13" s="28"/>
      <c r="W13" s="27"/>
      <c r="X13" s="139"/>
      <c r="Y13" s="28">
        <f>R38</f>
        <v>0.2325828266254808</v>
      </c>
      <c r="Z13" s="11"/>
      <c r="AA13" s="288" t="s">
        <v>151</v>
      </c>
      <c r="AB13" s="289"/>
      <c r="AC13" s="5"/>
      <c r="AD13" s="5"/>
      <c r="AE13" s="5"/>
      <c r="AF13" s="134"/>
      <c r="AG13" s="28"/>
      <c r="AH13" s="27"/>
      <c r="AI13" s="139"/>
      <c r="AJ13" s="28">
        <f>AC38</f>
        <v>0.27159463998418876</v>
      </c>
      <c r="AK13" s="11"/>
      <c r="AL13" s="288" t="s">
        <v>151</v>
      </c>
      <c r="AM13" s="289"/>
      <c r="AN13" s="5"/>
      <c r="AO13" s="5"/>
      <c r="AP13" s="5"/>
      <c r="AQ13" s="134"/>
      <c r="AR13" s="28"/>
      <c r="AS13" s="27"/>
      <c r="AT13" s="139"/>
      <c r="AU13" s="28">
        <f>AN38</f>
        <v>0.2897703444608995</v>
      </c>
      <c r="AV13" s="11"/>
      <c r="AW13" s="288" t="s">
        <v>151</v>
      </c>
      <c r="AX13" s="289"/>
      <c r="AY13" s="5"/>
      <c r="AZ13" s="5"/>
      <c r="BA13" s="5"/>
      <c r="BB13" s="134"/>
      <c r="BC13" s="28"/>
    </row>
    <row r="14" spans="1:55" ht="15.5">
      <c r="A14" s="27"/>
      <c r="B14" s="140"/>
      <c r="C14" s="141"/>
      <c r="D14" s="11"/>
      <c r="E14" s="93" t="str">
        <f>$B$9</f>
        <v>Zt_C</v>
      </c>
      <c r="F14" s="120">
        <f>F8</f>
        <v>0.24160619316401633</v>
      </c>
      <c r="G14" s="11"/>
      <c r="H14" s="11"/>
      <c r="I14" s="11"/>
      <c r="J14" s="28"/>
      <c r="K14" s="28"/>
      <c r="L14" s="27"/>
      <c r="M14" s="140"/>
      <c r="N14" s="141"/>
      <c r="O14" s="11"/>
      <c r="P14" s="93" t="str">
        <f>$B$9</f>
        <v>Zt_C</v>
      </c>
      <c r="Q14" s="120">
        <f>Q8</f>
        <v>0.25616031315342475</v>
      </c>
      <c r="R14" s="11"/>
      <c r="S14" s="11"/>
      <c r="T14" s="11"/>
      <c r="U14" s="28"/>
      <c r="V14" s="28"/>
      <c r="W14" s="27"/>
      <c r="X14" s="140"/>
      <c r="Y14" s="141"/>
      <c r="Z14" s="11"/>
      <c r="AA14" s="93" t="str">
        <f>$B$9</f>
        <v>Zt_C</v>
      </c>
      <c r="AB14" s="120">
        <f>AB8</f>
        <v>0.26232092595342904</v>
      </c>
      <c r="AC14" s="11"/>
      <c r="AD14" s="11"/>
      <c r="AE14" s="11"/>
      <c r="AF14" s="28"/>
      <c r="AG14" s="28"/>
      <c r="AH14" s="27"/>
      <c r="AI14" s="140"/>
      <c r="AJ14" s="141"/>
      <c r="AK14" s="11"/>
      <c r="AL14" s="93" t="str">
        <f>$B$9</f>
        <v>Zt_C</v>
      </c>
      <c r="AM14" s="120">
        <f>AM8</f>
        <v>0.26208108192567153</v>
      </c>
      <c r="AN14" s="11"/>
      <c r="AO14" s="11"/>
      <c r="AP14" s="11"/>
      <c r="AQ14" s="28"/>
      <c r="AR14" s="28"/>
      <c r="AS14" s="27"/>
      <c r="AT14" s="140"/>
      <c r="AU14" s="141"/>
      <c r="AV14" s="11"/>
      <c r="AW14" s="93" t="str">
        <f>$B$9</f>
        <v>Zt_C</v>
      </c>
      <c r="AX14" s="120">
        <f>AX8</f>
        <v>0.26640827544910217</v>
      </c>
      <c r="AY14" s="11"/>
      <c r="AZ14" s="11"/>
      <c r="BA14" s="11"/>
      <c r="BB14" s="28"/>
      <c r="BC14" s="28"/>
    </row>
    <row r="15" spans="1:55" ht="16" thickBot="1">
      <c r="A15" s="27"/>
      <c r="B15" s="140"/>
      <c r="C15" s="141"/>
      <c r="D15" s="11"/>
      <c r="E15" s="121"/>
      <c r="F15" s="122">
        <f>TANH(F14)</f>
        <v>0.23701229110508429</v>
      </c>
      <c r="G15" s="11"/>
      <c r="H15" s="11"/>
      <c r="I15" s="11"/>
      <c r="J15" s="28"/>
      <c r="K15" s="28"/>
      <c r="L15" s="27"/>
      <c r="M15" s="140"/>
      <c r="N15" s="141"/>
      <c r="O15" s="11"/>
      <c r="P15" s="121"/>
      <c r="Q15" s="122">
        <f>TANH(Q14)</f>
        <v>0.25070065137608089</v>
      </c>
      <c r="R15" s="11"/>
      <c r="S15" s="11"/>
      <c r="T15" s="11"/>
      <c r="U15" s="28"/>
      <c r="V15" s="28"/>
      <c r="W15" s="27"/>
      <c r="X15" s="140"/>
      <c r="Y15" s="141"/>
      <c r="Z15" s="11"/>
      <c r="AA15" s="121"/>
      <c r="AB15" s="122">
        <f>TANH(AB14)</f>
        <v>0.25646508870638662</v>
      </c>
      <c r="AC15" s="11"/>
      <c r="AD15" s="11"/>
      <c r="AE15" s="11"/>
      <c r="AF15" s="28"/>
      <c r="AG15" s="28"/>
      <c r="AH15" s="27"/>
      <c r="AI15" s="140"/>
      <c r="AJ15" s="141"/>
      <c r="AK15" s="11"/>
      <c r="AL15" s="121"/>
      <c r="AM15" s="122">
        <f>TANH(AM14)</f>
        <v>0.25624100648230785</v>
      </c>
      <c r="AN15" s="11"/>
      <c r="AO15" s="11"/>
      <c r="AP15" s="11"/>
      <c r="AQ15" s="28"/>
      <c r="AR15" s="28"/>
      <c r="AS15" s="27"/>
      <c r="AT15" s="140"/>
      <c r="AU15" s="141"/>
      <c r="AV15" s="11"/>
      <c r="AW15" s="121"/>
      <c r="AX15" s="122">
        <f>TANH(AX14)</f>
        <v>0.26027957565401999</v>
      </c>
      <c r="AY15" s="11"/>
      <c r="AZ15" s="11"/>
      <c r="BA15" s="11"/>
      <c r="BB15" s="28"/>
      <c r="BC15" s="28"/>
    </row>
    <row r="16" spans="1:55" ht="15.5">
      <c r="A16" s="27"/>
      <c r="B16" s="140"/>
      <c r="C16" s="141"/>
      <c r="D16" s="11"/>
      <c r="E16" s="27" t="s">
        <v>152</v>
      </c>
      <c r="F16" s="11"/>
      <c r="G16" s="11"/>
      <c r="H16" s="11"/>
      <c r="I16" s="11"/>
      <c r="J16" s="133" t="s">
        <v>123</v>
      </c>
      <c r="K16" s="28"/>
      <c r="L16" s="27"/>
      <c r="M16" s="140"/>
      <c r="N16" s="141"/>
      <c r="O16" s="11"/>
      <c r="P16" s="27" t="s">
        <v>152</v>
      </c>
      <c r="Q16" s="11"/>
      <c r="R16" s="11"/>
      <c r="S16" s="11"/>
      <c r="T16" s="11"/>
      <c r="U16" s="133" t="s">
        <v>123</v>
      </c>
      <c r="V16" s="28"/>
      <c r="W16" s="27"/>
      <c r="X16" s="140"/>
      <c r="Y16" s="141"/>
      <c r="Z16" s="11"/>
      <c r="AA16" s="27" t="s">
        <v>152</v>
      </c>
      <c r="AB16" s="11"/>
      <c r="AC16" s="11"/>
      <c r="AD16" s="11"/>
      <c r="AE16" s="11"/>
      <c r="AF16" s="133" t="s">
        <v>123</v>
      </c>
      <c r="AG16" s="28"/>
      <c r="AH16" s="27"/>
      <c r="AI16" s="140"/>
      <c r="AJ16" s="141"/>
      <c r="AK16" s="11"/>
      <c r="AL16" s="27" t="s">
        <v>152</v>
      </c>
      <c r="AM16" s="11"/>
      <c r="AN16" s="11"/>
      <c r="AO16" s="11"/>
      <c r="AP16" s="11"/>
      <c r="AQ16" s="133" t="s">
        <v>123</v>
      </c>
      <c r="AR16" s="28"/>
      <c r="AS16" s="27"/>
      <c r="AT16" s="140"/>
      <c r="AU16" s="141"/>
      <c r="AV16" s="11"/>
      <c r="AW16" s="27" t="s">
        <v>152</v>
      </c>
      <c r="AX16" s="11"/>
      <c r="AY16" s="11"/>
      <c r="AZ16" s="11"/>
      <c r="BA16" s="11"/>
      <c r="BB16" s="133" t="s">
        <v>123</v>
      </c>
      <c r="BC16" s="28"/>
    </row>
    <row r="17" spans="1:55" ht="16" thickBot="1">
      <c r="A17" s="27"/>
      <c r="B17" s="140"/>
      <c r="C17" s="141"/>
      <c r="D17" s="11"/>
      <c r="E17" s="27"/>
      <c r="F17" s="11"/>
      <c r="G17" s="11"/>
      <c r="H17" s="11"/>
      <c r="I17" s="11"/>
      <c r="J17" s="28"/>
      <c r="K17" s="28"/>
      <c r="L17" s="27"/>
      <c r="M17" s="140"/>
      <c r="N17" s="141"/>
      <c r="O17" s="11"/>
      <c r="P17" s="27"/>
      <c r="Q17" s="11"/>
      <c r="R17" s="11"/>
      <c r="S17" s="11"/>
      <c r="T17" s="11"/>
      <c r="U17" s="28"/>
      <c r="V17" s="28"/>
      <c r="W17" s="27"/>
      <c r="X17" s="140"/>
      <c r="Y17" s="141"/>
      <c r="Z17" s="11"/>
      <c r="AA17" s="27"/>
      <c r="AB17" s="11"/>
      <c r="AC17" s="11"/>
      <c r="AD17" s="11"/>
      <c r="AE17" s="11"/>
      <c r="AF17" s="28"/>
      <c r="AG17" s="28"/>
      <c r="AH17" s="27"/>
      <c r="AI17" s="140"/>
      <c r="AJ17" s="141"/>
      <c r="AK17" s="11"/>
      <c r="AL17" s="27"/>
      <c r="AM17" s="11"/>
      <c r="AN17" s="11"/>
      <c r="AO17" s="11"/>
      <c r="AP17" s="11"/>
      <c r="AQ17" s="28"/>
      <c r="AR17" s="28"/>
      <c r="AS17" s="27"/>
      <c r="AT17" s="140"/>
      <c r="AU17" s="141"/>
      <c r="AV17" s="11"/>
      <c r="AW17" s="27"/>
      <c r="AX17" s="11"/>
      <c r="AY17" s="11"/>
      <c r="AZ17" s="11"/>
      <c r="BA17" s="11"/>
      <c r="BB17" s="28"/>
      <c r="BC17" s="28"/>
    </row>
    <row r="18" spans="1:55" ht="16" thickBot="1">
      <c r="A18" s="27"/>
      <c r="B18" s="142"/>
      <c r="C18" s="143"/>
      <c r="D18" s="11"/>
      <c r="E18" s="116" t="s">
        <v>15</v>
      </c>
      <c r="F18" s="117"/>
      <c r="G18" s="5"/>
      <c r="H18" s="5"/>
      <c r="I18" s="5"/>
      <c r="J18" s="134"/>
      <c r="K18" s="28"/>
      <c r="L18" s="27"/>
      <c r="M18" s="142"/>
      <c r="N18" s="143"/>
      <c r="O18" s="11"/>
      <c r="P18" s="116" t="s">
        <v>15</v>
      </c>
      <c r="Q18" s="117"/>
      <c r="R18" s="5"/>
      <c r="S18" s="5"/>
      <c r="T18" s="5"/>
      <c r="U18" s="134"/>
      <c r="V18" s="28"/>
      <c r="W18" s="27"/>
      <c r="X18" s="142"/>
      <c r="Y18" s="143"/>
      <c r="Z18" s="11"/>
      <c r="AA18" s="116" t="s">
        <v>15</v>
      </c>
      <c r="AB18" s="117"/>
      <c r="AC18" s="5"/>
      <c r="AD18" s="5"/>
      <c r="AE18" s="5"/>
      <c r="AF18" s="134"/>
      <c r="AG18" s="28"/>
      <c r="AH18" s="27"/>
      <c r="AI18" s="142"/>
      <c r="AJ18" s="143"/>
      <c r="AK18" s="11"/>
      <c r="AL18" s="116" t="s">
        <v>15</v>
      </c>
      <c r="AM18" s="117"/>
      <c r="AN18" s="5"/>
      <c r="AO18" s="5"/>
      <c r="AP18" s="5"/>
      <c r="AQ18" s="134"/>
      <c r="AR18" s="28"/>
      <c r="AS18" s="27"/>
      <c r="AT18" s="142"/>
      <c r="AU18" s="143"/>
      <c r="AV18" s="11"/>
      <c r="AW18" s="116" t="s">
        <v>15</v>
      </c>
      <c r="AX18" s="117"/>
      <c r="AY18" s="5"/>
      <c r="AZ18" s="5"/>
      <c r="BA18" s="5"/>
      <c r="BB18" s="134"/>
      <c r="BC18" s="28"/>
    </row>
    <row r="19" spans="1:55" ht="15.5">
      <c r="A19" s="27"/>
      <c r="B19" s="137"/>
      <c r="C19" s="11"/>
      <c r="D19" s="11"/>
      <c r="E19" s="93" t="str">
        <f>B10</f>
        <v>Zt_i</v>
      </c>
      <c r="F19" s="120">
        <f>F9</f>
        <v>0.63660677355302364</v>
      </c>
      <c r="G19" s="11"/>
      <c r="H19" s="11"/>
      <c r="I19" s="11"/>
      <c r="J19" s="28"/>
      <c r="K19" s="28"/>
      <c r="L19" s="27"/>
      <c r="M19" s="137"/>
      <c r="N19" s="11"/>
      <c r="O19" s="11"/>
      <c r="P19" s="93" t="str">
        <f>M10</f>
        <v>Zt_i</v>
      </c>
      <c r="Q19" s="120">
        <f>Q9</f>
        <v>0.64962065263136148</v>
      </c>
      <c r="R19" s="11"/>
      <c r="S19" s="11"/>
      <c r="T19" s="11"/>
      <c r="U19" s="28"/>
      <c r="V19" s="28"/>
      <c r="W19" s="27"/>
      <c r="X19" s="137"/>
      <c r="Y19" s="11"/>
      <c r="Z19" s="11"/>
      <c r="AA19" s="93" t="str">
        <f>X10</f>
        <v>Zt_i</v>
      </c>
      <c r="AB19" s="120">
        <f>AB9</f>
        <v>0.65659500816811567</v>
      </c>
      <c r="AC19" s="11"/>
      <c r="AD19" s="11"/>
      <c r="AE19" s="11"/>
      <c r="AF19" s="28"/>
      <c r="AG19" s="28"/>
      <c r="AH19" s="27"/>
      <c r="AI19" s="137"/>
      <c r="AJ19" s="11"/>
      <c r="AK19" s="11"/>
      <c r="AL19" s="93" t="str">
        <f>AI10</f>
        <v>Zt_i</v>
      </c>
      <c r="AM19" s="120">
        <f>AM9</f>
        <v>0.66578263480102307</v>
      </c>
      <c r="AN19" s="11"/>
      <c r="AO19" s="11"/>
      <c r="AP19" s="11"/>
      <c r="AQ19" s="28"/>
      <c r="AR19" s="28"/>
      <c r="AS19" s="27"/>
      <c r="AT19" s="137"/>
      <c r="AU19" s="11"/>
      <c r="AV19" s="11"/>
      <c r="AW19" s="93" t="str">
        <f>AT10</f>
        <v>Zt_i</v>
      </c>
      <c r="AX19" s="120">
        <f>AX9</f>
        <v>0.66149160177534605</v>
      </c>
      <c r="AY19" s="11"/>
      <c r="AZ19" s="11"/>
      <c r="BA19" s="11"/>
      <c r="BB19" s="28"/>
      <c r="BC19" s="28"/>
    </row>
    <row r="20" spans="1:55" ht="16" thickBot="1">
      <c r="A20" s="27"/>
      <c r="B20" s="137"/>
      <c r="C20" s="11"/>
      <c r="D20" s="11"/>
      <c r="E20" s="121" t="s">
        <v>153</v>
      </c>
      <c r="F20" s="122">
        <f>1/(1+EXP(-F19))</f>
        <v>0.6539860148715928</v>
      </c>
      <c r="G20" s="11"/>
      <c r="H20" s="11"/>
      <c r="I20" s="11"/>
      <c r="J20" s="28"/>
      <c r="K20" s="28"/>
      <c r="L20" s="27"/>
      <c r="M20" s="137"/>
      <c r="N20" s="11"/>
      <c r="O20" s="11"/>
      <c r="P20" s="121" t="s">
        <v>153</v>
      </c>
      <c r="Q20" s="122">
        <f>1/(1+EXP(-Q19))</f>
        <v>0.65692497252003534</v>
      </c>
      <c r="R20" s="11"/>
      <c r="S20" s="11"/>
      <c r="T20" s="11"/>
      <c r="U20" s="28"/>
      <c r="V20" s="28"/>
      <c r="W20" s="27"/>
      <c r="X20" s="137"/>
      <c r="Y20" s="11"/>
      <c r="Z20" s="11"/>
      <c r="AA20" s="121" t="s">
        <v>153</v>
      </c>
      <c r="AB20" s="122">
        <f>1/(1+EXP(-AB19))</f>
        <v>0.65849509000123074</v>
      </c>
      <c r="AC20" s="11"/>
      <c r="AD20" s="11"/>
      <c r="AE20" s="11"/>
      <c r="AF20" s="28"/>
      <c r="AG20" s="28"/>
      <c r="AH20" s="27"/>
      <c r="AI20" s="137"/>
      <c r="AJ20" s="11"/>
      <c r="AK20" s="11"/>
      <c r="AL20" s="121" t="s">
        <v>153</v>
      </c>
      <c r="AM20" s="122">
        <f>1/(1+EXP(-AM19))</f>
        <v>0.66055817833754682</v>
      </c>
      <c r="AN20" s="11"/>
      <c r="AO20" s="11"/>
      <c r="AP20" s="11"/>
      <c r="AQ20" s="28"/>
      <c r="AR20" s="28"/>
      <c r="AS20" s="27"/>
      <c r="AT20" s="137"/>
      <c r="AU20" s="11"/>
      <c r="AV20" s="11"/>
      <c r="AW20" s="121" t="s">
        <v>153</v>
      </c>
      <c r="AX20" s="122">
        <f>1/(1+EXP(-AX19))</f>
        <v>0.65959537646017541</v>
      </c>
      <c r="AY20" s="11"/>
      <c r="AZ20" s="11"/>
      <c r="BA20" s="11"/>
      <c r="BB20" s="28"/>
      <c r="BC20" s="28"/>
    </row>
    <row r="21" spans="1:55" ht="15.5">
      <c r="A21" s="27"/>
      <c r="B21" s="137"/>
      <c r="C21" s="11"/>
      <c r="D21" s="11"/>
      <c r="E21" s="27"/>
      <c r="F21" s="11"/>
      <c r="G21" s="11"/>
      <c r="H21" s="11"/>
      <c r="I21" s="11"/>
      <c r="J21" s="133" t="s">
        <v>124</v>
      </c>
      <c r="K21" s="28"/>
      <c r="L21" s="27"/>
      <c r="M21" s="137"/>
      <c r="N21" s="11"/>
      <c r="O21" s="11"/>
      <c r="P21" s="27"/>
      <c r="Q21" s="11"/>
      <c r="R21" s="11"/>
      <c r="S21" s="11"/>
      <c r="T21" s="11"/>
      <c r="U21" s="133" t="s">
        <v>124</v>
      </c>
      <c r="V21" s="28"/>
      <c r="W21" s="27"/>
      <c r="X21" s="137"/>
      <c r="Y21" s="11"/>
      <c r="Z21" s="11"/>
      <c r="AA21" s="27"/>
      <c r="AB21" s="11"/>
      <c r="AC21" s="11"/>
      <c r="AD21" s="11"/>
      <c r="AE21" s="11"/>
      <c r="AF21" s="133" t="s">
        <v>124</v>
      </c>
      <c r="AG21" s="28"/>
      <c r="AH21" s="27"/>
      <c r="AI21" s="137"/>
      <c r="AJ21" s="11"/>
      <c r="AK21" s="11"/>
      <c r="AL21" s="27"/>
      <c r="AM21" s="11"/>
      <c r="AN21" s="11"/>
      <c r="AO21" s="11"/>
      <c r="AP21" s="11"/>
      <c r="AQ21" s="133" t="s">
        <v>124</v>
      </c>
      <c r="AR21" s="28"/>
      <c r="AS21" s="27"/>
      <c r="AT21" s="137"/>
      <c r="AU21" s="11"/>
      <c r="AV21" s="11"/>
      <c r="AW21" s="27"/>
      <c r="AX21" s="11"/>
      <c r="AY21" s="11"/>
      <c r="AZ21" s="11"/>
      <c r="BA21" s="11"/>
      <c r="BB21" s="133" t="s">
        <v>124</v>
      </c>
      <c r="BC21" s="28"/>
    </row>
    <row r="22" spans="1:55" ht="26.5" thickBot="1">
      <c r="A22" s="27"/>
      <c r="B22" s="138"/>
      <c r="C22" s="11"/>
      <c r="D22" s="11"/>
      <c r="E22" s="27"/>
      <c r="F22" s="11"/>
      <c r="G22" s="11"/>
      <c r="H22" s="11"/>
      <c r="I22" s="11"/>
      <c r="J22" s="28"/>
      <c r="K22" s="28"/>
      <c r="L22" s="27"/>
      <c r="M22" s="138"/>
      <c r="N22" s="11"/>
      <c r="O22" s="11"/>
      <c r="P22" s="27"/>
      <c r="Q22" s="11"/>
      <c r="R22" s="11"/>
      <c r="S22" s="11"/>
      <c r="T22" s="11"/>
      <c r="U22" s="28"/>
      <c r="V22" s="28"/>
      <c r="W22" s="27"/>
      <c r="X22" s="138"/>
      <c r="Y22" s="11"/>
      <c r="Z22" s="11"/>
      <c r="AA22" s="27"/>
      <c r="AB22" s="11"/>
      <c r="AC22" s="11"/>
      <c r="AD22" s="11"/>
      <c r="AE22" s="11"/>
      <c r="AF22" s="28"/>
      <c r="AG22" s="28"/>
      <c r="AH22" s="27"/>
      <c r="AI22" s="138"/>
      <c r="AJ22" s="11"/>
      <c r="AK22" s="11"/>
      <c r="AL22" s="27"/>
      <c r="AM22" s="11"/>
      <c r="AN22" s="11"/>
      <c r="AO22" s="11"/>
      <c r="AP22" s="11"/>
      <c r="AQ22" s="28"/>
      <c r="AR22" s="28"/>
      <c r="AS22" s="27"/>
      <c r="AT22" s="138"/>
      <c r="AU22" s="11"/>
      <c r="AV22" s="11"/>
      <c r="AW22" s="27"/>
      <c r="AX22" s="11"/>
      <c r="AY22" s="11"/>
      <c r="AZ22" s="11"/>
      <c r="BA22" s="11"/>
      <c r="BB22" s="28"/>
      <c r="BC22" s="28"/>
    </row>
    <row r="23" spans="1:55" ht="26">
      <c r="A23" s="27"/>
      <c r="B23" s="138"/>
      <c r="C23" s="11"/>
      <c r="D23" s="11"/>
      <c r="E23" s="290" t="s">
        <v>16</v>
      </c>
      <c r="F23" s="291"/>
      <c r="G23" s="5"/>
      <c r="H23" s="5"/>
      <c r="I23" s="5"/>
      <c r="J23" s="134"/>
      <c r="K23" s="28"/>
      <c r="L23" s="27"/>
      <c r="M23" s="138"/>
      <c r="N23" s="11"/>
      <c r="O23" s="11"/>
      <c r="P23" s="290" t="s">
        <v>16</v>
      </c>
      <c r="Q23" s="291"/>
      <c r="R23" s="5"/>
      <c r="S23" s="5"/>
      <c r="T23" s="5"/>
      <c r="U23" s="134"/>
      <c r="V23" s="28"/>
      <c r="W23" s="27"/>
      <c r="X23" s="138"/>
      <c r="Y23" s="11"/>
      <c r="Z23" s="11"/>
      <c r="AA23" s="290" t="s">
        <v>16</v>
      </c>
      <c r="AB23" s="291"/>
      <c r="AC23" s="5"/>
      <c r="AD23" s="5"/>
      <c r="AE23" s="5"/>
      <c r="AF23" s="134"/>
      <c r="AG23" s="28"/>
      <c r="AH23" s="27"/>
      <c r="AI23" s="138"/>
      <c r="AJ23" s="11"/>
      <c r="AK23" s="11"/>
      <c r="AL23" s="290" t="s">
        <v>16</v>
      </c>
      <c r="AM23" s="291"/>
      <c r="AN23" s="5"/>
      <c r="AO23" s="5"/>
      <c r="AP23" s="5"/>
      <c r="AQ23" s="134"/>
      <c r="AR23" s="28"/>
      <c r="AS23" s="27"/>
      <c r="AT23" s="138"/>
      <c r="AU23" s="11"/>
      <c r="AV23" s="11"/>
      <c r="AW23" s="290" t="s">
        <v>16</v>
      </c>
      <c r="AX23" s="291"/>
      <c r="AY23" s="5"/>
      <c r="AZ23" s="5"/>
      <c r="BA23" s="5"/>
      <c r="BB23" s="134"/>
      <c r="BC23" s="28"/>
    </row>
    <row r="24" spans="1:55" ht="26">
      <c r="A24" s="27"/>
      <c r="B24" s="138"/>
      <c r="C24" s="11"/>
      <c r="D24" s="11"/>
      <c r="E24" s="93" t="str">
        <f>B11</f>
        <v>Zt_f</v>
      </c>
      <c r="F24" s="53">
        <f>F10</f>
        <v>-0.28069867413887456</v>
      </c>
      <c r="G24" s="11"/>
      <c r="H24" s="11"/>
      <c r="I24" s="11"/>
      <c r="J24" s="28"/>
      <c r="K24" s="28"/>
      <c r="L24" s="27"/>
      <c r="M24" s="138"/>
      <c r="N24" s="11"/>
      <c r="O24" s="11"/>
      <c r="P24" s="93" t="str">
        <f>M11</f>
        <v>Zt_f</v>
      </c>
      <c r="Q24" s="53">
        <f>Q10</f>
        <v>-0.24927992251244002</v>
      </c>
      <c r="R24" s="11"/>
      <c r="S24" s="11"/>
      <c r="T24" s="11"/>
      <c r="U24" s="28"/>
      <c r="V24" s="28"/>
      <c r="W24" s="27"/>
      <c r="X24" s="138"/>
      <c r="Y24" s="11"/>
      <c r="Z24" s="11"/>
      <c r="AA24" s="93" t="str">
        <f>X11</f>
        <v>Zt_f</v>
      </c>
      <c r="AB24" s="53">
        <f>AB10</f>
        <v>-0.23458279436697041</v>
      </c>
      <c r="AC24" s="11"/>
      <c r="AD24" s="11"/>
      <c r="AE24" s="11"/>
      <c r="AF24" s="28"/>
      <c r="AG24" s="28"/>
      <c r="AH24" s="27"/>
      <c r="AI24" s="138"/>
      <c r="AJ24" s="11"/>
      <c r="AK24" s="11"/>
      <c r="AL24" s="93" t="str">
        <f>AI11</f>
        <v>Zt_f</v>
      </c>
      <c r="AM24" s="53">
        <f>AM10</f>
        <v>-0.22613354711333958</v>
      </c>
      <c r="AN24" s="11"/>
      <c r="AO24" s="11"/>
      <c r="AP24" s="11"/>
      <c r="AQ24" s="28"/>
      <c r="AR24" s="28"/>
      <c r="AS24" s="27"/>
      <c r="AT24" s="138"/>
      <c r="AU24" s="11"/>
      <c r="AV24" s="11"/>
      <c r="AW24" s="93" t="str">
        <f>AT11</f>
        <v>Zt_f</v>
      </c>
      <c r="AX24" s="53">
        <f>AX10</f>
        <v>-0.22457487752746591</v>
      </c>
      <c r="AY24" s="11"/>
      <c r="AZ24" s="11"/>
      <c r="BA24" s="11"/>
      <c r="BB24" s="28"/>
      <c r="BC24" s="28"/>
    </row>
    <row r="25" spans="1:55" ht="26.5" thickBot="1">
      <c r="A25" s="27"/>
      <c r="B25" s="138"/>
      <c r="C25" s="11"/>
      <c r="D25" s="11"/>
      <c r="E25" s="54" t="s">
        <v>154</v>
      </c>
      <c r="F25" s="56">
        <f>1/(1+EXP(-F24))</f>
        <v>0.43028249511690886</v>
      </c>
      <c r="G25" s="11"/>
      <c r="H25" s="11"/>
      <c r="I25" s="11"/>
      <c r="J25" s="28"/>
      <c r="K25" s="28"/>
      <c r="L25" s="27"/>
      <c r="M25" s="138"/>
      <c r="N25" s="11"/>
      <c r="O25" s="11"/>
      <c r="P25" s="54" t="s">
        <v>154</v>
      </c>
      <c r="Q25" s="56">
        <f>1/(1+EXP(-Q24))</f>
        <v>0.43800074265397365</v>
      </c>
      <c r="R25" s="11"/>
      <c r="S25" s="11"/>
      <c r="T25" s="11"/>
      <c r="U25" s="28"/>
      <c r="V25" s="28"/>
      <c r="W25" s="27"/>
      <c r="X25" s="138"/>
      <c r="Y25" s="11"/>
      <c r="Z25" s="11"/>
      <c r="AA25" s="54" t="s">
        <v>154</v>
      </c>
      <c r="AB25" s="56">
        <f>1/(1+EXP(-AB24))</f>
        <v>0.44162176461849822</v>
      </c>
      <c r="AC25" s="11"/>
      <c r="AD25" s="11"/>
      <c r="AE25" s="11"/>
      <c r="AF25" s="28"/>
      <c r="AG25" s="28"/>
      <c r="AH25" s="27"/>
      <c r="AI25" s="138"/>
      <c r="AJ25" s="11"/>
      <c r="AK25" s="11"/>
      <c r="AL25" s="54" t="s">
        <v>154</v>
      </c>
      <c r="AM25" s="56">
        <f>1/(1+EXP(-AM24))</f>
        <v>0.44370629704099551</v>
      </c>
      <c r="AN25" s="11"/>
      <c r="AO25" s="11"/>
      <c r="AP25" s="11"/>
      <c r="AQ25" s="28"/>
      <c r="AR25" s="28"/>
      <c r="AS25" s="27"/>
      <c r="AT25" s="138"/>
      <c r="AU25" s="11"/>
      <c r="AV25" s="11"/>
      <c r="AW25" s="54" t="s">
        <v>154</v>
      </c>
      <c r="AX25" s="56">
        <f>1/(1+EXP(-AX24))</f>
        <v>0.44409105872552873</v>
      </c>
      <c r="AY25" s="11"/>
      <c r="AZ25" s="11"/>
      <c r="BA25" s="11"/>
      <c r="BB25" s="28"/>
      <c r="BC25" s="28"/>
    </row>
    <row r="26" spans="1:55" ht="26">
      <c r="A26" s="27"/>
      <c r="B26" s="138"/>
      <c r="C26" s="11"/>
      <c r="D26" s="11"/>
      <c r="E26" s="27"/>
      <c r="F26" s="11"/>
      <c r="G26" s="11"/>
      <c r="H26" s="11"/>
      <c r="I26" s="11"/>
      <c r="J26" s="133" t="s">
        <v>125</v>
      </c>
      <c r="K26" s="28"/>
      <c r="L26" s="27"/>
      <c r="M26" s="138"/>
      <c r="N26" s="11"/>
      <c r="O26" s="11"/>
      <c r="P26" s="27"/>
      <c r="Q26" s="11"/>
      <c r="R26" s="11"/>
      <c r="S26" s="11"/>
      <c r="T26" s="11"/>
      <c r="U26" s="133" t="s">
        <v>125</v>
      </c>
      <c r="V26" s="28"/>
      <c r="W26" s="27"/>
      <c r="X26" s="138"/>
      <c r="Y26" s="11"/>
      <c r="Z26" s="11"/>
      <c r="AA26" s="27"/>
      <c r="AB26" s="11"/>
      <c r="AC26" s="11"/>
      <c r="AD26" s="11"/>
      <c r="AE26" s="11"/>
      <c r="AF26" s="133" t="s">
        <v>125</v>
      </c>
      <c r="AG26" s="28"/>
      <c r="AH26" s="27"/>
      <c r="AI26" s="138"/>
      <c r="AJ26" s="11"/>
      <c r="AK26" s="11"/>
      <c r="AL26" s="27"/>
      <c r="AM26" s="11"/>
      <c r="AN26" s="11"/>
      <c r="AO26" s="11"/>
      <c r="AP26" s="11"/>
      <c r="AQ26" s="133" t="s">
        <v>125</v>
      </c>
      <c r="AR26" s="28"/>
      <c r="AS26" s="27"/>
      <c r="AT26" s="138"/>
      <c r="AU26" s="11"/>
      <c r="AV26" s="11"/>
      <c r="AW26" s="27"/>
      <c r="AX26" s="11"/>
      <c r="AY26" s="11"/>
      <c r="AZ26" s="11"/>
      <c r="BA26" s="11"/>
      <c r="BB26" s="133" t="s">
        <v>125</v>
      </c>
      <c r="BC26" s="28"/>
    </row>
    <row r="27" spans="1:55" ht="26.5" thickBot="1">
      <c r="A27" s="27"/>
      <c r="B27" s="138"/>
      <c r="C27" s="11"/>
      <c r="D27" s="11"/>
      <c r="E27" s="27"/>
      <c r="F27" s="11"/>
      <c r="G27" s="11"/>
      <c r="H27" s="11"/>
      <c r="I27" s="11"/>
      <c r="J27" s="28"/>
      <c r="K27" s="28"/>
      <c r="L27" s="27"/>
      <c r="M27" s="138"/>
      <c r="N27" s="11"/>
      <c r="O27" s="11"/>
      <c r="P27" s="27"/>
      <c r="Q27" s="11"/>
      <c r="R27" s="11"/>
      <c r="S27" s="11"/>
      <c r="T27" s="11"/>
      <c r="U27" s="28"/>
      <c r="V27" s="28"/>
      <c r="W27" s="27"/>
      <c r="X27" s="138"/>
      <c r="Y27" s="11"/>
      <c r="Z27" s="11"/>
      <c r="AA27" s="27"/>
      <c r="AB27" s="11"/>
      <c r="AC27" s="11"/>
      <c r="AD27" s="11"/>
      <c r="AE27" s="11"/>
      <c r="AF27" s="28"/>
      <c r="AG27" s="28"/>
      <c r="AH27" s="27"/>
      <c r="AI27" s="138"/>
      <c r="AJ27" s="11"/>
      <c r="AK27" s="11"/>
      <c r="AL27" s="27"/>
      <c r="AM27" s="11"/>
      <c r="AN27" s="11"/>
      <c r="AO27" s="11"/>
      <c r="AP27" s="11"/>
      <c r="AQ27" s="28"/>
      <c r="AR27" s="28"/>
      <c r="AS27" s="27"/>
      <c r="AT27" s="138"/>
      <c r="AU27" s="11"/>
      <c r="AV27" s="11"/>
      <c r="AW27" s="27"/>
      <c r="AX27" s="11"/>
      <c r="AY27" s="11"/>
      <c r="AZ27" s="11"/>
      <c r="BA27" s="11"/>
      <c r="BB27" s="28"/>
      <c r="BC27" s="28"/>
    </row>
    <row r="28" spans="1:55" ht="26">
      <c r="A28" s="27"/>
      <c r="B28" s="138"/>
      <c r="C28" s="11"/>
      <c r="D28" s="11"/>
      <c r="E28" s="286" t="s">
        <v>17</v>
      </c>
      <c r="F28" s="287"/>
      <c r="G28" s="5"/>
      <c r="H28" s="5"/>
      <c r="I28" s="5"/>
      <c r="J28" s="134"/>
      <c r="K28" s="28"/>
      <c r="L28" s="27"/>
      <c r="M28" s="138"/>
      <c r="N28" s="11"/>
      <c r="O28" s="11"/>
      <c r="P28" s="286" t="s">
        <v>17</v>
      </c>
      <c r="Q28" s="287"/>
      <c r="R28" s="5"/>
      <c r="S28" s="5"/>
      <c r="T28" s="5"/>
      <c r="U28" s="134"/>
      <c r="V28" s="28"/>
      <c r="W28" s="27"/>
      <c r="X28" s="138"/>
      <c r="Y28" s="11"/>
      <c r="Z28" s="11"/>
      <c r="AA28" s="286" t="s">
        <v>17</v>
      </c>
      <c r="AB28" s="287"/>
      <c r="AC28" s="5"/>
      <c r="AD28" s="5"/>
      <c r="AE28" s="5"/>
      <c r="AF28" s="134"/>
      <c r="AG28" s="28"/>
      <c r="AH28" s="27"/>
      <c r="AI28" s="138"/>
      <c r="AJ28" s="11"/>
      <c r="AK28" s="11"/>
      <c r="AL28" s="286" t="s">
        <v>17</v>
      </c>
      <c r="AM28" s="287"/>
      <c r="AN28" s="5"/>
      <c r="AO28" s="5"/>
      <c r="AP28" s="5"/>
      <c r="AQ28" s="134"/>
      <c r="AR28" s="28"/>
      <c r="AS28" s="27"/>
      <c r="AT28" s="138"/>
      <c r="AU28" s="11"/>
      <c r="AV28" s="11"/>
      <c r="AW28" s="286" t="s">
        <v>17</v>
      </c>
      <c r="AX28" s="287"/>
      <c r="AY28" s="5"/>
      <c r="AZ28" s="5"/>
      <c r="BA28" s="5"/>
      <c r="BB28" s="134"/>
      <c r="BC28" s="28"/>
    </row>
    <row r="29" spans="1:55">
      <c r="A29" s="27"/>
      <c r="B29" s="11"/>
      <c r="C29" s="11"/>
      <c r="D29" s="11"/>
      <c r="E29" s="93" t="str">
        <f>B12</f>
        <v>Zt_o</v>
      </c>
      <c r="F29" s="53">
        <f>F11</f>
        <v>1.267600451250414</v>
      </c>
      <c r="G29" s="11"/>
      <c r="H29" s="11"/>
      <c r="I29" s="11"/>
      <c r="J29" s="28"/>
      <c r="K29" s="28"/>
      <c r="L29" s="27"/>
      <c r="M29" s="11"/>
      <c r="N29" s="11"/>
      <c r="O29" s="11"/>
      <c r="P29" s="93" t="str">
        <f>M12</f>
        <v>Zt_o</v>
      </c>
      <c r="Q29" s="53">
        <f>Q11</f>
        <v>1.1901796527391135</v>
      </c>
      <c r="R29" s="11"/>
      <c r="S29" s="11"/>
      <c r="T29" s="11"/>
      <c r="U29" s="28"/>
      <c r="V29" s="28"/>
      <c r="W29" s="27"/>
      <c r="X29" s="11"/>
      <c r="Y29" s="11"/>
      <c r="Z29" s="11"/>
      <c r="AA29" s="93" t="str">
        <f>X12</f>
        <v>Zt_o</v>
      </c>
      <c r="AB29" s="53">
        <f>AB11</f>
        <v>1.1523300534783976</v>
      </c>
      <c r="AC29" s="11"/>
      <c r="AD29" s="11"/>
      <c r="AE29" s="11"/>
      <c r="AF29" s="28"/>
      <c r="AG29" s="28"/>
      <c r="AH29" s="27"/>
      <c r="AI29" s="11"/>
      <c r="AJ29" s="11"/>
      <c r="AK29" s="11"/>
      <c r="AL29" s="93" t="str">
        <f>AI12</f>
        <v>Zt_o</v>
      </c>
      <c r="AM29" s="53">
        <f>AM11</f>
        <v>1.1210311120706173</v>
      </c>
      <c r="AN29" s="11"/>
      <c r="AO29" s="11"/>
      <c r="AP29" s="11"/>
      <c r="AQ29" s="28"/>
      <c r="AR29" s="28"/>
      <c r="AS29" s="27"/>
      <c r="AT29" s="11"/>
      <c r="AU29" s="11"/>
      <c r="AV29" s="11"/>
      <c r="AW29" s="93" t="str">
        <f>AT12</f>
        <v>Zt_o</v>
      </c>
      <c r="AX29" s="53">
        <f>AX11</f>
        <v>1.1262849634924161</v>
      </c>
      <c r="AY29" s="11"/>
      <c r="AZ29" s="11"/>
      <c r="BA29" s="11"/>
      <c r="BB29" s="28"/>
      <c r="BC29" s="28"/>
    </row>
    <row r="30" spans="1:55" ht="15" thickBot="1">
      <c r="A30" s="27"/>
      <c r="B30" s="11"/>
      <c r="C30" s="11"/>
      <c r="D30" s="11"/>
      <c r="E30" s="54"/>
      <c r="F30" s="56">
        <f>1/(1+EXP(-F29))</f>
        <v>0.78033170803375229</v>
      </c>
      <c r="G30" s="11"/>
      <c r="H30" s="11"/>
      <c r="I30" s="11"/>
      <c r="J30" s="28"/>
      <c r="K30" s="28"/>
      <c r="L30" s="27"/>
      <c r="M30" s="11"/>
      <c r="N30" s="11"/>
      <c r="O30" s="11"/>
      <c r="P30" s="54"/>
      <c r="Q30" s="56">
        <f>1/(1+EXP(-Q29))</f>
        <v>0.76677319343830463</v>
      </c>
      <c r="R30" s="11"/>
      <c r="S30" s="11"/>
      <c r="T30" s="11"/>
      <c r="U30" s="28"/>
      <c r="V30" s="28"/>
      <c r="W30" s="27"/>
      <c r="X30" s="11"/>
      <c r="Y30" s="11"/>
      <c r="Z30" s="11"/>
      <c r="AA30" s="54"/>
      <c r="AB30" s="56">
        <f>1/(1+EXP(-AB29))</f>
        <v>0.7599362533504106</v>
      </c>
      <c r="AC30" s="11"/>
      <c r="AD30" s="11"/>
      <c r="AE30" s="11"/>
      <c r="AF30" s="28"/>
      <c r="AG30" s="28"/>
      <c r="AH30" s="27"/>
      <c r="AI30" s="11"/>
      <c r="AJ30" s="11"/>
      <c r="AK30" s="11"/>
      <c r="AL30" s="54"/>
      <c r="AM30" s="56">
        <f>1/(1+EXP(-AM29))</f>
        <v>0.75417992705725667</v>
      </c>
      <c r="AN30" s="11"/>
      <c r="AO30" s="11"/>
      <c r="AP30" s="11"/>
      <c r="AQ30" s="28"/>
      <c r="AR30" s="28"/>
      <c r="AS30" s="27"/>
      <c r="AT30" s="11"/>
      <c r="AU30" s="11"/>
      <c r="AV30" s="11"/>
      <c r="AW30" s="54"/>
      <c r="AX30" s="56">
        <f>1/(1+EXP(-AX29))</f>
        <v>0.75515265081106553</v>
      </c>
      <c r="AY30" s="11"/>
      <c r="AZ30" s="11"/>
      <c r="BA30" s="11"/>
      <c r="BB30" s="28"/>
      <c r="BC30" s="28"/>
    </row>
    <row r="31" spans="1:55">
      <c r="A31" s="27"/>
      <c r="B31" s="11"/>
      <c r="C31" s="11"/>
      <c r="D31" s="11"/>
      <c r="E31" s="27"/>
      <c r="F31" s="11"/>
      <c r="G31" s="11"/>
      <c r="H31" s="11"/>
      <c r="I31" s="11"/>
      <c r="J31" s="133" t="s">
        <v>126</v>
      </c>
      <c r="K31" s="28"/>
      <c r="L31" s="27"/>
      <c r="M31" s="11"/>
      <c r="N31" s="11"/>
      <c r="O31" s="11"/>
      <c r="P31" s="27"/>
      <c r="Q31" s="11"/>
      <c r="R31" s="11"/>
      <c r="S31" s="11"/>
      <c r="T31" s="11"/>
      <c r="U31" s="133" t="s">
        <v>126</v>
      </c>
      <c r="V31" s="28"/>
      <c r="W31" s="27"/>
      <c r="X31" s="11"/>
      <c r="Y31" s="11"/>
      <c r="Z31" s="11"/>
      <c r="AA31" s="27"/>
      <c r="AB31" s="11"/>
      <c r="AC31" s="11"/>
      <c r="AD31" s="11"/>
      <c r="AE31" s="11"/>
      <c r="AF31" s="133" t="s">
        <v>126</v>
      </c>
      <c r="AG31" s="28"/>
      <c r="AH31" s="27"/>
      <c r="AI31" s="11"/>
      <c r="AJ31" s="11"/>
      <c r="AK31" s="11"/>
      <c r="AL31" s="27"/>
      <c r="AM31" s="11"/>
      <c r="AN31" s="11"/>
      <c r="AO31" s="11"/>
      <c r="AP31" s="11"/>
      <c r="AQ31" s="133" t="s">
        <v>126</v>
      </c>
      <c r="AR31" s="28"/>
      <c r="AS31" s="27"/>
      <c r="AT31" s="11"/>
      <c r="AU31" s="11"/>
      <c r="AV31" s="11"/>
      <c r="AW31" s="27"/>
      <c r="AX31" s="11"/>
      <c r="AY31" s="11"/>
      <c r="AZ31" s="11"/>
      <c r="BA31" s="11"/>
      <c r="BB31" s="133" t="s">
        <v>126</v>
      </c>
      <c r="BC31" s="28"/>
    </row>
    <row r="32" spans="1:55">
      <c r="A32" s="27"/>
      <c r="B32" s="11"/>
      <c r="C32" s="11"/>
      <c r="D32" s="11"/>
      <c r="E32" s="27"/>
      <c r="F32" s="11"/>
      <c r="G32" s="11"/>
      <c r="H32" s="11"/>
      <c r="I32" s="11"/>
      <c r="J32" s="28"/>
      <c r="K32" s="28"/>
      <c r="L32" s="27"/>
      <c r="M32" s="11"/>
      <c r="N32" s="11"/>
      <c r="O32" s="11"/>
      <c r="P32" s="27"/>
      <c r="Q32" s="11"/>
      <c r="R32" s="11"/>
      <c r="S32" s="11"/>
      <c r="T32" s="11"/>
      <c r="U32" s="28"/>
      <c r="V32" s="28"/>
      <c r="W32" s="27"/>
      <c r="X32" s="11"/>
      <c r="Y32" s="11"/>
      <c r="Z32" s="11"/>
      <c r="AA32" s="27"/>
      <c r="AB32" s="11"/>
      <c r="AC32" s="11"/>
      <c r="AD32" s="11"/>
      <c r="AE32" s="11"/>
      <c r="AF32" s="28"/>
      <c r="AG32" s="28"/>
      <c r="AH32" s="27"/>
      <c r="AI32" s="11"/>
      <c r="AJ32" s="11"/>
      <c r="AK32" s="11"/>
      <c r="AL32" s="27"/>
      <c r="AM32" s="11"/>
      <c r="AN32" s="11"/>
      <c r="AO32" s="11"/>
      <c r="AP32" s="11"/>
      <c r="AQ32" s="28"/>
      <c r="AR32" s="28"/>
      <c r="AS32" s="27"/>
      <c r="AT32" s="11"/>
      <c r="AU32" s="11"/>
      <c r="AV32" s="11"/>
      <c r="AW32" s="27"/>
      <c r="AX32" s="11"/>
      <c r="AY32" s="11"/>
      <c r="AZ32" s="11"/>
      <c r="BA32" s="11"/>
      <c r="BB32" s="28"/>
      <c r="BC32" s="28"/>
    </row>
    <row r="33" spans="1:55">
      <c r="A33" s="27"/>
      <c r="B33" s="11"/>
      <c r="C33" s="11"/>
      <c r="D33" s="11"/>
      <c r="E33" s="135" t="s">
        <v>18</v>
      </c>
      <c r="F33" s="5"/>
      <c r="G33" s="5"/>
      <c r="H33" s="5"/>
      <c r="I33" s="5"/>
      <c r="J33" s="134"/>
      <c r="K33" s="28"/>
      <c r="L33" s="27"/>
      <c r="M33" s="11"/>
      <c r="N33" s="11"/>
      <c r="O33" s="11"/>
      <c r="P33" s="135" t="s">
        <v>18</v>
      </c>
      <c r="Q33" s="5"/>
      <c r="R33" s="5"/>
      <c r="S33" s="5"/>
      <c r="T33" s="5"/>
      <c r="U33" s="134"/>
      <c r="V33" s="28"/>
      <c r="W33" s="27"/>
      <c r="X33" s="11"/>
      <c r="Y33" s="11"/>
      <c r="Z33" s="11"/>
      <c r="AA33" s="135" t="s">
        <v>18</v>
      </c>
      <c r="AB33" s="5"/>
      <c r="AC33" s="5"/>
      <c r="AD33" s="5"/>
      <c r="AE33" s="5"/>
      <c r="AF33" s="134"/>
      <c r="AG33" s="28"/>
      <c r="AH33" s="27"/>
      <c r="AI33" s="11"/>
      <c r="AJ33" s="11"/>
      <c r="AK33" s="11"/>
      <c r="AL33" s="135" t="s">
        <v>18</v>
      </c>
      <c r="AM33" s="5"/>
      <c r="AN33" s="5"/>
      <c r="AO33" s="5"/>
      <c r="AP33" s="5"/>
      <c r="AQ33" s="134"/>
      <c r="AR33" s="28"/>
      <c r="AS33" s="27"/>
      <c r="AT33" s="11"/>
      <c r="AU33" s="11"/>
      <c r="AV33" s="11"/>
      <c r="AW33" s="135" t="s">
        <v>18</v>
      </c>
      <c r="AX33" s="5"/>
      <c r="AY33" s="5"/>
      <c r="AZ33" s="5"/>
      <c r="BA33" s="5"/>
      <c r="BB33" s="134"/>
      <c r="BC33" s="28"/>
    </row>
    <row r="34" spans="1:55" ht="15" thickBot="1">
      <c r="A34" s="27"/>
      <c r="B34" s="11"/>
      <c r="C34" s="11"/>
      <c r="D34" s="11"/>
      <c r="E34" s="145"/>
      <c r="F34" s="19"/>
      <c r="G34" s="19"/>
      <c r="H34" s="19"/>
      <c r="I34" s="19"/>
      <c r="J34" s="146"/>
      <c r="K34" s="34"/>
      <c r="L34" s="27"/>
      <c r="M34" s="11"/>
      <c r="N34" s="11"/>
      <c r="O34" s="11"/>
      <c r="P34" s="145"/>
      <c r="Q34" s="19"/>
      <c r="R34" s="19"/>
      <c r="S34" s="19"/>
      <c r="T34" s="19"/>
      <c r="U34" s="146"/>
      <c r="V34" s="34"/>
      <c r="W34" s="27"/>
      <c r="X34" s="11"/>
      <c r="Y34" s="11"/>
      <c r="Z34" s="11"/>
      <c r="AA34" s="145"/>
      <c r="AB34" s="19"/>
      <c r="AC34" s="19"/>
      <c r="AD34" s="19"/>
      <c r="AE34" s="19"/>
      <c r="AF34" s="146"/>
      <c r="AG34" s="34"/>
      <c r="AH34" s="27"/>
      <c r="AI34" s="11"/>
      <c r="AJ34" s="11"/>
      <c r="AK34" s="11"/>
      <c r="AL34" s="145"/>
      <c r="AM34" s="19"/>
      <c r="AN34" s="19"/>
      <c r="AO34" s="19"/>
      <c r="AP34" s="19"/>
      <c r="AQ34" s="146"/>
      <c r="AR34" s="34"/>
      <c r="AS34" s="27"/>
      <c r="AT34" s="11"/>
      <c r="AU34" s="11"/>
      <c r="AV34" s="11"/>
      <c r="AW34" s="145"/>
      <c r="AX34" s="19"/>
      <c r="AY34" s="19"/>
      <c r="AZ34" s="19"/>
      <c r="BA34" s="19"/>
      <c r="BB34" s="146"/>
      <c r="BC34" s="34"/>
    </row>
    <row r="35" spans="1:55">
      <c r="A35" s="27"/>
      <c r="B35" s="11"/>
      <c r="C35" s="11"/>
      <c r="D35" s="11"/>
      <c r="E35" s="264" t="s">
        <v>52</v>
      </c>
      <c r="F35" s="267"/>
      <c r="G35" s="268"/>
      <c r="H35" s="38"/>
      <c r="I35" s="38"/>
      <c r="J35" s="136"/>
      <c r="K35" s="28"/>
      <c r="L35" s="27"/>
      <c r="M35" s="11"/>
      <c r="N35" s="11"/>
      <c r="O35" s="11"/>
      <c r="P35" s="264" t="s">
        <v>52</v>
      </c>
      <c r="Q35" s="267"/>
      <c r="R35" s="268"/>
      <c r="S35" s="38"/>
      <c r="T35" s="38"/>
      <c r="U35" s="136"/>
      <c r="V35" s="28"/>
      <c r="W35" s="27"/>
      <c r="X35" s="11"/>
      <c r="Y35" s="11"/>
      <c r="Z35" s="11"/>
      <c r="AA35" s="264" t="s">
        <v>52</v>
      </c>
      <c r="AB35" s="267"/>
      <c r="AC35" s="268"/>
      <c r="AD35" s="38"/>
      <c r="AE35" s="38"/>
      <c r="AF35" s="136"/>
      <c r="AG35" s="28"/>
      <c r="AH35" s="27"/>
      <c r="AI35" s="11"/>
      <c r="AJ35" s="11"/>
      <c r="AK35" s="11"/>
      <c r="AL35" s="264" t="s">
        <v>52</v>
      </c>
      <c r="AM35" s="267"/>
      <c r="AN35" s="268"/>
      <c r="AO35" s="38"/>
      <c r="AP35" s="38"/>
      <c r="AQ35" s="136"/>
      <c r="AR35" s="28"/>
      <c r="AS35" s="27"/>
      <c r="AT35" s="11"/>
      <c r="AU35" s="11"/>
      <c r="AV35" s="11"/>
      <c r="AW35" s="264" t="s">
        <v>52</v>
      </c>
      <c r="AX35" s="267"/>
      <c r="AY35" s="268"/>
      <c r="AZ35" s="38"/>
      <c r="BA35" s="38"/>
      <c r="BB35" s="136"/>
      <c r="BC35" s="28"/>
    </row>
    <row r="36" spans="1:55">
      <c r="A36" s="27"/>
      <c r="B36" s="11"/>
      <c r="C36" s="11"/>
      <c r="D36" s="11"/>
      <c r="E36" s="278"/>
      <c r="F36" s="279"/>
      <c r="G36" s="120">
        <f>PRODUCT(C13,F25)</f>
        <v>0</v>
      </c>
      <c r="H36" s="130" t="s">
        <v>156</v>
      </c>
      <c r="I36" s="127"/>
      <c r="J36" s="34"/>
      <c r="K36" s="28"/>
      <c r="L36" s="27"/>
      <c r="M36" s="11"/>
      <c r="N36" s="11"/>
      <c r="O36" s="11"/>
      <c r="P36" s="278"/>
      <c r="Q36" s="279"/>
      <c r="R36" s="120">
        <f>PRODUCT(N13,Q25)</f>
        <v>6.7891308109493884E-2</v>
      </c>
      <c r="S36" s="130" t="s">
        <v>156</v>
      </c>
      <c r="T36" s="127"/>
      <c r="U36" s="34"/>
      <c r="V36" s="28"/>
      <c r="W36" s="27"/>
      <c r="X36" s="11"/>
      <c r="Y36" s="11"/>
      <c r="Z36" s="11"/>
      <c r="AA36" s="278"/>
      <c r="AB36" s="279"/>
      <c r="AC36" s="120">
        <f>PRODUCT(Y13,AB25)</f>
        <v>0.10271363831430307</v>
      </c>
      <c r="AD36" s="130" t="s">
        <v>156</v>
      </c>
      <c r="AE36" s="127"/>
      <c r="AF36" s="34"/>
      <c r="AG36" s="28"/>
      <c r="AH36" s="27"/>
      <c r="AI36" s="11"/>
      <c r="AJ36" s="11"/>
      <c r="AK36" s="11"/>
      <c r="AL36" s="278"/>
      <c r="AM36" s="279"/>
      <c r="AN36" s="120">
        <f>PRODUCT(AJ13,AM25)</f>
        <v>0.1205082520035667</v>
      </c>
      <c r="AO36" s="130" t="s">
        <v>156</v>
      </c>
      <c r="AP36" s="127"/>
      <c r="AQ36" s="34"/>
      <c r="AR36" s="28"/>
      <c r="AS36" s="27"/>
      <c r="AT36" s="11"/>
      <c r="AU36" s="11"/>
      <c r="AV36" s="11"/>
      <c r="AW36" s="278"/>
      <c r="AX36" s="279"/>
      <c r="AY36" s="120">
        <f>PRODUCT(AU13,AX25)</f>
        <v>0.12868441905890202</v>
      </c>
      <c r="AZ36" s="130" t="s">
        <v>156</v>
      </c>
      <c r="BA36" s="127"/>
      <c r="BB36" s="34"/>
      <c r="BC36" s="28"/>
    </row>
    <row r="37" spans="1:55">
      <c r="A37" s="27"/>
      <c r="B37" s="11"/>
      <c r="C37" s="11"/>
      <c r="D37" s="11"/>
      <c r="E37" s="278"/>
      <c r="F37" s="279"/>
      <c r="G37" s="234">
        <f>PRODUCT(F20,F15)</f>
        <v>0.15500272373539994</v>
      </c>
      <c r="H37" s="130" t="s">
        <v>157</v>
      </c>
      <c r="I37" s="11"/>
      <c r="J37" s="28"/>
      <c r="K37" s="28"/>
      <c r="L37" s="27"/>
      <c r="M37" s="11"/>
      <c r="N37" s="11"/>
      <c r="O37" s="11"/>
      <c r="P37" s="278"/>
      <c r="Q37" s="279"/>
      <c r="R37" s="234">
        <f>PRODUCT(Q20,Q15)</f>
        <v>0.1646915185159869</v>
      </c>
      <c r="S37" s="130" t="s">
        <v>157</v>
      </c>
      <c r="T37" s="11"/>
      <c r="U37" s="28"/>
      <c r="V37" s="28"/>
      <c r="W37" s="27"/>
      <c r="X37" s="11"/>
      <c r="Y37" s="11"/>
      <c r="Z37" s="11"/>
      <c r="AA37" s="278"/>
      <c r="AB37" s="279"/>
      <c r="AC37" s="234">
        <f>PRODUCT(AB20,AB15)</f>
        <v>0.16888100166988568</v>
      </c>
      <c r="AD37" s="130" t="s">
        <v>157</v>
      </c>
      <c r="AE37" s="11"/>
      <c r="AF37" s="28"/>
      <c r="AG37" s="28"/>
      <c r="AH37" s="27"/>
      <c r="AI37" s="11"/>
      <c r="AJ37" s="11"/>
      <c r="AK37" s="11"/>
      <c r="AL37" s="278"/>
      <c r="AM37" s="279"/>
      <c r="AN37" s="234">
        <f>PRODUCT(AM20,AM15)</f>
        <v>0.16926209245733281</v>
      </c>
      <c r="AO37" s="130" t="s">
        <v>157</v>
      </c>
      <c r="AP37" s="11"/>
      <c r="AQ37" s="28"/>
      <c r="AR37" s="28"/>
      <c r="AS37" s="27"/>
      <c r="AT37" s="11"/>
      <c r="AU37" s="11"/>
      <c r="AV37" s="11"/>
      <c r="AW37" s="278"/>
      <c r="AX37" s="279"/>
      <c r="AY37" s="234">
        <f>PRODUCT(AX20,AX15)</f>
        <v>0.17167920468840803</v>
      </c>
      <c r="AZ37" s="130" t="s">
        <v>157</v>
      </c>
      <c r="BA37" s="11"/>
      <c r="BB37" s="28"/>
      <c r="BC37" s="28"/>
    </row>
    <row r="38" spans="1:55" ht="15" thickBot="1">
      <c r="A38" s="27"/>
      <c r="B38" s="11"/>
      <c r="C38" s="11"/>
      <c r="D38" s="11"/>
      <c r="E38" s="280"/>
      <c r="F38" s="281"/>
      <c r="G38" s="235">
        <f>SUM(G36,G37)</f>
        <v>0.15500272373539994</v>
      </c>
      <c r="H38" s="11"/>
      <c r="I38" s="11"/>
      <c r="J38" s="28"/>
      <c r="K38" s="28"/>
      <c r="L38" s="27"/>
      <c r="M38" s="11"/>
      <c r="N38" s="11"/>
      <c r="O38" s="11"/>
      <c r="P38" s="280"/>
      <c r="Q38" s="281"/>
      <c r="R38" s="235">
        <f>SUM(R36,R37)</f>
        <v>0.2325828266254808</v>
      </c>
      <c r="S38" s="11"/>
      <c r="T38" s="11"/>
      <c r="U38" s="28"/>
      <c r="V38" s="28"/>
      <c r="W38" s="27"/>
      <c r="X38" s="11"/>
      <c r="Y38" s="11"/>
      <c r="Z38" s="11"/>
      <c r="AA38" s="280"/>
      <c r="AB38" s="281"/>
      <c r="AC38" s="235">
        <f>SUM(AC36,AC37)</f>
        <v>0.27159463998418876</v>
      </c>
      <c r="AD38" s="11"/>
      <c r="AE38" s="11"/>
      <c r="AF38" s="28"/>
      <c r="AG38" s="28"/>
      <c r="AH38" s="27"/>
      <c r="AI38" s="11"/>
      <c r="AJ38" s="11"/>
      <c r="AK38" s="11"/>
      <c r="AL38" s="280"/>
      <c r="AM38" s="281"/>
      <c r="AN38" s="235">
        <f>SUM(AN36,AN37)</f>
        <v>0.2897703444608995</v>
      </c>
      <c r="AO38" s="11"/>
      <c r="AP38" s="11"/>
      <c r="AQ38" s="28"/>
      <c r="AR38" s="28"/>
      <c r="AS38" s="27"/>
      <c r="AT38" s="11"/>
      <c r="AU38" s="11"/>
      <c r="AV38" s="11"/>
      <c r="AW38" s="280"/>
      <c r="AX38" s="281"/>
      <c r="AY38" s="235">
        <f>SUM(AY36,AY37)</f>
        <v>0.30036362374731007</v>
      </c>
      <c r="AZ38" s="11"/>
      <c r="BA38" s="11"/>
      <c r="BB38" s="28"/>
      <c r="BC38" s="28"/>
    </row>
    <row r="39" spans="1:55">
      <c r="A39" s="27"/>
      <c r="B39" s="11"/>
      <c r="C39" s="11"/>
      <c r="D39" s="11"/>
      <c r="E39" s="27"/>
      <c r="F39" s="11"/>
      <c r="G39" s="11"/>
      <c r="H39" s="11"/>
      <c r="I39" s="11"/>
      <c r="J39" s="133" t="s">
        <v>127</v>
      </c>
      <c r="K39" s="28"/>
      <c r="L39" s="27"/>
      <c r="M39" s="11"/>
      <c r="N39" s="11"/>
      <c r="O39" s="11"/>
      <c r="P39" s="27"/>
      <c r="Q39" s="11"/>
      <c r="R39" s="11"/>
      <c r="S39" s="11"/>
      <c r="T39" s="11"/>
      <c r="U39" s="133" t="s">
        <v>127</v>
      </c>
      <c r="V39" s="28"/>
      <c r="W39" s="27"/>
      <c r="X39" s="11"/>
      <c r="Y39" s="11"/>
      <c r="Z39" s="11"/>
      <c r="AA39" s="27"/>
      <c r="AB39" s="11"/>
      <c r="AC39" s="11"/>
      <c r="AD39" s="11"/>
      <c r="AE39" s="11"/>
      <c r="AF39" s="133" t="s">
        <v>127</v>
      </c>
      <c r="AG39" s="28"/>
      <c r="AH39" s="27"/>
      <c r="AI39" s="11"/>
      <c r="AJ39" s="11"/>
      <c r="AK39" s="11"/>
      <c r="AL39" s="27"/>
      <c r="AM39" s="11"/>
      <c r="AN39" s="11"/>
      <c r="AO39" s="11"/>
      <c r="AP39" s="11"/>
      <c r="AQ39" s="133" t="s">
        <v>127</v>
      </c>
      <c r="AR39" s="28"/>
      <c r="AS39" s="27"/>
      <c r="AT39" s="11"/>
      <c r="AU39" s="11"/>
      <c r="AV39" s="11"/>
      <c r="AW39" s="27"/>
      <c r="AX39" s="11"/>
      <c r="AY39" s="11"/>
      <c r="AZ39" s="11"/>
      <c r="BA39" s="11"/>
      <c r="BB39" s="133" t="s">
        <v>127</v>
      </c>
      <c r="BC39" s="28"/>
    </row>
    <row r="40" spans="1:55" ht="15" thickBot="1">
      <c r="A40" s="27"/>
      <c r="B40" s="11"/>
      <c r="C40" s="17"/>
      <c r="D40" s="11"/>
      <c r="E40" s="27"/>
      <c r="F40" s="11"/>
      <c r="G40" s="11"/>
      <c r="H40" s="11"/>
      <c r="I40" s="11"/>
      <c r="J40" s="28"/>
      <c r="K40" s="28"/>
      <c r="L40" s="27"/>
      <c r="M40" s="11"/>
      <c r="N40" s="17"/>
      <c r="O40" s="11"/>
      <c r="P40" s="27"/>
      <c r="Q40" s="11"/>
      <c r="R40" s="11"/>
      <c r="S40" s="11"/>
      <c r="T40" s="11"/>
      <c r="U40" s="28"/>
      <c r="V40" s="28"/>
      <c r="W40" s="27"/>
      <c r="X40" s="11"/>
      <c r="Y40" s="17"/>
      <c r="Z40" s="11"/>
      <c r="AA40" s="27"/>
      <c r="AB40" s="11"/>
      <c r="AC40" s="11"/>
      <c r="AD40" s="11"/>
      <c r="AE40" s="11"/>
      <c r="AF40" s="28"/>
      <c r="AG40" s="28"/>
      <c r="AH40" s="27"/>
      <c r="AI40" s="11"/>
      <c r="AJ40" s="17"/>
      <c r="AK40" s="11"/>
      <c r="AL40" s="27"/>
      <c r="AM40" s="11"/>
      <c r="AN40" s="11"/>
      <c r="AO40" s="11"/>
      <c r="AP40" s="11"/>
      <c r="AQ40" s="28"/>
      <c r="AR40" s="28"/>
      <c r="AS40" s="27"/>
      <c r="AT40" s="11"/>
      <c r="AU40" s="17"/>
      <c r="AV40" s="11"/>
      <c r="AW40" s="27"/>
      <c r="AX40" s="11"/>
      <c r="AY40" s="11"/>
      <c r="AZ40" s="11"/>
      <c r="BA40" s="11"/>
      <c r="BB40" s="28"/>
      <c r="BC40" s="28"/>
    </row>
    <row r="41" spans="1:55">
      <c r="A41" s="27"/>
      <c r="B41" s="11"/>
      <c r="C41" s="11"/>
      <c r="D41" s="11"/>
      <c r="E41" s="275" t="s">
        <v>19</v>
      </c>
      <c r="F41" s="276"/>
      <c r="G41" s="277"/>
      <c r="H41" s="5"/>
      <c r="I41" s="5"/>
      <c r="J41" s="134"/>
      <c r="K41" s="28"/>
      <c r="L41" s="27"/>
      <c r="M41" s="11"/>
      <c r="N41" s="11"/>
      <c r="O41" s="11"/>
      <c r="P41" s="275" t="s">
        <v>19</v>
      </c>
      <c r="Q41" s="276"/>
      <c r="R41" s="277"/>
      <c r="S41" s="5"/>
      <c r="T41" s="5"/>
      <c r="U41" s="134"/>
      <c r="V41" s="28"/>
      <c r="W41" s="27"/>
      <c r="X41" s="11"/>
      <c r="Y41" s="11"/>
      <c r="Z41" s="11"/>
      <c r="AA41" s="275" t="s">
        <v>19</v>
      </c>
      <c r="AB41" s="276"/>
      <c r="AC41" s="277"/>
      <c r="AD41" s="5"/>
      <c r="AE41" s="5"/>
      <c r="AF41" s="134"/>
      <c r="AG41" s="28"/>
      <c r="AH41" s="27"/>
      <c r="AI41" s="11"/>
      <c r="AJ41" s="11"/>
      <c r="AK41" s="11"/>
      <c r="AL41" s="275" t="s">
        <v>19</v>
      </c>
      <c r="AM41" s="276"/>
      <c r="AN41" s="277"/>
      <c r="AO41" s="5"/>
      <c r="AP41" s="5"/>
      <c r="AQ41" s="134"/>
      <c r="AR41" s="28"/>
      <c r="AS41" s="27"/>
      <c r="AT41" s="11"/>
      <c r="AU41" s="11"/>
      <c r="AV41" s="11"/>
      <c r="AW41" s="275" t="s">
        <v>19</v>
      </c>
      <c r="AX41" s="276"/>
      <c r="AY41" s="277"/>
      <c r="AZ41" s="5"/>
      <c r="BA41" s="5"/>
      <c r="BB41" s="134"/>
      <c r="BC41" s="28"/>
    </row>
    <row r="42" spans="1:55">
      <c r="A42" s="27"/>
      <c r="B42" s="11"/>
      <c r="C42" s="11"/>
      <c r="D42" s="11"/>
      <c r="E42" s="278"/>
      <c r="F42" s="279"/>
      <c r="G42" s="53">
        <f>TANH(G38)</f>
        <v>0.1537731815946379</v>
      </c>
      <c r="H42" s="11"/>
      <c r="I42" s="11"/>
      <c r="J42" s="28"/>
      <c r="K42" s="28"/>
      <c r="L42" s="27"/>
      <c r="M42" s="11"/>
      <c r="N42" s="11"/>
      <c r="O42" s="11"/>
      <c r="P42" s="278"/>
      <c r="Q42" s="279"/>
      <c r="R42" s="53">
        <f>TANH(R38)</f>
        <v>0.22847778994088497</v>
      </c>
      <c r="S42" s="11"/>
      <c r="T42" s="11"/>
      <c r="U42" s="28"/>
      <c r="V42" s="28"/>
      <c r="W42" s="27"/>
      <c r="X42" s="11"/>
      <c r="Y42" s="11"/>
      <c r="Z42" s="11"/>
      <c r="AA42" s="278"/>
      <c r="AB42" s="279"/>
      <c r="AC42" s="53">
        <f>TANH(AC38)</f>
        <v>0.26510802630995817</v>
      </c>
      <c r="AD42" s="11"/>
      <c r="AE42" s="11"/>
      <c r="AF42" s="28"/>
      <c r="AG42" s="28"/>
      <c r="AH42" s="27"/>
      <c r="AI42" s="11"/>
      <c r="AJ42" s="11"/>
      <c r="AK42" s="11"/>
      <c r="AL42" s="278"/>
      <c r="AM42" s="279"/>
      <c r="AN42" s="53">
        <f>TANH(AN38)</f>
        <v>0.28192342403054593</v>
      </c>
      <c r="AO42" s="11"/>
      <c r="AP42" s="11"/>
      <c r="AQ42" s="28"/>
      <c r="AR42" s="28"/>
      <c r="AS42" s="27"/>
      <c r="AT42" s="11"/>
      <c r="AU42" s="11"/>
      <c r="AV42" s="11"/>
      <c r="AW42" s="278"/>
      <c r="AX42" s="279"/>
      <c r="AY42" s="53">
        <f>TANH(AY38)</f>
        <v>0.29164534272277415</v>
      </c>
      <c r="AZ42" s="11"/>
      <c r="BA42" s="11"/>
      <c r="BB42" s="28"/>
      <c r="BC42" s="28"/>
    </row>
    <row r="43" spans="1:55" ht="15" thickBot="1">
      <c r="A43" s="27"/>
      <c r="B43" s="11"/>
      <c r="C43" s="11"/>
      <c r="D43" s="11"/>
      <c r="E43" s="280"/>
      <c r="F43" s="281"/>
      <c r="G43" s="56">
        <f>PRODUCT(F30,G42)</f>
        <v>0.11999408944352816</v>
      </c>
      <c r="H43" s="11"/>
      <c r="I43" s="11"/>
      <c r="J43" s="28"/>
      <c r="K43" s="28"/>
      <c r="L43" s="27"/>
      <c r="M43" s="11"/>
      <c r="N43" s="11"/>
      <c r="O43" s="11"/>
      <c r="P43" s="280"/>
      <c r="Q43" s="281"/>
      <c r="R43" s="56">
        <f>PRODUCT(Q30,R42)</f>
        <v>0.17519064462269851</v>
      </c>
      <c r="S43" s="11"/>
      <c r="T43" s="11"/>
      <c r="U43" s="28"/>
      <c r="V43" s="28"/>
      <c r="W43" s="27"/>
      <c r="X43" s="11"/>
      <c r="Y43" s="11"/>
      <c r="Z43" s="11"/>
      <c r="AA43" s="280"/>
      <c r="AB43" s="281"/>
      <c r="AC43" s="56">
        <f>PRODUCT(AB30,AC42)</f>
        <v>0.20146520024711168</v>
      </c>
      <c r="AD43" s="11"/>
      <c r="AE43" s="11"/>
      <c r="AF43" s="28"/>
      <c r="AG43" s="28"/>
      <c r="AH43" s="27"/>
      <c r="AI43" s="11"/>
      <c r="AJ43" s="11"/>
      <c r="AK43" s="11"/>
      <c r="AL43" s="280"/>
      <c r="AM43" s="281"/>
      <c r="AN43" s="56">
        <f>PRODUCT(AM30,AN42)</f>
        <v>0.21262098737108917</v>
      </c>
      <c r="AO43" s="11"/>
      <c r="AP43" s="11"/>
      <c r="AQ43" s="28"/>
      <c r="AR43" s="28"/>
      <c r="AS43" s="27"/>
      <c r="AT43" s="11"/>
      <c r="AU43" s="11"/>
      <c r="AV43" s="11"/>
      <c r="AW43" s="280"/>
      <c r="AX43" s="281"/>
      <c r="AY43" s="56">
        <f>PRODUCT(AX30,AY42)</f>
        <v>0.2202367536538046</v>
      </c>
      <c r="AZ43" s="11"/>
      <c r="BA43" s="11"/>
      <c r="BB43" s="28"/>
      <c r="BC43" s="28"/>
    </row>
    <row r="44" spans="1:55">
      <c r="A44" s="27"/>
      <c r="B44" s="11"/>
      <c r="C44" s="11"/>
      <c r="D44" s="11"/>
      <c r="E44" s="27"/>
      <c r="F44" s="11"/>
      <c r="G44" s="11"/>
      <c r="H44" s="11" t="s">
        <v>142</v>
      </c>
      <c r="I44" s="11"/>
      <c r="J44" s="133" t="s">
        <v>128</v>
      </c>
      <c r="K44" s="28"/>
      <c r="L44" s="27"/>
      <c r="M44" s="11"/>
      <c r="N44" s="11"/>
      <c r="O44" s="11"/>
      <c r="P44" s="27"/>
      <c r="Q44" s="11"/>
      <c r="R44" s="11"/>
      <c r="S44" s="11" t="s">
        <v>142</v>
      </c>
      <c r="T44" s="11"/>
      <c r="U44" s="133" t="s">
        <v>128</v>
      </c>
      <c r="V44" s="28"/>
      <c r="W44" s="27"/>
      <c r="X44" s="11"/>
      <c r="Y44" s="11"/>
      <c r="Z44" s="11"/>
      <c r="AA44" s="27"/>
      <c r="AB44" s="11"/>
      <c r="AC44" s="11"/>
      <c r="AD44" s="11" t="s">
        <v>142</v>
      </c>
      <c r="AE44" s="11"/>
      <c r="AF44" s="133" t="s">
        <v>128</v>
      </c>
      <c r="AG44" s="28"/>
      <c r="AH44" s="27"/>
      <c r="AI44" s="11"/>
      <c r="AJ44" s="11"/>
      <c r="AK44" s="11"/>
      <c r="AL44" s="27"/>
      <c r="AM44" s="11"/>
      <c r="AN44" s="11"/>
      <c r="AO44" s="11" t="s">
        <v>142</v>
      </c>
      <c r="AP44" s="11"/>
      <c r="AQ44" s="133" t="s">
        <v>128</v>
      </c>
      <c r="AR44" s="28"/>
      <c r="AS44" s="27"/>
      <c r="AT44" s="11"/>
      <c r="AU44" s="11"/>
      <c r="AV44" s="11"/>
      <c r="AW44" s="27"/>
      <c r="AX44" s="11"/>
      <c r="AY44" s="11"/>
      <c r="AZ44" s="11" t="s">
        <v>142</v>
      </c>
      <c r="BA44" s="11"/>
      <c r="BB44" s="133" t="s">
        <v>128</v>
      </c>
      <c r="BC44" s="28"/>
    </row>
    <row r="45" spans="1:55" ht="15" thickBot="1">
      <c r="A45" s="27"/>
      <c r="B45" s="11"/>
      <c r="C45" s="11"/>
      <c r="D45" s="11"/>
      <c r="E45" s="27"/>
      <c r="F45" s="11"/>
      <c r="G45" s="11"/>
      <c r="H45" s="11"/>
      <c r="I45" s="11"/>
      <c r="J45" s="28"/>
      <c r="K45" s="28"/>
      <c r="L45" s="27"/>
      <c r="M45" s="11"/>
      <c r="N45" s="11"/>
      <c r="O45" s="11"/>
      <c r="P45" s="27"/>
      <c r="Q45" s="11"/>
      <c r="R45" s="11"/>
      <c r="S45" s="11"/>
      <c r="T45" s="11"/>
      <c r="U45" s="28"/>
      <c r="V45" s="28"/>
      <c r="W45" s="27"/>
      <c r="X45" s="11"/>
      <c r="Y45" s="11"/>
      <c r="Z45" s="11"/>
      <c r="AA45" s="27"/>
      <c r="AB45" s="11"/>
      <c r="AC45" s="11"/>
      <c r="AD45" s="11"/>
      <c r="AE45" s="11"/>
      <c r="AF45" s="28"/>
      <c r="AG45" s="28"/>
      <c r="AH45" s="27"/>
      <c r="AI45" s="11"/>
      <c r="AJ45" s="11"/>
      <c r="AK45" s="11"/>
      <c r="AL45" s="27"/>
      <c r="AM45" s="11"/>
      <c r="AN45" s="11"/>
      <c r="AO45" s="11"/>
      <c r="AP45" s="11"/>
      <c r="AQ45" s="28"/>
      <c r="AR45" s="28"/>
      <c r="AS45" s="27"/>
      <c r="AT45" s="11"/>
      <c r="AU45" s="11"/>
      <c r="AV45" s="11"/>
      <c r="AW45" s="27"/>
      <c r="AX45" s="11"/>
      <c r="AY45" s="11"/>
      <c r="AZ45" s="11"/>
      <c r="BA45" s="11"/>
      <c r="BB45" s="28"/>
      <c r="BC45" s="28"/>
    </row>
    <row r="46" spans="1:55" ht="15" thickBot="1">
      <c r="A46" s="27"/>
      <c r="B46" s="11"/>
      <c r="C46" s="11"/>
      <c r="D46" s="11"/>
      <c r="E46" s="282" t="s">
        <v>159</v>
      </c>
      <c r="F46" s="283"/>
      <c r="G46" s="118"/>
      <c r="H46" s="5"/>
      <c r="I46" s="5"/>
      <c r="J46" s="134"/>
      <c r="K46" s="28"/>
      <c r="L46" s="27"/>
      <c r="M46" s="11"/>
      <c r="N46" s="11"/>
      <c r="O46" s="11"/>
      <c r="P46" s="282" t="s">
        <v>159</v>
      </c>
      <c r="Q46" s="283"/>
      <c r="R46" s="118"/>
      <c r="S46" s="5"/>
      <c r="T46" s="5"/>
      <c r="U46" s="134"/>
      <c r="V46" s="28"/>
      <c r="W46" s="27"/>
      <c r="X46" s="11"/>
      <c r="Y46" s="11"/>
      <c r="Z46" s="11"/>
      <c r="AA46" s="282" t="s">
        <v>159</v>
      </c>
      <c r="AB46" s="283"/>
      <c r="AC46" s="118"/>
      <c r="AD46" s="5"/>
      <c r="AE46" s="5"/>
      <c r="AF46" s="134"/>
      <c r="AG46" s="28"/>
      <c r="AH46" s="27"/>
      <c r="AI46" s="11"/>
      <c r="AJ46" s="11"/>
      <c r="AK46" s="11"/>
      <c r="AL46" s="282" t="s">
        <v>159</v>
      </c>
      <c r="AM46" s="283"/>
      <c r="AN46" s="118"/>
      <c r="AO46" s="5"/>
      <c r="AP46" s="5"/>
      <c r="AQ46" s="134"/>
      <c r="AR46" s="28"/>
      <c r="AS46" s="27"/>
      <c r="AT46" s="11"/>
      <c r="AU46" s="11"/>
      <c r="AV46" s="11"/>
      <c r="AW46" s="282" t="s">
        <v>159</v>
      </c>
      <c r="AX46" s="283"/>
      <c r="AY46" s="118"/>
      <c r="AZ46" s="5"/>
      <c r="BA46" s="5"/>
      <c r="BB46" s="134"/>
      <c r="BC46" s="28"/>
    </row>
    <row r="47" spans="1:55">
      <c r="A47" s="27"/>
      <c r="B47" s="11"/>
      <c r="C47" s="11"/>
      <c r="D47" s="11" t="s">
        <v>158</v>
      </c>
      <c r="E47" s="50" t="s">
        <v>14</v>
      </c>
      <c r="F47" s="52">
        <f>F15</f>
        <v>0.23701229110508429</v>
      </c>
      <c r="G47" s="11"/>
      <c r="H47" s="11"/>
      <c r="I47" s="11"/>
      <c r="J47" s="28"/>
      <c r="K47" s="28"/>
      <c r="L47" s="27"/>
      <c r="M47" s="11"/>
      <c r="N47" s="11"/>
      <c r="O47" s="11" t="s">
        <v>158</v>
      </c>
      <c r="P47" s="50" t="s">
        <v>14</v>
      </c>
      <c r="Q47" s="52">
        <f>Q15</f>
        <v>0.25070065137608089</v>
      </c>
      <c r="R47" s="11"/>
      <c r="S47" s="11"/>
      <c r="T47" s="11"/>
      <c r="U47" s="28"/>
      <c r="V47" s="28"/>
      <c r="W47" s="27"/>
      <c r="X47" s="11"/>
      <c r="Y47" s="11"/>
      <c r="Z47" s="11" t="s">
        <v>158</v>
      </c>
      <c r="AA47" s="50" t="s">
        <v>14</v>
      </c>
      <c r="AB47" s="52">
        <f>AB15</f>
        <v>0.25646508870638662</v>
      </c>
      <c r="AC47" s="11"/>
      <c r="AD47" s="11"/>
      <c r="AE47" s="11"/>
      <c r="AF47" s="28"/>
      <c r="AG47" s="28"/>
      <c r="AH47" s="27"/>
      <c r="AI47" s="11"/>
      <c r="AJ47" s="11"/>
      <c r="AK47" s="11" t="s">
        <v>158</v>
      </c>
      <c r="AL47" s="50" t="s">
        <v>14</v>
      </c>
      <c r="AM47" s="52">
        <f>AM15</f>
        <v>0.25624100648230785</v>
      </c>
      <c r="AN47" s="11"/>
      <c r="AO47" s="11"/>
      <c r="AP47" s="11"/>
      <c r="AQ47" s="28"/>
      <c r="AR47" s="28"/>
      <c r="AS47" s="27"/>
      <c r="AT47" s="11"/>
      <c r="AU47" s="11"/>
      <c r="AV47" s="11" t="s">
        <v>158</v>
      </c>
      <c r="AW47" s="50" t="s">
        <v>14</v>
      </c>
      <c r="AX47" s="52">
        <f>AX15</f>
        <v>0.26027957565401999</v>
      </c>
      <c r="AY47" s="11"/>
      <c r="AZ47" s="11"/>
      <c r="BA47" s="11"/>
      <c r="BB47" s="28"/>
      <c r="BC47" s="28"/>
    </row>
    <row r="48" spans="1:55">
      <c r="A48" s="27"/>
      <c r="B48" s="11"/>
      <c r="C48" s="11"/>
      <c r="D48" s="11"/>
      <c r="E48" s="39" t="s">
        <v>9</v>
      </c>
      <c r="F48" s="53">
        <f>F20</f>
        <v>0.6539860148715928</v>
      </c>
      <c r="G48" s="11"/>
      <c r="H48" s="11"/>
      <c r="I48" s="11"/>
      <c r="J48" s="28"/>
      <c r="K48" s="28"/>
      <c r="L48" s="27"/>
      <c r="M48" s="11"/>
      <c r="N48" s="11"/>
      <c r="O48" s="11"/>
      <c r="P48" s="39" t="s">
        <v>9</v>
      </c>
      <c r="Q48" s="53">
        <f>Q20</f>
        <v>0.65692497252003534</v>
      </c>
      <c r="R48" s="11"/>
      <c r="S48" s="11"/>
      <c r="T48" s="11"/>
      <c r="U48" s="28"/>
      <c r="V48" s="28"/>
      <c r="W48" s="27"/>
      <c r="X48" s="11"/>
      <c r="Y48" s="11"/>
      <c r="Z48" s="11"/>
      <c r="AA48" s="39" t="s">
        <v>9</v>
      </c>
      <c r="AB48" s="53">
        <f>AB20</f>
        <v>0.65849509000123074</v>
      </c>
      <c r="AC48" s="11"/>
      <c r="AD48" s="11"/>
      <c r="AE48" s="11"/>
      <c r="AF48" s="28"/>
      <c r="AG48" s="28"/>
      <c r="AH48" s="27"/>
      <c r="AI48" s="11"/>
      <c r="AJ48" s="11"/>
      <c r="AK48" s="11"/>
      <c r="AL48" s="39" t="s">
        <v>9</v>
      </c>
      <c r="AM48" s="53">
        <f>AM20</f>
        <v>0.66055817833754682</v>
      </c>
      <c r="AN48" s="11"/>
      <c r="AO48" s="11"/>
      <c r="AP48" s="11"/>
      <c r="AQ48" s="28"/>
      <c r="AR48" s="28"/>
      <c r="AS48" s="27"/>
      <c r="AT48" s="11"/>
      <c r="AU48" s="11"/>
      <c r="AV48" s="11"/>
      <c r="AW48" s="39" t="s">
        <v>9</v>
      </c>
      <c r="AX48" s="53">
        <f>AX20</f>
        <v>0.65959537646017541</v>
      </c>
      <c r="AY48" s="11"/>
      <c r="AZ48" s="11"/>
      <c r="BA48" s="11"/>
      <c r="BB48" s="28"/>
      <c r="BC48" s="28"/>
    </row>
    <row r="49" spans="1:55">
      <c r="A49" s="27"/>
      <c r="B49" s="11"/>
      <c r="C49" s="11"/>
      <c r="D49" s="11"/>
      <c r="E49" s="39" t="s">
        <v>10</v>
      </c>
      <c r="F49" s="53">
        <f>F25</f>
        <v>0.43028249511690886</v>
      </c>
      <c r="G49" s="11"/>
      <c r="H49" s="11"/>
      <c r="I49" s="11"/>
      <c r="J49" s="28"/>
      <c r="K49" s="28"/>
      <c r="L49" s="27"/>
      <c r="M49" s="11"/>
      <c r="N49" s="11"/>
      <c r="O49" s="11"/>
      <c r="P49" s="39" t="s">
        <v>10</v>
      </c>
      <c r="Q49" s="53">
        <f>Q25</f>
        <v>0.43800074265397365</v>
      </c>
      <c r="R49" s="11"/>
      <c r="S49" s="11"/>
      <c r="T49" s="11"/>
      <c r="U49" s="28"/>
      <c r="V49" s="28"/>
      <c r="W49" s="27"/>
      <c r="X49" s="11"/>
      <c r="Y49" s="11"/>
      <c r="Z49" s="11"/>
      <c r="AA49" s="39" t="s">
        <v>10</v>
      </c>
      <c r="AB49" s="53">
        <f>AB25</f>
        <v>0.44162176461849822</v>
      </c>
      <c r="AC49" s="11"/>
      <c r="AD49" s="11"/>
      <c r="AE49" s="11"/>
      <c r="AF49" s="28"/>
      <c r="AG49" s="28"/>
      <c r="AH49" s="27"/>
      <c r="AI49" s="11"/>
      <c r="AJ49" s="11"/>
      <c r="AK49" s="11"/>
      <c r="AL49" s="39" t="s">
        <v>10</v>
      </c>
      <c r="AM49" s="53">
        <f>AM25</f>
        <v>0.44370629704099551</v>
      </c>
      <c r="AN49" s="11"/>
      <c r="AO49" s="11"/>
      <c r="AP49" s="11"/>
      <c r="AQ49" s="28"/>
      <c r="AR49" s="28"/>
      <c r="AS49" s="27"/>
      <c r="AT49" s="11"/>
      <c r="AU49" s="11"/>
      <c r="AV49" s="11"/>
      <c r="AW49" s="39" t="s">
        <v>10</v>
      </c>
      <c r="AX49" s="53">
        <f>AX25</f>
        <v>0.44409105872552873</v>
      </c>
      <c r="AY49" s="11"/>
      <c r="AZ49" s="11"/>
      <c r="BA49" s="11"/>
      <c r="BB49" s="28"/>
      <c r="BC49" s="28"/>
    </row>
    <row r="50" spans="1:55">
      <c r="A50" s="27"/>
      <c r="B50" s="11"/>
      <c r="C50" s="11"/>
      <c r="D50" s="11"/>
      <c r="E50" s="39" t="s">
        <v>11</v>
      </c>
      <c r="F50" s="53">
        <f>F30</f>
        <v>0.78033170803375229</v>
      </c>
      <c r="G50" s="11"/>
      <c r="H50" s="11"/>
      <c r="I50" s="11"/>
      <c r="J50" s="28"/>
      <c r="K50" s="28"/>
      <c r="L50" s="27"/>
      <c r="M50" s="11"/>
      <c r="N50" s="11"/>
      <c r="O50" s="11"/>
      <c r="P50" s="39" t="s">
        <v>11</v>
      </c>
      <c r="Q50" s="53">
        <f>Q30</f>
        <v>0.76677319343830463</v>
      </c>
      <c r="R50" s="11"/>
      <c r="S50" s="11"/>
      <c r="T50" s="11"/>
      <c r="U50" s="28"/>
      <c r="V50" s="28"/>
      <c r="W50" s="27"/>
      <c r="X50" s="11"/>
      <c r="Y50" s="11"/>
      <c r="Z50" s="11"/>
      <c r="AA50" s="39" t="s">
        <v>11</v>
      </c>
      <c r="AB50" s="53">
        <f>AB30</f>
        <v>0.7599362533504106</v>
      </c>
      <c r="AC50" s="11"/>
      <c r="AD50" s="11"/>
      <c r="AE50" s="11"/>
      <c r="AF50" s="28"/>
      <c r="AG50" s="28"/>
      <c r="AH50" s="27"/>
      <c r="AI50" s="11"/>
      <c r="AJ50" s="11"/>
      <c r="AK50" s="11"/>
      <c r="AL50" s="39" t="s">
        <v>11</v>
      </c>
      <c r="AM50" s="53">
        <f>AM30</f>
        <v>0.75417992705725667</v>
      </c>
      <c r="AN50" s="11"/>
      <c r="AO50" s="11"/>
      <c r="AP50" s="11"/>
      <c r="AQ50" s="28"/>
      <c r="AR50" s="28"/>
      <c r="AS50" s="27"/>
      <c r="AT50" s="11"/>
      <c r="AU50" s="11"/>
      <c r="AV50" s="11"/>
      <c r="AW50" s="39" t="s">
        <v>11</v>
      </c>
      <c r="AX50" s="53">
        <f>AX30</f>
        <v>0.75515265081106553</v>
      </c>
      <c r="AY50" s="11"/>
      <c r="AZ50" s="11"/>
      <c r="BA50" s="11"/>
      <c r="BB50" s="28"/>
      <c r="BC50" s="28"/>
    </row>
    <row r="51" spans="1:55">
      <c r="A51" s="27"/>
      <c r="B51" s="11"/>
      <c r="C51" s="11"/>
      <c r="D51" s="11"/>
      <c r="E51" s="39" t="s">
        <v>52</v>
      </c>
      <c r="F51" s="53">
        <f>G38</f>
        <v>0.15500272373539994</v>
      </c>
      <c r="G51" s="11"/>
      <c r="H51" s="11"/>
      <c r="I51" s="11"/>
      <c r="J51" s="28"/>
      <c r="K51" s="28"/>
      <c r="L51" s="27"/>
      <c r="M51" s="11"/>
      <c r="N51" s="11"/>
      <c r="O51" s="11"/>
      <c r="P51" s="39" t="s">
        <v>52</v>
      </c>
      <c r="Q51" s="53">
        <f>R38</f>
        <v>0.2325828266254808</v>
      </c>
      <c r="R51" s="11"/>
      <c r="S51" s="11"/>
      <c r="T51" s="11"/>
      <c r="U51" s="28"/>
      <c r="V51" s="28"/>
      <c r="W51" s="27"/>
      <c r="X51" s="11"/>
      <c r="Y51" s="11"/>
      <c r="Z51" s="11"/>
      <c r="AA51" s="39" t="s">
        <v>52</v>
      </c>
      <c r="AB51" s="53">
        <f>AC38</f>
        <v>0.27159463998418876</v>
      </c>
      <c r="AC51" s="11"/>
      <c r="AD51" s="11"/>
      <c r="AE51" s="11"/>
      <c r="AF51" s="28"/>
      <c r="AG51" s="28"/>
      <c r="AH51" s="27"/>
      <c r="AI51" s="11"/>
      <c r="AJ51" s="11"/>
      <c r="AK51" s="11"/>
      <c r="AL51" s="39" t="s">
        <v>52</v>
      </c>
      <c r="AM51" s="53">
        <f>AN38</f>
        <v>0.2897703444608995</v>
      </c>
      <c r="AN51" s="11"/>
      <c r="AO51" s="11"/>
      <c r="AP51" s="11"/>
      <c r="AQ51" s="28"/>
      <c r="AR51" s="28"/>
      <c r="AS51" s="27"/>
      <c r="AT51" s="11"/>
      <c r="AU51" s="11"/>
      <c r="AV51" s="11"/>
      <c r="AW51" s="39" t="s">
        <v>52</v>
      </c>
      <c r="AX51" s="53">
        <f>AY38</f>
        <v>0.30036362374731007</v>
      </c>
      <c r="AY51" s="11"/>
      <c r="AZ51" s="11"/>
      <c r="BA51" s="11"/>
      <c r="BB51" s="28"/>
      <c r="BC51" s="28"/>
    </row>
    <row r="52" spans="1:55" ht="15" thickBot="1">
      <c r="A52" s="27"/>
      <c r="B52" s="11"/>
      <c r="C52" s="11"/>
      <c r="D52" s="11"/>
      <c r="E52" s="54" t="s">
        <v>24</v>
      </c>
      <c r="F52" s="56">
        <f>G43</f>
        <v>0.11999408944352816</v>
      </c>
      <c r="G52" s="11"/>
      <c r="H52" s="11"/>
      <c r="I52" s="11"/>
      <c r="J52" s="28"/>
      <c r="K52" s="28"/>
      <c r="L52" s="27"/>
      <c r="M52" s="11"/>
      <c r="N52" s="11"/>
      <c r="O52" s="11"/>
      <c r="P52" s="54" t="s">
        <v>24</v>
      </c>
      <c r="Q52" s="56">
        <f>R43</f>
        <v>0.17519064462269851</v>
      </c>
      <c r="R52" s="11"/>
      <c r="S52" s="11"/>
      <c r="T52" s="11"/>
      <c r="U52" s="28"/>
      <c r="V52" s="28"/>
      <c r="W52" s="27"/>
      <c r="X52" s="11"/>
      <c r="Y52" s="11"/>
      <c r="Z52" s="11"/>
      <c r="AA52" s="54" t="s">
        <v>24</v>
      </c>
      <c r="AB52" s="56">
        <f>AC43</f>
        <v>0.20146520024711168</v>
      </c>
      <c r="AC52" s="11"/>
      <c r="AD52" s="11"/>
      <c r="AE52" s="11"/>
      <c r="AF52" s="28"/>
      <c r="AG52" s="28"/>
      <c r="AH52" s="27"/>
      <c r="AI52" s="11"/>
      <c r="AJ52" s="11"/>
      <c r="AK52" s="11"/>
      <c r="AL52" s="54" t="s">
        <v>24</v>
      </c>
      <c r="AM52" s="56">
        <f>AN43</f>
        <v>0.21262098737108917</v>
      </c>
      <c r="AN52" s="11"/>
      <c r="AO52" s="11"/>
      <c r="AP52" s="11"/>
      <c r="AQ52" s="28"/>
      <c r="AR52" s="28"/>
      <c r="AS52" s="27"/>
      <c r="AT52" s="11"/>
      <c r="AU52" s="11"/>
      <c r="AV52" s="11"/>
      <c r="AW52" s="54" t="s">
        <v>24</v>
      </c>
      <c r="AX52" s="56">
        <f>AY43</f>
        <v>0.2202367536538046</v>
      </c>
      <c r="AY52" s="11"/>
      <c r="AZ52" s="11"/>
      <c r="BA52" s="11"/>
      <c r="BB52" s="28"/>
      <c r="BC52" s="28"/>
    </row>
    <row r="53" spans="1:55" ht="15" thickBot="1">
      <c r="A53" s="27"/>
      <c r="B53" s="11"/>
      <c r="C53" s="11"/>
      <c r="D53" s="11"/>
      <c r="E53" s="169"/>
      <c r="F53" s="170"/>
      <c r="G53" s="31"/>
      <c r="H53" s="31"/>
      <c r="I53" s="31"/>
      <c r="J53" s="115"/>
      <c r="K53" s="28"/>
      <c r="L53" s="27"/>
      <c r="M53" s="11"/>
      <c r="N53" s="11"/>
      <c r="O53" s="11"/>
      <c r="P53" s="171"/>
      <c r="Q53" s="172"/>
      <c r="R53" s="31"/>
      <c r="S53" s="31"/>
      <c r="T53" s="31"/>
      <c r="U53" s="115"/>
      <c r="V53" s="28"/>
      <c r="W53" s="27"/>
      <c r="X53" s="11"/>
      <c r="Y53" s="11"/>
      <c r="Z53" s="11"/>
      <c r="AA53" s="173"/>
      <c r="AB53" s="174"/>
      <c r="AC53" s="31"/>
      <c r="AD53" s="31"/>
      <c r="AE53" s="31"/>
      <c r="AF53" s="115"/>
      <c r="AG53" s="28"/>
      <c r="AH53" s="27"/>
      <c r="AI53" s="11"/>
      <c r="AJ53" s="11"/>
      <c r="AK53" s="11"/>
      <c r="AL53" s="175"/>
      <c r="AM53" s="176"/>
      <c r="AN53" s="31"/>
      <c r="AO53" s="31"/>
      <c r="AP53" s="31"/>
      <c r="AQ53" s="115"/>
      <c r="AR53" s="28"/>
      <c r="AS53" s="27"/>
      <c r="AT53" s="11"/>
      <c r="AU53" s="11"/>
      <c r="AV53" s="11"/>
      <c r="AW53" s="177"/>
      <c r="AX53" s="178"/>
      <c r="AY53" s="31"/>
      <c r="AZ53" s="31"/>
      <c r="BA53" s="31"/>
      <c r="BB53" s="115"/>
      <c r="BC53" s="28"/>
    </row>
    <row r="54" spans="1:55" ht="15" thickBot="1">
      <c r="A54" s="30"/>
      <c r="B54" s="31"/>
      <c r="C54" s="31"/>
      <c r="D54" s="31"/>
      <c r="E54" s="31"/>
      <c r="F54" s="31"/>
      <c r="G54" s="31"/>
      <c r="H54" s="31"/>
      <c r="I54" s="31"/>
      <c r="J54" s="31"/>
      <c r="K54" s="115"/>
      <c r="L54" s="30"/>
      <c r="M54" s="31"/>
      <c r="N54" s="31"/>
      <c r="O54" s="31"/>
      <c r="P54" s="31"/>
      <c r="Q54" s="31"/>
      <c r="R54" s="31"/>
      <c r="S54" s="31"/>
      <c r="T54" s="31"/>
      <c r="U54" s="31"/>
      <c r="V54" s="115"/>
      <c r="W54" s="30"/>
      <c r="X54" s="31"/>
      <c r="Y54" s="31"/>
      <c r="Z54" s="31"/>
      <c r="AA54" s="31"/>
      <c r="AB54" s="31"/>
      <c r="AC54" s="31"/>
      <c r="AD54" s="31"/>
      <c r="AE54" s="31"/>
      <c r="AF54" s="31"/>
      <c r="AG54" s="115"/>
      <c r="AH54" s="30"/>
      <c r="AI54" s="31"/>
      <c r="AJ54" s="31"/>
      <c r="AK54" s="31"/>
      <c r="AL54" s="31"/>
      <c r="AM54" s="31"/>
      <c r="AN54" s="31"/>
      <c r="AO54" s="31"/>
      <c r="AP54" s="31"/>
      <c r="AQ54" s="31"/>
      <c r="AR54" s="115"/>
      <c r="AS54" s="30"/>
      <c r="AT54" s="31"/>
      <c r="AU54" s="31"/>
      <c r="AV54" s="31"/>
      <c r="AW54" s="31"/>
      <c r="AX54" s="31"/>
      <c r="AY54" s="31"/>
      <c r="AZ54" s="31"/>
      <c r="BA54" s="31"/>
      <c r="BB54" s="31"/>
      <c r="BC54" s="115"/>
    </row>
    <row r="55" spans="1:55">
      <c r="A55" s="11"/>
      <c r="B55" s="6"/>
      <c r="C55" s="6"/>
      <c r="D55" s="6"/>
      <c r="E55" s="6"/>
      <c r="F55" s="6"/>
      <c r="G55" s="6"/>
      <c r="H55" s="6"/>
      <c r="I55" s="6"/>
      <c r="J55" s="6"/>
      <c r="K55" s="6"/>
      <c r="L55" s="11"/>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row>
  </sheetData>
  <mergeCells count="71">
    <mergeCell ref="A2:BC4"/>
    <mergeCell ref="A5:K5"/>
    <mergeCell ref="L5:V5"/>
    <mergeCell ref="W5:AG5"/>
    <mergeCell ref="AH5:AR5"/>
    <mergeCell ref="AS5:BC5"/>
    <mergeCell ref="B8:C8"/>
    <mergeCell ref="M8:N8"/>
    <mergeCell ref="X8:Y8"/>
    <mergeCell ref="AI8:AJ8"/>
    <mergeCell ref="AT8:AU8"/>
    <mergeCell ref="E7:F7"/>
    <mergeCell ref="P7:Q7"/>
    <mergeCell ref="AA7:AB7"/>
    <mergeCell ref="AL7:AM7"/>
    <mergeCell ref="AW7:AX7"/>
    <mergeCell ref="E23:F23"/>
    <mergeCell ref="P23:Q23"/>
    <mergeCell ref="AA23:AB23"/>
    <mergeCell ref="AL23:AM23"/>
    <mergeCell ref="AW23:AX23"/>
    <mergeCell ref="E13:F13"/>
    <mergeCell ref="P13:Q13"/>
    <mergeCell ref="AA13:AB13"/>
    <mergeCell ref="AL13:AM13"/>
    <mergeCell ref="AW13:AX13"/>
    <mergeCell ref="E35:G35"/>
    <mergeCell ref="P35:R35"/>
    <mergeCell ref="AA35:AC35"/>
    <mergeCell ref="AL35:AN35"/>
    <mergeCell ref="AW35:AY35"/>
    <mergeCell ref="E28:F28"/>
    <mergeCell ref="P28:Q28"/>
    <mergeCell ref="AA28:AB28"/>
    <mergeCell ref="AL28:AM28"/>
    <mergeCell ref="AW28:AX28"/>
    <mergeCell ref="E37:F37"/>
    <mergeCell ref="P37:Q37"/>
    <mergeCell ref="AA37:AB37"/>
    <mergeCell ref="AL37:AM37"/>
    <mergeCell ref="AW37:AX37"/>
    <mergeCell ref="E36:F36"/>
    <mergeCell ref="P36:Q36"/>
    <mergeCell ref="AA36:AB36"/>
    <mergeCell ref="AL36:AM36"/>
    <mergeCell ref="AW36:AX36"/>
    <mergeCell ref="E41:G41"/>
    <mergeCell ref="P41:R41"/>
    <mergeCell ref="AA41:AC41"/>
    <mergeCell ref="AL41:AN41"/>
    <mergeCell ref="AW41:AY41"/>
    <mergeCell ref="E38:F38"/>
    <mergeCell ref="P38:Q38"/>
    <mergeCell ref="AA38:AB38"/>
    <mergeCell ref="AL38:AM38"/>
    <mergeCell ref="AW38:AX38"/>
    <mergeCell ref="E43:F43"/>
    <mergeCell ref="P43:Q43"/>
    <mergeCell ref="AA43:AB43"/>
    <mergeCell ref="AL43:AM43"/>
    <mergeCell ref="AW43:AX43"/>
    <mergeCell ref="E42:F42"/>
    <mergeCell ref="P42:Q42"/>
    <mergeCell ref="AA42:AB42"/>
    <mergeCell ref="AL42:AM42"/>
    <mergeCell ref="AW42:AX42"/>
    <mergeCell ref="E46:F46"/>
    <mergeCell ref="P46:Q46"/>
    <mergeCell ref="AA46:AB46"/>
    <mergeCell ref="AL46:AM46"/>
    <mergeCell ref="AW46:AX46"/>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F15"/>
  <sheetViews>
    <sheetView workbookViewId="0">
      <selection activeCell="F13" sqref="F13"/>
    </sheetView>
  </sheetViews>
  <sheetFormatPr defaultRowHeight="14.5"/>
  <cols>
    <col min="2" max="2" width="10.7265625" customWidth="1"/>
    <col min="3" max="3" width="11.453125" bestFit="1" customWidth="1"/>
    <col min="4" max="4" width="14" bestFit="1" customWidth="1"/>
    <col min="5" max="5" width="12" customWidth="1"/>
    <col min="6" max="6" width="13" customWidth="1"/>
    <col min="7" max="7" width="10.453125" bestFit="1" customWidth="1"/>
  </cols>
  <sheetData>
    <row r="2" spans="1:6">
      <c r="A2" s="6" t="s">
        <v>24</v>
      </c>
      <c r="B2" s="106">
        <f>'Forward pre'!$F$52</f>
        <v>0.11999408944352816</v>
      </c>
      <c r="D2" t="s">
        <v>78</v>
      </c>
      <c r="E2" s="1">
        <f>'Data split dan Normalisasi data'!B18</f>
        <v>6725</v>
      </c>
    </row>
    <row r="3" spans="1:6">
      <c r="A3" s="6" t="s">
        <v>24</v>
      </c>
      <c r="B3" s="153">
        <f>'Forward pre'!$Q$52</f>
        <v>0.17519064462269851</v>
      </c>
      <c r="D3" t="s">
        <v>2</v>
      </c>
      <c r="E3" s="1">
        <f>'Data split dan Normalisasi data'!B19</f>
        <v>17050</v>
      </c>
    </row>
    <row r="4" spans="1:6">
      <c r="A4" s="6" t="s">
        <v>24</v>
      </c>
      <c r="B4" s="77">
        <f>'Forward pre'!$AB$52</f>
        <v>0.20146520024711168</v>
      </c>
    </row>
    <row r="5" spans="1:6">
      <c r="A5" s="6" t="s">
        <v>24</v>
      </c>
      <c r="B5" s="84">
        <f>'Forward pre'!$AM$52</f>
        <v>0.21262098737108917</v>
      </c>
    </row>
    <row r="6" spans="1:6" ht="15" thickBot="1">
      <c r="A6" s="6" t="s">
        <v>24</v>
      </c>
      <c r="B6" s="90">
        <f>'Forward pre'!$AX$52</f>
        <v>0.2202367536538046</v>
      </c>
    </row>
    <row r="8" spans="1:6">
      <c r="B8">
        <f>B6*E3</f>
        <v>3755.0366497973682</v>
      </c>
    </row>
    <row r="9" spans="1:6">
      <c r="A9" t="s">
        <v>99</v>
      </c>
      <c r="B9" s="433" t="s">
        <v>130</v>
      </c>
      <c r="C9" s="433"/>
      <c r="D9" t="s">
        <v>100</v>
      </c>
    </row>
    <row r="10" spans="1:6">
      <c r="B10" s="60">
        <f>'Data split dan Normalisasi data'!D17</f>
        <v>43838</v>
      </c>
      <c r="C10" s="62">
        <f>E2+B8</f>
        <v>10480.036649797368</v>
      </c>
      <c r="E10" s="60">
        <f>'Data split dan Normalisasi data'!D17</f>
        <v>43838</v>
      </c>
      <c r="F10" s="63">
        <f>'Data split dan Normalisasi data'!$E$17</f>
        <v>14900</v>
      </c>
    </row>
    <row r="12" spans="1:6">
      <c r="C12" t="s">
        <v>101</v>
      </c>
    </row>
    <row r="14" spans="1:6">
      <c r="D14" s="1"/>
    </row>
    <row r="15" spans="1:6">
      <c r="D15" s="64">
        <f>F10-C10</f>
        <v>4419.9633502026318</v>
      </c>
    </row>
  </sheetData>
  <mergeCells count="1">
    <mergeCell ref="B9:C9"/>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H1:M54"/>
  <sheetViews>
    <sheetView topLeftCell="A19" workbookViewId="0">
      <selection activeCell="R10" sqref="R10"/>
    </sheetView>
  </sheetViews>
  <sheetFormatPr defaultRowHeight="14.5"/>
  <sheetData>
    <row r="1" spans="8:13" ht="15" thickBot="1"/>
    <row r="2" spans="8:13" ht="15" thickBot="1">
      <c r="H2" s="430" t="s">
        <v>114</v>
      </c>
      <c r="I2" s="431"/>
      <c r="J2" s="431"/>
      <c r="K2" s="431"/>
      <c r="L2" s="431"/>
      <c r="M2" s="432"/>
    </row>
    <row r="3" spans="8:13">
      <c r="H3" s="27"/>
      <c r="I3" s="11"/>
      <c r="J3" s="11"/>
      <c r="K3" s="11"/>
      <c r="L3" s="11"/>
      <c r="M3" s="28"/>
    </row>
    <row r="4" spans="8:13">
      <c r="H4" s="27"/>
      <c r="I4" s="11"/>
      <c r="J4" s="11"/>
      <c r="K4" s="11"/>
      <c r="L4" s="11"/>
      <c r="M4" s="28"/>
    </row>
    <row r="5" spans="8:13">
      <c r="H5" s="27"/>
      <c r="I5" s="11"/>
      <c r="J5" s="11"/>
      <c r="K5" s="11"/>
      <c r="L5" s="11"/>
      <c r="M5" s="28"/>
    </row>
    <row r="6" spans="8:13">
      <c r="H6" s="27"/>
      <c r="I6" s="11"/>
      <c r="J6" s="11"/>
      <c r="K6" s="11"/>
      <c r="L6" s="11"/>
      <c r="M6" s="28"/>
    </row>
    <row r="7" spans="8:13">
      <c r="H7" s="27"/>
      <c r="I7" s="11"/>
      <c r="J7" s="11"/>
      <c r="K7" s="11"/>
      <c r="L7" s="11"/>
      <c r="M7" s="28"/>
    </row>
    <row r="8" spans="8:13">
      <c r="H8" s="27"/>
      <c r="I8" s="11"/>
      <c r="J8" s="11"/>
      <c r="K8" s="11"/>
      <c r="L8" s="11"/>
      <c r="M8" s="28"/>
    </row>
    <row r="9" spans="8:13">
      <c r="H9" s="27"/>
      <c r="I9" s="11"/>
      <c r="J9" s="11"/>
      <c r="K9" s="11"/>
      <c r="L9" s="11"/>
      <c r="M9" s="28"/>
    </row>
    <row r="10" spans="8:13">
      <c r="H10" s="27"/>
      <c r="I10" s="11"/>
      <c r="J10" s="11"/>
      <c r="K10" s="11"/>
      <c r="L10" s="11"/>
      <c r="M10" s="28"/>
    </row>
    <row r="11" spans="8:13">
      <c r="H11" s="27"/>
      <c r="I11" s="11"/>
      <c r="J11" s="11"/>
      <c r="K11" s="11"/>
      <c r="L11" s="11"/>
      <c r="M11" s="28"/>
    </row>
    <row r="12" spans="8:13">
      <c r="H12" s="27"/>
      <c r="I12" s="11"/>
      <c r="J12" s="11"/>
      <c r="K12" s="11"/>
      <c r="L12" s="11"/>
      <c r="M12" s="28"/>
    </row>
    <row r="13" spans="8:13">
      <c r="H13" s="27"/>
      <c r="I13" s="11"/>
      <c r="J13" s="11"/>
      <c r="K13" s="11"/>
      <c r="L13" s="11"/>
      <c r="M13" s="28"/>
    </row>
    <row r="14" spans="8:13">
      <c r="H14" s="27"/>
      <c r="I14" s="11"/>
      <c r="J14" s="11"/>
      <c r="K14" s="11"/>
      <c r="L14" s="11"/>
      <c r="M14" s="28"/>
    </row>
    <row r="15" spans="8:13">
      <c r="H15" s="27"/>
      <c r="I15" s="11"/>
      <c r="J15" s="11"/>
      <c r="K15" s="11"/>
      <c r="L15" s="11"/>
      <c r="M15" s="28"/>
    </row>
    <row r="16" spans="8:13">
      <c r="H16" s="27"/>
      <c r="I16" s="11"/>
      <c r="J16" s="11"/>
      <c r="K16" s="11"/>
      <c r="L16" s="11"/>
      <c r="M16" s="28"/>
    </row>
    <row r="17" spans="8:13">
      <c r="H17" s="27"/>
      <c r="I17" s="11"/>
      <c r="J17" s="11"/>
      <c r="K17" s="11"/>
      <c r="L17" s="11"/>
      <c r="M17" s="28"/>
    </row>
    <row r="18" spans="8:13">
      <c r="H18" s="27"/>
      <c r="I18" s="11"/>
      <c r="J18" s="11"/>
      <c r="K18" s="11"/>
      <c r="L18" s="11"/>
      <c r="M18" s="28"/>
    </row>
    <row r="19" spans="8:13">
      <c r="H19" s="27"/>
      <c r="I19" s="11"/>
      <c r="J19" s="11"/>
      <c r="K19" s="11"/>
      <c r="L19" s="11"/>
      <c r="M19" s="28"/>
    </row>
    <row r="20" spans="8:13">
      <c r="H20" s="27"/>
      <c r="I20" s="11"/>
      <c r="J20" s="11"/>
      <c r="K20" s="11"/>
      <c r="L20" s="11"/>
      <c r="M20" s="28"/>
    </row>
    <row r="21" spans="8:13">
      <c r="H21" s="27"/>
      <c r="I21" s="11"/>
      <c r="J21" s="11"/>
      <c r="K21" s="11"/>
      <c r="L21" s="11"/>
      <c r="M21" s="28"/>
    </row>
    <row r="22" spans="8:13">
      <c r="H22" s="27"/>
      <c r="I22" s="11"/>
      <c r="J22" s="11"/>
      <c r="K22" s="11"/>
      <c r="L22" s="11"/>
      <c r="M22" s="28"/>
    </row>
    <row r="23" spans="8:13">
      <c r="H23" s="27"/>
      <c r="I23" s="11"/>
      <c r="J23" s="11"/>
      <c r="K23" s="11"/>
      <c r="L23" s="11"/>
      <c r="M23" s="28"/>
    </row>
    <row r="24" spans="8:13">
      <c r="H24" s="27"/>
      <c r="I24" s="11"/>
      <c r="J24" s="11"/>
      <c r="K24" s="11"/>
      <c r="L24" s="11"/>
      <c r="M24" s="28"/>
    </row>
    <row r="25" spans="8:13">
      <c r="H25" s="27"/>
      <c r="I25" s="11"/>
      <c r="J25" s="11"/>
      <c r="K25" s="11"/>
      <c r="L25" s="11"/>
      <c r="M25" s="28"/>
    </row>
    <row r="26" spans="8:13">
      <c r="H26" s="27"/>
      <c r="I26" s="11"/>
      <c r="J26" s="11"/>
      <c r="K26" s="11"/>
      <c r="L26" s="11"/>
      <c r="M26" s="28"/>
    </row>
    <row r="27" spans="8:13">
      <c r="H27" s="27"/>
      <c r="I27" s="11"/>
      <c r="J27" s="11"/>
      <c r="K27" s="11"/>
      <c r="L27" s="11"/>
      <c r="M27" s="28"/>
    </row>
    <row r="28" spans="8:13">
      <c r="H28" s="27"/>
      <c r="I28" s="11"/>
      <c r="J28" s="11"/>
      <c r="K28" s="11"/>
      <c r="L28" s="11"/>
      <c r="M28" s="28"/>
    </row>
    <row r="29" spans="8:13">
      <c r="H29" s="27"/>
      <c r="I29" s="11"/>
      <c r="J29" s="11"/>
      <c r="K29" s="11"/>
      <c r="L29" s="11"/>
      <c r="M29" s="28"/>
    </row>
    <row r="30" spans="8:13">
      <c r="H30" s="27"/>
      <c r="I30" s="11"/>
      <c r="J30" s="11"/>
      <c r="K30" s="11"/>
      <c r="L30" s="11"/>
      <c r="M30" s="28"/>
    </row>
    <row r="31" spans="8:13">
      <c r="H31" s="27"/>
      <c r="I31" s="11"/>
      <c r="J31" s="11"/>
      <c r="K31" s="11"/>
      <c r="L31" s="11"/>
      <c r="M31" s="28"/>
    </row>
    <row r="32" spans="8:13">
      <c r="H32" s="27"/>
      <c r="I32" s="11"/>
      <c r="J32" s="11"/>
      <c r="K32" s="11"/>
      <c r="L32" s="11"/>
      <c r="M32" s="28"/>
    </row>
    <row r="33" spans="8:13">
      <c r="H33" s="27"/>
      <c r="I33" s="11"/>
      <c r="J33" s="11"/>
      <c r="K33" s="11"/>
      <c r="L33" s="11"/>
      <c r="M33" s="28"/>
    </row>
    <row r="34" spans="8:13">
      <c r="H34" s="27"/>
      <c r="I34" s="11"/>
      <c r="J34" s="11"/>
      <c r="K34" s="11"/>
      <c r="L34" s="11"/>
      <c r="M34" s="28"/>
    </row>
    <row r="35" spans="8:13">
      <c r="H35" s="27"/>
      <c r="I35" s="11"/>
      <c r="J35" s="11"/>
      <c r="K35" s="11"/>
      <c r="L35" s="11"/>
      <c r="M35" s="28"/>
    </row>
    <row r="36" spans="8:13">
      <c r="H36" s="27"/>
      <c r="I36" s="11"/>
      <c r="J36" s="11"/>
      <c r="K36" s="11"/>
      <c r="L36" s="11"/>
      <c r="M36" s="28"/>
    </row>
    <row r="37" spans="8:13">
      <c r="H37" s="27"/>
      <c r="I37" s="11"/>
      <c r="J37" s="11"/>
      <c r="K37" s="11"/>
      <c r="L37" s="11"/>
      <c r="M37" s="28"/>
    </row>
    <row r="38" spans="8:13">
      <c r="H38" s="27"/>
      <c r="I38" s="11"/>
      <c r="J38" s="11"/>
      <c r="K38" s="11"/>
      <c r="L38" s="11"/>
      <c r="M38" s="28"/>
    </row>
    <row r="39" spans="8:13">
      <c r="H39" s="27"/>
      <c r="I39" s="11"/>
      <c r="J39" s="11"/>
      <c r="K39" s="11"/>
      <c r="L39" s="11"/>
      <c r="M39" s="28"/>
    </row>
    <row r="40" spans="8:13">
      <c r="H40" s="27"/>
      <c r="I40" s="11"/>
      <c r="J40" s="11"/>
      <c r="K40" s="11"/>
      <c r="L40" s="11"/>
      <c r="M40" s="28"/>
    </row>
    <row r="41" spans="8:13">
      <c r="H41" s="27"/>
      <c r="I41" s="11"/>
      <c r="J41" s="11"/>
      <c r="K41" s="11"/>
      <c r="L41" s="11"/>
      <c r="M41" s="28"/>
    </row>
    <row r="42" spans="8:13">
      <c r="H42" s="27"/>
      <c r="I42" s="11"/>
      <c r="J42" s="11"/>
      <c r="K42" s="11"/>
      <c r="L42" s="11"/>
      <c r="M42" s="28"/>
    </row>
    <row r="43" spans="8:13">
      <c r="H43" s="27"/>
      <c r="I43" s="11"/>
      <c r="J43" s="11"/>
      <c r="K43" s="11"/>
      <c r="L43" s="11"/>
      <c r="M43" s="28"/>
    </row>
    <row r="44" spans="8:13">
      <c r="H44" s="27"/>
      <c r="I44" s="11"/>
      <c r="J44" s="11"/>
      <c r="K44" s="11"/>
      <c r="L44" s="11"/>
      <c r="M44" s="28"/>
    </row>
    <row r="45" spans="8:13">
      <c r="H45" s="27"/>
      <c r="I45" s="11"/>
      <c r="J45" s="11"/>
      <c r="K45" s="11"/>
      <c r="L45" s="11"/>
      <c r="M45" s="28"/>
    </row>
    <row r="46" spans="8:13">
      <c r="H46" s="27"/>
      <c r="I46" s="11"/>
      <c r="J46" s="11"/>
      <c r="K46" s="11"/>
      <c r="L46" s="11"/>
      <c r="M46" s="28"/>
    </row>
    <row r="47" spans="8:13">
      <c r="H47" s="27"/>
      <c r="I47" s="11"/>
      <c r="J47" s="11"/>
      <c r="K47" s="11"/>
      <c r="L47" s="11"/>
      <c r="M47" s="28"/>
    </row>
    <row r="48" spans="8:13">
      <c r="H48" s="27"/>
      <c r="I48" s="11"/>
      <c r="J48" s="11"/>
      <c r="K48" s="11"/>
      <c r="L48" s="11"/>
      <c r="M48" s="28"/>
    </row>
    <row r="49" spans="8:13">
      <c r="H49" s="27"/>
      <c r="I49" s="11"/>
      <c r="J49" s="11"/>
      <c r="K49" s="11"/>
      <c r="L49" s="11"/>
      <c r="M49" s="28"/>
    </row>
    <row r="50" spans="8:13">
      <c r="H50" s="27"/>
      <c r="I50" s="11"/>
      <c r="J50" s="11"/>
      <c r="K50" s="11"/>
      <c r="L50" s="11"/>
      <c r="M50" s="28"/>
    </row>
    <row r="51" spans="8:13">
      <c r="H51" s="27"/>
      <c r="I51" s="11"/>
      <c r="J51" s="11"/>
      <c r="K51" s="11"/>
      <c r="L51" s="11"/>
      <c r="M51" s="28"/>
    </row>
    <row r="52" spans="8:13">
      <c r="H52" s="27"/>
      <c r="I52" s="11"/>
      <c r="J52" s="11"/>
      <c r="K52" s="11"/>
      <c r="L52" s="11"/>
      <c r="M52" s="28"/>
    </row>
    <row r="53" spans="8:13">
      <c r="H53" s="27"/>
      <c r="I53" s="11"/>
      <c r="J53" s="11"/>
      <c r="K53" s="11"/>
      <c r="L53" s="11"/>
      <c r="M53" s="28"/>
    </row>
    <row r="54" spans="8:13" ht="15" thickBot="1">
      <c r="H54" s="30"/>
      <c r="I54" s="31"/>
      <c r="J54" s="31"/>
      <c r="K54" s="31"/>
      <c r="L54" s="31"/>
      <c r="M54" s="115"/>
    </row>
  </sheetData>
  <mergeCells count="1">
    <mergeCell ref="H2:M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Data split dan Normalisasi data</vt:lpstr>
      <vt:lpstr>INPUT</vt:lpstr>
      <vt:lpstr>FORWARD 1 (LSTM)</vt:lpstr>
      <vt:lpstr>block Output</vt:lpstr>
      <vt:lpstr>BPTT block output ke hidden</vt:lpstr>
      <vt:lpstr>BACKPRO 1 (LSTM)</vt:lpstr>
      <vt:lpstr>Sheet1</vt:lpstr>
      <vt:lpstr>BPTT hidden ke input</vt:lpstr>
      <vt:lpstr>Bobot Error untuk squence</vt:lpstr>
      <vt:lpstr>Epoch (Update bobot)</vt:lpstr>
      <vt:lpstr>Algorima Flow chart</vt:lpstr>
      <vt:lpstr>Input pre</vt:lpstr>
      <vt:lpstr>Forward pre</vt:lpstr>
      <vt:lpstr>Hasil Prediksi</vt:lpstr>
      <vt:lpstr>Algorima Flowchart Prediksi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WALL-M 2</dc:creator>
  <cp:lastModifiedBy>Lenovo</cp:lastModifiedBy>
  <cp:lastPrinted>2020-06-25T00:21:26Z</cp:lastPrinted>
  <dcterms:created xsi:type="dcterms:W3CDTF">2020-01-21T08:10:36Z</dcterms:created>
  <dcterms:modified xsi:type="dcterms:W3CDTF">2020-07-12T12:20:03Z</dcterms:modified>
</cp:coreProperties>
</file>