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I:\KULIAH\Semester_7\metpen\LSTM\LSTM_Prediksi\Uji_coba\persiapan\Skripsi\"/>
    </mc:Choice>
  </mc:AlternateContent>
  <xr:revisionPtr revIDLastSave="0" documentId="13_ncr:1_{F724841B-9992-4568-A942-597E47D7B78A}" xr6:coauthVersionLast="45" xr6:coauthVersionMax="45" xr10:uidLastSave="{00000000-0000-0000-0000-000000000000}"/>
  <bookViews>
    <workbookView xWindow="20370" yWindow="-120" windowWidth="20730" windowHeight="11310" tabRatio="784" activeTab="3" xr2:uid="{00000000-000D-0000-FFFF-FFFF00000000}"/>
  </bookViews>
  <sheets>
    <sheet name="Data split dan Normalisasi" sheetId="6" r:id="rId1"/>
    <sheet name="iNPUT" sheetId="1" r:id="rId2"/>
    <sheet name="FORWARD 1" sheetId="2" r:id="rId3"/>
    <sheet name="BACKPRO 1" sheetId="3" r:id="rId4"/>
    <sheet name="menghitung Bobot untuk squence" sheetId="8" r:id="rId5"/>
    <sheet name="Update bobot" sheetId="9" r:id="rId6"/>
    <sheet name="Sheet2" sheetId="10" r:id="rId7"/>
    <sheet name="Sheet3" sheetId="11" r:id="rId8"/>
    <sheet name="Split" sheetId="5" r:id="rId9"/>
    <sheet name="Alur perhitungan" sheetId="7" r:id="rId10"/>
    <sheet name="Sheet1" sheetId="4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44" i="3" l="1"/>
  <c r="AC41" i="3"/>
  <c r="AC25" i="3"/>
  <c r="A10" i="1" l="1"/>
  <c r="A11" i="1"/>
  <c r="A12" i="1"/>
  <c r="A13" i="1"/>
  <c r="A14" i="1"/>
  <c r="A15" i="1"/>
  <c r="A16" i="1"/>
  <c r="B10" i="1"/>
  <c r="C10" i="1"/>
  <c r="D10" i="1"/>
  <c r="E10" i="1"/>
  <c r="B11" i="1"/>
  <c r="C11" i="1"/>
  <c r="D11" i="1"/>
  <c r="E11" i="1"/>
  <c r="B12" i="1"/>
  <c r="C12" i="1"/>
  <c r="D12" i="1"/>
  <c r="E12" i="1"/>
  <c r="B13" i="1"/>
  <c r="C13" i="1"/>
  <c r="D13" i="1"/>
  <c r="E13" i="1"/>
  <c r="B14" i="1"/>
  <c r="C14" i="1"/>
  <c r="D14" i="1"/>
  <c r="E14" i="1"/>
  <c r="B15" i="1"/>
  <c r="C15" i="1"/>
  <c r="D15" i="1"/>
  <c r="E15" i="1"/>
  <c r="B16" i="1"/>
  <c r="C16" i="1"/>
  <c r="D16" i="1"/>
  <c r="E16" i="1"/>
  <c r="A9" i="1"/>
  <c r="B9" i="1"/>
  <c r="C9" i="1"/>
  <c r="D9" i="1"/>
  <c r="E9" i="1"/>
  <c r="G10" i="1"/>
  <c r="G11" i="1"/>
  <c r="G12" i="1"/>
  <c r="G13" i="1"/>
  <c r="G14" i="1"/>
  <c r="G15" i="1"/>
  <c r="G16" i="1"/>
  <c r="Q7" i="6" a="1"/>
  <c r="Q7" i="6" s="1"/>
  <c r="J14" i="1" s="1"/>
  <c r="P6" i="6" a="1"/>
  <c r="P6" i="6" s="1"/>
  <c r="I13" i="1" s="1"/>
  <c r="P8" i="6" a="1"/>
  <c r="P8" i="6" s="1"/>
  <c r="I15" i="1" s="1"/>
  <c r="C14" i="6"/>
  <c r="D14" i="6"/>
  <c r="E14" i="6"/>
  <c r="B14" i="6"/>
  <c r="C13" i="6"/>
  <c r="P4" i="6" s="1" a="1"/>
  <c r="P4" i="6" s="1"/>
  <c r="I11" i="1" s="1"/>
  <c r="D13" i="6"/>
  <c r="Q3" i="6" s="1"/>
  <c r="J10" i="1" s="1"/>
  <c r="E13" i="6"/>
  <c r="R4" i="6" s="1" a="1"/>
  <c r="R4" i="6" s="1"/>
  <c r="K11" i="1" s="1"/>
  <c r="B13" i="6"/>
  <c r="O9" i="6" s="1"/>
  <c r="H16" i="1" s="1"/>
  <c r="O5" i="6" l="1" a="1"/>
  <c r="O5" i="6" s="1"/>
  <c r="H12" i="1" s="1"/>
  <c r="P5" i="6" a="1"/>
  <c r="P5" i="6" s="1"/>
  <c r="I12" i="1" s="1"/>
  <c r="O8" i="6" a="1"/>
  <c r="O8" i="6" s="1"/>
  <c r="H15" i="1" s="1"/>
  <c r="P9" i="6"/>
  <c r="I16" i="1" s="1"/>
  <c r="P3" i="6"/>
  <c r="I10" i="1" s="1"/>
  <c r="R9" i="6"/>
  <c r="K16" i="1" s="1"/>
  <c r="Q8" i="6" a="1"/>
  <c r="Q8" i="6" s="1"/>
  <c r="J15" i="1" s="1"/>
  <c r="Q4" i="6" a="1"/>
  <c r="Q4" i="6" s="1"/>
  <c r="J11" i="1" s="1"/>
  <c r="O7" i="6" a="1"/>
  <c r="O7" i="6" s="1"/>
  <c r="H14" i="1" s="1"/>
  <c r="O4" i="6" a="1"/>
  <c r="O4" i="6" s="1"/>
  <c r="H11" i="1" s="1"/>
  <c r="P7" i="6" a="1"/>
  <c r="P7" i="6" s="1"/>
  <c r="I14" i="1" s="1"/>
  <c r="Q9" i="6"/>
  <c r="J16" i="1" s="1"/>
  <c r="R7" i="6" a="1"/>
  <c r="R7" i="6" s="1"/>
  <c r="K14" i="1" s="1"/>
  <c r="Q5" i="6" a="1"/>
  <c r="Q5" i="6" s="1"/>
  <c r="J12" i="1" s="1"/>
  <c r="R3" i="6"/>
  <c r="K10" i="1" s="1"/>
  <c r="R5" i="6" a="1"/>
  <c r="R5" i="6" s="1"/>
  <c r="K12" i="1" s="1"/>
  <c r="R6" i="6" a="1"/>
  <c r="R6" i="6" s="1"/>
  <c r="K13" i="1" s="1"/>
  <c r="O3" i="6" a="1"/>
  <c r="O3" i="6" s="1"/>
  <c r="H10" i="1" s="1"/>
  <c r="O6" i="6" a="1"/>
  <c r="O6" i="6" s="1"/>
  <c r="H13" i="1" s="1"/>
  <c r="R8" i="6" a="1"/>
  <c r="R8" i="6" s="1"/>
  <c r="K15" i="1" s="1"/>
  <c r="Q6" i="6" a="1"/>
  <c r="Q6" i="6" s="1"/>
  <c r="J13" i="1" s="1"/>
  <c r="W1" i="9"/>
  <c r="A19" i="9"/>
  <c r="B19" i="9"/>
  <c r="C19" i="9"/>
  <c r="D19" i="9"/>
  <c r="E19" i="9"/>
  <c r="F19" i="9"/>
  <c r="G19" i="9"/>
  <c r="H19" i="9"/>
  <c r="I19" i="9"/>
  <c r="J19" i="9"/>
  <c r="A20" i="9"/>
  <c r="B20" i="9"/>
  <c r="C20" i="9"/>
  <c r="D20" i="9"/>
  <c r="E20" i="9"/>
  <c r="F20" i="9"/>
  <c r="G20" i="9"/>
  <c r="H20" i="9"/>
  <c r="I20" i="9"/>
  <c r="J20" i="9"/>
  <c r="A21" i="9"/>
  <c r="B21" i="9"/>
  <c r="C21" i="9"/>
  <c r="D21" i="9"/>
  <c r="E21" i="9"/>
  <c r="F21" i="9"/>
  <c r="G21" i="9"/>
  <c r="H21" i="9"/>
  <c r="I21" i="9"/>
  <c r="J21" i="9"/>
  <c r="A22" i="9"/>
  <c r="B22" i="9"/>
  <c r="C22" i="9"/>
  <c r="D22" i="9"/>
  <c r="E22" i="9"/>
  <c r="F22" i="9"/>
  <c r="G22" i="9"/>
  <c r="H22" i="9"/>
  <c r="I22" i="9"/>
  <c r="J22" i="9"/>
  <c r="A23" i="9"/>
  <c r="B23" i="9"/>
  <c r="C23" i="9"/>
  <c r="D23" i="9"/>
  <c r="E23" i="9"/>
  <c r="F23" i="9"/>
  <c r="G23" i="9"/>
  <c r="H23" i="9"/>
  <c r="I23" i="9"/>
  <c r="J23" i="9"/>
  <c r="A24" i="9"/>
  <c r="B24" i="9"/>
  <c r="C24" i="9"/>
  <c r="D24" i="9"/>
  <c r="E24" i="9"/>
  <c r="F24" i="9"/>
  <c r="G24" i="9"/>
  <c r="H24" i="9"/>
  <c r="I24" i="9"/>
  <c r="J24" i="9"/>
  <c r="A25" i="9"/>
  <c r="B25" i="9"/>
  <c r="C25" i="9"/>
  <c r="D25" i="9"/>
  <c r="E25" i="9"/>
  <c r="F25" i="9"/>
  <c r="G25" i="9"/>
  <c r="H25" i="9"/>
  <c r="I25" i="9"/>
  <c r="J25" i="9"/>
  <c r="A26" i="9"/>
  <c r="B26" i="9"/>
  <c r="C26" i="9"/>
  <c r="D26" i="9"/>
  <c r="E26" i="9"/>
  <c r="F26" i="9"/>
  <c r="G26" i="9"/>
  <c r="H26" i="9"/>
  <c r="I26" i="9"/>
  <c r="J26" i="9"/>
  <c r="A27" i="9"/>
  <c r="B27" i="9"/>
  <c r="C27" i="9"/>
  <c r="D27" i="9"/>
  <c r="E27" i="9"/>
  <c r="F27" i="9"/>
  <c r="G27" i="9"/>
  <c r="H27" i="9"/>
  <c r="I27" i="9"/>
  <c r="J27" i="9"/>
  <c r="A28" i="9"/>
  <c r="B28" i="9"/>
  <c r="C28" i="9"/>
  <c r="D28" i="9"/>
  <c r="E28" i="9"/>
  <c r="F28" i="9"/>
  <c r="G28" i="9"/>
  <c r="H28" i="9"/>
  <c r="I28" i="9"/>
  <c r="J28" i="9"/>
  <c r="A29" i="9"/>
  <c r="B29" i="9"/>
  <c r="C29" i="9"/>
  <c r="D29" i="9"/>
  <c r="E29" i="9"/>
  <c r="F29" i="9"/>
  <c r="G29" i="9"/>
  <c r="H29" i="9"/>
  <c r="I29" i="9"/>
  <c r="J29" i="9"/>
  <c r="A30" i="9"/>
  <c r="B30" i="9"/>
  <c r="C30" i="9"/>
  <c r="D30" i="9"/>
  <c r="E30" i="9"/>
  <c r="F30" i="9"/>
  <c r="G30" i="9"/>
  <c r="H30" i="9"/>
  <c r="I30" i="9"/>
  <c r="J30" i="9"/>
  <c r="A31" i="9"/>
  <c r="B31" i="9"/>
  <c r="C31" i="9"/>
  <c r="D31" i="9"/>
  <c r="E31" i="9"/>
  <c r="F31" i="9"/>
  <c r="G31" i="9"/>
  <c r="H31" i="9"/>
  <c r="I31" i="9"/>
  <c r="J31" i="9"/>
  <c r="A32" i="9"/>
  <c r="B32" i="9"/>
  <c r="C32" i="9"/>
  <c r="D32" i="9"/>
  <c r="E32" i="9"/>
  <c r="F32" i="9"/>
  <c r="G32" i="9"/>
  <c r="H32" i="9"/>
  <c r="I32" i="9"/>
  <c r="J32" i="9"/>
  <c r="A33" i="9"/>
  <c r="B33" i="9"/>
  <c r="C33" i="9"/>
  <c r="D33" i="9"/>
  <c r="E33" i="9"/>
  <c r="F33" i="9"/>
  <c r="G33" i="9"/>
  <c r="H33" i="9"/>
  <c r="I33" i="9"/>
  <c r="J33" i="9"/>
  <c r="A34" i="9"/>
  <c r="B34" i="9"/>
  <c r="C34" i="9"/>
  <c r="D34" i="9"/>
  <c r="E34" i="9"/>
  <c r="F34" i="9"/>
  <c r="G34" i="9"/>
  <c r="H34" i="9"/>
  <c r="I34" i="9"/>
  <c r="J34" i="9"/>
  <c r="BD39" i="8" l="1"/>
  <c r="AS39" i="8"/>
  <c r="AH39" i="8"/>
  <c r="W39" i="8"/>
  <c r="L39" i="8"/>
  <c r="A39" i="8"/>
  <c r="DR109" i="3"/>
  <c r="DS109" i="3"/>
  <c r="DX109" i="3"/>
  <c r="DY109" i="3"/>
  <c r="DZ109" i="3"/>
  <c r="EA109" i="3"/>
  <c r="DM34" i="3"/>
  <c r="DM33" i="3"/>
  <c r="CY109" i="3"/>
  <c r="CZ109" i="3"/>
  <c r="CF109" i="3"/>
  <c r="CG109" i="3"/>
  <c r="CT34" i="3"/>
  <c r="CT33" i="3"/>
  <c r="CA34" i="3"/>
  <c r="CA33" i="3"/>
  <c r="BM109" i="3"/>
  <c r="BN109" i="3"/>
  <c r="BH33" i="3"/>
  <c r="BH34" i="3"/>
  <c r="AT109" i="3"/>
  <c r="AU109" i="3"/>
  <c r="AA109" i="3"/>
  <c r="AB109" i="3" l="1"/>
  <c r="N1" i="3" l="1"/>
  <c r="R1" i="3"/>
  <c r="V1" i="3"/>
  <c r="Z1" i="3"/>
  <c r="AD1" i="3"/>
  <c r="J1" i="3"/>
  <c r="BZ84" i="2"/>
  <c r="I2" i="3" s="1"/>
  <c r="BZ85" i="2"/>
  <c r="I3" i="3" s="1"/>
  <c r="BZ86" i="2"/>
  <c r="I4" i="3" s="1"/>
  <c r="BZ87" i="2"/>
  <c r="I5" i="3" s="1"/>
  <c r="BZ88" i="2"/>
  <c r="I6" i="3" s="1"/>
  <c r="BZ89" i="2"/>
  <c r="I7" i="3" s="1"/>
  <c r="J37" i="1"/>
  <c r="I37" i="1"/>
  <c r="H37" i="1"/>
  <c r="BN40" i="2"/>
  <c r="BN36" i="2"/>
  <c r="BN32" i="2"/>
  <c r="BN28" i="2"/>
  <c r="BA40" i="2"/>
  <c r="BA36" i="2"/>
  <c r="BA32" i="2"/>
  <c r="BA28" i="2"/>
  <c r="C36" i="1"/>
  <c r="AC109" i="3" s="1"/>
  <c r="D36" i="1"/>
  <c r="AD109" i="3" s="1"/>
  <c r="E36" i="1"/>
  <c r="AE109" i="3" s="1"/>
  <c r="F36" i="1"/>
  <c r="AF109" i="3" s="1"/>
  <c r="C37" i="1"/>
  <c r="D6" i="3" s="1"/>
  <c r="V18" i="3" s="1"/>
  <c r="D37" i="1"/>
  <c r="E6" i="3" s="1"/>
  <c r="W18" i="3" s="1"/>
  <c r="E37" i="1"/>
  <c r="F6" i="3" s="1"/>
  <c r="X18" i="3" s="1"/>
  <c r="F37" i="1"/>
  <c r="G6" i="3" s="1"/>
  <c r="Y18" i="3" s="1"/>
  <c r="C35" i="1"/>
  <c r="AV109" i="3" s="1"/>
  <c r="AN40" i="2"/>
  <c r="AN36" i="2"/>
  <c r="AN32" i="2"/>
  <c r="AN28" i="2"/>
  <c r="AA40" i="2"/>
  <c r="AA36" i="2"/>
  <c r="AA32" i="2"/>
  <c r="AA28" i="2"/>
  <c r="N40" i="2"/>
  <c r="N36" i="2"/>
  <c r="N32" i="2"/>
  <c r="N28" i="2"/>
  <c r="A40" i="2"/>
  <c r="A36" i="2"/>
  <c r="A28" i="2"/>
  <c r="A32" i="2"/>
  <c r="F32" i="1"/>
  <c r="DD109" i="3" s="1"/>
  <c r="A24" i="6"/>
  <c r="B24" i="6"/>
  <c r="C24" i="6"/>
  <c r="D24" i="6"/>
  <c r="E24" i="6"/>
  <c r="B25" i="6"/>
  <c r="C25" i="6"/>
  <c r="D25" i="6"/>
  <c r="E25" i="6"/>
  <c r="B26" i="6"/>
  <c r="C26" i="6"/>
  <c r="D26" i="6"/>
  <c r="E26" i="6"/>
  <c r="B27" i="6"/>
  <c r="C27" i="6"/>
  <c r="D27" i="6"/>
  <c r="E27" i="6"/>
  <c r="B28" i="6"/>
  <c r="C28" i="6"/>
  <c r="D28" i="6"/>
  <c r="E28" i="6"/>
  <c r="B29" i="6"/>
  <c r="C29" i="6"/>
  <c r="D29" i="6"/>
  <c r="E29" i="6"/>
  <c r="B30" i="6"/>
  <c r="C30" i="6"/>
  <c r="D30" i="6"/>
  <c r="E30" i="6"/>
  <c r="B31" i="6"/>
  <c r="C31" i="6"/>
  <c r="D31" i="6"/>
  <c r="E31" i="6"/>
  <c r="A31" i="6"/>
  <c r="A30" i="6"/>
  <c r="F5" i="3" l="1"/>
  <c r="AQ18" i="3" s="1"/>
  <c r="E5" i="3"/>
  <c r="AP18" i="3" s="1"/>
  <c r="D5" i="3"/>
  <c r="AO18" i="3" s="1"/>
  <c r="D4" i="3"/>
  <c r="BH18" i="3" s="1"/>
  <c r="G5" i="3"/>
  <c r="AR18" i="3" s="1"/>
  <c r="G1" i="3"/>
  <c r="DP18" i="3" s="1"/>
  <c r="O40" i="1" l="1"/>
  <c r="Y43" i="1" s="1"/>
  <c r="N40" i="1"/>
  <c r="X43" i="1" s="1"/>
  <c r="A26" i="6"/>
  <c r="A27" i="6"/>
  <c r="A28" i="6"/>
  <c r="A29" i="6"/>
  <c r="A25" i="6"/>
  <c r="G73" i="2" l="1"/>
  <c r="F34" i="1" l="1"/>
  <c r="F33" i="1"/>
  <c r="F35" i="1"/>
  <c r="F31" i="1"/>
  <c r="DW109" i="3" s="1"/>
  <c r="E31" i="1"/>
  <c r="DV109" i="3" s="1"/>
  <c r="E33" i="1"/>
  <c r="E35" i="1"/>
  <c r="E32" i="1"/>
  <c r="E34" i="1"/>
  <c r="C33" i="1"/>
  <c r="C32" i="1"/>
  <c r="C34" i="1"/>
  <c r="C31" i="1"/>
  <c r="DT109" i="3" s="1"/>
  <c r="D33" i="1"/>
  <c r="D35" i="1"/>
  <c r="D34" i="1"/>
  <c r="D31" i="1"/>
  <c r="DU109" i="3" s="1"/>
  <c r="D32" i="1"/>
  <c r="BQ109" i="3" l="1"/>
  <c r="F3" i="3"/>
  <c r="CC18" i="3" s="1"/>
  <c r="AX109" i="3"/>
  <c r="F4" i="3"/>
  <c r="BJ18" i="3" s="1"/>
  <c r="CK109" i="3"/>
  <c r="G2" i="3"/>
  <c r="CW18" i="3" s="1"/>
  <c r="AW109" i="3"/>
  <c r="E4" i="3"/>
  <c r="BI18" i="3" s="1"/>
  <c r="CH109" i="3"/>
  <c r="D2" i="3"/>
  <c r="CT18" i="3" s="1"/>
  <c r="DC109" i="3"/>
  <c r="F1" i="3"/>
  <c r="DO18" i="3" s="1"/>
  <c r="CJ109" i="3"/>
  <c r="F2" i="3"/>
  <c r="CV18" i="3" s="1"/>
  <c r="BR109" i="3"/>
  <c r="G3" i="3"/>
  <c r="CD18" i="3" s="1"/>
  <c r="BP109" i="3"/>
  <c r="E3" i="3"/>
  <c r="CB18" i="3" s="1"/>
  <c r="CI109" i="3"/>
  <c r="E2" i="3"/>
  <c r="CU18" i="3" s="1"/>
  <c r="BO109" i="3"/>
  <c r="D3" i="3"/>
  <c r="CA18" i="3" s="1"/>
  <c r="DB109" i="3"/>
  <c r="E1" i="3"/>
  <c r="DN18" i="3" s="1"/>
  <c r="DA109" i="3"/>
  <c r="D1" i="3"/>
  <c r="DM18" i="3" s="1"/>
  <c r="AY109" i="3"/>
  <c r="G4" i="3"/>
  <c r="BK18" i="3" s="1"/>
  <c r="N30" i="1" a="1"/>
  <c r="N35" i="1" s="1"/>
  <c r="N32" i="1" l="1"/>
  <c r="N34" i="1"/>
  <c r="N37" i="1"/>
  <c r="N33" i="1"/>
  <c r="N36" i="1"/>
  <c r="N30" i="1"/>
  <c r="N39" i="1"/>
  <c r="N31" i="1"/>
  <c r="N38" i="1"/>
  <c r="X27" i="1" l="1" a="1"/>
  <c r="X36" i="1" s="1"/>
  <c r="B37" i="2" s="1"/>
  <c r="X28" i="1" l="1"/>
  <c r="X30" i="1"/>
  <c r="X27" i="1"/>
  <c r="X37" i="1"/>
  <c r="B38" i="2" s="1"/>
  <c r="X39" i="1"/>
  <c r="B40" i="2" s="1"/>
  <c r="X29" i="1"/>
  <c r="X38" i="1"/>
  <c r="B39" i="2" s="1"/>
  <c r="X40" i="1"/>
  <c r="B41" i="2" s="1"/>
  <c r="X35" i="1"/>
  <c r="B36" i="2" s="1"/>
  <c r="X31" i="1"/>
  <c r="B32" i="2" s="1"/>
  <c r="X42" i="1"/>
  <c r="B43" i="2" s="1"/>
  <c r="X41" i="1"/>
  <c r="B42" i="2" s="1"/>
  <c r="X34" i="1"/>
  <c r="B35" i="2" s="1"/>
  <c r="X33" i="1"/>
  <c r="B34" i="2" s="1"/>
  <c r="X32" i="1"/>
  <c r="B33" i="2" s="1"/>
  <c r="J8" i="3" l="1"/>
  <c r="DN46" i="3" s="1"/>
  <c r="DT52" i="3" s="1"/>
  <c r="DT54" i="3" s="1"/>
  <c r="DT56" i="3" s="1"/>
  <c r="B28" i="2"/>
  <c r="B30" i="2"/>
  <c r="L8" i="3"/>
  <c r="DP46" i="3" s="1"/>
  <c r="DV52" i="3" s="1"/>
  <c r="DV54" i="3" s="1"/>
  <c r="DV56" i="3" s="1"/>
  <c r="B31" i="2"/>
  <c r="F28" i="2" s="1" a="1"/>
  <c r="G28" i="2" s="1"/>
  <c r="E34" i="2" s="1"/>
  <c r="M8" i="3"/>
  <c r="DQ46" i="3" s="1"/>
  <c r="DW52" i="3" s="1"/>
  <c r="DW54" i="3" s="1"/>
  <c r="DW56" i="3" s="1"/>
  <c r="B29" i="2"/>
  <c r="K8" i="3"/>
  <c r="DO46" i="3" s="1"/>
  <c r="DU52" i="3" s="1"/>
  <c r="DU54" i="3" s="1"/>
  <c r="DU56" i="3" s="1"/>
  <c r="F31" i="2" a="1"/>
  <c r="I31" i="2" s="1"/>
  <c r="G53" i="2" s="1"/>
  <c r="G54" i="2" s="1"/>
  <c r="E87" i="2" s="1"/>
  <c r="CD87" i="2" s="1"/>
  <c r="M5" i="3" s="1"/>
  <c r="DQ43" i="3" s="1"/>
  <c r="DW77" i="3" s="1"/>
  <c r="F30" i="2" a="1"/>
  <c r="H30" i="2" s="1"/>
  <c r="F46" i="2" s="1"/>
  <c r="F47" i="2" s="1"/>
  <c r="F29" i="2" a="1"/>
  <c r="G31" i="2" l="1"/>
  <c r="E53" i="2" s="1"/>
  <c r="E54" i="2" s="1"/>
  <c r="C87" i="2" s="1"/>
  <c r="CB87" i="2" s="1"/>
  <c r="K5" i="3" s="1"/>
  <c r="DO43" i="3" s="1"/>
  <c r="DU77" i="3" s="1"/>
  <c r="E73" i="2"/>
  <c r="D86" i="2"/>
  <c r="CC86" i="2" s="1"/>
  <c r="L4" i="3" s="1"/>
  <c r="DP42" i="3" s="1"/>
  <c r="DV70" i="3" s="1"/>
  <c r="H31" i="2"/>
  <c r="F53" i="2" s="1"/>
  <c r="F54" i="2" s="1"/>
  <c r="D87" i="2" s="1"/>
  <c r="CC87" i="2" s="1"/>
  <c r="L5" i="3" s="1"/>
  <c r="DP43" i="3" s="1"/>
  <c r="DV77" i="3" s="1"/>
  <c r="F31" i="2"/>
  <c r="D53" i="2" s="1"/>
  <c r="D54" i="2" s="1"/>
  <c r="B87" i="2" s="1"/>
  <c r="CA87" i="2" s="1"/>
  <c r="J5" i="3" s="1"/>
  <c r="DN43" i="3" s="1"/>
  <c r="DT77" i="3" s="1"/>
  <c r="F30" i="2"/>
  <c r="D46" i="2" s="1"/>
  <c r="D47" i="2" s="1"/>
  <c r="I28" i="2"/>
  <c r="G34" i="2" s="1"/>
  <c r="G35" i="2" s="1"/>
  <c r="E84" i="2" s="1"/>
  <c r="CD84" i="2" s="1"/>
  <c r="M2" i="3" s="1"/>
  <c r="DQ40" i="3" s="1"/>
  <c r="E35" i="2"/>
  <c r="C84" i="2" s="1"/>
  <c r="CB84" i="2" s="1"/>
  <c r="K2" i="3" s="1"/>
  <c r="DO40" i="3" s="1"/>
  <c r="G30" i="2"/>
  <c r="E46" i="2" s="1"/>
  <c r="E47" i="2" s="1"/>
  <c r="F28" i="2"/>
  <c r="I30" i="2"/>
  <c r="G46" i="2" s="1"/>
  <c r="G47" i="2" s="1"/>
  <c r="E86" i="2" s="1"/>
  <c r="CD86" i="2" s="1"/>
  <c r="M4" i="3" s="1"/>
  <c r="DQ42" i="3" s="1"/>
  <c r="DW70" i="3" s="1"/>
  <c r="H28" i="2"/>
  <c r="F34" i="2" s="1"/>
  <c r="F35" i="2" s="1"/>
  <c r="D84" i="2" s="1"/>
  <c r="CC84" i="2" s="1"/>
  <c r="L2" i="3" s="1"/>
  <c r="DP40" i="3" s="1"/>
  <c r="G29" i="2"/>
  <c r="E39" i="2" s="1"/>
  <c r="E40" i="2" s="1"/>
  <c r="C85" i="2" s="1"/>
  <c r="CB85" i="2" s="1"/>
  <c r="K3" i="3" s="1"/>
  <c r="DO41" i="3" s="1"/>
  <c r="DU63" i="3" s="1"/>
  <c r="H29" i="2"/>
  <c r="F39" i="2" s="1"/>
  <c r="F40" i="2" s="1"/>
  <c r="D85" i="2" s="1"/>
  <c r="CC85" i="2" s="1"/>
  <c r="L3" i="3" s="1"/>
  <c r="DP41" i="3" s="1"/>
  <c r="DV63" i="3" s="1"/>
  <c r="F29" i="2"/>
  <c r="D39" i="2" s="1"/>
  <c r="D40" i="2" s="1"/>
  <c r="B85" i="2" s="1"/>
  <c r="CA85" i="2" s="1"/>
  <c r="J3" i="3" s="1"/>
  <c r="DN41" i="3" s="1"/>
  <c r="DT63" i="3" s="1"/>
  <c r="I29" i="2"/>
  <c r="G39" i="2" s="1"/>
  <c r="G40" i="2" s="1"/>
  <c r="E85" i="2" s="1"/>
  <c r="CD85" i="2" s="1"/>
  <c r="M3" i="3" s="1"/>
  <c r="DQ41" i="3" s="1"/>
  <c r="DW63" i="3" s="1"/>
  <c r="D34" i="2" l="1"/>
  <c r="D35" i="2" s="1"/>
  <c r="D73" i="2"/>
  <c r="C86" i="2"/>
  <c r="CB86" i="2" s="1"/>
  <c r="K4" i="3" s="1"/>
  <c r="DO42" i="3" s="1"/>
  <c r="DU70" i="3" s="1"/>
  <c r="C73" i="2"/>
  <c r="B86" i="2"/>
  <c r="CA86" i="2" s="1"/>
  <c r="J4" i="3" s="1"/>
  <c r="DN42" i="3" s="1"/>
  <c r="DT70" i="3" s="1"/>
  <c r="K73" i="2"/>
  <c r="F73" i="2"/>
  <c r="I73" i="2"/>
  <c r="J73" i="2"/>
  <c r="F74" i="2" s="1"/>
  <c r="E74" i="2" l="1"/>
  <c r="C88" i="2" s="1"/>
  <c r="CB88" i="2" s="1"/>
  <c r="K6" i="3" s="1"/>
  <c r="B84" i="2"/>
  <c r="CA84" i="2" s="1"/>
  <c r="J2" i="3" s="1"/>
  <c r="DN40" i="3" s="1"/>
  <c r="H73" i="2"/>
  <c r="D74" i="2" s="1"/>
  <c r="B88" i="2" s="1"/>
  <c r="CA88" i="2" s="1"/>
  <c r="J6" i="3" s="1"/>
  <c r="I79" i="2"/>
  <c r="F81" i="2" s="1"/>
  <c r="D88" i="2"/>
  <c r="CC88" i="2" s="1"/>
  <c r="L6" i="3" s="1"/>
  <c r="G74" i="2"/>
  <c r="DN44" i="3" l="1"/>
  <c r="DX19" i="3" s="1"/>
  <c r="DT27" i="3" s="1"/>
  <c r="DT29" i="3" s="1"/>
  <c r="CU38" i="3"/>
  <c r="DP44" i="3"/>
  <c r="DZ19" i="3" s="1"/>
  <c r="DV27" i="3" s="1"/>
  <c r="DV29" i="3" s="1"/>
  <c r="CW38" i="3"/>
  <c r="CV38" i="3"/>
  <c r="DO44" i="3"/>
  <c r="DY19" i="3" s="1"/>
  <c r="DU27" i="3" s="1"/>
  <c r="DU29" i="3" s="1"/>
  <c r="G79" i="2"/>
  <c r="D81" i="2" s="1"/>
  <c r="B89" i="2" s="1"/>
  <c r="CA89" i="2" s="1"/>
  <c r="J7" i="3" s="1"/>
  <c r="DN45" i="3" s="1"/>
  <c r="H79" i="2"/>
  <c r="E81" i="2" s="1"/>
  <c r="C89" i="2" s="1"/>
  <c r="CB89" i="2" s="1"/>
  <c r="K7" i="3" s="1"/>
  <c r="DO45" i="3" s="1"/>
  <c r="J79" i="2"/>
  <c r="G81" i="2" s="1"/>
  <c r="E88" i="2"/>
  <c r="CD88" i="2" s="1"/>
  <c r="M6" i="3" s="1"/>
  <c r="I32" i="1"/>
  <c r="DG109" i="3" s="1"/>
  <c r="D89" i="2"/>
  <c r="CC89" i="2" s="1"/>
  <c r="L7" i="3" s="1"/>
  <c r="DP45" i="3" s="1"/>
  <c r="G32" i="1" l="1"/>
  <c r="DE109" i="3" s="1"/>
  <c r="DO30" i="3"/>
  <c r="DO31" i="3"/>
  <c r="DN21" i="3"/>
  <c r="H32" i="1"/>
  <c r="DF109" i="3" s="1"/>
  <c r="DP31" i="3"/>
  <c r="DP30" i="3"/>
  <c r="DO21" i="3"/>
  <c r="DQ44" i="3"/>
  <c r="EA19" i="3" s="1"/>
  <c r="DW27" i="3" s="1"/>
  <c r="DW29" i="3" s="1"/>
  <c r="CX38" i="3"/>
  <c r="DN31" i="3"/>
  <c r="DN30" i="3"/>
  <c r="DM21" i="3"/>
  <c r="J32" i="1"/>
  <c r="E89" i="2"/>
  <c r="CD89" i="2" s="1"/>
  <c r="M7" i="3" s="1"/>
  <c r="DQ45" i="3" s="1"/>
  <c r="DP21" i="3" l="1"/>
  <c r="DM27" i="3" s="1"/>
  <c r="DQ30" i="3"/>
  <c r="DQ31" i="3"/>
  <c r="O30" i="1" a="1"/>
  <c r="O39" i="1" s="1"/>
  <c r="DH109" i="3"/>
  <c r="O33" i="1" l="1"/>
  <c r="O30" i="1"/>
  <c r="O35" i="1"/>
  <c r="O37" i="1"/>
  <c r="O32" i="1"/>
  <c r="O34" i="1"/>
  <c r="O38" i="1"/>
  <c r="O31" i="1"/>
  <c r="O36" i="1"/>
  <c r="Y27" i="1" s="1" a="1"/>
  <c r="Y34" i="1" s="1"/>
  <c r="O35" i="2" s="1"/>
  <c r="Y28" i="1" l="1"/>
  <c r="O29" i="2" s="1"/>
  <c r="Y33" i="1"/>
  <c r="O34" i="2" s="1"/>
  <c r="Y41" i="1"/>
  <c r="O42" i="2" s="1"/>
  <c r="Y29" i="1"/>
  <c r="P8" i="3" s="1"/>
  <c r="CW46" i="3" s="1"/>
  <c r="DC52" i="3" s="1"/>
  <c r="DC54" i="3" s="1"/>
  <c r="DC56" i="3" s="1"/>
  <c r="Y36" i="1"/>
  <c r="O37" i="2" s="1"/>
  <c r="Y27" i="1"/>
  <c r="N8" i="3" s="1"/>
  <c r="CU46" i="3" s="1"/>
  <c r="DA52" i="3" s="1"/>
  <c r="DA54" i="3" s="1"/>
  <c r="DA56" i="3" s="1"/>
  <c r="Y38" i="1"/>
  <c r="O39" i="2" s="1"/>
  <c r="Y35" i="1"/>
  <c r="O36" i="2" s="1"/>
  <c r="Y42" i="1"/>
  <c r="O43" i="2" s="1"/>
  <c r="Y39" i="1"/>
  <c r="O40" i="2" s="1"/>
  <c r="Y40" i="1"/>
  <c r="O41" i="2" s="1"/>
  <c r="Y31" i="1"/>
  <c r="O32" i="2" s="1"/>
  <c r="Y37" i="1"/>
  <c r="O38" i="2" s="1"/>
  <c r="Y30" i="1"/>
  <c r="O31" i="2" s="1"/>
  <c r="Y32" i="1"/>
  <c r="O33" i="2" s="1"/>
  <c r="O30" i="2"/>
  <c r="O8" i="3"/>
  <c r="CV46" i="3" s="1"/>
  <c r="DB52" i="3" s="1"/>
  <c r="DB54" i="3" s="1"/>
  <c r="DB56" i="3" s="1"/>
  <c r="O28" i="2"/>
  <c r="Q8" i="3" l="1"/>
  <c r="CX46" i="3" s="1"/>
  <c r="DD52" i="3" s="1"/>
  <c r="DD54" i="3" s="1"/>
  <c r="DD56" i="3" s="1"/>
  <c r="S30" i="2" a="1"/>
  <c r="V30" i="2" s="1"/>
  <c r="T46" i="2" s="1"/>
  <c r="T47" i="2" s="1"/>
  <c r="S29" i="2" a="1"/>
  <c r="U29" i="2" s="1"/>
  <c r="S39" i="2" s="1"/>
  <c r="S40" i="2" s="1"/>
  <c r="Q85" i="2" s="1"/>
  <c r="CG85" i="2" s="1"/>
  <c r="P3" i="3" s="1"/>
  <c r="CW41" i="3" s="1"/>
  <c r="DC63" i="3" s="1"/>
  <c r="S31" i="2" a="1"/>
  <c r="U31" i="2" s="1"/>
  <c r="S53" i="2" s="1"/>
  <c r="S54" i="2" s="1"/>
  <c r="Q87" i="2" s="1"/>
  <c r="CG87" i="2" s="1"/>
  <c r="P5" i="3" s="1"/>
  <c r="CW43" i="3" s="1"/>
  <c r="DC77" i="3" s="1"/>
  <c r="S28" i="2" a="1"/>
  <c r="U28" i="2" s="1"/>
  <c r="S34" i="2" s="1"/>
  <c r="S35" i="2" s="1"/>
  <c r="Q84" i="2" s="1"/>
  <c r="CG84" i="2" s="1"/>
  <c r="P2" i="3" s="1"/>
  <c r="CW40" i="3" s="1"/>
  <c r="U30" i="2"/>
  <c r="S46" i="2" s="1"/>
  <c r="S47" i="2" s="1"/>
  <c r="T30" i="2"/>
  <c r="R46" i="2" s="1"/>
  <c r="R47" i="2" s="1"/>
  <c r="T29" i="2"/>
  <c r="R39" i="2" s="1"/>
  <c r="R40" i="2" s="1"/>
  <c r="P85" i="2" s="1"/>
  <c r="CF85" i="2" s="1"/>
  <c r="O3" i="3" s="1"/>
  <c r="CV41" i="3" s="1"/>
  <c r="DB63" i="3" s="1"/>
  <c r="V29" i="2"/>
  <c r="T39" i="2" s="1"/>
  <c r="T40" i="2" s="1"/>
  <c r="R85" i="2" s="1"/>
  <c r="CH85" i="2" s="1"/>
  <c r="Q3" i="3" s="1"/>
  <c r="CX41" i="3" s="1"/>
  <c r="DD63" i="3" s="1"/>
  <c r="S29" i="2" l="1"/>
  <c r="Q39" i="2" s="1"/>
  <c r="Q40" i="2" s="1"/>
  <c r="O85" i="2" s="1"/>
  <c r="CE85" i="2" s="1"/>
  <c r="N3" i="3" s="1"/>
  <c r="CU41" i="3" s="1"/>
  <c r="DA63" i="3" s="1"/>
  <c r="T31" i="2"/>
  <c r="R53" i="2" s="1"/>
  <c r="R54" i="2" s="1"/>
  <c r="P87" i="2" s="1"/>
  <c r="CF87" i="2" s="1"/>
  <c r="O5" i="3" s="1"/>
  <c r="CV43" i="3" s="1"/>
  <c r="DB77" i="3" s="1"/>
  <c r="S30" i="2"/>
  <c r="Q46" i="2" s="1"/>
  <c r="Q47" i="2" s="1"/>
  <c r="S31" i="2"/>
  <c r="Q53" i="2" s="1"/>
  <c r="Q54" i="2" s="1"/>
  <c r="O87" i="2" s="1"/>
  <c r="CE87" i="2" s="1"/>
  <c r="N5" i="3" s="1"/>
  <c r="CU43" i="3" s="1"/>
  <c r="DA77" i="3" s="1"/>
  <c r="V31" i="2"/>
  <c r="T53" i="2" s="1"/>
  <c r="T54" i="2" s="1"/>
  <c r="R87" i="2" s="1"/>
  <c r="CH87" i="2" s="1"/>
  <c r="Q5" i="3" s="1"/>
  <c r="CX43" i="3" s="1"/>
  <c r="DD77" i="3" s="1"/>
  <c r="T28" i="2"/>
  <c r="V28" i="2"/>
  <c r="T34" i="2" s="1"/>
  <c r="T35" i="2" s="1"/>
  <c r="R84" i="2" s="1"/>
  <c r="CH84" i="2" s="1"/>
  <c r="Q2" i="3" s="1"/>
  <c r="CX40" i="3" s="1"/>
  <c r="S28" i="2"/>
  <c r="Q34" i="2" s="1"/>
  <c r="Q35" i="2" s="1"/>
  <c r="R86" i="2"/>
  <c r="CH86" i="2" s="1"/>
  <c r="Q4" i="3" s="1"/>
  <c r="CX42" i="3" s="1"/>
  <c r="DD70" i="3" s="1"/>
  <c r="S73" i="2"/>
  <c r="P86" i="2"/>
  <c r="CF86" i="2" s="1"/>
  <c r="O4" i="3" s="1"/>
  <c r="CV42" i="3" s="1"/>
  <c r="DB70" i="3" s="1"/>
  <c r="Q73" i="2"/>
  <c r="O86" i="2"/>
  <c r="CE86" i="2" s="1"/>
  <c r="N4" i="3" s="1"/>
  <c r="CU42" i="3" s="1"/>
  <c r="DA70" i="3" s="1"/>
  <c r="P73" i="2"/>
  <c r="R73" i="2"/>
  <c r="Q86" i="2"/>
  <c r="CG86" i="2" s="1"/>
  <c r="P4" i="3" s="1"/>
  <c r="CW42" i="3" s="1"/>
  <c r="DC70" i="3" s="1"/>
  <c r="R34" i="2"/>
  <c r="R35" i="2" s="1"/>
  <c r="X73" i="2"/>
  <c r="W73" i="2"/>
  <c r="S74" i="2" l="1"/>
  <c r="V79" i="2" s="1"/>
  <c r="S81" i="2" s="1"/>
  <c r="U73" i="2"/>
  <c r="Q74" i="2" s="1"/>
  <c r="O84" i="2"/>
  <c r="CE84" i="2" s="1"/>
  <c r="N2" i="3" s="1"/>
  <c r="CU40" i="3" s="1"/>
  <c r="T74" i="2"/>
  <c r="V73" i="2"/>
  <c r="R74" i="2" s="1"/>
  <c r="P84" i="2"/>
  <c r="CF84" i="2" s="1"/>
  <c r="O2" i="3" s="1"/>
  <c r="CV40" i="3" s="1"/>
  <c r="Q88" i="2" l="1"/>
  <c r="CG88" i="2" s="1"/>
  <c r="P6" i="3" s="1"/>
  <c r="CW44" i="3" s="1"/>
  <c r="DG19" i="3" s="1"/>
  <c r="DC27" i="3" s="1"/>
  <c r="DC29" i="3" s="1"/>
  <c r="CD38" i="3"/>
  <c r="I33" i="1"/>
  <c r="CN109" i="3" s="1"/>
  <c r="Q89" i="2"/>
  <c r="CG89" i="2" s="1"/>
  <c r="P7" i="3" s="1"/>
  <c r="CW45" i="3" s="1"/>
  <c r="U79" i="2"/>
  <c r="R81" i="2" s="1"/>
  <c r="P88" i="2"/>
  <c r="CF88" i="2" s="1"/>
  <c r="O6" i="3" s="1"/>
  <c r="W79" i="2"/>
  <c r="T81" i="2" s="1"/>
  <c r="R88" i="2"/>
  <c r="CH88" i="2" s="1"/>
  <c r="Q6" i="3" s="1"/>
  <c r="T79" i="2"/>
  <c r="Q81" i="2" s="1"/>
  <c r="O88" i="2"/>
  <c r="CE88" i="2" s="1"/>
  <c r="N6" i="3" s="1"/>
  <c r="CW31" i="3" l="1"/>
  <c r="CW30" i="3"/>
  <c r="CV21" i="3"/>
  <c r="CU44" i="3"/>
  <c r="DE19" i="3" s="1"/>
  <c r="DA27" i="3" s="1"/>
  <c r="DA29" i="3" s="1"/>
  <c r="CB38" i="3"/>
  <c r="CC38" i="3"/>
  <c r="CV44" i="3"/>
  <c r="DF19" i="3" s="1"/>
  <c r="DB27" i="3" s="1"/>
  <c r="DB29" i="3" s="1"/>
  <c r="CX44" i="3"/>
  <c r="DH19" i="3" s="1"/>
  <c r="DD27" i="3" s="1"/>
  <c r="DD29" i="3" s="1"/>
  <c r="CE38" i="3"/>
  <c r="H33" i="1"/>
  <c r="CM109" i="3" s="1"/>
  <c r="P89" i="2"/>
  <c r="CF89" i="2" s="1"/>
  <c r="O7" i="3" s="1"/>
  <c r="CV45" i="3" s="1"/>
  <c r="J33" i="1"/>
  <c r="CO109" i="3" s="1"/>
  <c r="R89" i="2"/>
  <c r="CH89" i="2" s="1"/>
  <c r="Q7" i="3" s="1"/>
  <c r="CX45" i="3" s="1"/>
  <c r="G33" i="1"/>
  <c r="CL109" i="3" s="1"/>
  <c r="O89" i="2"/>
  <c r="CE89" i="2" s="1"/>
  <c r="N7" i="3" s="1"/>
  <c r="CU45" i="3" s="1"/>
  <c r="CU31" i="3" l="1"/>
  <c r="CU30" i="3"/>
  <c r="CT21" i="3"/>
  <c r="CV31" i="3"/>
  <c r="CV30" i="3"/>
  <c r="CU21" i="3"/>
  <c r="CX30" i="3"/>
  <c r="CX31" i="3"/>
  <c r="CW21" i="3"/>
  <c r="P30" i="1" a="1"/>
  <c r="P31" i="1" s="1"/>
  <c r="CT27" i="3" l="1"/>
  <c r="P30" i="1"/>
  <c r="P32" i="1"/>
  <c r="P39" i="1"/>
  <c r="P35" i="1"/>
  <c r="P36" i="1"/>
  <c r="P33" i="1"/>
  <c r="P38" i="1"/>
  <c r="P37" i="1"/>
  <c r="P34" i="1"/>
  <c r="Z27" i="1" l="1" a="1"/>
  <c r="Z27" i="1" s="1"/>
  <c r="R8" i="3" s="1"/>
  <c r="CB46" i="3" s="1"/>
  <c r="CH52" i="3" s="1"/>
  <c r="CH54" i="3" s="1"/>
  <c r="CH56" i="3" s="1"/>
  <c r="Z34" i="1" l="1"/>
  <c r="AB35" i="2" s="1"/>
  <c r="Z39" i="1"/>
  <c r="AB40" i="2" s="1"/>
  <c r="Z42" i="1"/>
  <c r="AB43" i="2" s="1"/>
  <c r="Z29" i="1"/>
  <c r="Z38" i="1"/>
  <c r="AB39" i="2" s="1"/>
  <c r="Z36" i="1"/>
  <c r="AB37" i="2" s="1"/>
  <c r="Z30" i="1"/>
  <c r="U8" i="3" s="1"/>
  <c r="CE46" i="3" s="1"/>
  <c r="CK52" i="3" s="1"/>
  <c r="CK54" i="3" s="1"/>
  <c r="CK56" i="3" s="1"/>
  <c r="Z40" i="1"/>
  <c r="AB41" i="2" s="1"/>
  <c r="Z41" i="1"/>
  <c r="AB42" i="2" s="1"/>
  <c r="Z28" i="1"/>
  <c r="AB28" i="2"/>
  <c r="Z32" i="1"/>
  <c r="AB33" i="2" s="1"/>
  <c r="Z37" i="1"/>
  <c r="AB38" i="2" s="1"/>
  <c r="Z31" i="1"/>
  <c r="AB32" i="2" s="1"/>
  <c r="Z33" i="1"/>
  <c r="AB34" i="2" s="1"/>
  <c r="Z35" i="1"/>
  <c r="AB36" i="2" s="1"/>
  <c r="AF29" i="2" l="1" a="1"/>
  <c r="AH29" i="2" s="1"/>
  <c r="AF39" i="2" s="1"/>
  <c r="AF40" i="2" s="1"/>
  <c r="AD85" i="2" s="1"/>
  <c r="CK85" i="2" s="1"/>
  <c r="T3" i="3" s="1"/>
  <c r="CD41" i="3" s="1"/>
  <c r="CJ63" i="3" s="1"/>
  <c r="AF30" i="2" a="1"/>
  <c r="AI30" i="2" s="1"/>
  <c r="AG46" i="2" s="1"/>
  <c r="AG47" i="2" s="1"/>
  <c r="AF31" i="2" a="1"/>
  <c r="AG31" i="2" s="1"/>
  <c r="AE53" i="2" s="1"/>
  <c r="AE54" i="2" s="1"/>
  <c r="AC87" i="2" s="1"/>
  <c r="CJ87" i="2" s="1"/>
  <c r="S5" i="3" s="1"/>
  <c r="CC43" i="3" s="1"/>
  <c r="CI77" i="3" s="1"/>
  <c r="AB30" i="2"/>
  <c r="T8" i="3"/>
  <c r="CD46" i="3" s="1"/>
  <c r="CJ52" i="3" s="1"/>
  <c r="CJ54" i="3" s="1"/>
  <c r="CJ56" i="3" s="1"/>
  <c r="S8" i="3"/>
  <c r="CC46" i="3" s="1"/>
  <c r="CI52" i="3" s="1"/>
  <c r="CI54" i="3" s="1"/>
  <c r="CI56" i="3" s="1"/>
  <c r="AB29" i="2"/>
  <c r="AB31" i="2"/>
  <c r="AF29" i="2"/>
  <c r="AD39" i="2" s="1"/>
  <c r="AD40" i="2" s="1"/>
  <c r="AB85" i="2" s="1"/>
  <c r="CI85" i="2" s="1"/>
  <c r="R3" i="3" s="1"/>
  <c r="CB41" i="3" s="1"/>
  <c r="CH63" i="3" s="1"/>
  <c r="AF30" i="2" l="1"/>
  <c r="AD46" i="2" s="1"/>
  <c r="AD47" i="2" s="1"/>
  <c r="AB86" i="2" s="1"/>
  <c r="CI86" i="2" s="1"/>
  <c r="R4" i="3" s="1"/>
  <c r="CB42" i="3" s="1"/>
  <c r="CH70" i="3" s="1"/>
  <c r="AG29" i="2"/>
  <c r="AE39" i="2" s="1"/>
  <c r="AE40" i="2" s="1"/>
  <c r="AC85" i="2" s="1"/>
  <c r="CJ85" i="2" s="1"/>
  <c r="S3" i="3" s="1"/>
  <c r="CC41" i="3" s="1"/>
  <c r="CI63" i="3" s="1"/>
  <c r="AG30" i="2"/>
  <c r="AE46" i="2" s="1"/>
  <c r="AE47" i="2" s="1"/>
  <c r="AC86" i="2" s="1"/>
  <c r="CJ86" i="2" s="1"/>
  <c r="S4" i="3" s="1"/>
  <c r="CC42" i="3" s="1"/>
  <c r="CI70" i="3" s="1"/>
  <c r="AI29" i="2"/>
  <c r="AG39" i="2" s="1"/>
  <c r="AG40" i="2" s="1"/>
  <c r="AE85" i="2" s="1"/>
  <c r="CL85" i="2" s="1"/>
  <c r="U3" i="3" s="1"/>
  <c r="CE41" i="3" s="1"/>
  <c r="CK63" i="3" s="1"/>
  <c r="AH30" i="2"/>
  <c r="AF46" i="2" s="1"/>
  <c r="AF47" i="2" s="1"/>
  <c r="AD86" i="2" s="1"/>
  <c r="CK86" i="2" s="1"/>
  <c r="T4" i="3" s="1"/>
  <c r="CD42" i="3" s="1"/>
  <c r="CJ70" i="3" s="1"/>
  <c r="AF73" i="2"/>
  <c r="AE86" i="2"/>
  <c r="CL86" i="2" s="1"/>
  <c r="U4" i="3" s="1"/>
  <c r="CE42" i="3" s="1"/>
  <c r="CK70" i="3" s="1"/>
  <c r="AF31" i="2"/>
  <c r="AD53" i="2" s="1"/>
  <c r="AD54" i="2" s="1"/>
  <c r="AB87" i="2" s="1"/>
  <c r="CI87" i="2" s="1"/>
  <c r="R5" i="3" s="1"/>
  <c r="CB43" i="3" s="1"/>
  <c r="CH77" i="3" s="1"/>
  <c r="AH31" i="2"/>
  <c r="AF53" i="2" s="1"/>
  <c r="AF54" i="2" s="1"/>
  <c r="AD87" i="2" s="1"/>
  <c r="CK87" i="2" s="1"/>
  <c r="T5" i="3" s="1"/>
  <c r="CD43" i="3" s="1"/>
  <c r="CJ77" i="3" s="1"/>
  <c r="AI31" i="2"/>
  <c r="AG53" i="2" s="1"/>
  <c r="AG54" i="2" s="1"/>
  <c r="AE87" i="2" s="1"/>
  <c r="CL87" i="2" s="1"/>
  <c r="U5" i="3" s="1"/>
  <c r="CE43" i="3" s="1"/>
  <c r="CK77" i="3" s="1"/>
  <c r="AF28" i="2" a="1"/>
  <c r="AG28" i="2" s="1"/>
  <c r="AE34" i="2" s="1"/>
  <c r="AE35" i="2" s="1"/>
  <c r="AC84" i="2" s="1"/>
  <c r="CJ84" i="2" s="1"/>
  <c r="S2" i="3" s="1"/>
  <c r="CC40" i="3" s="1"/>
  <c r="AD73" i="2"/>
  <c r="AE73" i="2" l="1"/>
  <c r="AC73" i="2"/>
  <c r="AI28" i="2"/>
  <c r="AG34" i="2" s="1"/>
  <c r="AG35" i="2" s="1"/>
  <c r="AE84" i="2" s="1"/>
  <c r="CL84" i="2" s="1"/>
  <c r="U2" i="3" s="1"/>
  <c r="CE40" i="3" s="1"/>
  <c r="AH28" i="2"/>
  <c r="AF34" i="2" s="1"/>
  <c r="AF35" i="2" s="1"/>
  <c r="AI73" i="2"/>
  <c r="AE74" i="2" s="1"/>
  <c r="AH79" i="2" s="1"/>
  <c r="AE81" i="2" s="1"/>
  <c r="AF28" i="2"/>
  <c r="AD34" i="2" s="1"/>
  <c r="AD35" i="2" s="1"/>
  <c r="AB84" i="2" s="1"/>
  <c r="CI84" i="2" s="1"/>
  <c r="R2" i="3" s="1"/>
  <c r="CB40" i="3" s="1"/>
  <c r="AK73" i="2" l="1"/>
  <c r="AG74" i="2" s="1"/>
  <c r="AH73" i="2"/>
  <c r="AD74" i="2" s="1"/>
  <c r="AG79" i="2" s="1"/>
  <c r="AD81" i="2" s="1"/>
  <c r="AB89" i="2" s="1"/>
  <c r="CI89" i="2" s="1"/>
  <c r="R7" i="3" s="1"/>
  <c r="CB45" i="3" s="1"/>
  <c r="CA21" i="3" s="1"/>
  <c r="AJ73" i="2"/>
  <c r="AF74" i="2" s="1"/>
  <c r="AD84" i="2"/>
  <c r="CK84" i="2" s="1"/>
  <c r="T2" i="3" s="1"/>
  <c r="CD40" i="3" s="1"/>
  <c r="AC88" i="2"/>
  <c r="CJ88" i="2" s="1"/>
  <c r="S6" i="3" s="1"/>
  <c r="H34" i="1"/>
  <c r="BT109" i="3" s="1"/>
  <c r="AC89" i="2"/>
  <c r="CJ89" i="2" s="1"/>
  <c r="S7" i="3" s="1"/>
  <c r="CC45" i="3" s="1"/>
  <c r="CB31" i="3" l="1"/>
  <c r="CB30" i="3"/>
  <c r="G34" i="1"/>
  <c r="BS109" i="3" s="1"/>
  <c r="AB88" i="2"/>
  <c r="CI88" i="2" s="1"/>
  <c r="R6" i="3" s="1"/>
  <c r="AI79" i="2"/>
  <c r="AF81" i="2" s="1"/>
  <c r="AD88" i="2"/>
  <c r="CK88" i="2" s="1"/>
  <c r="T6" i="3" s="1"/>
  <c r="AJ79" i="2"/>
  <c r="AG81" i="2" s="1"/>
  <c r="AE88" i="2"/>
  <c r="CL88" i="2" s="1"/>
  <c r="U6" i="3" s="1"/>
  <c r="CC44" i="3"/>
  <c r="CM19" i="3" s="1"/>
  <c r="CI27" i="3" s="1"/>
  <c r="CI29" i="3" s="1"/>
  <c r="BJ38" i="3"/>
  <c r="CC31" i="3"/>
  <c r="CC30" i="3"/>
  <c r="CB21" i="3"/>
  <c r="CB44" i="3" l="1"/>
  <c r="CL19" i="3" s="1"/>
  <c r="CH27" i="3" s="1"/>
  <c r="CH29" i="3" s="1"/>
  <c r="BI38" i="3"/>
  <c r="BL38" i="3"/>
  <c r="CE44" i="3"/>
  <c r="CO19" i="3" s="1"/>
  <c r="CK27" i="3" s="1"/>
  <c r="CK29" i="3" s="1"/>
  <c r="AE89" i="2"/>
  <c r="CL89" i="2" s="1"/>
  <c r="U7" i="3" s="1"/>
  <c r="CE45" i="3" s="1"/>
  <c r="J34" i="1"/>
  <c r="BV109" i="3" s="1"/>
  <c r="BK38" i="3"/>
  <c r="CD44" i="3"/>
  <c r="CN19" i="3" s="1"/>
  <c r="CJ27" i="3" s="1"/>
  <c r="CJ29" i="3" s="1"/>
  <c r="I34" i="1"/>
  <c r="AD89" i="2"/>
  <c r="CK89" i="2" s="1"/>
  <c r="T7" i="3" s="1"/>
  <c r="CD45" i="3" s="1"/>
  <c r="CD30" i="3" l="1"/>
  <c r="CD31" i="3"/>
  <c r="CC21" i="3"/>
  <c r="CA27" i="3" s="1"/>
  <c r="CE30" i="3"/>
  <c r="CE31" i="3"/>
  <c r="CD21" i="3"/>
  <c r="BU109" i="3"/>
  <c r="Q30" i="1" a="1"/>
  <c r="Q30" i="1" l="1"/>
  <c r="AA27" i="1" s="1" a="1"/>
  <c r="AA38" i="1" s="1"/>
  <c r="AO39" i="2" s="1"/>
  <c r="Q32" i="1"/>
  <c r="Q34" i="1"/>
  <c r="Q35" i="1"/>
  <c r="Q39" i="1"/>
  <c r="Q36" i="1"/>
  <c r="Q38" i="1"/>
  <c r="Q37" i="1"/>
  <c r="Q31" i="1"/>
  <c r="Q33" i="1"/>
  <c r="AA28" i="1" l="1"/>
  <c r="AA36" i="1"/>
  <c r="AO37" i="2" s="1"/>
  <c r="AA32" i="1"/>
  <c r="AO33" i="2" s="1"/>
  <c r="AA33" i="1"/>
  <c r="AO34" i="2" s="1"/>
  <c r="AA31" i="1"/>
  <c r="AO32" i="2" s="1"/>
  <c r="AA39" i="1"/>
  <c r="AO40" i="2" s="1"/>
  <c r="AA42" i="1"/>
  <c r="AO43" i="2" s="1"/>
  <c r="AA34" i="1"/>
  <c r="AO35" i="2" s="1"/>
  <c r="AA30" i="1"/>
  <c r="AA35" i="1"/>
  <c r="AO36" i="2" s="1"/>
  <c r="AA29" i="1"/>
  <c r="AA41" i="1"/>
  <c r="AO42" i="2" s="1"/>
  <c r="AA27" i="1"/>
  <c r="V8" i="3" s="1"/>
  <c r="BI46" i="3" s="1"/>
  <c r="BO52" i="3" s="1"/>
  <c r="BO54" i="3" s="1"/>
  <c r="BO56" i="3" s="1"/>
  <c r="AA37" i="1"/>
  <c r="AO38" i="2" s="1"/>
  <c r="AA40" i="1"/>
  <c r="AO41" i="2" s="1"/>
  <c r="AS30" i="2" a="1"/>
  <c r="AO28" i="2" l="1"/>
  <c r="AS29" i="2" a="1"/>
  <c r="AT29" i="2" s="1"/>
  <c r="AR39" i="2" s="1"/>
  <c r="AR40" i="2" s="1"/>
  <c r="AP85" i="2" s="1"/>
  <c r="CN85" i="2" s="1"/>
  <c r="W3" i="3" s="1"/>
  <c r="BJ41" i="3" s="1"/>
  <c r="BP63" i="3" s="1"/>
  <c r="AU29" i="2"/>
  <c r="AS39" i="2" s="1"/>
  <c r="AS40" i="2" s="1"/>
  <c r="AQ85" i="2" s="1"/>
  <c r="CO85" i="2" s="1"/>
  <c r="X3" i="3" s="1"/>
  <c r="BK41" i="3" s="1"/>
  <c r="BQ63" i="3" s="1"/>
  <c r="Y8" i="3"/>
  <c r="BL46" i="3" s="1"/>
  <c r="BR52" i="3" s="1"/>
  <c r="BR54" i="3" s="1"/>
  <c r="BR56" i="3" s="1"/>
  <c r="AO31" i="2"/>
  <c r="AO29" i="2"/>
  <c r="W8" i="3"/>
  <c r="BJ46" i="3" s="1"/>
  <c r="BP52" i="3" s="1"/>
  <c r="BP54" i="3" s="1"/>
  <c r="BP56" i="3" s="1"/>
  <c r="X8" i="3"/>
  <c r="BK46" i="3" s="1"/>
  <c r="BQ52" i="3" s="1"/>
  <c r="BQ54" i="3" s="1"/>
  <c r="BQ56" i="3" s="1"/>
  <c r="AO30" i="2"/>
  <c r="AS31" i="2" a="1"/>
  <c r="AS30" i="2"/>
  <c r="AQ46" i="2" s="1"/>
  <c r="AQ47" i="2" s="1"/>
  <c r="AU30" i="2"/>
  <c r="AS46" i="2" s="1"/>
  <c r="AS47" i="2" s="1"/>
  <c r="AV30" i="2"/>
  <c r="AT46" i="2" s="1"/>
  <c r="AT47" i="2" s="1"/>
  <c r="AT30" i="2"/>
  <c r="AR46" i="2" s="1"/>
  <c r="AR47" i="2" s="1"/>
  <c r="AS29" i="2" l="1"/>
  <c r="AQ39" i="2" s="1"/>
  <c r="AQ40" i="2" s="1"/>
  <c r="AO85" i="2" s="1"/>
  <c r="CM85" i="2" s="1"/>
  <c r="V3" i="3" s="1"/>
  <c r="BI41" i="3" s="1"/>
  <c r="BO63" i="3" s="1"/>
  <c r="AV29" i="2"/>
  <c r="AT39" i="2" s="1"/>
  <c r="AT40" i="2" s="1"/>
  <c r="AR85" i="2" s="1"/>
  <c r="CP85" i="2" s="1"/>
  <c r="Y3" i="3" s="1"/>
  <c r="BL41" i="3" s="1"/>
  <c r="BR63" i="3" s="1"/>
  <c r="AS28" i="2" a="1"/>
  <c r="AT28" i="2" s="1"/>
  <c r="AR34" i="2" s="1"/>
  <c r="AR35" i="2" s="1"/>
  <c r="AS31" i="2"/>
  <c r="AQ53" i="2" s="1"/>
  <c r="AQ54" i="2" s="1"/>
  <c r="AO87" i="2" s="1"/>
  <c r="CM87" i="2" s="1"/>
  <c r="V5" i="3" s="1"/>
  <c r="BI43" i="3" s="1"/>
  <c r="BO77" i="3" s="1"/>
  <c r="AT31" i="2"/>
  <c r="AR53" i="2" s="1"/>
  <c r="AR54" i="2" s="1"/>
  <c r="AP87" i="2" s="1"/>
  <c r="CN87" i="2" s="1"/>
  <c r="W5" i="3" s="1"/>
  <c r="BJ43" i="3" s="1"/>
  <c r="BP77" i="3" s="1"/>
  <c r="AU31" i="2"/>
  <c r="AS53" i="2" s="1"/>
  <c r="AS54" i="2" s="1"/>
  <c r="AQ87" i="2" s="1"/>
  <c r="CO87" i="2" s="1"/>
  <c r="X5" i="3" s="1"/>
  <c r="BK43" i="3" s="1"/>
  <c r="BQ77" i="3" s="1"/>
  <c r="AV31" i="2"/>
  <c r="AT53" i="2" s="1"/>
  <c r="AT54" i="2" s="1"/>
  <c r="AR87" i="2" s="1"/>
  <c r="CP87" i="2" s="1"/>
  <c r="Y5" i="3" s="1"/>
  <c r="BL43" i="3" s="1"/>
  <c r="BR77" i="3" s="1"/>
  <c r="AP86" i="2"/>
  <c r="CN86" i="2" s="1"/>
  <c r="W4" i="3" s="1"/>
  <c r="BJ42" i="3" s="1"/>
  <c r="BP70" i="3" s="1"/>
  <c r="AQ73" i="2"/>
  <c r="AS73" i="2"/>
  <c r="AR86" i="2"/>
  <c r="CP86" i="2" s="1"/>
  <c r="Y4" i="3" s="1"/>
  <c r="BL42" i="3" s="1"/>
  <c r="BR70" i="3" s="1"/>
  <c r="AR73" i="2"/>
  <c r="AQ86" i="2"/>
  <c r="CO86" i="2" s="1"/>
  <c r="X4" i="3" s="1"/>
  <c r="BK42" i="3" s="1"/>
  <c r="BQ70" i="3" s="1"/>
  <c r="AP73" i="2"/>
  <c r="AO86" i="2"/>
  <c r="CM86" i="2" s="1"/>
  <c r="V4" i="3" s="1"/>
  <c r="BI42" i="3" s="1"/>
  <c r="BO70" i="3" s="1"/>
  <c r="AS28" i="2" l="1"/>
  <c r="AQ34" i="2" s="1"/>
  <c r="AQ35" i="2" s="1"/>
  <c r="AO84" i="2" s="1"/>
  <c r="CM84" i="2" s="1"/>
  <c r="V2" i="3" s="1"/>
  <c r="BI40" i="3" s="1"/>
  <c r="AV28" i="2"/>
  <c r="AT34" i="2" s="1"/>
  <c r="AT35" i="2" s="1"/>
  <c r="AR84" i="2" s="1"/>
  <c r="CP84" i="2" s="1"/>
  <c r="Y2" i="3" s="1"/>
  <c r="BL40" i="3" s="1"/>
  <c r="AU28" i="2"/>
  <c r="AS34" i="2" s="1"/>
  <c r="AS35" i="2" s="1"/>
  <c r="AW73" i="2" s="1"/>
  <c r="AS74" i="2" s="1"/>
  <c r="AP84" i="2"/>
  <c r="CN84" i="2" s="1"/>
  <c r="W2" i="3" s="1"/>
  <c r="BJ40" i="3" s="1"/>
  <c r="AV73" i="2"/>
  <c r="AR74" i="2" s="1"/>
  <c r="AX73" i="2"/>
  <c r="AT74" i="2" s="1"/>
  <c r="AQ84" i="2" l="1"/>
  <c r="CO84" i="2" s="1"/>
  <c r="X2" i="3" s="1"/>
  <c r="BK40" i="3" s="1"/>
  <c r="AU79" i="2"/>
  <c r="AR81" i="2" s="1"/>
  <c r="AP88" i="2"/>
  <c r="CN88" i="2" s="1"/>
  <c r="W6" i="3" s="1"/>
  <c r="AQ38" i="3" s="1"/>
  <c r="AU73" i="2"/>
  <c r="AQ74" i="2" s="1"/>
  <c r="AO88" i="2" s="1"/>
  <c r="CM88" i="2" s="1"/>
  <c r="V6" i="3" s="1"/>
  <c r="AV79" i="2"/>
  <c r="AS81" i="2" s="1"/>
  <c r="I35" i="1" s="1"/>
  <c r="BB109" i="3" s="1"/>
  <c r="AQ88" i="2"/>
  <c r="CO88" i="2" s="1"/>
  <c r="X6" i="3" s="1"/>
  <c r="AP89" i="2"/>
  <c r="CN89" i="2" s="1"/>
  <c r="W7" i="3" s="1"/>
  <c r="BJ45" i="3" s="1"/>
  <c r="BJ30" i="3" s="1"/>
  <c r="H35" i="1"/>
  <c r="BA109" i="3" s="1"/>
  <c r="AW79" i="2"/>
  <c r="AT81" i="2" s="1"/>
  <c r="AR89" i="2" s="1"/>
  <c r="CP89" i="2" s="1"/>
  <c r="Y7" i="3" s="1"/>
  <c r="BL45" i="3" s="1"/>
  <c r="BK21" i="3" s="1"/>
  <c r="AR88" i="2"/>
  <c r="CP88" i="2" s="1"/>
  <c r="Y6" i="3" s="1"/>
  <c r="BL44" i="3" s="1"/>
  <c r="BV19" i="3" s="1"/>
  <c r="BR27" i="3" s="1"/>
  <c r="BR29" i="3" s="1"/>
  <c r="BK44" i="3"/>
  <c r="BU19" i="3" s="1"/>
  <c r="BQ27" i="3" s="1"/>
  <c r="BQ29" i="3" s="1"/>
  <c r="AR38" i="3"/>
  <c r="BJ44" i="3"/>
  <c r="BT19" i="3" s="1"/>
  <c r="BP27" i="3" s="1"/>
  <c r="BP29" i="3" s="1"/>
  <c r="BL30" i="3"/>
  <c r="J35" i="1"/>
  <c r="BI21" i="3" l="1"/>
  <c r="AT79" i="2"/>
  <c r="AQ81" i="2" s="1"/>
  <c r="BJ31" i="3"/>
  <c r="BL31" i="3"/>
  <c r="AQ89" i="2"/>
  <c r="CO89" i="2" s="1"/>
  <c r="X7" i="3" s="1"/>
  <c r="BK45" i="3" s="1"/>
  <c r="AP38" i="3"/>
  <c r="BI44" i="3"/>
  <c r="BS19" i="3" s="1"/>
  <c r="BO27" i="3" s="1"/>
  <c r="BO29" i="3" s="1"/>
  <c r="AS38" i="3"/>
  <c r="G35" i="1"/>
  <c r="AO89" i="2"/>
  <c r="CM89" i="2" s="1"/>
  <c r="V7" i="3" s="1"/>
  <c r="BI45" i="3" s="1"/>
  <c r="BK31" i="3"/>
  <c r="BK30" i="3"/>
  <c r="BJ21" i="3"/>
  <c r="G37" i="1"/>
  <c r="BC109" i="3"/>
  <c r="BI31" i="3" l="1"/>
  <c r="BH21" i="3"/>
  <c r="BH27" i="3" s="1"/>
  <c r="BI30" i="3"/>
  <c r="AZ109" i="3"/>
  <c r="R30" i="1" a="1"/>
  <c r="R35" i="1" l="1"/>
  <c r="R39" i="1"/>
  <c r="R33" i="1"/>
  <c r="R36" i="1"/>
  <c r="R31" i="1"/>
  <c r="R38" i="1"/>
  <c r="R37" i="1"/>
  <c r="R30" i="1"/>
  <c r="AB27" i="1" s="1" a="1"/>
  <c r="R32" i="1"/>
  <c r="R34" i="1"/>
  <c r="AB41" i="1" l="1"/>
  <c r="BB42" i="2" s="1"/>
  <c r="AB28" i="1"/>
  <c r="AB37" i="1"/>
  <c r="BB38" i="2" s="1"/>
  <c r="AB33" i="1"/>
  <c r="BB34" i="2" s="1"/>
  <c r="AB31" i="1"/>
  <c r="BB32" i="2" s="1"/>
  <c r="AB32" i="1"/>
  <c r="BB33" i="2" s="1"/>
  <c r="AB36" i="1"/>
  <c r="BB37" i="2" s="1"/>
  <c r="AB29" i="1"/>
  <c r="AB30" i="1"/>
  <c r="AB34" i="1"/>
  <c r="BB35" i="2" s="1"/>
  <c r="AB35" i="1"/>
  <c r="BB36" i="2" s="1"/>
  <c r="AB38" i="1"/>
  <c r="BB39" i="2" s="1"/>
  <c r="AB42" i="1"/>
  <c r="BB43" i="2" s="1"/>
  <c r="AB27" i="1"/>
  <c r="AB40" i="1"/>
  <c r="BB41" i="2" s="1"/>
  <c r="AB39" i="1"/>
  <c r="BB40" i="2" s="1"/>
  <c r="BF30" i="2" l="1" a="1"/>
  <c r="BG30" i="2" s="1"/>
  <c r="BE46" i="2" s="1"/>
  <c r="BE47" i="2" s="1"/>
  <c r="BI30" i="2"/>
  <c r="BG46" i="2" s="1"/>
  <c r="BG47" i="2" s="1"/>
  <c r="BE86" i="2" s="1"/>
  <c r="CT86" i="2" s="1"/>
  <c r="AC4" i="3" s="1"/>
  <c r="AS42" i="3" s="1"/>
  <c r="AY70" i="3" s="1"/>
  <c r="BF29" i="2" a="1"/>
  <c r="BH29" i="2" s="1"/>
  <c r="BF39" i="2" s="1"/>
  <c r="BF40" i="2" s="1"/>
  <c r="BD85" i="2" s="1"/>
  <c r="CS85" i="2" s="1"/>
  <c r="AB3" i="3" s="1"/>
  <c r="AR41" i="3" s="1"/>
  <c r="AX63" i="3" s="1"/>
  <c r="AC8" i="3"/>
  <c r="AS46" i="3" s="1"/>
  <c r="AY52" i="3" s="1"/>
  <c r="AY54" i="3" s="1"/>
  <c r="AY56" i="3" s="1"/>
  <c r="BB31" i="2"/>
  <c r="BF31" i="2" a="1"/>
  <c r="BB30" i="2"/>
  <c r="AB8" i="3"/>
  <c r="AR46" i="3" s="1"/>
  <c r="AX52" i="3" s="1"/>
  <c r="AX54" i="3" s="1"/>
  <c r="AX56" i="3" s="1"/>
  <c r="BH30" i="2"/>
  <c r="BF46" i="2" s="1"/>
  <c r="BF47" i="2" s="1"/>
  <c r="BD86" i="2" s="1"/>
  <c r="CS86" i="2" s="1"/>
  <c r="AB4" i="3" s="1"/>
  <c r="AR42" i="3" s="1"/>
  <c r="AX70" i="3" s="1"/>
  <c r="BI29" i="2"/>
  <c r="BG39" i="2" s="1"/>
  <c r="BG40" i="2" s="1"/>
  <c r="BE85" i="2" s="1"/>
  <c r="CT85" i="2" s="1"/>
  <c r="AC3" i="3" s="1"/>
  <c r="AS41" i="3" s="1"/>
  <c r="AY63" i="3" s="1"/>
  <c r="BF30" i="2"/>
  <c r="BD46" i="2" s="1"/>
  <c r="BD47" i="2" s="1"/>
  <c r="BB86" i="2" s="1"/>
  <c r="CQ86" i="2" s="1"/>
  <c r="Z4" i="3" s="1"/>
  <c r="AP42" i="3" s="1"/>
  <c r="AV70" i="3" s="1"/>
  <c r="Z8" i="3"/>
  <c r="AP46" i="3" s="1"/>
  <c r="AV52" i="3" s="1"/>
  <c r="AV54" i="3" s="1"/>
  <c r="AV56" i="3" s="1"/>
  <c r="BB28" i="2"/>
  <c r="BB29" i="2"/>
  <c r="AA8" i="3"/>
  <c r="AQ46" i="3" s="1"/>
  <c r="AW52" i="3" s="1"/>
  <c r="AW54" i="3" s="1"/>
  <c r="AW56" i="3" s="1"/>
  <c r="BF29" i="2"/>
  <c r="BD39" i="2" s="1"/>
  <c r="BD40" i="2" s="1"/>
  <c r="BB85" i="2" s="1"/>
  <c r="CQ85" i="2" s="1"/>
  <c r="Z3" i="3" s="1"/>
  <c r="AP41" i="3" s="1"/>
  <c r="AV63" i="3" s="1"/>
  <c r="BG29" i="2"/>
  <c r="BE39" i="2" s="1"/>
  <c r="BE40" i="2" s="1"/>
  <c r="BC85" i="2" s="1"/>
  <c r="CR85" i="2" s="1"/>
  <c r="AA3" i="3" s="1"/>
  <c r="AQ41" i="3" s="1"/>
  <c r="AW63" i="3" s="1"/>
  <c r="BC73" i="2"/>
  <c r="BC86" i="2"/>
  <c r="CR86" i="2" s="1"/>
  <c r="AA4" i="3" s="1"/>
  <c r="AQ42" i="3" s="1"/>
  <c r="AW70" i="3" s="1"/>
  <c r="BD73" i="2"/>
  <c r="BF73" i="2"/>
  <c r="BE73" i="2"/>
  <c r="BF31" i="2" l="1"/>
  <c r="BD53" i="2" s="1"/>
  <c r="BD54" i="2" s="1"/>
  <c r="BB87" i="2" s="1"/>
  <c r="CQ87" i="2" s="1"/>
  <c r="Z5" i="3" s="1"/>
  <c r="AP43" i="3" s="1"/>
  <c r="AV77" i="3" s="1"/>
  <c r="BI31" i="2"/>
  <c r="BG53" i="2" s="1"/>
  <c r="BG54" i="2" s="1"/>
  <c r="BE87" i="2" s="1"/>
  <c r="CT87" i="2" s="1"/>
  <c r="AC5" i="3" s="1"/>
  <c r="AS43" i="3" s="1"/>
  <c r="AY77" i="3" s="1"/>
  <c r="BG31" i="2"/>
  <c r="BE53" i="2" s="1"/>
  <c r="BE54" i="2" s="1"/>
  <c r="BC87" i="2" s="1"/>
  <c r="CR87" i="2" s="1"/>
  <c r="AA5" i="3" s="1"/>
  <c r="AQ43" i="3" s="1"/>
  <c r="AW77" i="3" s="1"/>
  <c r="BH31" i="2"/>
  <c r="BF53" i="2" s="1"/>
  <c r="BF54" i="2" s="1"/>
  <c r="BD87" i="2" s="1"/>
  <c r="CS87" i="2" s="1"/>
  <c r="AB5" i="3" s="1"/>
  <c r="AR43" i="3" s="1"/>
  <c r="AX77" i="3" s="1"/>
  <c r="BF28" i="2" a="1"/>
  <c r="BI28" i="2" l="1"/>
  <c r="BG34" i="2" s="1"/>
  <c r="BG35" i="2" s="1"/>
  <c r="BH28" i="2"/>
  <c r="BF34" i="2" s="1"/>
  <c r="BF35" i="2" s="1"/>
  <c r="BF28" i="2"/>
  <c r="BD34" i="2" s="1"/>
  <c r="BD35" i="2" s="1"/>
  <c r="BG28" i="2"/>
  <c r="BE34" i="2" s="1"/>
  <c r="BE35" i="2" s="1"/>
  <c r="BI73" i="2" l="1"/>
  <c r="BE74" i="2" s="1"/>
  <c r="BC84" i="2"/>
  <c r="CR84" i="2" s="1"/>
  <c r="AA2" i="3" s="1"/>
  <c r="AQ40" i="3" s="1"/>
  <c r="BB84" i="2"/>
  <c r="CQ84" i="2" s="1"/>
  <c r="Z2" i="3" s="1"/>
  <c r="AP40" i="3" s="1"/>
  <c r="BH73" i="2"/>
  <c r="BD74" i="2" s="1"/>
  <c r="BJ73" i="2"/>
  <c r="BF74" i="2" s="1"/>
  <c r="BD84" i="2"/>
  <c r="CS84" i="2" s="1"/>
  <c r="AB2" i="3" s="1"/>
  <c r="AR40" i="3" s="1"/>
  <c r="BK73" i="2"/>
  <c r="BG74" i="2" s="1"/>
  <c r="BE84" i="2"/>
  <c r="CT84" i="2" s="1"/>
  <c r="AC2" i="3" s="1"/>
  <c r="AS40" i="3" s="1"/>
  <c r="BB88" i="2" l="1"/>
  <c r="CQ88" i="2" s="1"/>
  <c r="Z6" i="3" s="1"/>
  <c r="BG79" i="2"/>
  <c r="BD81" i="2" s="1"/>
  <c r="BJ79" i="2"/>
  <c r="BG81" i="2" s="1"/>
  <c r="BE88" i="2"/>
  <c r="CT88" i="2" s="1"/>
  <c r="AC6" i="3" s="1"/>
  <c r="BD88" i="2"/>
  <c r="CS88" i="2" s="1"/>
  <c r="AB6" i="3" s="1"/>
  <c r="BI79" i="2"/>
  <c r="BF81" i="2" s="1"/>
  <c r="BH79" i="2"/>
  <c r="BE81" i="2" s="1"/>
  <c r="BC88" i="2"/>
  <c r="CR88" i="2" s="1"/>
  <c r="AA6" i="3" s="1"/>
  <c r="AS44" i="3" l="1"/>
  <c r="BC19" i="3" s="1"/>
  <c r="AY27" i="3" s="1"/>
  <c r="AY29" i="3" s="1"/>
  <c r="Z38" i="3"/>
  <c r="BE89" i="2"/>
  <c r="CT89" i="2" s="1"/>
  <c r="AC7" i="3" s="1"/>
  <c r="AS45" i="3" s="1"/>
  <c r="J36" i="1"/>
  <c r="AJ109" i="3" s="1"/>
  <c r="X38" i="3"/>
  <c r="AQ44" i="3"/>
  <c r="BA19" i="3" s="1"/>
  <c r="AW27" i="3" s="1"/>
  <c r="AW29" i="3" s="1"/>
  <c r="H36" i="1"/>
  <c r="AH109" i="3" s="1"/>
  <c r="BC89" i="2"/>
  <c r="CR89" i="2" s="1"/>
  <c r="AA7" i="3" s="1"/>
  <c r="AQ45" i="3" s="1"/>
  <c r="BD89" i="2"/>
  <c r="CS89" i="2" s="1"/>
  <c r="AB7" i="3" s="1"/>
  <c r="AR45" i="3" s="1"/>
  <c r="I36" i="1"/>
  <c r="AI109" i="3" s="1"/>
  <c r="BB89" i="2"/>
  <c r="CQ89" i="2" s="1"/>
  <c r="Z7" i="3" s="1"/>
  <c r="AP45" i="3" s="1"/>
  <c r="G36" i="1"/>
  <c r="Y38" i="3"/>
  <c r="AR44" i="3"/>
  <c r="BB19" i="3" s="1"/>
  <c r="AX27" i="3" s="1"/>
  <c r="AX29" i="3" s="1"/>
  <c r="W38" i="3"/>
  <c r="AP44" i="3"/>
  <c r="AZ19" i="3" s="1"/>
  <c r="AV27" i="3" s="1"/>
  <c r="AV29" i="3" s="1"/>
  <c r="AG109" i="3" l="1"/>
  <c r="S30" i="1" a="1"/>
  <c r="AQ31" i="3"/>
  <c r="AQ30" i="3"/>
  <c r="AP21" i="3"/>
  <c r="AS30" i="3"/>
  <c r="AS31" i="3"/>
  <c r="AR21" i="3"/>
  <c r="AO21" i="3"/>
  <c r="AP30" i="3"/>
  <c r="AP31" i="3"/>
  <c r="AR30" i="3"/>
  <c r="AQ21" i="3"/>
  <c r="AR31" i="3"/>
  <c r="S32" i="1" l="1"/>
  <c r="S31" i="1"/>
  <c r="S38" i="1"/>
  <c r="S33" i="1"/>
  <c r="S34" i="1"/>
  <c r="S39" i="1"/>
  <c r="S35" i="1"/>
  <c r="S30" i="1"/>
  <c r="AC27" i="1" s="1" a="1"/>
  <c r="S37" i="1"/>
  <c r="S36" i="1"/>
  <c r="AO27" i="3"/>
  <c r="AC30" i="1" l="1"/>
  <c r="AC38" i="1"/>
  <c r="BO39" i="2" s="1"/>
  <c r="AC32" i="1"/>
  <c r="BO33" i="2" s="1"/>
  <c r="AC40" i="1"/>
  <c r="BO41" i="2" s="1"/>
  <c r="AC42" i="1"/>
  <c r="BO43" i="2" s="1"/>
  <c r="AC41" i="1"/>
  <c r="BO42" i="2" s="1"/>
  <c r="AC37" i="1"/>
  <c r="BO38" i="2" s="1"/>
  <c r="AC28" i="1"/>
  <c r="AC31" i="1"/>
  <c r="BO32" i="2" s="1"/>
  <c r="AC39" i="1"/>
  <c r="BO40" i="2" s="1"/>
  <c r="AC29" i="1"/>
  <c r="AC35" i="1"/>
  <c r="BO36" i="2" s="1"/>
  <c r="AC27" i="1"/>
  <c r="AC33" i="1"/>
  <c r="BO34" i="2" s="1"/>
  <c r="AC36" i="1"/>
  <c r="BO37" i="2" s="1"/>
  <c r="AC34" i="1"/>
  <c r="BO35" i="2" s="1"/>
  <c r="BS31" i="2" l="1" a="1"/>
  <c r="BS30" i="2" a="1"/>
  <c r="BO29" i="2"/>
  <c r="AE8" i="3"/>
  <c r="X46" i="3" s="1"/>
  <c r="AD52" i="3" s="1"/>
  <c r="AD54" i="3" s="1"/>
  <c r="AD56" i="3" s="1"/>
  <c r="BO30" i="2"/>
  <c r="AF8" i="3"/>
  <c r="Y46" i="3" s="1"/>
  <c r="AE52" i="3" s="1"/>
  <c r="AE54" i="3" s="1"/>
  <c r="AE56" i="3" s="1"/>
  <c r="AD8" i="3"/>
  <c r="W46" i="3" s="1"/>
  <c r="AC52" i="3" s="1"/>
  <c r="AC54" i="3" s="1"/>
  <c r="AC56" i="3" s="1"/>
  <c r="BO28" i="2"/>
  <c r="BS29" i="2" a="1"/>
  <c r="BO31" i="2"/>
  <c r="AG8" i="3"/>
  <c r="Z46" i="3" s="1"/>
  <c r="AF52" i="3" s="1"/>
  <c r="AF54" i="3" s="1"/>
  <c r="AF56" i="3" s="1"/>
  <c r="BS31" i="2" l="1"/>
  <c r="BQ53" i="2" s="1"/>
  <c r="BQ54" i="2" s="1"/>
  <c r="BO87" i="2" s="1"/>
  <c r="CU87" i="2" s="1"/>
  <c r="AD5" i="3" s="1"/>
  <c r="W43" i="3" s="1"/>
  <c r="AC77" i="3" s="1"/>
  <c r="BU31" i="2"/>
  <c r="BS53" i="2" s="1"/>
  <c r="BS54" i="2" s="1"/>
  <c r="BQ87" i="2" s="1"/>
  <c r="CW87" i="2" s="1"/>
  <c r="AF5" i="3" s="1"/>
  <c r="Y43" i="3" s="1"/>
  <c r="AE77" i="3" s="1"/>
  <c r="BV31" i="2"/>
  <c r="BT53" i="2" s="1"/>
  <c r="BT54" i="2" s="1"/>
  <c r="BR87" i="2" s="1"/>
  <c r="CX87" i="2" s="1"/>
  <c r="AG5" i="3" s="1"/>
  <c r="Z43" i="3" s="1"/>
  <c r="AF77" i="3" s="1"/>
  <c r="BT31" i="2"/>
  <c r="BR53" i="2" s="1"/>
  <c r="BR54" i="2" s="1"/>
  <c r="BP87" i="2" s="1"/>
  <c r="CV87" i="2" s="1"/>
  <c r="AE5" i="3" s="1"/>
  <c r="X43" i="3" s="1"/>
  <c r="AD77" i="3" s="1"/>
  <c r="BS30" i="2"/>
  <c r="BQ46" i="2" s="1"/>
  <c r="BQ47" i="2" s="1"/>
  <c r="BV30" i="2"/>
  <c r="BT46" i="2" s="1"/>
  <c r="BT47" i="2" s="1"/>
  <c r="BU30" i="2"/>
  <c r="BS46" i="2" s="1"/>
  <c r="BS47" i="2" s="1"/>
  <c r="BT30" i="2"/>
  <c r="BR46" i="2" s="1"/>
  <c r="BR47" i="2" s="1"/>
  <c r="BT29" i="2"/>
  <c r="BR39" i="2" s="1"/>
  <c r="BR40" i="2" s="1"/>
  <c r="BP85" i="2" s="1"/>
  <c r="CV85" i="2" s="1"/>
  <c r="AE3" i="3" s="1"/>
  <c r="X41" i="3" s="1"/>
  <c r="AD63" i="3" s="1"/>
  <c r="BV29" i="2"/>
  <c r="BT39" i="2" s="1"/>
  <c r="BT40" i="2" s="1"/>
  <c r="BU29" i="2"/>
  <c r="BS39" i="2" s="1"/>
  <c r="BS40" i="2" s="1"/>
  <c r="BQ85" i="2" s="1"/>
  <c r="CW85" i="2" s="1"/>
  <c r="AF3" i="3" s="1"/>
  <c r="Y41" i="3" s="1"/>
  <c r="AE63" i="3" s="1"/>
  <c r="BS29" i="2"/>
  <c r="BQ39" i="2" s="1"/>
  <c r="BQ40" i="2" s="1"/>
  <c r="BO85" i="2" s="1"/>
  <c r="CU85" i="2" s="1"/>
  <c r="AD3" i="3" s="1"/>
  <c r="W41" i="3" s="1"/>
  <c r="AC63" i="3" s="1"/>
  <c r="BS28" i="2" a="1"/>
  <c r="BP86" i="2" l="1"/>
  <c r="CV86" i="2" s="1"/>
  <c r="AE4" i="3" s="1"/>
  <c r="X42" i="3" s="1"/>
  <c r="AD70" i="3" s="1"/>
  <c r="BQ73" i="2"/>
  <c r="BQ86" i="2"/>
  <c r="CW86" i="2" s="1"/>
  <c r="AF4" i="3" s="1"/>
  <c r="Y42" i="3" s="1"/>
  <c r="AE70" i="3" s="1"/>
  <c r="BR73" i="2"/>
  <c r="BR85" i="2"/>
  <c r="CX85" i="2" s="1"/>
  <c r="AG3" i="3" s="1"/>
  <c r="Z41" i="3" s="1"/>
  <c r="AF63" i="3" s="1"/>
  <c r="BR86" i="2"/>
  <c r="CX86" i="2" s="1"/>
  <c r="AG4" i="3" s="1"/>
  <c r="Z42" i="3" s="1"/>
  <c r="AF70" i="3" s="1"/>
  <c r="BS73" i="2"/>
  <c r="BV28" i="2"/>
  <c r="BT34" i="2" s="1"/>
  <c r="BT35" i="2" s="1"/>
  <c r="BR84" i="2" s="1"/>
  <c r="CX84" i="2" s="1"/>
  <c r="AG2" i="3" s="1"/>
  <c r="Z40" i="3" s="1"/>
  <c r="BT28" i="2"/>
  <c r="BR34" i="2" s="1"/>
  <c r="BR35" i="2" s="1"/>
  <c r="BS28" i="2"/>
  <c r="BQ34" i="2" s="1"/>
  <c r="BQ35" i="2" s="1"/>
  <c r="BU28" i="2"/>
  <c r="BS34" i="2" s="1"/>
  <c r="BS35" i="2" s="1"/>
  <c r="BO86" i="2"/>
  <c r="CU86" i="2" s="1"/>
  <c r="AD4" i="3" s="1"/>
  <c r="W42" i="3" s="1"/>
  <c r="AC70" i="3" s="1"/>
  <c r="BP73" i="2"/>
  <c r="BQ84" i="2" l="1"/>
  <c r="CW84" i="2" s="1"/>
  <c r="AF2" i="3" s="1"/>
  <c r="Y40" i="3" s="1"/>
  <c r="BW73" i="2"/>
  <c r="BS74" i="2" s="1"/>
  <c r="BO84" i="2"/>
  <c r="CU84" i="2" s="1"/>
  <c r="AD2" i="3" s="1"/>
  <c r="W40" i="3" s="1"/>
  <c r="BU73" i="2"/>
  <c r="BQ74" i="2" s="1"/>
  <c r="BP84" i="2"/>
  <c r="CV84" i="2" s="1"/>
  <c r="AE2" i="3" s="1"/>
  <c r="X40" i="3" s="1"/>
  <c r="BV73" i="2"/>
  <c r="BR74" i="2" s="1"/>
  <c r="BX73" i="2"/>
  <c r="BT74" i="2" s="1"/>
  <c r="BW79" i="2" l="1"/>
  <c r="BT81" i="2" s="1"/>
  <c r="BR89" i="2" s="1"/>
  <c r="CX89" i="2" s="1"/>
  <c r="AG7" i="3" s="1"/>
  <c r="Z45" i="3" s="1"/>
  <c r="BR88" i="2"/>
  <c r="CX88" i="2" s="1"/>
  <c r="AG6" i="3" s="1"/>
  <c r="Z44" i="3" s="1"/>
  <c r="AJ19" i="3" s="1"/>
  <c r="AF27" i="3" s="1"/>
  <c r="AF29" i="3" s="1"/>
  <c r="BQ88" i="2"/>
  <c r="CW88" i="2" s="1"/>
  <c r="AF6" i="3" s="1"/>
  <c r="Y44" i="3" s="1"/>
  <c r="AI19" i="3" s="1"/>
  <c r="AE27" i="3" s="1"/>
  <c r="AE29" i="3" s="1"/>
  <c r="BV79" i="2"/>
  <c r="BS81" i="2" s="1"/>
  <c r="BQ89" i="2" s="1"/>
  <c r="CW89" i="2" s="1"/>
  <c r="AF7" i="3" s="1"/>
  <c r="Y45" i="3" s="1"/>
  <c r="BU79" i="2"/>
  <c r="BR81" i="2" s="1"/>
  <c r="BP89" i="2" s="1"/>
  <c r="CV89" i="2" s="1"/>
  <c r="AE7" i="3" s="1"/>
  <c r="X45" i="3" s="1"/>
  <c r="BP88" i="2"/>
  <c r="CV88" i="2" s="1"/>
  <c r="AE6" i="3" s="1"/>
  <c r="X44" i="3" s="1"/>
  <c r="AH19" i="3" s="1"/>
  <c r="AD27" i="3" s="1"/>
  <c r="AD29" i="3" s="1"/>
  <c r="BO88" i="2"/>
  <c r="CU88" i="2" s="1"/>
  <c r="AD6" i="3" s="1"/>
  <c r="W44" i="3" s="1"/>
  <c r="AG19" i="3" s="1"/>
  <c r="AC27" i="3" s="1"/>
  <c r="AC29" i="3" s="1"/>
  <c r="BT79" i="2"/>
  <c r="BQ81" i="2" s="1"/>
  <c r="BO89" i="2" s="1"/>
  <c r="CU89" i="2" s="1"/>
  <c r="AD7" i="3" s="1"/>
  <c r="W45" i="3" s="1"/>
  <c r="W30" i="3" l="1"/>
  <c r="AB18" i="3" s="1"/>
  <c r="W31" i="3"/>
  <c r="V21" i="3"/>
  <c r="Y30" i="3"/>
  <c r="AD18" i="3" s="1"/>
  <c r="Y31" i="3"/>
  <c r="X21" i="3"/>
  <c r="W21" i="3"/>
  <c r="X30" i="3"/>
  <c r="AC18" i="3" s="1"/>
  <c r="X31" i="3"/>
  <c r="Z31" i="3"/>
  <c r="Z30" i="3"/>
  <c r="AE18" i="3" s="1"/>
  <c r="AE20" i="3" s="1"/>
  <c r="AJ21" i="3" s="1"/>
  <c r="AF75" i="3" s="1"/>
  <c r="AF79" i="3" s="1"/>
  <c r="AC97" i="3" s="1"/>
  <c r="Y21" i="3"/>
  <c r="V27" i="3" s="1"/>
  <c r="V24" i="3" s="1"/>
  <c r="AF25" i="3" l="1"/>
  <c r="AF31" i="3" s="1"/>
  <c r="AF33" i="3" s="1"/>
  <c r="AF44" i="3" s="1"/>
  <c r="AF68" i="3" s="1"/>
  <c r="AF72" i="3" s="1"/>
  <c r="AC93" i="3" s="1"/>
  <c r="AB20" i="3"/>
  <c r="AO24" i="3"/>
  <c r="W132" i="3"/>
  <c r="B39" i="8" s="1"/>
  <c r="AC20" i="3"/>
  <c r="AD20" i="3"/>
  <c r="AC31" i="3"/>
  <c r="AC33" i="3" s="1"/>
  <c r="AG21" i="3"/>
  <c r="AC75" i="3" s="1"/>
  <c r="AC79" i="3" s="1"/>
  <c r="AC94" i="3" s="1"/>
  <c r="AF47" i="3"/>
  <c r="AG112" i="3" s="1"/>
  <c r="AS33" i="3" s="1"/>
  <c r="AF38" i="3" l="1"/>
  <c r="AF61" i="3" s="1"/>
  <c r="AF65" i="3" s="1"/>
  <c r="AC89" i="3" s="1"/>
  <c r="AF41" i="3"/>
  <c r="AF58" i="3" s="1"/>
  <c r="AC85" i="3" s="1"/>
  <c r="AI21" i="3"/>
  <c r="AE75" i="3" s="1"/>
  <c r="AE79" i="3" s="1"/>
  <c r="AC96" i="3" s="1"/>
  <c r="AE25" i="3"/>
  <c r="AE31" i="3" s="1"/>
  <c r="AE33" i="3" s="1"/>
  <c r="AH21" i="3"/>
  <c r="AD75" i="3" s="1"/>
  <c r="AD79" i="3" s="1"/>
  <c r="AC95" i="3" s="1"/>
  <c r="AD25" i="3"/>
  <c r="AD31" i="3" s="1"/>
  <c r="AD33" i="3" s="1"/>
  <c r="AC58" i="3"/>
  <c r="AC82" i="3" s="1"/>
  <c r="AC38" i="3"/>
  <c r="AC61" i="3" s="1"/>
  <c r="AC65" i="3" s="1"/>
  <c r="AC86" i="3" s="1"/>
  <c r="AC47" i="3"/>
  <c r="AD112" i="3" s="1"/>
  <c r="AP33" i="3" s="1"/>
  <c r="AC68" i="3"/>
  <c r="AC72" i="3" s="1"/>
  <c r="AC90" i="3" s="1"/>
  <c r="AP132" i="3"/>
  <c r="M39" i="8" s="1"/>
  <c r="BH24" i="3"/>
  <c r="AD44" i="3" l="1"/>
  <c r="AD68" i="3" s="1"/>
  <c r="AD72" i="3" s="1"/>
  <c r="AC91" i="3" s="1"/>
  <c r="AD38" i="3"/>
  <c r="AD61" i="3" s="1"/>
  <c r="AD65" i="3" s="1"/>
  <c r="AC87" i="3" s="1"/>
  <c r="AD41" i="3"/>
  <c r="AD58" i="3" s="1"/>
  <c r="AC83" i="3" s="1"/>
  <c r="AD47" i="3"/>
  <c r="AE112" i="3" s="1"/>
  <c r="AQ33" i="3" s="1"/>
  <c r="BI132" i="3"/>
  <c r="X39" i="8" s="1"/>
  <c r="CA24" i="3"/>
  <c r="AE38" i="3"/>
  <c r="AE61" i="3" s="1"/>
  <c r="AE65" i="3" s="1"/>
  <c r="AC88" i="3" s="1"/>
  <c r="AE44" i="3"/>
  <c r="AE68" i="3" s="1"/>
  <c r="AE72" i="3" s="1"/>
  <c r="AC92" i="3" s="1"/>
  <c r="AE47" i="3"/>
  <c r="AF112" i="3" s="1"/>
  <c r="AR33" i="3" s="1"/>
  <c r="AE41" i="3"/>
  <c r="AE58" i="3" s="1"/>
  <c r="AC84" i="3" s="1"/>
  <c r="AI82" i="3" l="1" a="1"/>
  <c r="CB132" i="3"/>
  <c r="AI39" i="8" s="1"/>
  <c r="CT24" i="3"/>
  <c r="AC114" i="3" a="1"/>
  <c r="AI125" i="3" l="1"/>
  <c r="G13" i="8" s="1"/>
  <c r="AK129" i="3"/>
  <c r="I17" i="8" s="1"/>
  <c r="AI120" i="3"/>
  <c r="G8" i="8" s="1"/>
  <c r="AH126" i="3"/>
  <c r="F14" i="8" s="1"/>
  <c r="AH119" i="3"/>
  <c r="F7" i="8" s="1"/>
  <c r="AH115" i="3"/>
  <c r="F3" i="8" s="1"/>
  <c r="AF129" i="3"/>
  <c r="D17" i="8" s="1"/>
  <c r="AE125" i="3"/>
  <c r="C13" i="8" s="1"/>
  <c r="AL118" i="3"/>
  <c r="J6" i="8" s="1"/>
  <c r="AK127" i="3"/>
  <c r="I15" i="8" s="1"/>
  <c r="AK128" i="3"/>
  <c r="I16" i="8" s="1"/>
  <c r="AE129" i="3"/>
  <c r="C17" i="8" s="1"/>
  <c r="AI129" i="3"/>
  <c r="G17" i="8" s="1"/>
  <c r="AH125" i="3"/>
  <c r="F13" i="8" s="1"/>
  <c r="AE118" i="3"/>
  <c r="C6" i="8" s="1"/>
  <c r="AL128" i="3"/>
  <c r="J16" i="8" s="1"/>
  <c r="AL116" i="3"/>
  <c r="J4" i="8" s="1"/>
  <c r="AC117" i="3"/>
  <c r="A5" i="8" s="1"/>
  <c r="AJ128" i="3"/>
  <c r="H16" i="8" s="1"/>
  <c r="AK119" i="3"/>
  <c r="I7" i="8" s="1"/>
  <c r="AG118" i="3"/>
  <c r="E6" i="8" s="1"/>
  <c r="AE121" i="3"/>
  <c r="C9" i="8" s="1"/>
  <c r="AJ120" i="3"/>
  <c r="H8" i="8" s="1"/>
  <c r="AK117" i="3"/>
  <c r="I5" i="8" s="1"/>
  <c r="AH127" i="3"/>
  <c r="F15" i="8" s="1"/>
  <c r="AL129" i="3"/>
  <c r="J17" i="8" s="1"/>
  <c r="AI128" i="3"/>
  <c r="G16" i="8" s="1"/>
  <c r="AG124" i="3"/>
  <c r="E12" i="8" s="1"/>
  <c r="AL126" i="3"/>
  <c r="J14" i="8" s="1"/>
  <c r="AL119" i="3"/>
  <c r="J7" i="8" s="1"/>
  <c r="AK121" i="3"/>
  <c r="I9" i="8" s="1"/>
  <c r="AF123" i="3"/>
  <c r="D11" i="8" s="1"/>
  <c r="AC125" i="3"/>
  <c r="A13" i="8" s="1"/>
  <c r="AI121" i="3"/>
  <c r="G9" i="8" s="1"/>
  <c r="AI124" i="3"/>
  <c r="G12" i="8" s="1"/>
  <c r="AI126" i="3"/>
  <c r="G14" i="8" s="1"/>
  <c r="AL124" i="3"/>
  <c r="J12" i="8" s="1"/>
  <c r="AE128" i="3"/>
  <c r="C16" i="8" s="1"/>
  <c r="AK118" i="3"/>
  <c r="I6" i="8" s="1"/>
  <c r="AE126" i="3"/>
  <c r="C14" i="8" s="1"/>
  <c r="AE123" i="3"/>
  <c r="C11" i="8" s="1"/>
  <c r="AF124" i="3"/>
  <c r="D12" i="8" s="1"/>
  <c r="AK123" i="3"/>
  <c r="I11" i="8" s="1"/>
  <c r="AJ118" i="3"/>
  <c r="H6" i="8" s="1"/>
  <c r="AH120" i="3"/>
  <c r="F8" i="8" s="1"/>
  <c r="AD129" i="3"/>
  <c r="B17" i="8" s="1"/>
  <c r="AD116" i="3"/>
  <c r="B4" i="8" s="1"/>
  <c r="AG128" i="3"/>
  <c r="E16" i="8" s="1"/>
  <c r="AH114" i="3"/>
  <c r="F2" i="8" s="1"/>
  <c r="AF128" i="3"/>
  <c r="D16" i="8" s="1"/>
  <c r="AH117" i="3"/>
  <c r="F5" i="8" s="1"/>
  <c r="AE116" i="3"/>
  <c r="C4" i="8" s="1"/>
  <c r="AL125" i="3"/>
  <c r="J13" i="8" s="1"/>
  <c r="AJ126" i="3"/>
  <c r="H14" i="8" s="1"/>
  <c r="AG125" i="3"/>
  <c r="E13" i="8" s="1"/>
  <c r="AC118" i="3"/>
  <c r="A6" i="8" s="1"/>
  <c r="AF125" i="3"/>
  <c r="D13" i="8" s="1"/>
  <c r="AF118" i="3"/>
  <c r="D6" i="8" s="1"/>
  <c r="AF120" i="3"/>
  <c r="D8" i="8" s="1"/>
  <c r="AJ129" i="3"/>
  <c r="H17" i="8" s="1"/>
  <c r="AL121" i="3"/>
  <c r="J9" i="8" s="1"/>
  <c r="AF115" i="3"/>
  <c r="D3" i="8" s="1"/>
  <c r="AD115" i="3"/>
  <c r="B3" i="8" s="1"/>
  <c r="AD125" i="3"/>
  <c r="B13" i="8" s="1"/>
  <c r="AI114" i="3"/>
  <c r="G2" i="8" s="1"/>
  <c r="AH123" i="3"/>
  <c r="F11" i="8" s="1"/>
  <c r="AH118" i="3"/>
  <c r="F6" i="8" s="1"/>
  <c r="AJ116" i="3"/>
  <c r="H4" i="8" s="1"/>
  <c r="AL120" i="3"/>
  <c r="J8" i="8" s="1"/>
  <c r="AL114" i="3"/>
  <c r="J2" i="8" s="1"/>
  <c r="AC116" i="3"/>
  <c r="A4" i="8" s="1"/>
  <c r="AE124" i="3"/>
  <c r="C12" i="8" s="1"/>
  <c r="AF127" i="3"/>
  <c r="D15" i="8" s="1"/>
  <c r="AE117" i="3"/>
  <c r="C5" i="8" s="1"/>
  <c r="AL123" i="3"/>
  <c r="J11" i="8" s="1"/>
  <c r="AG120" i="3"/>
  <c r="E8" i="8" s="1"/>
  <c r="AI116" i="3"/>
  <c r="G4" i="8" s="1"/>
  <c r="AF126" i="3"/>
  <c r="D14" i="8" s="1"/>
  <c r="AG126" i="3"/>
  <c r="E14" i="8" s="1"/>
  <c r="AG119" i="3"/>
  <c r="E7" i="8" s="1"/>
  <c r="AK114" i="3"/>
  <c r="I2" i="8" s="1"/>
  <c r="AK116" i="3"/>
  <c r="I4" i="8" s="1"/>
  <c r="AH121" i="3"/>
  <c r="F9" i="8" s="1"/>
  <c r="AI123" i="3"/>
  <c r="G11" i="8" s="1"/>
  <c r="AC121" i="3"/>
  <c r="A9" i="8" s="1"/>
  <c r="AI127" i="3"/>
  <c r="G15" i="8" s="1"/>
  <c r="AD123" i="3"/>
  <c r="B11" i="8" s="1"/>
  <c r="AI115" i="3"/>
  <c r="G3" i="8" s="1"/>
  <c r="AK115" i="3"/>
  <c r="I3" i="8" s="1"/>
  <c r="AG129" i="3"/>
  <c r="E17" i="8" s="1"/>
  <c r="AL115" i="3"/>
  <c r="J3" i="8" s="1"/>
  <c r="AK122" i="3"/>
  <c r="I10" i="8" s="1"/>
  <c r="AH129" i="3"/>
  <c r="F17" i="8" s="1"/>
  <c r="AJ117" i="3"/>
  <c r="H5" i="8" s="1"/>
  <c r="AK120" i="3"/>
  <c r="I8" i="8" s="1"/>
  <c r="AC128" i="3"/>
  <c r="A16" i="8" s="1"/>
  <c r="AI122" i="3"/>
  <c r="G10" i="8" s="1"/>
  <c r="AD124" i="3"/>
  <c r="B12" i="8" s="1"/>
  <c r="AC120" i="3"/>
  <c r="A8" i="8" s="1"/>
  <c r="AF122" i="3"/>
  <c r="D10" i="8" s="1"/>
  <c r="AC114" i="3"/>
  <c r="A2" i="8" s="1"/>
  <c r="AC115" i="3"/>
  <c r="A3" i="8" s="1"/>
  <c r="AJ124" i="3"/>
  <c r="H12" i="8" s="1"/>
  <c r="AD118" i="3"/>
  <c r="B6" i="8" s="1"/>
  <c r="AK125" i="3"/>
  <c r="I13" i="8" s="1"/>
  <c r="AG114" i="3"/>
  <c r="E2" i="8" s="1"/>
  <c r="AK126" i="3"/>
  <c r="I14" i="8" s="1"/>
  <c r="AL127" i="3"/>
  <c r="J15" i="8" s="1"/>
  <c r="AF121" i="3"/>
  <c r="D9" i="8" s="1"/>
  <c r="AG127" i="3"/>
  <c r="E15" i="8" s="1"/>
  <c r="AE127" i="3"/>
  <c r="C15" i="8" s="1"/>
  <c r="AI117" i="3"/>
  <c r="G5" i="8" s="1"/>
  <c r="AE119" i="3"/>
  <c r="C7" i="8" s="1"/>
  <c r="AI118" i="3"/>
  <c r="G6" i="8" s="1"/>
  <c r="AJ127" i="3"/>
  <c r="H15" i="8" s="1"/>
  <c r="AJ121" i="3"/>
  <c r="H9" i="8" s="1"/>
  <c r="AJ114" i="3"/>
  <c r="H2" i="8" s="1"/>
  <c r="AG123" i="3"/>
  <c r="E11" i="8" s="1"/>
  <c r="AJ119" i="3"/>
  <c r="H7" i="8" s="1"/>
  <c r="AE115" i="3"/>
  <c r="C3" i="8" s="1"/>
  <c r="AD114" i="3"/>
  <c r="B2" i="8" s="1"/>
  <c r="AC123" i="3"/>
  <c r="A11" i="8" s="1"/>
  <c r="AC126" i="3"/>
  <c r="A14" i="8" s="1"/>
  <c r="AE114" i="3"/>
  <c r="C2" i="8" s="1"/>
  <c r="AF116" i="3"/>
  <c r="D4" i="8" s="1"/>
  <c r="AL122" i="3"/>
  <c r="J10" i="8" s="1"/>
  <c r="AJ115" i="3"/>
  <c r="H3" i="8" s="1"/>
  <c r="AI119" i="3"/>
  <c r="G7" i="8" s="1"/>
  <c r="AG117" i="3"/>
  <c r="E5" i="8" s="1"/>
  <c r="AL117" i="3"/>
  <c r="J5" i="8" s="1"/>
  <c r="AD126" i="3"/>
  <c r="B14" i="8" s="1"/>
  <c r="AF117" i="3"/>
  <c r="D5" i="8" s="1"/>
  <c r="AD122" i="3"/>
  <c r="B10" i="8" s="1"/>
  <c r="AJ123" i="3"/>
  <c r="H11" i="8" s="1"/>
  <c r="AD128" i="3"/>
  <c r="B16" i="8" s="1"/>
  <c r="AG122" i="3"/>
  <c r="E10" i="8" s="1"/>
  <c r="AJ125" i="3"/>
  <c r="H13" i="8" s="1"/>
  <c r="AH128" i="3"/>
  <c r="F16" i="8" s="1"/>
  <c r="AH122" i="3"/>
  <c r="F10" i="8" s="1"/>
  <c r="AK124" i="3"/>
  <c r="I12" i="8" s="1"/>
  <c r="AG115" i="3"/>
  <c r="E3" i="8" s="1"/>
  <c r="AH124" i="3"/>
  <c r="F12" i="8" s="1"/>
  <c r="AD120" i="3"/>
  <c r="B8" i="8" s="1"/>
  <c r="AC129" i="3"/>
  <c r="A17" i="8" s="1"/>
  <c r="AE120" i="3"/>
  <c r="C8" i="8" s="1"/>
  <c r="AH116" i="3"/>
  <c r="F4" i="8" s="1"/>
  <c r="AG116" i="3"/>
  <c r="E4" i="8" s="1"/>
  <c r="AC124" i="3"/>
  <c r="A12" i="8" s="1"/>
  <c r="AG121" i="3"/>
  <c r="E9" i="8" s="1"/>
  <c r="AF119" i="3"/>
  <c r="D7" i="8" s="1"/>
  <c r="AC127" i="3"/>
  <c r="A15" i="8" s="1"/>
  <c r="AJ122" i="3"/>
  <c r="H10" i="8" s="1"/>
  <c r="AC119" i="3"/>
  <c r="A7" i="8" s="1"/>
  <c r="AC122" i="3"/>
  <c r="A10" i="8" s="1"/>
  <c r="AF114" i="3"/>
  <c r="D2" i="8" s="1"/>
  <c r="AE122" i="3"/>
  <c r="C10" i="8" s="1"/>
  <c r="AD117" i="3"/>
  <c r="B5" i="8" s="1"/>
  <c r="AD121" i="3"/>
  <c r="B9" i="8" s="1"/>
  <c r="AD127" i="3"/>
  <c r="B15" i="8" s="1"/>
  <c r="AD119" i="3"/>
  <c r="B7" i="8" s="1"/>
  <c r="DM24" i="3"/>
  <c r="DN132" i="3" s="1"/>
  <c r="BE39" i="8" s="1"/>
  <c r="Z1" i="9" s="1"/>
  <c r="CU132" i="3"/>
  <c r="AT39" i="8" s="1"/>
  <c r="AI82" i="3"/>
  <c r="AI88" i="3"/>
  <c r="AI91" i="3"/>
  <c r="AI86" i="3"/>
  <c r="AI84" i="3"/>
  <c r="AI87" i="3"/>
  <c r="AI85" i="3"/>
  <c r="AI83" i="3"/>
  <c r="AI89" i="3"/>
  <c r="AI90" i="3"/>
  <c r="A42" i="8" l="1" a="1"/>
  <c r="AB100" i="3" a="1"/>
  <c r="AJ100" i="3" s="1"/>
  <c r="AE104" i="3" s="1"/>
  <c r="AF113" i="3" s="1"/>
  <c r="AR34" i="3" s="1"/>
  <c r="AW18" i="3" s="1"/>
  <c r="AW20" i="3" s="1"/>
  <c r="AX25" i="3" s="1"/>
  <c r="AX31" i="3" s="1"/>
  <c r="AX33" i="3" s="1"/>
  <c r="B47" i="8" l="1"/>
  <c r="M28" i="8" s="1"/>
  <c r="G47" i="8"/>
  <c r="R28" i="8" s="1"/>
  <c r="A56" i="8"/>
  <c r="L37" i="8" s="1"/>
  <c r="B53" i="8"/>
  <c r="M34" i="8" s="1"/>
  <c r="D51" i="8"/>
  <c r="O32" i="8" s="1"/>
  <c r="B55" i="8"/>
  <c r="M36" i="8" s="1"/>
  <c r="H43" i="8"/>
  <c r="S24" i="8" s="1"/>
  <c r="I48" i="8"/>
  <c r="T29" i="8" s="1"/>
  <c r="B43" i="8"/>
  <c r="M24" i="8" s="1"/>
  <c r="I49" i="8"/>
  <c r="T30" i="8" s="1"/>
  <c r="B49" i="8"/>
  <c r="M30" i="8" s="1"/>
  <c r="F52" i="8"/>
  <c r="Q33" i="8" s="1"/>
  <c r="J50" i="8"/>
  <c r="U31" i="8" s="1"/>
  <c r="E55" i="8"/>
  <c r="P36" i="8" s="1"/>
  <c r="H45" i="8"/>
  <c r="S26" i="8" s="1"/>
  <c r="D54" i="8"/>
  <c r="O35" i="8" s="1"/>
  <c r="D43" i="8"/>
  <c r="O24" i="8" s="1"/>
  <c r="B57" i="8"/>
  <c r="M38" i="8" s="1"/>
  <c r="J47" i="8"/>
  <c r="U28" i="8" s="1"/>
  <c r="F53" i="8"/>
  <c r="Q34" i="8" s="1"/>
  <c r="C50" i="8"/>
  <c r="N31" i="8" s="1"/>
  <c r="C42" i="8"/>
  <c r="N23" i="8" s="1"/>
  <c r="I50" i="8"/>
  <c r="T31" i="8" s="1"/>
  <c r="H57" i="8"/>
  <c r="S38" i="8" s="1"/>
  <c r="E52" i="8"/>
  <c r="P33" i="8" s="1"/>
  <c r="D42" i="8"/>
  <c r="O23" i="8" s="1"/>
  <c r="A54" i="8"/>
  <c r="L35" i="8" s="1"/>
  <c r="J43" i="8"/>
  <c r="U24" i="8" s="1"/>
  <c r="D48" i="8"/>
  <c r="O29" i="8" s="1"/>
  <c r="G56" i="8"/>
  <c r="R37" i="8" s="1"/>
  <c r="B45" i="8"/>
  <c r="M26" i="8" s="1"/>
  <c r="E43" i="8"/>
  <c r="P24" i="8" s="1"/>
  <c r="D44" i="8"/>
  <c r="O25" i="8" s="1"/>
  <c r="D49" i="8"/>
  <c r="O30" i="8" s="1"/>
  <c r="G50" i="8"/>
  <c r="R31" i="8" s="1"/>
  <c r="I42" i="8"/>
  <c r="T23" i="8" s="1"/>
  <c r="G42" i="8"/>
  <c r="R23" i="8" s="1"/>
  <c r="F42" i="8"/>
  <c r="Q23" i="8" s="1"/>
  <c r="A53" i="8"/>
  <c r="L34" i="8" s="1"/>
  <c r="J44" i="8"/>
  <c r="U25" i="8" s="1"/>
  <c r="G53" i="8"/>
  <c r="R34" i="8" s="1"/>
  <c r="I47" i="8"/>
  <c r="T28" i="8" s="1"/>
  <c r="F49" i="8"/>
  <c r="Q30" i="8" s="1"/>
  <c r="H56" i="8"/>
  <c r="S37" i="8" s="1"/>
  <c r="H53" i="8"/>
  <c r="S34" i="8" s="1"/>
  <c r="I53" i="8"/>
  <c r="T34" i="8" s="1"/>
  <c r="G44" i="8"/>
  <c r="R25" i="8" s="1"/>
  <c r="F48" i="8"/>
  <c r="Q29" i="8" s="1"/>
  <c r="G57" i="8"/>
  <c r="R38" i="8" s="1"/>
  <c r="A57" i="8"/>
  <c r="L38" i="8" s="1"/>
  <c r="G45" i="8"/>
  <c r="R26" i="8" s="1"/>
  <c r="E47" i="8"/>
  <c r="P28" i="8" s="1"/>
  <c r="E56" i="8"/>
  <c r="P37" i="8" s="1"/>
  <c r="J56" i="8"/>
  <c r="U37" i="8" s="1"/>
  <c r="B48" i="8"/>
  <c r="M29" i="8" s="1"/>
  <c r="C55" i="8"/>
  <c r="N36" i="8" s="1"/>
  <c r="E54" i="8"/>
  <c r="P35" i="8" s="1"/>
  <c r="B44" i="8"/>
  <c r="M25" i="8" s="1"/>
  <c r="I56" i="8"/>
  <c r="T37" i="8" s="1"/>
  <c r="D47" i="8"/>
  <c r="O28" i="8" s="1"/>
  <c r="H51" i="8"/>
  <c r="S32" i="8" s="1"/>
  <c r="E51" i="8"/>
  <c r="P32" i="8" s="1"/>
  <c r="A43" i="8"/>
  <c r="L24" i="8" s="1"/>
  <c r="G55" i="8"/>
  <c r="R36" i="8" s="1"/>
  <c r="J42" i="8"/>
  <c r="U23" i="8" s="1"/>
  <c r="H54" i="8"/>
  <c r="S35" i="8" s="1"/>
  <c r="C56" i="8"/>
  <c r="N37" i="8" s="1"/>
  <c r="C49" i="8"/>
  <c r="N30" i="8" s="1"/>
  <c r="F43" i="8"/>
  <c r="Q24" i="8" s="1"/>
  <c r="I52" i="8"/>
  <c r="T33" i="8" s="1"/>
  <c r="J55" i="8"/>
  <c r="U36" i="8" s="1"/>
  <c r="E48" i="8"/>
  <c r="P29" i="8" s="1"/>
  <c r="H46" i="8"/>
  <c r="S27" i="8" s="1"/>
  <c r="C57" i="8"/>
  <c r="N38" i="8" s="1"/>
  <c r="F50" i="8"/>
  <c r="Q31" i="8" s="1"/>
  <c r="I54" i="8"/>
  <c r="T35" i="8" s="1"/>
  <c r="J51" i="8"/>
  <c r="U32" i="8" s="1"/>
  <c r="I51" i="8"/>
  <c r="T32" i="8" s="1"/>
  <c r="C46" i="8"/>
  <c r="N27" i="8" s="1"/>
  <c r="E49" i="8"/>
  <c r="P30" i="8" s="1"/>
  <c r="B50" i="8"/>
  <c r="M31" i="8" s="1"/>
  <c r="H42" i="8"/>
  <c r="S23" i="8" s="1"/>
  <c r="A42" i="8"/>
  <c r="L23" i="8" s="1"/>
  <c r="I43" i="8"/>
  <c r="T24" i="8" s="1"/>
  <c r="D55" i="8"/>
  <c r="O36" i="8" s="1"/>
  <c r="H50" i="8"/>
  <c r="S31" i="8" s="1"/>
  <c r="C43" i="8"/>
  <c r="N24" i="8" s="1"/>
  <c r="G43" i="8"/>
  <c r="R24" i="8" s="1"/>
  <c r="A46" i="8"/>
  <c r="L27" i="8" s="1"/>
  <c r="I45" i="8"/>
  <c r="T26" i="8" s="1"/>
  <c r="A55" i="8"/>
  <c r="L36" i="8" s="1"/>
  <c r="H47" i="8"/>
  <c r="S28" i="8" s="1"/>
  <c r="B51" i="8"/>
  <c r="M32" i="8" s="1"/>
  <c r="E53" i="8"/>
  <c r="P34" i="8" s="1"/>
  <c r="H48" i="8"/>
  <c r="S29" i="8" s="1"/>
  <c r="A50" i="8"/>
  <c r="L31" i="8" s="1"/>
  <c r="F56" i="8"/>
  <c r="Q37" i="8" s="1"/>
  <c r="A51" i="8"/>
  <c r="L32" i="8" s="1"/>
  <c r="E42" i="8"/>
  <c r="P23" i="8" s="1"/>
  <c r="E57" i="8"/>
  <c r="P38" i="8" s="1"/>
  <c r="C45" i="8"/>
  <c r="N26" i="8" s="1"/>
  <c r="D46" i="8"/>
  <c r="O27" i="8" s="1"/>
  <c r="D52" i="8"/>
  <c r="O33" i="8" s="1"/>
  <c r="J57" i="8"/>
  <c r="U38" i="8" s="1"/>
  <c r="I55" i="8"/>
  <c r="T36" i="8" s="1"/>
  <c r="A52" i="8"/>
  <c r="L33" i="8" s="1"/>
  <c r="H49" i="8"/>
  <c r="S30" i="8" s="1"/>
  <c r="G51" i="8"/>
  <c r="R32" i="8" s="1"/>
  <c r="C44" i="8"/>
  <c r="N25" i="8" s="1"/>
  <c r="E44" i="8"/>
  <c r="P25" i="8" s="1"/>
  <c r="H55" i="8"/>
  <c r="S36" i="8" s="1"/>
  <c r="F45" i="8"/>
  <c r="Q26" i="8" s="1"/>
  <c r="A47" i="8"/>
  <c r="L28" i="8" s="1"/>
  <c r="B42" i="8"/>
  <c r="M23" i="8" s="1"/>
  <c r="F57" i="8"/>
  <c r="Q38" i="8" s="1"/>
  <c r="J49" i="8"/>
  <c r="U30" i="8" s="1"/>
  <c r="J54" i="8"/>
  <c r="U35" i="8" s="1"/>
  <c r="G48" i="8"/>
  <c r="R29" i="8" s="1"/>
  <c r="B54" i="8"/>
  <c r="M35" i="8" s="1"/>
  <c r="D50" i="8"/>
  <c r="O31" i="8" s="1"/>
  <c r="G49" i="8"/>
  <c r="R30" i="8" s="1"/>
  <c r="B52" i="8"/>
  <c r="M33" i="8" s="1"/>
  <c r="D57" i="8"/>
  <c r="O38" i="8" s="1"/>
  <c r="B56" i="8"/>
  <c r="M37" i="8" s="1"/>
  <c r="B46" i="8"/>
  <c r="M27" i="8" s="1"/>
  <c r="F47" i="8"/>
  <c r="Q28" i="8" s="1"/>
  <c r="J52" i="8"/>
  <c r="U33" i="8" s="1"/>
  <c r="J48" i="8"/>
  <c r="U29" i="8" s="1"/>
  <c r="E45" i="8"/>
  <c r="P26" i="8" s="1"/>
  <c r="F46" i="8"/>
  <c r="Q27" i="8" s="1"/>
  <c r="G54" i="8"/>
  <c r="R35" i="8" s="1"/>
  <c r="I57" i="8"/>
  <c r="T38" i="8" s="1"/>
  <c r="F51" i="8"/>
  <c r="Q32" i="8" s="1"/>
  <c r="J45" i="8"/>
  <c r="U26" i="8" s="1"/>
  <c r="A44" i="8"/>
  <c r="L25" i="8" s="1"/>
  <c r="C54" i="8"/>
  <c r="N35" i="8" s="1"/>
  <c r="J46" i="8"/>
  <c r="U27" i="8" s="1"/>
  <c r="C51" i="8"/>
  <c r="N32" i="8" s="1"/>
  <c r="A49" i="8"/>
  <c r="L30" i="8" s="1"/>
  <c r="C48" i="8"/>
  <c r="N29" i="8" s="1"/>
  <c r="A48" i="8"/>
  <c r="L29" i="8" s="1"/>
  <c r="H44" i="8"/>
  <c r="S25" i="8" s="1"/>
  <c r="A45" i="8"/>
  <c r="L26" i="8" s="1"/>
  <c r="I44" i="8"/>
  <c r="T25" i="8" s="1"/>
  <c r="F44" i="8"/>
  <c r="Q25" i="8" s="1"/>
  <c r="H52" i="8"/>
  <c r="S33" i="8" s="1"/>
  <c r="C52" i="8"/>
  <c r="N33" i="8" s="1"/>
  <c r="E46" i="8"/>
  <c r="P27" i="8" s="1"/>
  <c r="J53" i="8"/>
  <c r="U34" i="8" s="1"/>
  <c r="F55" i="8"/>
  <c r="Q36" i="8" s="1"/>
  <c r="D53" i="8"/>
  <c r="O34" i="8" s="1"/>
  <c r="C47" i="8"/>
  <c r="N28" i="8" s="1"/>
  <c r="G52" i="8"/>
  <c r="R33" i="8" s="1"/>
  <c r="C53" i="8"/>
  <c r="N34" i="8" s="1"/>
  <c r="D45" i="8"/>
  <c r="O26" i="8" s="1"/>
  <c r="D56" i="8"/>
  <c r="O37" i="8" s="1"/>
  <c r="G46" i="8"/>
  <c r="R27" i="8" s="1"/>
  <c r="I46" i="8"/>
  <c r="T27" i="8" s="1"/>
  <c r="F54" i="8"/>
  <c r="Q35" i="8" s="1"/>
  <c r="E50" i="8"/>
  <c r="P31" i="8" s="1"/>
  <c r="AH100" i="3"/>
  <c r="AC104" i="3" s="1"/>
  <c r="AD113" i="3" s="1"/>
  <c r="AP34" i="3" s="1"/>
  <c r="AU18" i="3" s="1"/>
  <c r="AU20" i="3" s="1"/>
  <c r="AZ21" i="3" s="1"/>
  <c r="AV75" i="3" s="1"/>
  <c r="AV79" i="3" s="1"/>
  <c r="AV94" i="3" s="1"/>
  <c r="BB21" i="3"/>
  <c r="AX75" i="3" s="1"/>
  <c r="AX79" i="3" s="1"/>
  <c r="AV96" i="3" s="1"/>
  <c r="AI100" i="3"/>
  <c r="AD104" i="3" s="1"/>
  <c r="AE113" i="3" s="1"/>
  <c r="AQ34" i="3" s="1"/>
  <c r="AV18" i="3" s="1"/>
  <c r="AV20" i="3" s="1"/>
  <c r="BA21" i="3" s="1"/>
  <c r="AW75" i="3" s="1"/>
  <c r="AW79" i="3" s="1"/>
  <c r="AV95" i="3" s="1"/>
  <c r="AG100" i="3"/>
  <c r="AF100" i="3"/>
  <c r="AE100" i="3"/>
  <c r="AC100" i="3"/>
  <c r="AX47" i="3"/>
  <c r="AX112" i="3" s="1"/>
  <c r="BK33" i="3" s="1"/>
  <c r="AX38" i="3"/>
  <c r="AX61" i="3" s="1"/>
  <c r="AX65" i="3" s="1"/>
  <c r="AV88" i="3" s="1"/>
  <c r="AK100" i="3"/>
  <c r="AF104" i="3" s="1"/>
  <c r="AG113" i="3" s="1"/>
  <c r="AS34" i="3" s="1"/>
  <c r="AX18" i="3" s="1"/>
  <c r="AX20" i="3" s="1"/>
  <c r="AY25" i="3" s="1"/>
  <c r="AY31" i="3" s="1"/>
  <c r="AY33" i="3" s="1"/>
  <c r="AB100" i="3"/>
  <c r="AD100" i="3"/>
  <c r="AX44" i="3"/>
  <c r="AX68" i="3" s="1"/>
  <c r="AX72" i="3" s="1"/>
  <c r="AV92" i="3" s="1"/>
  <c r="AX41" i="3"/>
  <c r="AX58" i="3" s="1"/>
  <c r="AV84" i="3" s="1"/>
  <c r="AV25" i="3"/>
  <c r="AV31" i="3" s="1"/>
  <c r="AV33" i="3" s="1"/>
  <c r="AV47" i="3" s="1"/>
  <c r="AV112" i="3" s="1"/>
  <c r="BI33" i="3" s="1"/>
  <c r="AW25" i="3" l="1"/>
  <c r="AW31" i="3" s="1"/>
  <c r="AW33" i="3" s="1"/>
  <c r="AW41" i="3" s="1"/>
  <c r="AW58" i="3" s="1"/>
  <c r="AV83" i="3" s="1"/>
  <c r="AV38" i="3"/>
  <c r="AV61" i="3" s="1"/>
  <c r="AV65" i="3" s="1"/>
  <c r="AV86" i="3" s="1"/>
  <c r="AY38" i="3"/>
  <c r="AY61" i="3" s="1"/>
  <c r="AY65" i="3" s="1"/>
  <c r="AV89" i="3" s="1"/>
  <c r="AY44" i="3"/>
  <c r="AY68" i="3" s="1"/>
  <c r="AY72" i="3" s="1"/>
  <c r="AV93" i="3" s="1"/>
  <c r="BC21" i="3"/>
  <c r="AY75" i="3" s="1"/>
  <c r="AY79" i="3" s="1"/>
  <c r="AV97" i="3" s="1"/>
  <c r="AW38" i="3"/>
  <c r="AW61" i="3" s="1"/>
  <c r="AW65" i="3" s="1"/>
  <c r="AV87" i="3" s="1"/>
  <c r="AY41" i="3"/>
  <c r="AY58" i="3" s="1"/>
  <c r="AV85" i="3" s="1"/>
  <c r="AV41" i="3"/>
  <c r="AV58" i="3" s="1"/>
  <c r="AV82" i="3" s="1"/>
  <c r="AY47" i="3"/>
  <c r="AY112" i="3" s="1"/>
  <c r="BL33" i="3" s="1"/>
  <c r="AV44" i="3"/>
  <c r="AV68" i="3" s="1"/>
  <c r="AV72" i="3" s="1"/>
  <c r="AV90" i="3" s="1"/>
  <c r="AW47" i="3" l="1"/>
  <c r="AW112" i="3" s="1"/>
  <c r="BJ33" i="3" s="1"/>
  <c r="AW44" i="3"/>
  <c r="AW68" i="3" s="1"/>
  <c r="AW72" i="3" s="1"/>
  <c r="AV91" i="3" s="1"/>
  <c r="AV114" i="3" s="1" a="1"/>
  <c r="AV124" i="3" s="1"/>
  <c r="L12" i="8" s="1"/>
  <c r="BB82" i="3" a="1"/>
  <c r="BB89" i="3" s="1"/>
  <c r="BE125" i="3" l="1"/>
  <c r="U13" i="8" s="1"/>
  <c r="AY114" i="3"/>
  <c r="O2" i="8" s="1"/>
  <c r="BA127" i="3"/>
  <c r="Q15" i="8" s="1"/>
  <c r="BD114" i="3"/>
  <c r="T2" i="8" s="1"/>
  <c r="AW127" i="3"/>
  <c r="M15" i="8" s="1"/>
  <c r="AX122" i="3"/>
  <c r="N10" i="8" s="1"/>
  <c r="AY125" i="3"/>
  <c r="O13" i="8" s="1"/>
  <c r="AV123" i="3"/>
  <c r="L11" i="8" s="1"/>
  <c r="BA124" i="3"/>
  <c r="Q12" i="8" s="1"/>
  <c r="AZ123" i="3"/>
  <c r="P11" i="8" s="1"/>
  <c r="AY126" i="3"/>
  <c r="O14" i="8" s="1"/>
  <c r="AW121" i="3"/>
  <c r="M9" i="8" s="1"/>
  <c r="AZ115" i="3"/>
  <c r="P3" i="8" s="1"/>
  <c r="BD118" i="3"/>
  <c r="T6" i="8" s="1"/>
  <c r="AV127" i="3"/>
  <c r="L15" i="8" s="1"/>
  <c r="BA115" i="3"/>
  <c r="Q3" i="8" s="1"/>
  <c r="AV118" i="3"/>
  <c r="L6" i="8" s="1"/>
  <c r="AX117" i="3"/>
  <c r="N5" i="8" s="1"/>
  <c r="BE124" i="3"/>
  <c r="U12" i="8" s="1"/>
  <c r="AZ114" i="3"/>
  <c r="P2" i="8" s="1"/>
  <c r="AX123" i="3"/>
  <c r="N11" i="8" s="1"/>
  <c r="BB114" i="3"/>
  <c r="R2" i="8" s="1"/>
  <c r="AY119" i="3"/>
  <c r="O7" i="8" s="1"/>
  <c r="AY124" i="3"/>
  <c r="O12" i="8" s="1"/>
  <c r="AX118" i="3"/>
  <c r="N6" i="8" s="1"/>
  <c r="BD121" i="3"/>
  <c r="T9" i="8" s="1"/>
  <c r="BC128" i="3"/>
  <c r="S16" i="8" s="1"/>
  <c r="AV122" i="3"/>
  <c r="L10" i="8" s="1"/>
  <c r="AY118" i="3"/>
  <c r="O6" i="8" s="1"/>
  <c r="AY120" i="3"/>
  <c r="O8" i="8" s="1"/>
  <c r="AV120" i="3"/>
  <c r="L8" i="8" s="1"/>
  <c r="AW123" i="3"/>
  <c r="M11" i="8" s="1"/>
  <c r="AW116" i="3"/>
  <c r="M4" i="8" s="1"/>
  <c r="BE117" i="3"/>
  <c r="U5" i="8" s="1"/>
  <c r="BC129" i="3"/>
  <c r="S17" i="8" s="1"/>
  <c r="BE123" i="3"/>
  <c r="U11" i="8" s="1"/>
  <c r="AW117" i="3"/>
  <c r="M5" i="8" s="1"/>
  <c r="BC120" i="3"/>
  <c r="S8" i="8" s="1"/>
  <c r="AX114" i="3"/>
  <c r="N2" i="8" s="1"/>
  <c r="AV128" i="3"/>
  <c r="L16" i="8" s="1"/>
  <c r="BD127" i="3"/>
  <c r="T15" i="8" s="1"/>
  <c r="AZ122" i="3"/>
  <c r="P10" i="8" s="1"/>
  <c r="AW114" i="3"/>
  <c r="M2" i="8" s="1"/>
  <c r="BD124" i="3"/>
  <c r="T12" i="8" s="1"/>
  <c r="BE120" i="3"/>
  <c r="U8" i="8" s="1"/>
  <c r="AZ121" i="3"/>
  <c r="P9" i="8" s="1"/>
  <c r="AV116" i="3"/>
  <c r="L4" i="8" s="1"/>
  <c r="BB122" i="3"/>
  <c r="R10" i="8" s="1"/>
  <c r="AX115" i="3"/>
  <c r="N3" i="8" s="1"/>
  <c r="AW118" i="3"/>
  <c r="M6" i="8" s="1"/>
  <c r="BD115" i="3"/>
  <c r="T3" i="8" s="1"/>
  <c r="BA125" i="3"/>
  <c r="Q13" i="8" s="1"/>
  <c r="BE118" i="3"/>
  <c r="U6" i="8" s="1"/>
  <c r="AX127" i="3"/>
  <c r="N15" i="8" s="1"/>
  <c r="BC127" i="3"/>
  <c r="S15" i="8" s="1"/>
  <c r="BE119" i="3"/>
  <c r="U7" i="8" s="1"/>
  <c r="BC114" i="3"/>
  <c r="S2" i="8" s="1"/>
  <c r="BA117" i="3"/>
  <c r="Q5" i="8" s="1"/>
  <c r="BC122" i="3"/>
  <c r="S10" i="8" s="1"/>
  <c r="AW126" i="3"/>
  <c r="M14" i="8" s="1"/>
  <c r="BD116" i="3"/>
  <c r="T4" i="8" s="1"/>
  <c r="BC116" i="3"/>
  <c r="S4" i="8" s="1"/>
  <c r="AX129" i="3"/>
  <c r="N17" i="8" s="1"/>
  <c r="BB126" i="3"/>
  <c r="R14" i="8" s="1"/>
  <c r="AY123" i="3"/>
  <c r="O11" i="8" s="1"/>
  <c r="AX126" i="3"/>
  <c r="N14" i="8" s="1"/>
  <c r="AZ119" i="3"/>
  <c r="P7" i="8" s="1"/>
  <c r="AV125" i="3"/>
  <c r="L13" i="8" s="1"/>
  <c r="AY115" i="3"/>
  <c r="O3" i="8" s="1"/>
  <c r="BE122" i="3"/>
  <c r="U10" i="8" s="1"/>
  <c r="BE129" i="3"/>
  <c r="U17" i="8" s="1"/>
  <c r="AZ125" i="3"/>
  <c r="P13" i="8" s="1"/>
  <c r="AV126" i="3"/>
  <c r="L14" i="8" s="1"/>
  <c r="AX120" i="3"/>
  <c r="N8" i="8" s="1"/>
  <c r="BE116" i="3"/>
  <c r="U4" i="8" s="1"/>
  <c r="BA128" i="3"/>
  <c r="Q16" i="8" s="1"/>
  <c r="BA121" i="3"/>
  <c r="Q9" i="8" s="1"/>
  <c r="BB115" i="3"/>
  <c r="R3" i="8" s="1"/>
  <c r="AY129" i="3"/>
  <c r="O17" i="8" s="1"/>
  <c r="AW124" i="3"/>
  <c r="M12" i="8" s="1"/>
  <c r="BD117" i="3"/>
  <c r="T5" i="8" s="1"/>
  <c r="BD119" i="3"/>
  <c r="T7" i="8" s="1"/>
  <c r="AY121" i="3"/>
  <c r="O9" i="8" s="1"/>
  <c r="AV117" i="3"/>
  <c r="L5" i="8" s="1"/>
  <c r="AX124" i="3"/>
  <c r="N12" i="8" s="1"/>
  <c r="AW120" i="3"/>
  <c r="M8" i="8" s="1"/>
  <c r="BE127" i="3"/>
  <c r="U15" i="8" s="1"/>
  <c r="BB117" i="3"/>
  <c r="R5" i="8" s="1"/>
  <c r="AY128" i="3"/>
  <c r="O16" i="8" s="1"/>
  <c r="AZ124" i="3"/>
  <c r="P12" i="8" s="1"/>
  <c r="BA129" i="3"/>
  <c r="Q17" i="8" s="1"/>
  <c r="AW115" i="3"/>
  <c r="M3" i="8" s="1"/>
  <c r="BC124" i="3"/>
  <c r="S12" i="8" s="1"/>
  <c r="BB128" i="3"/>
  <c r="R16" i="8" s="1"/>
  <c r="BB121" i="3"/>
  <c r="R9" i="8" s="1"/>
  <c r="BC117" i="3"/>
  <c r="S5" i="8" s="1"/>
  <c r="AV115" i="3"/>
  <c r="L3" i="8" s="1"/>
  <c r="BA123" i="3"/>
  <c r="Q11" i="8" s="1"/>
  <c r="BB116" i="3"/>
  <c r="R4" i="8" s="1"/>
  <c r="BE114" i="3"/>
  <c r="U2" i="8" s="1"/>
  <c r="AY127" i="3"/>
  <c r="O15" i="8" s="1"/>
  <c r="AW119" i="3"/>
  <c r="M7" i="8" s="1"/>
  <c r="BD128" i="3"/>
  <c r="T16" i="8" s="1"/>
  <c r="AZ129" i="3"/>
  <c r="P17" i="8" s="1"/>
  <c r="BC119" i="3"/>
  <c r="S7" i="8" s="1"/>
  <c r="AW125" i="3"/>
  <c r="M13" i="8" s="1"/>
  <c r="AV119" i="3"/>
  <c r="L7" i="8" s="1"/>
  <c r="BD122" i="3"/>
  <c r="T10" i="8" s="1"/>
  <c r="AV129" i="3"/>
  <c r="L17" i="8" s="1"/>
  <c r="BD126" i="3"/>
  <c r="T14" i="8" s="1"/>
  <c r="AW122" i="3"/>
  <c r="M10" i="8" s="1"/>
  <c r="BD123" i="3"/>
  <c r="T11" i="8" s="1"/>
  <c r="BE126" i="3"/>
  <c r="U14" i="8" s="1"/>
  <c r="BB120" i="3"/>
  <c r="R8" i="8" s="1"/>
  <c r="BA116" i="3"/>
  <c r="Q4" i="8" s="1"/>
  <c r="BC118" i="3"/>
  <c r="S6" i="8" s="1"/>
  <c r="BE128" i="3"/>
  <c r="U16" i="8" s="1"/>
  <c r="BB119" i="3"/>
  <c r="R7" i="8" s="1"/>
  <c r="AY122" i="3"/>
  <c r="O10" i="8" s="1"/>
  <c r="AZ120" i="3"/>
  <c r="P8" i="8" s="1"/>
  <c r="BC115" i="3"/>
  <c r="S3" i="8" s="1"/>
  <c r="AZ128" i="3"/>
  <c r="P16" i="8" s="1"/>
  <c r="AY117" i="3"/>
  <c r="O5" i="8" s="1"/>
  <c r="BB90" i="3"/>
  <c r="BA118" i="3"/>
  <c r="Q6" i="8" s="1"/>
  <c r="AX128" i="3"/>
  <c r="N16" i="8" s="1"/>
  <c r="AX125" i="3"/>
  <c r="N13" i="8" s="1"/>
  <c r="BD120" i="3"/>
  <c r="T8" i="8" s="1"/>
  <c r="BB127" i="3"/>
  <c r="R15" i="8" s="1"/>
  <c r="BE121" i="3"/>
  <c r="U9" i="8" s="1"/>
  <c r="AX121" i="3"/>
  <c r="N9" i="8" s="1"/>
  <c r="BB123" i="3"/>
  <c r="R11" i="8" s="1"/>
  <c r="AZ117" i="3"/>
  <c r="P5" i="8" s="1"/>
  <c r="BA120" i="3"/>
  <c r="Q8" i="8" s="1"/>
  <c r="AZ118" i="3"/>
  <c r="P6" i="8" s="1"/>
  <c r="BA114" i="3"/>
  <c r="Q2" i="8" s="1"/>
  <c r="BA126" i="3"/>
  <c r="Q14" i="8" s="1"/>
  <c r="BD125" i="3"/>
  <c r="T13" i="8" s="1"/>
  <c r="AX116" i="3"/>
  <c r="N4" i="8" s="1"/>
  <c r="BB129" i="3"/>
  <c r="R17" i="8" s="1"/>
  <c r="AZ127" i="3"/>
  <c r="P15" i="8" s="1"/>
  <c r="BC125" i="3"/>
  <c r="S13" i="8" s="1"/>
  <c r="AZ116" i="3"/>
  <c r="P4" i="8" s="1"/>
  <c r="BE115" i="3"/>
  <c r="U3" i="8" s="1"/>
  <c r="AV114" i="3"/>
  <c r="L2" i="8" s="1"/>
  <c r="BB125" i="3"/>
  <c r="R13" i="8" s="1"/>
  <c r="BC121" i="3"/>
  <c r="S9" i="8" s="1"/>
  <c r="BC123" i="3"/>
  <c r="S11" i="8" s="1"/>
  <c r="BB118" i="3"/>
  <c r="R6" i="8" s="1"/>
  <c r="AZ126" i="3"/>
  <c r="P14" i="8" s="1"/>
  <c r="AV121" i="3"/>
  <c r="L9" i="8" s="1"/>
  <c r="BA122" i="3"/>
  <c r="Q10" i="8" s="1"/>
  <c r="AW129" i="3"/>
  <c r="M17" i="8" s="1"/>
  <c r="BB124" i="3"/>
  <c r="R12" i="8" s="1"/>
  <c r="BA119" i="3"/>
  <c r="Q7" i="8" s="1"/>
  <c r="AX119" i="3"/>
  <c r="N7" i="8" s="1"/>
  <c r="BD129" i="3"/>
  <c r="T17" i="8" s="1"/>
  <c r="AY116" i="3"/>
  <c r="O4" i="8" s="1"/>
  <c r="AW128" i="3"/>
  <c r="M16" i="8" s="1"/>
  <c r="BC126" i="3"/>
  <c r="S14" i="8" s="1"/>
  <c r="BB87" i="3"/>
  <c r="BB86" i="3"/>
  <c r="BB83" i="3"/>
  <c r="BB91" i="3"/>
  <c r="BB82" i="3"/>
  <c r="BB88" i="3"/>
  <c r="BB85" i="3"/>
  <c r="BB84" i="3"/>
  <c r="L42" i="8" l="1" a="1"/>
  <c r="R56" i="8" s="1"/>
  <c r="AC37" i="8" s="1"/>
  <c r="AU100" i="3" a="1"/>
  <c r="BA100" i="3" s="1"/>
  <c r="AV104" i="3" s="1"/>
  <c r="AV113" i="3" s="1"/>
  <c r="BI34" i="3" s="1"/>
  <c r="BN18" i="3" s="1"/>
  <c r="BN20" i="3" s="1"/>
  <c r="BS21" i="3" s="1"/>
  <c r="U51" i="8" l="1"/>
  <c r="AF32" i="8" s="1"/>
  <c r="U42" i="8"/>
  <c r="AF23" i="8" s="1"/>
  <c r="Q53" i="8"/>
  <c r="AB34" i="8" s="1"/>
  <c r="S46" i="8"/>
  <c r="AD27" i="8" s="1"/>
  <c r="P51" i="8"/>
  <c r="AA32" i="8" s="1"/>
  <c r="T53" i="8"/>
  <c r="AE34" i="8" s="1"/>
  <c r="T56" i="8"/>
  <c r="AE37" i="8" s="1"/>
  <c r="M44" i="8"/>
  <c r="X25" i="8" s="1"/>
  <c r="L43" i="8"/>
  <c r="W24" i="8" s="1"/>
  <c r="O48" i="8"/>
  <c r="Z29" i="8" s="1"/>
  <c r="T42" i="8"/>
  <c r="AE23" i="8" s="1"/>
  <c r="L53" i="8"/>
  <c r="W34" i="8" s="1"/>
  <c r="Q42" i="8"/>
  <c r="AB23" i="8" s="1"/>
  <c r="P50" i="8"/>
  <c r="AA31" i="8" s="1"/>
  <c r="O53" i="8"/>
  <c r="Z34" i="8" s="1"/>
  <c r="P46" i="8"/>
  <c r="AA27" i="8" s="1"/>
  <c r="N43" i="8"/>
  <c r="Y24" i="8" s="1"/>
  <c r="U54" i="8"/>
  <c r="AF35" i="8" s="1"/>
  <c r="S44" i="8"/>
  <c r="AD25" i="8" s="1"/>
  <c r="P42" i="8"/>
  <c r="AA23" i="8" s="1"/>
  <c r="L45" i="8"/>
  <c r="W26" i="8" s="1"/>
  <c r="Q50" i="8"/>
  <c r="AB31" i="8" s="1"/>
  <c r="N48" i="8"/>
  <c r="Y29" i="8" s="1"/>
  <c r="N42" i="8"/>
  <c r="Y23" i="8" s="1"/>
  <c r="U53" i="8"/>
  <c r="AF34" i="8" s="1"/>
  <c r="O51" i="8"/>
  <c r="Z32" i="8" s="1"/>
  <c r="R55" i="8"/>
  <c r="AC36" i="8" s="1"/>
  <c r="L52" i="8"/>
  <c r="W33" i="8" s="1"/>
  <c r="Q47" i="8"/>
  <c r="AB28" i="8" s="1"/>
  <c r="O45" i="8"/>
  <c r="Z26" i="8" s="1"/>
  <c r="Q57" i="8"/>
  <c r="AB38" i="8" s="1"/>
  <c r="S50" i="8"/>
  <c r="AD31" i="8" s="1"/>
  <c r="S56" i="8"/>
  <c r="AD37" i="8" s="1"/>
  <c r="R52" i="8"/>
  <c r="AC33" i="8" s="1"/>
  <c r="R47" i="8"/>
  <c r="AC28" i="8" s="1"/>
  <c r="M48" i="8"/>
  <c r="X29" i="8" s="1"/>
  <c r="N55" i="8"/>
  <c r="Y36" i="8" s="1"/>
  <c r="R42" i="8"/>
  <c r="AC23" i="8" s="1"/>
  <c r="R46" i="8"/>
  <c r="AC27" i="8" s="1"/>
  <c r="Q46" i="8"/>
  <c r="AB27" i="8" s="1"/>
  <c r="L57" i="8"/>
  <c r="W38" i="8" s="1"/>
  <c r="S52" i="8"/>
  <c r="AD33" i="8" s="1"/>
  <c r="Q49" i="8"/>
  <c r="AB30" i="8" s="1"/>
  <c r="T44" i="8"/>
  <c r="AE25" i="8" s="1"/>
  <c r="U48" i="8"/>
  <c r="AF29" i="8" s="1"/>
  <c r="O46" i="8"/>
  <c r="Z27" i="8" s="1"/>
  <c r="P43" i="8"/>
  <c r="AA24" i="8" s="1"/>
  <c r="M56" i="8"/>
  <c r="X37" i="8" s="1"/>
  <c r="N53" i="8"/>
  <c r="Y34" i="8" s="1"/>
  <c r="R49" i="8"/>
  <c r="AC30" i="8" s="1"/>
  <c r="N57" i="8"/>
  <c r="Y38" i="8" s="1"/>
  <c r="L48" i="8"/>
  <c r="W29" i="8" s="1"/>
  <c r="O44" i="8"/>
  <c r="Z25" i="8" s="1"/>
  <c r="U49" i="8"/>
  <c r="AF30" i="8" s="1"/>
  <c r="Q51" i="8"/>
  <c r="AB32" i="8" s="1"/>
  <c r="N54" i="8"/>
  <c r="Y35" i="8" s="1"/>
  <c r="U45" i="8"/>
  <c r="AF26" i="8" s="1"/>
  <c r="O42" i="8"/>
  <c r="Z23" i="8" s="1"/>
  <c r="Q54" i="8"/>
  <c r="AB35" i="8" s="1"/>
  <c r="S51" i="8"/>
  <c r="AD32" i="8" s="1"/>
  <c r="R51" i="8"/>
  <c r="AC32" i="8" s="1"/>
  <c r="T51" i="8"/>
  <c r="AE32" i="8" s="1"/>
  <c r="S45" i="8"/>
  <c r="AD26" i="8" s="1"/>
  <c r="M52" i="8"/>
  <c r="X33" i="8" s="1"/>
  <c r="R54" i="8"/>
  <c r="AC35" i="8" s="1"/>
  <c r="R50" i="8"/>
  <c r="AC31" i="8" s="1"/>
  <c r="M51" i="8"/>
  <c r="X32" i="8" s="1"/>
  <c r="Q43" i="8"/>
  <c r="AB24" i="8" s="1"/>
  <c r="S49" i="8"/>
  <c r="AD30" i="8" s="1"/>
  <c r="Q44" i="8"/>
  <c r="AB25" i="8" s="1"/>
  <c r="O49" i="8"/>
  <c r="Z30" i="8" s="1"/>
  <c r="T43" i="8"/>
  <c r="AE24" i="8" s="1"/>
  <c r="U52" i="8"/>
  <c r="AF33" i="8" s="1"/>
  <c r="S53" i="8"/>
  <c r="AD34" i="8" s="1"/>
  <c r="T54" i="8"/>
  <c r="AE35" i="8" s="1"/>
  <c r="R43" i="8"/>
  <c r="AC24" i="8" s="1"/>
  <c r="P49" i="8"/>
  <c r="AA30" i="8" s="1"/>
  <c r="T46" i="8"/>
  <c r="AE27" i="8" s="1"/>
  <c r="P55" i="8"/>
  <c r="AA36" i="8" s="1"/>
  <c r="S43" i="8"/>
  <c r="AD24" i="8" s="1"/>
  <c r="S47" i="8"/>
  <c r="AD28" i="8" s="1"/>
  <c r="O56" i="8"/>
  <c r="Z37" i="8" s="1"/>
  <c r="L54" i="8"/>
  <c r="W35" i="8" s="1"/>
  <c r="S42" i="8"/>
  <c r="AD23" i="8" s="1"/>
  <c r="T55" i="8"/>
  <c r="AE36" i="8" s="1"/>
  <c r="N46" i="8"/>
  <c r="Y27" i="8" s="1"/>
  <c r="Q52" i="8"/>
  <c r="AB33" i="8" s="1"/>
  <c r="L49" i="8"/>
  <c r="W30" i="8" s="1"/>
  <c r="O50" i="8"/>
  <c r="Z31" i="8" s="1"/>
  <c r="U55" i="8"/>
  <c r="AF36" i="8" s="1"/>
  <c r="S55" i="8"/>
  <c r="AD36" i="8" s="1"/>
  <c r="O47" i="8"/>
  <c r="Z28" i="8" s="1"/>
  <c r="P54" i="8"/>
  <c r="AA35" i="8" s="1"/>
  <c r="P56" i="8"/>
  <c r="AA37" i="8" s="1"/>
  <c r="P52" i="8"/>
  <c r="AA33" i="8" s="1"/>
  <c r="Q45" i="8"/>
  <c r="AB26" i="8" s="1"/>
  <c r="T49" i="8"/>
  <c r="AE30" i="8" s="1"/>
  <c r="M57" i="8"/>
  <c r="X38" i="8" s="1"/>
  <c r="S54" i="8"/>
  <c r="AD35" i="8" s="1"/>
  <c r="U43" i="8"/>
  <c r="AF24" i="8" s="1"/>
  <c r="T48" i="8"/>
  <c r="AE29" i="8" s="1"/>
  <c r="T50" i="8"/>
  <c r="AE31" i="8" s="1"/>
  <c r="M43" i="8"/>
  <c r="X24" i="8" s="1"/>
  <c r="Q56" i="8"/>
  <c r="AB37" i="8" s="1"/>
  <c r="M54" i="8"/>
  <c r="X35" i="8" s="1"/>
  <c r="T52" i="8"/>
  <c r="AE33" i="8" s="1"/>
  <c r="L50" i="8"/>
  <c r="W31" i="8" s="1"/>
  <c r="M49" i="8"/>
  <c r="X30" i="8" s="1"/>
  <c r="N44" i="8"/>
  <c r="Y25" i="8" s="1"/>
  <c r="L47" i="8"/>
  <c r="W28" i="8" s="1"/>
  <c r="U44" i="8"/>
  <c r="AF25" i="8" s="1"/>
  <c r="M42" i="8"/>
  <c r="X23" i="8" s="1"/>
  <c r="O54" i="8"/>
  <c r="Z35" i="8" s="1"/>
  <c r="Q48" i="8"/>
  <c r="AB29" i="8" s="1"/>
  <c r="M47" i="8"/>
  <c r="X28" i="8" s="1"/>
  <c r="U50" i="8"/>
  <c r="AF31" i="8" s="1"/>
  <c r="S48" i="8"/>
  <c r="AD29" i="8" s="1"/>
  <c r="N50" i="8"/>
  <c r="Y31" i="8" s="1"/>
  <c r="P45" i="8"/>
  <c r="AA26" i="8" s="1"/>
  <c r="U56" i="8"/>
  <c r="AF37" i="8" s="1"/>
  <c r="O55" i="8"/>
  <c r="Z36" i="8" s="1"/>
  <c r="N52" i="8"/>
  <c r="Y33" i="8" s="1"/>
  <c r="O43" i="8"/>
  <c r="Z24" i="8" s="1"/>
  <c r="U46" i="8"/>
  <c r="AF27" i="8" s="1"/>
  <c r="M45" i="8"/>
  <c r="X26" i="8" s="1"/>
  <c r="N51" i="8"/>
  <c r="Y32" i="8" s="1"/>
  <c r="M55" i="8"/>
  <c r="X36" i="8" s="1"/>
  <c r="P44" i="8"/>
  <c r="AA25" i="8" s="1"/>
  <c r="M50" i="8"/>
  <c r="X31" i="8" s="1"/>
  <c r="O57" i="8"/>
  <c r="Z38" i="8" s="1"/>
  <c r="L44" i="8"/>
  <c r="W25" i="8" s="1"/>
  <c r="L55" i="8"/>
  <c r="W36" i="8" s="1"/>
  <c r="R53" i="8"/>
  <c r="AC34" i="8" s="1"/>
  <c r="R48" i="8"/>
  <c r="AC29" i="8" s="1"/>
  <c r="T47" i="8"/>
  <c r="AE28" i="8" s="1"/>
  <c r="M46" i="8"/>
  <c r="X27" i="8" s="1"/>
  <c r="N45" i="8"/>
  <c r="Y26" i="8" s="1"/>
  <c r="L42" i="8"/>
  <c r="W23" i="8" s="1"/>
  <c r="N47" i="8"/>
  <c r="Y28" i="8" s="1"/>
  <c r="R57" i="8"/>
  <c r="AC38" i="8" s="1"/>
  <c r="P48" i="8"/>
  <c r="AA29" i="8" s="1"/>
  <c r="P57" i="8"/>
  <c r="AA38" i="8" s="1"/>
  <c r="R45" i="8"/>
  <c r="AC26" i="8" s="1"/>
  <c r="P53" i="8"/>
  <c r="AA34" i="8" s="1"/>
  <c r="U47" i="8"/>
  <c r="AF28" i="8" s="1"/>
  <c r="L56" i="8"/>
  <c r="W37" i="8" s="1"/>
  <c r="O52" i="8"/>
  <c r="Z33" i="8" s="1"/>
  <c r="L51" i="8"/>
  <c r="W32" i="8" s="1"/>
  <c r="N49" i="8"/>
  <c r="Y30" i="8" s="1"/>
  <c r="R44" i="8"/>
  <c r="AC25" i="8" s="1"/>
  <c r="P47" i="8"/>
  <c r="AA28" i="8" s="1"/>
  <c r="S57" i="8"/>
  <c r="AD38" i="8" s="1"/>
  <c r="Q55" i="8"/>
  <c r="AB36" i="8" s="1"/>
  <c r="M53" i="8"/>
  <c r="X34" i="8" s="1"/>
  <c r="U57" i="8"/>
  <c r="AF38" i="8" s="1"/>
  <c r="L46" i="8"/>
  <c r="W27" i="8" s="1"/>
  <c r="T45" i="8"/>
  <c r="AE26" i="8" s="1"/>
  <c r="T57" i="8"/>
  <c r="AE38" i="8" s="1"/>
  <c r="N56" i="8"/>
  <c r="Y37" i="8" s="1"/>
  <c r="AU100" i="3"/>
  <c r="AW100" i="3"/>
  <c r="BC100" i="3"/>
  <c r="AX104" i="3" s="1"/>
  <c r="AX113" i="3" s="1"/>
  <c r="BK34" i="3" s="1"/>
  <c r="BP18" i="3" s="1"/>
  <c r="BP20" i="3" s="1"/>
  <c r="BQ25" i="3" s="1"/>
  <c r="BQ31" i="3" s="1"/>
  <c r="BQ33" i="3" s="1"/>
  <c r="BD100" i="3"/>
  <c r="AY104" i="3" s="1"/>
  <c r="AY113" i="3" s="1"/>
  <c r="BL34" i="3" s="1"/>
  <c r="BQ18" i="3" s="1"/>
  <c r="BQ20" i="3" s="1"/>
  <c r="BR25" i="3" s="1"/>
  <c r="BR31" i="3" s="1"/>
  <c r="BR33" i="3" s="1"/>
  <c r="BB100" i="3"/>
  <c r="AW104" i="3" s="1"/>
  <c r="AW113" i="3" s="1"/>
  <c r="BJ34" i="3" s="1"/>
  <c r="BO18" i="3" s="1"/>
  <c r="BO20" i="3" s="1"/>
  <c r="BP25" i="3" s="1"/>
  <c r="BP31" i="3" s="1"/>
  <c r="BP33" i="3" s="1"/>
  <c r="AY100" i="3"/>
  <c r="AV100" i="3"/>
  <c r="AZ100" i="3"/>
  <c r="AX100" i="3"/>
  <c r="BO25" i="3"/>
  <c r="BO31" i="3" s="1"/>
  <c r="BO33" i="3" s="1"/>
  <c r="BO75" i="3"/>
  <c r="BO79" i="3" s="1"/>
  <c r="BO94" i="3" s="1"/>
  <c r="BV21" i="3" l="1"/>
  <c r="BR75" i="3" s="1"/>
  <c r="BR79" i="3" s="1"/>
  <c r="BO97" i="3" s="1"/>
  <c r="BU21" i="3"/>
  <c r="BQ75" i="3" s="1"/>
  <c r="BQ79" i="3" s="1"/>
  <c r="BO96" i="3" s="1"/>
  <c r="BT21" i="3"/>
  <c r="BP75" i="3" s="1"/>
  <c r="BP79" i="3" s="1"/>
  <c r="BO95" i="3" s="1"/>
  <c r="BO44" i="3"/>
  <c r="BO47" i="3"/>
  <c r="BO112" i="3" s="1"/>
  <c r="CB33" i="3" s="1"/>
  <c r="BP41" i="3"/>
  <c r="BP58" i="3" s="1"/>
  <c r="BO83" i="3" s="1"/>
  <c r="BP38" i="3"/>
  <c r="BP61" i="3" s="1"/>
  <c r="BP65" i="3" s="1"/>
  <c r="BO87" i="3" s="1"/>
  <c r="BP47" i="3"/>
  <c r="BP112" i="3" s="1"/>
  <c r="CC33" i="3" s="1"/>
  <c r="BP44" i="3"/>
  <c r="BP68" i="3" s="1"/>
  <c r="BP72" i="3" s="1"/>
  <c r="BO91" i="3" s="1"/>
  <c r="BO41" i="3"/>
  <c r="BO58" i="3" s="1"/>
  <c r="BO82" i="3" s="1"/>
  <c r="BO38" i="3"/>
  <c r="BO61" i="3" s="1"/>
  <c r="BO65" i="3" s="1"/>
  <c r="BO86" i="3" s="1"/>
  <c r="BO68" i="3"/>
  <c r="BO72" i="3" s="1"/>
  <c r="BO90" i="3" s="1"/>
  <c r="BR41" i="3"/>
  <c r="BR58" i="3" s="1"/>
  <c r="BO85" i="3" s="1"/>
  <c r="BR44" i="3"/>
  <c r="BR68" i="3" s="1"/>
  <c r="BR72" i="3" s="1"/>
  <c r="BO93" i="3" s="1"/>
  <c r="BR38" i="3"/>
  <c r="BR61" i="3" s="1"/>
  <c r="BR65" i="3" s="1"/>
  <c r="BO89" i="3" s="1"/>
  <c r="BR47" i="3"/>
  <c r="BR112" i="3" s="1"/>
  <c r="CE33" i="3" s="1"/>
  <c r="BQ47" i="3"/>
  <c r="BQ112" i="3" s="1"/>
  <c r="CD33" i="3" s="1"/>
  <c r="BQ38" i="3"/>
  <c r="BQ61" i="3" s="1"/>
  <c r="BQ65" i="3" s="1"/>
  <c r="BO88" i="3" s="1"/>
  <c r="BQ44" i="3"/>
  <c r="BQ68" i="3" s="1"/>
  <c r="BQ72" i="3" s="1"/>
  <c r="BO92" i="3" s="1"/>
  <c r="BQ41" i="3"/>
  <c r="BQ58" i="3" s="1"/>
  <c r="BO84" i="3" s="1"/>
  <c r="BU82" i="3" l="1" a="1"/>
  <c r="BO114" i="3" a="1"/>
  <c r="BW129" i="3" l="1"/>
  <c r="AE17" i="8" s="1"/>
  <c r="BQ128" i="3"/>
  <c r="Y16" i="8" s="1"/>
  <c r="BU126" i="3"/>
  <c r="AC14" i="8" s="1"/>
  <c r="BO125" i="3"/>
  <c r="W13" i="8" s="1"/>
  <c r="BS123" i="3"/>
  <c r="AA11" i="8" s="1"/>
  <c r="BW121" i="3"/>
  <c r="AE9" i="8" s="1"/>
  <c r="BQ120" i="3"/>
  <c r="Y8" i="8" s="1"/>
  <c r="BU118" i="3"/>
  <c r="AC6" i="8" s="1"/>
  <c r="BO117" i="3"/>
  <c r="W5" i="8" s="1"/>
  <c r="BS115" i="3"/>
  <c r="AA3" i="8" s="1"/>
  <c r="BV129" i="3"/>
  <c r="AD17" i="8" s="1"/>
  <c r="BP128" i="3"/>
  <c r="X16" i="8" s="1"/>
  <c r="BT126" i="3"/>
  <c r="AB14" i="8" s="1"/>
  <c r="BX124" i="3"/>
  <c r="AF12" i="8" s="1"/>
  <c r="BR123" i="3"/>
  <c r="Z11" i="8" s="1"/>
  <c r="BV121" i="3"/>
  <c r="AD9" i="8" s="1"/>
  <c r="BP120" i="3"/>
  <c r="X8" i="8" s="1"/>
  <c r="BT118" i="3"/>
  <c r="AB6" i="8" s="1"/>
  <c r="BX116" i="3"/>
  <c r="AF4" i="8" s="1"/>
  <c r="BR115" i="3"/>
  <c r="Z3" i="8" s="1"/>
  <c r="BU129" i="3"/>
  <c r="AC17" i="8" s="1"/>
  <c r="BO128" i="3"/>
  <c r="W16" i="8" s="1"/>
  <c r="BS126" i="3"/>
  <c r="AA14" i="8" s="1"/>
  <c r="BW124" i="3"/>
  <c r="AE12" i="8" s="1"/>
  <c r="BQ123" i="3"/>
  <c r="Y11" i="8" s="1"/>
  <c r="BU121" i="3"/>
  <c r="AC9" i="8" s="1"/>
  <c r="BO120" i="3"/>
  <c r="W8" i="8" s="1"/>
  <c r="BS118" i="3"/>
  <c r="AA6" i="8" s="1"/>
  <c r="BW116" i="3"/>
  <c r="AE4" i="8" s="1"/>
  <c r="BQ115" i="3"/>
  <c r="Y3" i="8" s="1"/>
  <c r="BX129" i="3"/>
  <c r="AF17" i="8" s="1"/>
  <c r="BT123" i="3"/>
  <c r="AB11" i="8" s="1"/>
  <c r="BP117" i="3"/>
  <c r="X5" i="8" s="1"/>
  <c r="BR126" i="3"/>
  <c r="Z14" i="8" s="1"/>
  <c r="BX119" i="3"/>
  <c r="AF7" i="8" s="1"/>
  <c r="BP129" i="3"/>
  <c r="X17" i="8" s="1"/>
  <c r="BV122" i="3"/>
  <c r="AD10" i="8" s="1"/>
  <c r="BR116" i="3"/>
  <c r="Z4" i="8" s="1"/>
  <c r="BT125" i="3"/>
  <c r="AB13" i="8" s="1"/>
  <c r="BP119" i="3"/>
  <c r="X7" i="8" s="1"/>
  <c r="BS127" i="3"/>
  <c r="AA15" i="8" s="1"/>
  <c r="BU122" i="3"/>
  <c r="AC10" i="8" s="1"/>
  <c r="BS119" i="3"/>
  <c r="AA7" i="8" s="1"/>
  <c r="BU114" i="3"/>
  <c r="AC2" i="8" s="1"/>
  <c r="BR127" i="3"/>
  <c r="Z15" i="8" s="1"/>
  <c r="BP124" i="3"/>
  <c r="X12" i="8" s="1"/>
  <c r="BX120" i="3"/>
  <c r="AF8" i="8" s="1"/>
  <c r="BV117" i="3"/>
  <c r="AD5" i="8" s="1"/>
  <c r="BT114" i="3"/>
  <c r="AB2" i="8" s="1"/>
  <c r="BQ127" i="3"/>
  <c r="Y15" i="8" s="1"/>
  <c r="BO124" i="3"/>
  <c r="W12" i="8" s="1"/>
  <c r="BW120" i="3"/>
  <c r="AE8" i="8" s="1"/>
  <c r="BO116" i="3"/>
  <c r="W4" i="8" s="1"/>
  <c r="BV126" i="3"/>
  <c r="AD14" i="8" s="1"/>
  <c r="BT129" i="3"/>
  <c r="AB17" i="8" s="1"/>
  <c r="BV116" i="3"/>
  <c r="AD4" i="8" s="1"/>
  <c r="BT119" i="3"/>
  <c r="AB7" i="8" s="1"/>
  <c r="BR122" i="3"/>
  <c r="Z10" i="8" s="1"/>
  <c r="BO127" i="3"/>
  <c r="W15" i="8" s="1"/>
  <c r="BW123" i="3"/>
  <c r="AE11" i="8" s="1"/>
  <c r="BU120" i="3"/>
  <c r="AC8" i="8" s="1"/>
  <c r="BO119" i="3"/>
  <c r="W7" i="8" s="1"/>
  <c r="BS117" i="3"/>
  <c r="AA5" i="8" s="1"/>
  <c r="BQ114" i="3"/>
  <c r="Y2" i="8" s="1"/>
  <c r="BX126" i="3"/>
  <c r="AF14" i="8" s="1"/>
  <c r="BV123" i="3"/>
  <c r="AD11" i="8" s="1"/>
  <c r="BX118" i="3"/>
  <c r="AF6" i="8" s="1"/>
  <c r="BV115" i="3"/>
  <c r="AD3" i="8" s="1"/>
  <c r="BS128" i="3"/>
  <c r="AA16" i="8" s="1"/>
  <c r="BQ125" i="3"/>
  <c r="Y13" i="8" s="1"/>
  <c r="BS120" i="3"/>
  <c r="AA8" i="8" s="1"/>
  <c r="BQ117" i="3"/>
  <c r="Y5" i="8" s="1"/>
  <c r="BO114" i="3"/>
  <c r="W2" i="8" s="1"/>
  <c r="BV118" i="3"/>
  <c r="AD6" i="8" s="1"/>
  <c r="BT121" i="3"/>
  <c r="AB9" i="8" s="1"/>
  <c r="BR124" i="3"/>
  <c r="Z12" i="8" s="1"/>
  <c r="BV120" i="3"/>
  <c r="AD8" i="8" s="1"/>
  <c r="BS129" i="3"/>
  <c r="AA17" i="8" s="1"/>
  <c r="BW127" i="3"/>
  <c r="AE15" i="8" s="1"/>
  <c r="BQ126" i="3"/>
  <c r="Y14" i="8" s="1"/>
  <c r="BU124" i="3"/>
  <c r="AC12" i="8" s="1"/>
  <c r="BO123" i="3"/>
  <c r="W11" i="8" s="1"/>
  <c r="BS121" i="3"/>
  <c r="AA9" i="8" s="1"/>
  <c r="BW119" i="3"/>
  <c r="AE7" i="8" s="1"/>
  <c r="BQ118" i="3"/>
  <c r="Y6" i="8" s="1"/>
  <c r="BU116" i="3"/>
  <c r="AC4" i="8" s="1"/>
  <c r="BO115" i="3"/>
  <c r="W3" i="8" s="1"/>
  <c r="BR129" i="3"/>
  <c r="Z17" i="8" s="1"/>
  <c r="BV127" i="3"/>
  <c r="AD15" i="8" s="1"/>
  <c r="BP126" i="3"/>
  <c r="X14" i="8" s="1"/>
  <c r="BT124" i="3"/>
  <c r="AB12" i="8" s="1"/>
  <c r="BX122" i="3"/>
  <c r="AF10" i="8" s="1"/>
  <c r="BR121" i="3"/>
  <c r="Z9" i="8" s="1"/>
  <c r="BV119" i="3"/>
  <c r="AD7" i="8" s="1"/>
  <c r="BP118" i="3"/>
  <c r="X6" i="8" s="1"/>
  <c r="BT116" i="3"/>
  <c r="AB4" i="8" s="1"/>
  <c r="BX114" i="3"/>
  <c r="AF2" i="8" s="1"/>
  <c r="BQ129" i="3"/>
  <c r="Y17" i="8" s="1"/>
  <c r="BU127" i="3"/>
  <c r="AC15" i="8" s="1"/>
  <c r="BO126" i="3"/>
  <c r="W14" i="8" s="1"/>
  <c r="BS124" i="3"/>
  <c r="AA12" i="8" s="1"/>
  <c r="BW122" i="3"/>
  <c r="AE10" i="8" s="1"/>
  <c r="BQ121" i="3"/>
  <c r="Y9" i="8" s="1"/>
  <c r="BU119" i="3"/>
  <c r="AC7" i="8" s="1"/>
  <c r="BO118" i="3"/>
  <c r="W6" i="8" s="1"/>
  <c r="BS116" i="3"/>
  <c r="AA4" i="8" s="1"/>
  <c r="BW114" i="3"/>
  <c r="AE2" i="8" s="1"/>
  <c r="BR128" i="3"/>
  <c r="Z16" i="8" s="1"/>
  <c r="BX121" i="3"/>
  <c r="AF9" i="8" s="1"/>
  <c r="BT115" i="3"/>
  <c r="AB3" i="8" s="1"/>
  <c r="BV124" i="3"/>
  <c r="AD12" i="8" s="1"/>
  <c r="BR118" i="3"/>
  <c r="Z6" i="8" s="1"/>
  <c r="BT127" i="3"/>
  <c r="AB15" i="8" s="1"/>
  <c r="BP121" i="3"/>
  <c r="X9" i="8" s="1"/>
  <c r="BV114" i="3"/>
  <c r="AD2" i="8" s="1"/>
  <c r="BX123" i="3"/>
  <c r="AF11" i="8" s="1"/>
  <c r="BT117" i="3"/>
  <c r="AB5" i="8" s="1"/>
  <c r="BO129" i="3"/>
  <c r="W17" i="8" s="1"/>
  <c r="BW125" i="3"/>
  <c r="AE13" i="8" s="1"/>
  <c r="BQ124" i="3"/>
  <c r="Y12" i="8" s="1"/>
  <c r="BO121" i="3"/>
  <c r="W9" i="8" s="1"/>
  <c r="BW117" i="3"/>
  <c r="AE5" i="8" s="1"/>
  <c r="BQ116" i="3"/>
  <c r="Y4" i="8" s="1"/>
  <c r="BX128" i="3"/>
  <c r="AF16" i="8" s="1"/>
  <c r="BV125" i="3"/>
  <c r="AD13" i="8" s="1"/>
  <c r="BT122" i="3"/>
  <c r="AB10" i="8" s="1"/>
  <c r="BR119" i="3"/>
  <c r="Z7" i="8" s="1"/>
  <c r="BP116" i="3"/>
  <c r="X4" i="8" s="1"/>
  <c r="BW128" i="3"/>
  <c r="AE16" i="8" s="1"/>
  <c r="BU125" i="3"/>
  <c r="AC13" i="8" s="1"/>
  <c r="BS122" i="3"/>
  <c r="AA10" i="8" s="1"/>
  <c r="BQ119" i="3"/>
  <c r="Y7" i="8" s="1"/>
  <c r="BU117" i="3"/>
  <c r="AC5" i="8" s="1"/>
  <c r="BS114" i="3"/>
  <c r="AA2" i="8" s="1"/>
  <c r="BR120" i="3"/>
  <c r="Z8" i="8" s="1"/>
  <c r="BP123" i="3"/>
  <c r="X11" i="8" s="1"/>
  <c r="BX125" i="3"/>
  <c r="AF13" i="8" s="1"/>
  <c r="BV128" i="3"/>
  <c r="AD16" i="8" s="1"/>
  <c r="BX115" i="3"/>
  <c r="AF3" i="8" s="1"/>
  <c r="BU128" i="3"/>
  <c r="AC16" i="8" s="1"/>
  <c r="BS125" i="3"/>
  <c r="AA13" i="8" s="1"/>
  <c r="BQ122" i="3"/>
  <c r="Y10" i="8" s="1"/>
  <c r="BW115" i="3"/>
  <c r="AE3" i="8" s="1"/>
  <c r="BT128" i="3"/>
  <c r="AB16" i="8" s="1"/>
  <c r="BR125" i="3"/>
  <c r="Z13" i="8" s="1"/>
  <c r="BP122" i="3"/>
  <c r="X10" i="8" s="1"/>
  <c r="BT120" i="3"/>
  <c r="AB8" i="8" s="1"/>
  <c r="BR117" i="3"/>
  <c r="Z5" i="8" s="1"/>
  <c r="BP114" i="3"/>
  <c r="X2" i="8" s="1"/>
  <c r="BW126" i="3"/>
  <c r="AE14" i="8" s="1"/>
  <c r="BU123" i="3"/>
  <c r="AC11" i="8" s="1"/>
  <c r="BO122" i="3"/>
  <c r="W10" i="8" s="1"/>
  <c r="BW118" i="3"/>
  <c r="AE6" i="8" s="1"/>
  <c r="BU115" i="3"/>
  <c r="AC3" i="8" s="1"/>
  <c r="BP125" i="3"/>
  <c r="X13" i="8" s="1"/>
  <c r="BX127" i="3"/>
  <c r="AF15" i="8" s="1"/>
  <c r="BP115" i="3"/>
  <c r="X3" i="8" s="1"/>
  <c r="BX117" i="3"/>
  <c r="AF5" i="8" s="1"/>
  <c r="BP127" i="3"/>
  <c r="X15" i="8" s="1"/>
  <c r="BR114" i="3"/>
  <c r="Z2" i="8" s="1"/>
  <c r="BU91" i="3"/>
  <c r="BU86" i="3"/>
  <c r="BU88" i="3"/>
  <c r="BU83" i="3"/>
  <c r="BU87" i="3"/>
  <c r="BU82" i="3"/>
  <c r="BU84" i="3"/>
  <c r="BU89" i="3"/>
  <c r="BU90" i="3"/>
  <c r="BU85" i="3"/>
  <c r="W42" i="8" l="1" a="1"/>
  <c r="Z42" i="8" s="1"/>
  <c r="AK23" i="8" s="1"/>
  <c r="BN100" i="3" a="1"/>
  <c r="AA51" i="8" l="1"/>
  <c r="AL32" i="8" s="1"/>
  <c r="AC57" i="8"/>
  <c r="AN38" i="8" s="1"/>
  <c r="AD50" i="8"/>
  <c r="AO31" i="8" s="1"/>
  <c r="W44" i="8"/>
  <c r="AH25" i="8" s="1"/>
  <c r="AA56" i="8"/>
  <c r="AL37" i="8" s="1"/>
  <c r="AC52" i="8"/>
  <c r="AN33" i="8" s="1"/>
  <c r="AF42" i="8"/>
  <c r="AQ23" i="8" s="1"/>
  <c r="AB55" i="8"/>
  <c r="AM36" i="8" s="1"/>
  <c r="AE56" i="8"/>
  <c r="AP37" i="8" s="1"/>
  <c r="Z53" i="8"/>
  <c r="AK34" i="8" s="1"/>
  <c r="AE54" i="8"/>
  <c r="AP35" i="8" s="1"/>
  <c r="AA54" i="8"/>
  <c r="AL35" i="8" s="1"/>
  <c r="W52" i="8"/>
  <c r="AH33" i="8" s="1"/>
  <c r="AA49" i="8"/>
  <c r="AL30" i="8" s="1"/>
  <c r="AD42" i="8"/>
  <c r="AO23" i="8" s="1"/>
  <c r="AB48" i="8"/>
  <c r="AM29" i="8" s="1"/>
  <c r="Z43" i="8"/>
  <c r="AK24" i="8" s="1"/>
  <c r="AE48" i="8"/>
  <c r="AP29" i="8" s="1"/>
  <c r="AE47" i="8"/>
  <c r="AP28" i="8" s="1"/>
  <c r="AF51" i="8"/>
  <c r="AQ32" i="8" s="1"/>
  <c r="Z45" i="8"/>
  <c r="AK26" i="8" s="1"/>
  <c r="AA43" i="8"/>
  <c r="AL24" i="8" s="1"/>
  <c r="AC49" i="8"/>
  <c r="AN30" i="8" s="1"/>
  <c r="AC50" i="8"/>
  <c r="AN31" i="8" s="1"/>
  <c r="Z50" i="8"/>
  <c r="AK31" i="8" s="1"/>
  <c r="AD46" i="8"/>
  <c r="AO27" i="8" s="1"/>
  <c r="X54" i="8"/>
  <c r="AI35" i="8" s="1"/>
  <c r="AA44" i="8"/>
  <c r="AL25" i="8" s="1"/>
  <c r="AE45" i="8"/>
  <c r="AP26" i="8" s="1"/>
  <c r="AD56" i="8"/>
  <c r="AO37" i="8" s="1"/>
  <c r="AC54" i="8"/>
  <c r="AN35" i="8" s="1"/>
  <c r="AB53" i="8"/>
  <c r="AM34" i="8" s="1"/>
  <c r="AA48" i="8"/>
  <c r="AL29" i="8" s="1"/>
  <c r="Y49" i="8"/>
  <c r="AJ30" i="8" s="1"/>
  <c r="Z48" i="8"/>
  <c r="AK29" i="8" s="1"/>
  <c r="AC46" i="8"/>
  <c r="AN27" i="8" s="1"/>
  <c r="X47" i="8"/>
  <c r="AI28" i="8" s="1"/>
  <c r="Y45" i="8"/>
  <c r="AJ26" i="8" s="1"/>
  <c r="AC47" i="8"/>
  <c r="AN28" i="8" s="1"/>
  <c r="X51" i="8"/>
  <c r="AI32" i="8" s="1"/>
  <c r="W45" i="8"/>
  <c r="AH26" i="8" s="1"/>
  <c r="Y51" i="8"/>
  <c r="AJ32" i="8" s="1"/>
  <c r="AA55" i="8"/>
  <c r="AL36" i="8" s="1"/>
  <c r="AB47" i="8"/>
  <c r="AM28" i="8" s="1"/>
  <c r="Y46" i="8"/>
  <c r="AJ27" i="8" s="1"/>
  <c r="AB45" i="8"/>
  <c r="AM26" i="8" s="1"/>
  <c r="AF45" i="8"/>
  <c r="AQ26" i="8" s="1"/>
  <c r="AE44" i="8"/>
  <c r="AP25" i="8" s="1"/>
  <c r="AC48" i="8"/>
  <c r="AN29" i="8" s="1"/>
  <c r="AD55" i="8"/>
  <c r="AO36" i="8" s="1"/>
  <c r="W49" i="8"/>
  <c r="AH30" i="8" s="1"/>
  <c r="AE46" i="8"/>
  <c r="AP27" i="8" s="1"/>
  <c r="AF47" i="8"/>
  <c r="AQ28" i="8" s="1"/>
  <c r="AC55" i="8"/>
  <c r="AN36" i="8" s="1"/>
  <c r="W53" i="8"/>
  <c r="AH34" i="8" s="1"/>
  <c r="AD43" i="8"/>
  <c r="AO24" i="8" s="1"/>
  <c r="Y47" i="8"/>
  <c r="AJ28" i="8" s="1"/>
  <c r="Y56" i="8"/>
  <c r="AJ37" i="8" s="1"/>
  <c r="Z54" i="8"/>
  <c r="AK35" i="8" s="1"/>
  <c r="Y55" i="8"/>
  <c r="AJ36" i="8" s="1"/>
  <c r="AD51" i="8"/>
  <c r="AO32" i="8" s="1"/>
  <c r="W51" i="8"/>
  <c r="AH32" i="8" s="1"/>
  <c r="Y57" i="8"/>
  <c r="AJ38" i="8" s="1"/>
  <c r="X49" i="8"/>
  <c r="AI30" i="8" s="1"/>
  <c r="AC53" i="8"/>
  <c r="AN34" i="8" s="1"/>
  <c r="X50" i="8"/>
  <c r="AI31" i="8" s="1"/>
  <c r="AF44" i="8"/>
  <c r="AQ25" i="8" s="1"/>
  <c r="AB57" i="8"/>
  <c r="AM38" i="8" s="1"/>
  <c r="W43" i="8"/>
  <c r="AH24" i="8" s="1"/>
  <c r="AE53" i="8"/>
  <c r="AP34" i="8" s="1"/>
  <c r="AC51" i="8"/>
  <c r="AN32" i="8" s="1"/>
  <c r="AE52" i="8"/>
  <c r="AP33" i="8" s="1"/>
  <c r="AD44" i="8"/>
  <c r="AO25" i="8" s="1"/>
  <c r="Z57" i="8"/>
  <c r="AK38" i="8" s="1"/>
  <c r="Y52" i="8"/>
  <c r="AJ33" i="8" s="1"/>
  <c r="W50" i="8"/>
  <c r="AH31" i="8" s="1"/>
  <c r="AA52" i="8"/>
  <c r="AL33" i="8" s="1"/>
  <c r="AC45" i="8"/>
  <c r="AN26" i="8" s="1"/>
  <c r="X42" i="8"/>
  <c r="AI23" i="8" s="1"/>
  <c r="W48" i="8"/>
  <c r="AH29" i="8" s="1"/>
  <c r="W55" i="8"/>
  <c r="AH36" i="8" s="1"/>
  <c r="AB52" i="8"/>
  <c r="AM33" i="8" s="1"/>
  <c r="Y44" i="8"/>
  <c r="AJ25" i="8" s="1"/>
  <c r="X53" i="8"/>
  <c r="AI34" i="8" s="1"/>
  <c r="AA46" i="8"/>
  <c r="AL27" i="8" s="1"/>
  <c r="AE51" i="8"/>
  <c r="AP32" i="8" s="1"/>
  <c r="AF50" i="8"/>
  <c r="AQ31" i="8" s="1"/>
  <c r="AF56" i="8"/>
  <c r="AQ37" i="8" s="1"/>
  <c r="AF55" i="8"/>
  <c r="AQ36" i="8" s="1"/>
  <c r="AF52" i="8"/>
  <c r="AQ33" i="8" s="1"/>
  <c r="Y43" i="8"/>
  <c r="AJ24" i="8" s="1"/>
  <c r="X52" i="8"/>
  <c r="AI33" i="8" s="1"/>
  <c r="W47" i="8"/>
  <c r="AH28" i="8" s="1"/>
  <c r="AA57" i="8"/>
  <c r="AL38" i="8" s="1"/>
  <c r="AD47" i="8"/>
  <c r="AO28" i="8" s="1"/>
  <c r="AB43" i="8"/>
  <c r="AM24" i="8" s="1"/>
  <c r="AB50" i="8"/>
  <c r="AM31" i="8" s="1"/>
  <c r="Y50" i="8"/>
  <c r="AJ31" i="8" s="1"/>
  <c r="AD57" i="8"/>
  <c r="AO38" i="8" s="1"/>
  <c r="AF48" i="8"/>
  <c r="AQ29" i="8" s="1"/>
  <c r="AE55" i="8"/>
  <c r="AP36" i="8" s="1"/>
  <c r="AD52" i="8"/>
  <c r="AO33" i="8" s="1"/>
  <c r="AE43" i="8"/>
  <c r="AP24" i="8" s="1"/>
  <c r="AD49" i="8"/>
  <c r="AO30" i="8" s="1"/>
  <c r="AD45" i="8"/>
  <c r="AO26" i="8" s="1"/>
  <c r="Y54" i="8"/>
  <c r="AJ35" i="8" s="1"/>
  <c r="Z46" i="8"/>
  <c r="AK27" i="8" s="1"/>
  <c r="AB56" i="8"/>
  <c r="AM37" i="8" s="1"/>
  <c r="AB54" i="8"/>
  <c r="AM35" i="8" s="1"/>
  <c r="Z55" i="8"/>
  <c r="AK36" i="8" s="1"/>
  <c r="W42" i="8"/>
  <c r="AH23" i="8" s="1"/>
  <c r="W46" i="8"/>
  <c r="AH27" i="8" s="1"/>
  <c r="AF53" i="8"/>
  <c r="AQ34" i="8" s="1"/>
  <c r="Y48" i="8"/>
  <c r="AJ29" i="8" s="1"/>
  <c r="AF46" i="8"/>
  <c r="AQ27" i="8" s="1"/>
  <c r="AA50" i="8"/>
  <c r="AL31" i="8" s="1"/>
  <c r="X57" i="8"/>
  <c r="AI38" i="8" s="1"/>
  <c r="W54" i="8"/>
  <c r="AH35" i="8" s="1"/>
  <c r="AB46" i="8"/>
  <c r="AM27" i="8" s="1"/>
  <c r="AE57" i="8"/>
  <c r="AP38" i="8" s="1"/>
  <c r="X48" i="8"/>
  <c r="AI29" i="8" s="1"/>
  <c r="X45" i="8"/>
  <c r="AI26" i="8" s="1"/>
  <c r="AB42" i="8"/>
  <c r="AM23" i="8" s="1"/>
  <c r="AF54" i="8"/>
  <c r="AQ35" i="8" s="1"/>
  <c r="AD48" i="8"/>
  <c r="AO29" i="8" s="1"/>
  <c r="Z49" i="8"/>
  <c r="AK30" i="8" s="1"/>
  <c r="AF49" i="8"/>
  <c r="AQ30" i="8" s="1"/>
  <c r="AD53" i="8"/>
  <c r="AO34" i="8" s="1"/>
  <c r="AA53" i="8"/>
  <c r="AL34" i="8" s="1"/>
  <c r="X43" i="8"/>
  <c r="AI24" i="8" s="1"/>
  <c r="Z51" i="8"/>
  <c r="AK32" i="8" s="1"/>
  <c r="AA47" i="8"/>
  <c r="AL28" i="8" s="1"/>
  <c r="AB49" i="8"/>
  <c r="AM30" i="8" s="1"/>
  <c r="AE42" i="8"/>
  <c r="AP23" i="8" s="1"/>
  <c r="AF43" i="8"/>
  <c r="AQ24" i="8" s="1"/>
  <c r="X56" i="8"/>
  <c r="AI37" i="8" s="1"/>
  <c r="AC42" i="8"/>
  <c r="AN23" i="8" s="1"/>
  <c r="Z52" i="8"/>
  <c r="AK33" i="8" s="1"/>
  <c r="Z56" i="8"/>
  <c r="AK37" i="8" s="1"/>
  <c r="AC56" i="8"/>
  <c r="AN37" i="8" s="1"/>
  <c r="AE49" i="8"/>
  <c r="AP30" i="8" s="1"/>
  <c r="W56" i="8"/>
  <c r="AH37" i="8" s="1"/>
  <c r="Z44" i="8"/>
  <c r="AK25" i="8" s="1"/>
  <c r="AD54" i="8"/>
  <c r="AO35" i="8" s="1"/>
  <c r="Y53" i="8"/>
  <c r="AJ34" i="8" s="1"/>
  <c r="AC44" i="8"/>
  <c r="AN25" i="8" s="1"/>
  <c r="AE50" i="8"/>
  <c r="AP31" i="8" s="1"/>
  <c r="W57" i="8"/>
  <c r="AH38" i="8" s="1"/>
  <c r="AA42" i="8"/>
  <c r="AL23" i="8" s="1"/>
  <c r="AC43" i="8"/>
  <c r="AN24" i="8" s="1"/>
  <c r="AF57" i="8"/>
  <c r="AQ38" i="8" s="1"/>
  <c r="AA45" i="8"/>
  <c r="AL26" i="8" s="1"/>
  <c r="X46" i="8"/>
  <c r="AI27" i="8" s="1"/>
  <c r="Z47" i="8"/>
  <c r="AK28" i="8" s="1"/>
  <c r="X55" i="8"/>
  <c r="AI36" i="8" s="1"/>
  <c r="AB51" i="8"/>
  <c r="AM32" i="8" s="1"/>
  <c r="Y42" i="8"/>
  <c r="AJ23" i="8" s="1"/>
  <c r="AB44" i="8"/>
  <c r="AM25" i="8" s="1"/>
  <c r="X44" i="8"/>
  <c r="AI25" i="8" s="1"/>
  <c r="BU100" i="3"/>
  <c r="BP104" i="3" s="1"/>
  <c r="BP113" i="3" s="1"/>
  <c r="CC34" i="3" s="1"/>
  <c r="CH18" i="3" s="1"/>
  <c r="CH20" i="3" s="1"/>
  <c r="BW100" i="3"/>
  <c r="BR104" i="3" s="1"/>
  <c r="BR113" i="3" s="1"/>
  <c r="CE34" i="3" s="1"/>
  <c r="CJ18" i="3" s="1"/>
  <c r="CJ20" i="3" s="1"/>
  <c r="BR100" i="3"/>
  <c r="BT100" i="3"/>
  <c r="BO104" i="3" s="1"/>
  <c r="BO113" i="3" s="1"/>
  <c r="CB34" i="3" s="1"/>
  <c r="CG18" i="3" s="1"/>
  <c r="CG20" i="3" s="1"/>
  <c r="BO100" i="3"/>
  <c r="BV100" i="3"/>
  <c r="BQ104" i="3" s="1"/>
  <c r="BQ113" i="3" s="1"/>
  <c r="CD34" i="3" s="1"/>
  <c r="CI18" i="3" s="1"/>
  <c r="CI20" i="3" s="1"/>
  <c r="BQ100" i="3"/>
  <c r="BS100" i="3"/>
  <c r="BN100" i="3"/>
  <c r="BP100" i="3"/>
  <c r="CH25" i="3" l="1"/>
  <c r="CH31" i="3" s="1"/>
  <c r="CH33" i="3" s="1"/>
  <c r="CL21" i="3"/>
  <c r="CH75" i="3" s="1"/>
  <c r="CH79" i="3" s="1"/>
  <c r="CH94" i="3" s="1"/>
  <c r="CJ25" i="3"/>
  <c r="CJ31" i="3" s="1"/>
  <c r="CJ33" i="3" s="1"/>
  <c r="CN21" i="3"/>
  <c r="CJ75" i="3" s="1"/>
  <c r="CJ79" i="3" s="1"/>
  <c r="CH96" i="3" s="1"/>
  <c r="CK25" i="3"/>
  <c r="CK31" i="3" s="1"/>
  <c r="CK33" i="3" s="1"/>
  <c r="CO21" i="3"/>
  <c r="CK75" i="3" s="1"/>
  <c r="CK79" i="3" s="1"/>
  <c r="CH97" i="3" s="1"/>
  <c r="CM21" i="3"/>
  <c r="CI75" i="3" s="1"/>
  <c r="CI79" i="3" s="1"/>
  <c r="CH95" i="3" s="1"/>
  <c r="CI25" i="3"/>
  <c r="CI31" i="3" s="1"/>
  <c r="CI33" i="3" s="1"/>
  <c r="CI41" i="3" l="1"/>
  <c r="CI58" i="3" s="1"/>
  <c r="CH83" i="3" s="1"/>
  <c r="CI38" i="3"/>
  <c r="CI61" i="3" s="1"/>
  <c r="CI65" i="3" s="1"/>
  <c r="CH87" i="3" s="1"/>
  <c r="CI44" i="3"/>
  <c r="CI68" i="3" s="1"/>
  <c r="CI72" i="3" s="1"/>
  <c r="CH91" i="3" s="1"/>
  <c r="CI47" i="3"/>
  <c r="CI112" i="3" s="1"/>
  <c r="CV33" i="3" s="1"/>
  <c r="CJ47" i="3"/>
  <c r="CJ112" i="3" s="1"/>
  <c r="CW33" i="3" s="1"/>
  <c r="CJ41" i="3"/>
  <c r="CJ58" i="3" s="1"/>
  <c r="CH84" i="3" s="1"/>
  <c r="CJ44" i="3"/>
  <c r="CJ68" i="3" s="1"/>
  <c r="CJ72" i="3" s="1"/>
  <c r="CH92" i="3" s="1"/>
  <c r="CJ38" i="3"/>
  <c r="CJ61" i="3" s="1"/>
  <c r="CJ65" i="3" s="1"/>
  <c r="CH88" i="3" s="1"/>
  <c r="CK38" i="3"/>
  <c r="CK61" i="3" s="1"/>
  <c r="CK65" i="3" s="1"/>
  <c r="CH89" i="3" s="1"/>
  <c r="CK47" i="3"/>
  <c r="CK112" i="3" s="1"/>
  <c r="CX33" i="3" s="1"/>
  <c r="CK44" i="3"/>
  <c r="CK68" i="3" s="1"/>
  <c r="CK72" i="3" s="1"/>
  <c r="CH93" i="3" s="1"/>
  <c r="CK41" i="3"/>
  <c r="CK58" i="3" s="1"/>
  <c r="CH85" i="3" s="1"/>
  <c r="CH38" i="3"/>
  <c r="CH61" i="3" s="1"/>
  <c r="CH65" i="3" s="1"/>
  <c r="CH86" i="3" s="1"/>
  <c r="CH41" i="3"/>
  <c r="CH58" i="3" s="1"/>
  <c r="CH82" i="3" s="1"/>
  <c r="CH47" i="3"/>
  <c r="CH112" i="3" s="1"/>
  <c r="CU33" i="3" s="1"/>
  <c r="CH44" i="3"/>
  <c r="CH68" i="3" s="1"/>
  <c r="CH72" i="3" s="1"/>
  <c r="CH90" i="3" s="1"/>
  <c r="CN82" i="3" l="1" a="1"/>
  <c r="CH114" i="3" a="1"/>
  <c r="CQ129" i="3" l="1"/>
  <c r="AQ17" i="8" s="1"/>
  <c r="CK128" i="3"/>
  <c r="AK16" i="8" s="1"/>
  <c r="CO126" i="3"/>
  <c r="AO14" i="8" s="1"/>
  <c r="CI125" i="3"/>
  <c r="AI13" i="8" s="1"/>
  <c r="CM123" i="3"/>
  <c r="AM11" i="8" s="1"/>
  <c r="CQ121" i="3"/>
  <c r="AQ9" i="8" s="1"/>
  <c r="CK120" i="3"/>
  <c r="AK8" i="8" s="1"/>
  <c r="CO118" i="3"/>
  <c r="AO6" i="8" s="1"/>
  <c r="CI117" i="3"/>
  <c r="AI5" i="8" s="1"/>
  <c r="CM115" i="3"/>
  <c r="AM3" i="8" s="1"/>
  <c r="CP129" i="3"/>
  <c r="AP17" i="8" s="1"/>
  <c r="CJ128" i="3"/>
  <c r="AJ16" i="8" s="1"/>
  <c r="CN126" i="3"/>
  <c r="AN14" i="8" s="1"/>
  <c r="CH125" i="3"/>
  <c r="AH13" i="8" s="1"/>
  <c r="CL123" i="3"/>
  <c r="AL11" i="8" s="1"/>
  <c r="CP121" i="3"/>
  <c r="AP9" i="8" s="1"/>
  <c r="CJ120" i="3"/>
  <c r="AJ8" i="8" s="1"/>
  <c r="CN118" i="3"/>
  <c r="AN6" i="8" s="1"/>
  <c r="CH117" i="3"/>
  <c r="AH5" i="8" s="1"/>
  <c r="CL115" i="3"/>
  <c r="AL3" i="8" s="1"/>
  <c r="CO129" i="3"/>
  <c r="AO17" i="8" s="1"/>
  <c r="CO127" i="3"/>
  <c r="AO15" i="8" s="1"/>
  <c r="CL126" i="3"/>
  <c r="AL14" i="8" s="1"/>
  <c r="CJ123" i="3"/>
  <c r="AJ11" i="8" s="1"/>
  <c r="CH120" i="3"/>
  <c r="AH8" i="8" s="1"/>
  <c r="CP116" i="3"/>
  <c r="AP4" i="8" s="1"/>
  <c r="CN127" i="3"/>
  <c r="AN15" i="8" s="1"/>
  <c r="CH122" i="3"/>
  <c r="AH10" i="8" s="1"/>
  <c r="CN115" i="3"/>
  <c r="AN3" i="8" s="1"/>
  <c r="CQ124" i="3"/>
  <c r="AQ12" i="8" s="1"/>
  <c r="CM118" i="3"/>
  <c r="AM6" i="8" s="1"/>
  <c r="CH128" i="3"/>
  <c r="AH16" i="8" s="1"/>
  <c r="CM124" i="3"/>
  <c r="AM12" i="8" s="1"/>
  <c r="CI118" i="3"/>
  <c r="AI6" i="8" s="1"/>
  <c r="CL124" i="3"/>
  <c r="AL12" i="8" s="1"/>
  <c r="CO125" i="3"/>
  <c r="AO13" i="8" s="1"/>
  <c r="CM129" i="3"/>
  <c r="AM17" i="8" s="1"/>
  <c r="CQ127" i="3"/>
  <c r="AQ15" i="8" s="1"/>
  <c r="CK126" i="3"/>
  <c r="AK14" i="8" s="1"/>
  <c r="CO124" i="3"/>
  <c r="AO12" i="8" s="1"/>
  <c r="CI123" i="3"/>
  <c r="AI11" i="8" s="1"/>
  <c r="CM121" i="3"/>
  <c r="AM9" i="8" s="1"/>
  <c r="CQ119" i="3"/>
  <c r="AQ7" i="8" s="1"/>
  <c r="CK118" i="3"/>
  <c r="AK6" i="8" s="1"/>
  <c r="CO116" i="3"/>
  <c r="AO4" i="8" s="1"/>
  <c r="CI115" i="3"/>
  <c r="AI3" i="8" s="1"/>
  <c r="CL129" i="3"/>
  <c r="AL17" i="8" s="1"/>
  <c r="CP127" i="3"/>
  <c r="AP15" i="8" s="1"/>
  <c r="CJ126" i="3"/>
  <c r="AJ14" i="8" s="1"/>
  <c r="CN124" i="3"/>
  <c r="AN12" i="8" s="1"/>
  <c r="CH123" i="3"/>
  <c r="AH11" i="8" s="1"/>
  <c r="CL121" i="3"/>
  <c r="AL9" i="8" s="1"/>
  <c r="CP119" i="3"/>
  <c r="AP7" i="8" s="1"/>
  <c r="CJ118" i="3"/>
  <c r="AJ6" i="8" s="1"/>
  <c r="CN116" i="3"/>
  <c r="AN4" i="8" s="1"/>
  <c r="CH115" i="3"/>
  <c r="AH3" i="8" s="1"/>
  <c r="CQ128" i="3"/>
  <c r="AQ16" i="8" s="1"/>
  <c r="CN129" i="3"/>
  <c r="AN17" i="8" s="1"/>
  <c r="CN125" i="3"/>
  <c r="AN13" i="8" s="1"/>
  <c r="CL122" i="3"/>
  <c r="AL10" i="8" s="1"/>
  <c r="CJ119" i="3"/>
  <c r="AJ7" i="8" s="1"/>
  <c r="CH116" i="3"/>
  <c r="AH4" i="8" s="1"/>
  <c r="CP126" i="3"/>
  <c r="AP14" i="8" s="1"/>
  <c r="CL120" i="3"/>
  <c r="AL8" i="8" s="1"/>
  <c r="CH114" i="3"/>
  <c r="AH2" i="8" s="1"/>
  <c r="CK123" i="3"/>
  <c r="AK11" i="8" s="1"/>
  <c r="CQ116" i="3"/>
  <c r="AQ4" i="8" s="1"/>
  <c r="CQ126" i="3"/>
  <c r="AQ14" i="8" s="1"/>
  <c r="CO123" i="3"/>
  <c r="AO11" i="8" s="1"/>
  <c r="CM120" i="3"/>
  <c r="AM8" i="8" s="1"/>
  <c r="CK117" i="3"/>
  <c r="AK5" i="8" s="1"/>
  <c r="CI114" i="3"/>
  <c r="AI2" i="8" s="1"/>
  <c r="CP122" i="3"/>
  <c r="AP10" i="8" s="1"/>
  <c r="CL116" i="3"/>
  <c r="AL4" i="8" s="1"/>
  <c r="CI124" i="3"/>
  <c r="AI12" i="8" s="1"/>
  <c r="CO117" i="3"/>
  <c r="AO5" i="8" s="1"/>
  <c r="CK115" i="3"/>
  <c r="AK3" i="8" s="1"/>
  <c r="CQ122" i="3"/>
  <c r="AQ10" i="8" s="1"/>
  <c r="CJ129" i="3"/>
  <c r="AJ17" i="8" s="1"/>
  <c r="CJ121" i="3"/>
  <c r="AJ9" i="8" s="1"/>
  <c r="CM122" i="3"/>
  <c r="AM10" i="8" s="1"/>
  <c r="CI129" i="3"/>
  <c r="AI17" i="8" s="1"/>
  <c r="CM127" i="3"/>
  <c r="AM15" i="8" s="1"/>
  <c r="CQ125" i="3"/>
  <c r="AQ13" i="8" s="1"/>
  <c r="CK124" i="3"/>
  <c r="AK12" i="8" s="1"/>
  <c r="CO122" i="3"/>
  <c r="AO10" i="8" s="1"/>
  <c r="CI121" i="3"/>
  <c r="AI9" i="8" s="1"/>
  <c r="CM119" i="3"/>
  <c r="AM7" i="8" s="1"/>
  <c r="CQ117" i="3"/>
  <c r="AQ5" i="8" s="1"/>
  <c r="CK116" i="3"/>
  <c r="AK4" i="8" s="1"/>
  <c r="CO114" i="3"/>
  <c r="AO2" i="8" s="1"/>
  <c r="CH129" i="3"/>
  <c r="AH17" i="8" s="1"/>
  <c r="CL127" i="3"/>
  <c r="AL15" i="8" s="1"/>
  <c r="CP125" i="3"/>
  <c r="AP13" i="8" s="1"/>
  <c r="CJ124" i="3"/>
  <c r="AJ12" i="8" s="1"/>
  <c r="CN122" i="3"/>
  <c r="AN10" i="8" s="1"/>
  <c r="CH121" i="3"/>
  <c r="AH9" i="8" s="1"/>
  <c r="CL119" i="3"/>
  <c r="AL7" i="8" s="1"/>
  <c r="CP117" i="3"/>
  <c r="AP5" i="8" s="1"/>
  <c r="CJ116" i="3"/>
  <c r="AJ4" i="8" s="1"/>
  <c r="CN114" i="3"/>
  <c r="AN2" i="8" s="1"/>
  <c r="CM128" i="3"/>
  <c r="AM16" i="8" s="1"/>
  <c r="CL128" i="3"/>
  <c r="AL16" i="8" s="1"/>
  <c r="CP124" i="3"/>
  <c r="AP12" i="8" s="1"/>
  <c r="CN121" i="3"/>
  <c r="AN9" i="8" s="1"/>
  <c r="CL118" i="3"/>
  <c r="AL6" i="8" s="1"/>
  <c r="CJ115" i="3"/>
  <c r="AJ3" i="8" s="1"/>
  <c r="CJ125" i="3"/>
  <c r="AJ13" i="8" s="1"/>
  <c r="CP118" i="3"/>
  <c r="AP6" i="8" s="1"/>
  <c r="CK127" i="3"/>
  <c r="AK15" i="8" s="1"/>
  <c r="CO121" i="3"/>
  <c r="AO9" i="8" s="1"/>
  <c r="CI126" i="3"/>
  <c r="AI14" i="8" s="1"/>
  <c r="CO119" i="3"/>
  <c r="AO7" i="8" s="1"/>
  <c r="CM116" i="3"/>
  <c r="AM4" i="8" s="1"/>
  <c r="CP114" i="3"/>
  <c r="AP2" i="8" s="1"/>
  <c r="CI116" i="3"/>
  <c r="AI4" i="8" s="1"/>
  <c r="CO128" i="3"/>
  <c r="AO16" i="8" s="1"/>
  <c r="CI127" i="3"/>
  <c r="AI15" i="8" s="1"/>
  <c r="CM125" i="3"/>
  <c r="AM13" i="8" s="1"/>
  <c r="CQ123" i="3"/>
  <c r="AQ11" i="8" s="1"/>
  <c r="CK122" i="3"/>
  <c r="AK10" i="8" s="1"/>
  <c r="CO120" i="3"/>
  <c r="AO8" i="8" s="1"/>
  <c r="CI119" i="3"/>
  <c r="AI7" i="8" s="1"/>
  <c r="CM117" i="3"/>
  <c r="AM5" i="8" s="1"/>
  <c r="CQ115" i="3"/>
  <c r="AQ3" i="8" s="1"/>
  <c r="CK114" i="3"/>
  <c r="AK2" i="8" s="1"/>
  <c r="CN128" i="3"/>
  <c r="AN16" i="8" s="1"/>
  <c r="CH127" i="3"/>
  <c r="AH15" i="8" s="1"/>
  <c r="CL125" i="3"/>
  <c r="AL13" i="8" s="1"/>
  <c r="CP123" i="3"/>
  <c r="AP11" i="8" s="1"/>
  <c r="CJ122" i="3"/>
  <c r="AJ10" i="8" s="1"/>
  <c r="CN120" i="3"/>
  <c r="AN8" i="8" s="1"/>
  <c r="CH119" i="3"/>
  <c r="AH7" i="8" s="1"/>
  <c r="CL117" i="3"/>
  <c r="AL5" i="8" s="1"/>
  <c r="CP115" i="3"/>
  <c r="AP3" i="8" s="1"/>
  <c r="CJ114" i="3"/>
  <c r="AJ2" i="8" s="1"/>
  <c r="CI128" i="3"/>
  <c r="AI16" i="8" s="1"/>
  <c r="CJ127" i="3"/>
  <c r="AJ15" i="8" s="1"/>
  <c r="CH124" i="3"/>
  <c r="AH12" i="8" s="1"/>
  <c r="CP120" i="3"/>
  <c r="AP8" i="8" s="1"/>
  <c r="CN117" i="3"/>
  <c r="AN5" i="8" s="1"/>
  <c r="CL114" i="3"/>
  <c r="AL2" i="8" s="1"/>
  <c r="CN123" i="3"/>
  <c r="AN11" i="8" s="1"/>
  <c r="CJ117" i="3"/>
  <c r="AJ5" i="8" s="1"/>
  <c r="CM126" i="3"/>
  <c r="AM14" i="8" s="1"/>
  <c r="CI120" i="3"/>
  <c r="AI8" i="8" s="1"/>
  <c r="CK129" i="3"/>
  <c r="AK17" i="8" s="1"/>
  <c r="CK125" i="3"/>
  <c r="AK13" i="8" s="1"/>
  <c r="CI122" i="3"/>
  <c r="AI10" i="8" s="1"/>
  <c r="CQ118" i="3"/>
  <c r="AQ6" i="8" s="1"/>
  <c r="CO115" i="3"/>
  <c r="AO3" i="8" s="1"/>
  <c r="CH126" i="3"/>
  <c r="AH14" i="8" s="1"/>
  <c r="CN119" i="3"/>
  <c r="AN7" i="8" s="1"/>
  <c r="CP128" i="3"/>
  <c r="AP16" i="8" s="1"/>
  <c r="CQ120" i="3"/>
  <c r="AQ8" i="8" s="1"/>
  <c r="CM114" i="3"/>
  <c r="AM2" i="8" s="1"/>
  <c r="CK121" i="3"/>
  <c r="AK9" i="8" s="1"/>
  <c r="CQ114" i="3"/>
  <c r="AQ2" i="8" s="1"/>
  <c r="CH118" i="3"/>
  <c r="AH6" i="8" s="1"/>
  <c r="CK119" i="3"/>
  <c r="AK7" i="8" s="1"/>
  <c r="CN83" i="3"/>
  <c r="CN84" i="3"/>
  <c r="CN90" i="3"/>
  <c r="CN85" i="3"/>
  <c r="CN91" i="3"/>
  <c r="CN82" i="3"/>
  <c r="CN87" i="3"/>
  <c r="CN89" i="3"/>
  <c r="CN88" i="3"/>
  <c r="CN86" i="3"/>
  <c r="AH42" i="8" l="1" a="1"/>
  <c r="AK47" i="8" s="1"/>
  <c r="AV28" i="8" s="1"/>
  <c r="CG100" i="3" a="1"/>
  <c r="AQ57" i="8" l="1"/>
  <c r="BB38" i="8" s="1"/>
  <c r="AJ48" i="8"/>
  <c r="AU29" i="8" s="1"/>
  <c r="AM52" i="8"/>
  <c r="AX33" i="8" s="1"/>
  <c r="AJ54" i="8"/>
  <c r="AU35" i="8" s="1"/>
  <c r="AM51" i="8"/>
  <c r="AX32" i="8" s="1"/>
  <c r="AO57" i="8"/>
  <c r="AZ38" i="8" s="1"/>
  <c r="AM57" i="8"/>
  <c r="AX38" i="8" s="1"/>
  <c r="AP47" i="8"/>
  <c r="BA28" i="8" s="1"/>
  <c r="AH42" i="8"/>
  <c r="AS23" i="8" s="1"/>
  <c r="AM50" i="8"/>
  <c r="AX31" i="8" s="1"/>
  <c r="AH49" i="8"/>
  <c r="AS30" i="8" s="1"/>
  <c r="AO47" i="8"/>
  <c r="AZ28" i="8" s="1"/>
  <c r="AL53" i="8"/>
  <c r="AW34" i="8" s="1"/>
  <c r="AM54" i="8"/>
  <c r="AX35" i="8" s="1"/>
  <c r="AQ46" i="8"/>
  <c r="BB27" i="8" s="1"/>
  <c r="AH45" i="8"/>
  <c r="AS26" i="8" s="1"/>
  <c r="AN44" i="8"/>
  <c r="AY25" i="8" s="1"/>
  <c r="AI49" i="8"/>
  <c r="AT30" i="8" s="1"/>
  <c r="AM53" i="8"/>
  <c r="AX34" i="8" s="1"/>
  <c r="AO43" i="8"/>
  <c r="AZ24" i="8" s="1"/>
  <c r="AJ51" i="8"/>
  <c r="AU32" i="8" s="1"/>
  <c r="AL49" i="8"/>
  <c r="AW30" i="8" s="1"/>
  <c r="AQ53" i="8"/>
  <c r="BB34" i="8" s="1"/>
  <c r="AI44" i="8"/>
  <c r="AT25" i="8" s="1"/>
  <c r="AK53" i="8"/>
  <c r="AV34" i="8" s="1"/>
  <c r="AM43" i="8"/>
  <c r="AX24" i="8" s="1"/>
  <c r="AP44" i="8"/>
  <c r="BA25" i="8" s="1"/>
  <c r="AM49" i="8"/>
  <c r="AX30" i="8" s="1"/>
  <c r="AN57" i="8"/>
  <c r="AY38" i="8" s="1"/>
  <c r="AL44" i="8"/>
  <c r="AW25" i="8" s="1"/>
  <c r="AK44" i="8"/>
  <c r="AV25" i="8" s="1"/>
  <c r="AL46" i="8"/>
  <c r="AW27" i="8" s="1"/>
  <c r="AO48" i="8"/>
  <c r="AZ29" i="8" s="1"/>
  <c r="AJ55" i="8"/>
  <c r="AU36" i="8" s="1"/>
  <c r="AO54" i="8"/>
  <c r="AZ35" i="8" s="1"/>
  <c r="AL52" i="8"/>
  <c r="AW33" i="8" s="1"/>
  <c r="AQ44" i="8"/>
  <c r="BB25" i="8" s="1"/>
  <c r="AP45" i="8"/>
  <c r="BA26" i="8" s="1"/>
  <c r="AJ50" i="8"/>
  <c r="AU31" i="8" s="1"/>
  <c r="AO46" i="8"/>
  <c r="AZ27" i="8" s="1"/>
  <c r="AO53" i="8"/>
  <c r="AZ34" i="8" s="1"/>
  <c r="AI42" i="8"/>
  <c r="AT23" i="8" s="1"/>
  <c r="AP52" i="8"/>
  <c r="BA33" i="8" s="1"/>
  <c r="AJ42" i="8"/>
  <c r="AU23" i="8" s="1"/>
  <c r="AI45" i="8"/>
  <c r="AT26" i="8" s="1"/>
  <c r="AH48" i="8"/>
  <c r="AS29" i="8" s="1"/>
  <c r="AI51" i="8"/>
  <c r="AT32" i="8" s="1"/>
  <c r="AQ56" i="8"/>
  <c r="BB37" i="8" s="1"/>
  <c r="AO51" i="8"/>
  <c r="AZ32" i="8" s="1"/>
  <c r="AK52" i="8"/>
  <c r="AV33" i="8" s="1"/>
  <c r="AN42" i="8"/>
  <c r="AY23" i="8" s="1"/>
  <c r="AO56" i="8"/>
  <c r="AZ37" i="8" s="1"/>
  <c r="AH47" i="8"/>
  <c r="AS28" i="8" s="1"/>
  <c r="AI50" i="8"/>
  <c r="AT31" i="8" s="1"/>
  <c r="AQ42" i="8"/>
  <c r="BB23" i="8" s="1"/>
  <c r="AM46" i="8"/>
  <c r="AX27" i="8" s="1"/>
  <c r="AP54" i="8"/>
  <c r="BA35" i="8" s="1"/>
  <c r="AJ52" i="8"/>
  <c r="AU33" i="8" s="1"/>
  <c r="AN56" i="8"/>
  <c r="AY37" i="8" s="1"/>
  <c r="AH46" i="8"/>
  <c r="AS27" i="8" s="1"/>
  <c r="AH56" i="8"/>
  <c r="AS37" i="8" s="1"/>
  <c r="AL50" i="8"/>
  <c r="AW31" i="8" s="1"/>
  <c r="AH57" i="8"/>
  <c r="AS38" i="8" s="1"/>
  <c r="AM45" i="8"/>
  <c r="AX26" i="8" s="1"/>
  <c r="AM42" i="8"/>
  <c r="AX23" i="8" s="1"/>
  <c r="AH53" i="8"/>
  <c r="AS34" i="8" s="1"/>
  <c r="AQ52" i="8"/>
  <c r="BB33" i="8" s="1"/>
  <c r="AI43" i="8"/>
  <c r="AT24" i="8" s="1"/>
  <c r="AH44" i="8"/>
  <c r="AS25" i="8" s="1"/>
  <c r="AQ50" i="8"/>
  <c r="BB31" i="8" s="1"/>
  <c r="AP53" i="8"/>
  <c r="BA34" i="8" s="1"/>
  <c r="AK55" i="8"/>
  <c r="AV36" i="8" s="1"/>
  <c r="AK42" i="8"/>
  <c r="AV23" i="8" s="1"/>
  <c r="AL42" i="8"/>
  <c r="AW23" i="8" s="1"/>
  <c r="AL51" i="8"/>
  <c r="AW32" i="8" s="1"/>
  <c r="AQ47" i="8"/>
  <c r="BB28" i="8" s="1"/>
  <c r="AI52" i="8"/>
  <c r="AT33" i="8" s="1"/>
  <c r="AJ43" i="8"/>
  <c r="AU24" i="8" s="1"/>
  <c r="AH52" i="8"/>
  <c r="AS33" i="8" s="1"/>
  <c r="AJ56" i="8"/>
  <c r="AU37" i="8" s="1"/>
  <c r="AP55" i="8"/>
  <c r="BA36" i="8" s="1"/>
  <c r="AJ49" i="8"/>
  <c r="AU30" i="8" s="1"/>
  <c r="AI54" i="8"/>
  <c r="AT35" i="8" s="1"/>
  <c r="AJ45" i="8"/>
  <c r="AU26" i="8" s="1"/>
  <c r="AN54" i="8"/>
  <c r="AY35" i="8" s="1"/>
  <c r="AN43" i="8"/>
  <c r="AY24" i="8" s="1"/>
  <c r="AO44" i="8"/>
  <c r="AZ25" i="8" s="1"/>
  <c r="AJ47" i="8"/>
  <c r="AU28" i="8" s="1"/>
  <c r="AP50" i="8"/>
  <c r="BA31" i="8" s="1"/>
  <c r="AQ45" i="8"/>
  <c r="BB26" i="8" s="1"/>
  <c r="AN49" i="8"/>
  <c r="AY30" i="8" s="1"/>
  <c r="AK50" i="8"/>
  <c r="AV31" i="8" s="1"/>
  <c r="AI56" i="8"/>
  <c r="AT37" i="8" s="1"/>
  <c r="AN47" i="8"/>
  <c r="AY28" i="8" s="1"/>
  <c r="AK48" i="8"/>
  <c r="AV29" i="8" s="1"/>
  <c r="AK54" i="8"/>
  <c r="AV35" i="8" s="1"/>
  <c r="AK45" i="8"/>
  <c r="AV26" i="8" s="1"/>
  <c r="AL56" i="8"/>
  <c r="AW37" i="8" s="1"/>
  <c r="AP43" i="8"/>
  <c r="BA24" i="8" s="1"/>
  <c r="AI53" i="8"/>
  <c r="AT34" i="8" s="1"/>
  <c r="AO52" i="8"/>
  <c r="AZ33" i="8" s="1"/>
  <c r="AQ54" i="8"/>
  <c r="BB35" i="8" s="1"/>
  <c r="AJ44" i="8"/>
  <c r="AU25" i="8" s="1"/>
  <c r="AN48" i="8"/>
  <c r="AY29" i="8" s="1"/>
  <c r="AK56" i="8"/>
  <c r="AV37" i="8" s="1"/>
  <c r="AN46" i="8"/>
  <c r="AY27" i="8" s="1"/>
  <c r="AI46" i="8"/>
  <c r="AT27" i="8" s="1"/>
  <c r="AN52" i="8"/>
  <c r="AY33" i="8" s="1"/>
  <c r="AK51" i="8"/>
  <c r="AV32" i="8" s="1"/>
  <c r="AI57" i="8"/>
  <c r="AT38" i="8" s="1"/>
  <c r="AL47" i="8"/>
  <c r="AW28" i="8" s="1"/>
  <c r="AM44" i="8"/>
  <c r="AX25" i="8" s="1"/>
  <c r="AP51" i="8"/>
  <c r="BA32" i="8" s="1"/>
  <c r="AI48" i="8"/>
  <c r="AT29" i="8" s="1"/>
  <c r="AL54" i="8"/>
  <c r="AW35" i="8" s="1"/>
  <c r="AH51" i="8"/>
  <c r="AS32" i="8" s="1"/>
  <c r="AM55" i="8"/>
  <c r="AX36" i="8" s="1"/>
  <c r="AP42" i="8"/>
  <c r="BA23" i="8" s="1"/>
  <c r="AK57" i="8"/>
  <c r="AV38" i="8" s="1"/>
  <c r="AL43" i="8"/>
  <c r="AW24" i="8" s="1"/>
  <c r="AH43" i="8"/>
  <c r="AS24" i="8" s="1"/>
  <c r="AM47" i="8"/>
  <c r="AX28" i="8" s="1"/>
  <c r="AQ51" i="8"/>
  <c r="BB32" i="8" s="1"/>
  <c r="AH54" i="8"/>
  <c r="AS35" i="8" s="1"/>
  <c r="AK43" i="8"/>
  <c r="AV24" i="8" s="1"/>
  <c r="AL55" i="8"/>
  <c r="AW36" i="8" s="1"/>
  <c r="AP46" i="8"/>
  <c r="BA27" i="8" s="1"/>
  <c r="AQ43" i="8"/>
  <c r="BB24" i="8" s="1"/>
  <c r="AN45" i="8"/>
  <c r="AY26" i="8" s="1"/>
  <c r="AK49" i="8"/>
  <c r="AV30" i="8" s="1"/>
  <c r="AP57" i="8"/>
  <c r="BA38" i="8" s="1"/>
  <c r="AL57" i="8"/>
  <c r="AW38" i="8" s="1"/>
  <c r="AJ57" i="8"/>
  <c r="AU38" i="8" s="1"/>
  <c r="AO49" i="8"/>
  <c r="AZ30" i="8" s="1"/>
  <c r="AN51" i="8"/>
  <c r="AY32" i="8" s="1"/>
  <c r="AP49" i="8"/>
  <c r="BA30" i="8" s="1"/>
  <c r="AK46" i="8"/>
  <c r="AV27" i="8" s="1"/>
  <c r="AO45" i="8"/>
  <c r="AZ26" i="8" s="1"/>
  <c r="AJ53" i="8"/>
  <c r="AU34" i="8" s="1"/>
  <c r="AP48" i="8"/>
  <c r="BA29" i="8" s="1"/>
  <c r="AQ49" i="8"/>
  <c r="BB30" i="8" s="1"/>
  <c r="AO55" i="8"/>
  <c r="AZ36" i="8" s="1"/>
  <c r="AQ55" i="8"/>
  <c r="BB36" i="8" s="1"/>
  <c r="AJ46" i="8"/>
  <c r="AU27" i="8" s="1"/>
  <c r="AM48" i="8"/>
  <c r="AX29" i="8" s="1"/>
  <c r="AO50" i="8"/>
  <c r="AZ31" i="8" s="1"/>
  <c r="AM56" i="8"/>
  <c r="AX37" i="8" s="1"/>
  <c r="AI55" i="8"/>
  <c r="AT36" i="8" s="1"/>
  <c r="AL45" i="8"/>
  <c r="AW26" i="8" s="1"/>
  <c r="AP56" i="8"/>
  <c r="BA37" i="8" s="1"/>
  <c r="AN55" i="8"/>
  <c r="AY36" i="8" s="1"/>
  <c r="AN53" i="8"/>
  <c r="AY34" i="8" s="1"/>
  <c r="AO42" i="8"/>
  <c r="AZ23" i="8" s="1"/>
  <c r="AI47" i="8"/>
  <c r="AT28" i="8" s="1"/>
  <c r="AQ48" i="8"/>
  <c r="BB29" i="8" s="1"/>
  <c r="AH50" i="8"/>
  <c r="AS31" i="8" s="1"/>
  <c r="AL48" i="8"/>
  <c r="AW29" i="8" s="1"/>
  <c r="AN50" i="8"/>
  <c r="AY31" i="8" s="1"/>
  <c r="AH55" i="8"/>
  <c r="AS36" i="8" s="1"/>
  <c r="CO100" i="3"/>
  <c r="CJ104" i="3" s="1"/>
  <c r="CJ113" i="3" s="1"/>
  <c r="CW34" i="3" s="1"/>
  <c r="DB18" i="3" s="1"/>
  <c r="DB20" i="3" s="1"/>
  <c r="CN100" i="3"/>
  <c r="CI104" i="3" s="1"/>
  <c r="CI113" i="3" s="1"/>
  <c r="CV34" i="3" s="1"/>
  <c r="DA18" i="3" s="1"/>
  <c r="DA20" i="3" s="1"/>
  <c r="CH100" i="3"/>
  <c r="CP100" i="3"/>
  <c r="CK104" i="3" s="1"/>
  <c r="CK113" i="3" s="1"/>
  <c r="CX34" i="3" s="1"/>
  <c r="DC18" i="3" s="1"/>
  <c r="DC20" i="3" s="1"/>
  <c r="CK100" i="3"/>
  <c r="CI100" i="3"/>
  <c r="CM100" i="3"/>
  <c r="CH104" i="3" s="1"/>
  <c r="CH113" i="3" s="1"/>
  <c r="CU34" i="3" s="1"/>
  <c r="CZ18" i="3" s="1"/>
  <c r="CZ20" i="3" s="1"/>
  <c r="CJ100" i="3"/>
  <c r="CL100" i="3"/>
  <c r="CG100" i="3"/>
  <c r="DA25" i="3" l="1"/>
  <c r="DA31" i="3" s="1"/>
  <c r="DA33" i="3" s="1"/>
  <c r="DE21" i="3"/>
  <c r="DA75" i="3" s="1"/>
  <c r="DA79" i="3" s="1"/>
  <c r="DA94" i="3" s="1"/>
  <c r="DH21" i="3"/>
  <c r="DD75" i="3" s="1"/>
  <c r="DD79" i="3" s="1"/>
  <c r="DA97" i="3" s="1"/>
  <c r="DD25" i="3"/>
  <c r="DD31" i="3" s="1"/>
  <c r="DD33" i="3" s="1"/>
  <c r="DB25" i="3"/>
  <c r="DB31" i="3" s="1"/>
  <c r="DB33" i="3" s="1"/>
  <c r="DF21" i="3"/>
  <c r="DB75" i="3" s="1"/>
  <c r="DB79" i="3" s="1"/>
  <c r="DA95" i="3" s="1"/>
  <c r="DC25" i="3"/>
  <c r="DC31" i="3" s="1"/>
  <c r="DC33" i="3" s="1"/>
  <c r="DG21" i="3"/>
  <c r="DC75" i="3" s="1"/>
  <c r="DC79" i="3" s="1"/>
  <c r="DA96" i="3" s="1"/>
  <c r="DD47" i="3" l="1"/>
  <c r="DD112" i="3" s="1"/>
  <c r="DQ33" i="3" s="1"/>
  <c r="DD41" i="3"/>
  <c r="DD58" i="3" s="1"/>
  <c r="DA85" i="3" s="1"/>
  <c r="DD38" i="3"/>
  <c r="DD61" i="3" s="1"/>
  <c r="DD65" i="3" s="1"/>
  <c r="DA89" i="3" s="1"/>
  <c r="DD44" i="3"/>
  <c r="DD68" i="3" s="1"/>
  <c r="DD72" i="3" s="1"/>
  <c r="DA93" i="3" s="1"/>
  <c r="DC41" i="3"/>
  <c r="DC58" i="3" s="1"/>
  <c r="DA84" i="3" s="1"/>
  <c r="DC38" i="3"/>
  <c r="DC61" i="3" s="1"/>
  <c r="DC65" i="3" s="1"/>
  <c r="DA88" i="3" s="1"/>
  <c r="DC47" i="3"/>
  <c r="DC112" i="3" s="1"/>
  <c r="DP33" i="3" s="1"/>
  <c r="DC44" i="3"/>
  <c r="DC68" i="3" s="1"/>
  <c r="DC72" i="3" s="1"/>
  <c r="DA92" i="3" s="1"/>
  <c r="DB38" i="3"/>
  <c r="DB61" i="3" s="1"/>
  <c r="DB65" i="3" s="1"/>
  <c r="DA87" i="3" s="1"/>
  <c r="DB41" i="3"/>
  <c r="DB58" i="3" s="1"/>
  <c r="DA83" i="3" s="1"/>
  <c r="DB47" i="3"/>
  <c r="DB112" i="3" s="1"/>
  <c r="DO33" i="3" s="1"/>
  <c r="DB44" i="3"/>
  <c r="DB68" i="3" s="1"/>
  <c r="DB72" i="3" s="1"/>
  <c r="DA91" i="3" s="1"/>
  <c r="DA38" i="3"/>
  <c r="DA61" i="3" s="1"/>
  <c r="DA65" i="3" s="1"/>
  <c r="DA86" i="3" s="1"/>
  <c r="DA47" i="3"/>
  <c r="DA112" i="3" s="1"/>
  <c r="DN33" i="3" s="1"/>
  <c r="DA44" i="3"/>
  <c r="DA68" i="3" s="1"/>
  <c r="DA72" i="3" s="1"/>
  <c r="DA90" i="3" s="1"/>
  <c r="DA41" i="3"/>
  <c r="DA58" i="3" s="1"/>
  <c r="DA82" i="3" s="1"/>
  <c r="DA114" i="3" l="1" a="1"/>
  <c r="DG82" i="3" a="1"/>
  <c r="DG87" i="3" l="1"/>
  <c r="DG82" i="3"/>
  <c r="DG88" i="3"/>
  <c r="DG90" i="3"/>
  <c r="DG84" i="3"/>
  <c r="DG86" i="3"/>
  <c r="DG91" i="3"/>
  <c r="DG89" i="3"/>
  <c r="DG83" i="3"/>
  <c r="DG85" i="3"/>
  <c r="DG128" i="3"/>
  <c r="AY16" i="8" s="1"/>
  <c r="DA127" i="3"/>
  <c r="AS15" i="8" s="1"/>
  <c r="DE125" i="3"/>
  <c r="AW13" i="8" s="1"/>
  <c r="DI123" i="3"/>
  <c r="BA11" i="8" s="1"/>
  <c r="DC122" i="3"/>
  <c r="AU10" i="8" s="1"/>
  <c r="DG120" i="3"/>
  <c r="AY8" i="8" s="1"/>
  <c r="DA119" i="3"/>
  <c r="AS7" i="8" s="1"/>
  <c r="DE117" i="3"/>
  <c r="AW5" i="8" s="1"/>
  <c r="DI115" i="3"/>
  <c r="BA3" i="8" s="1"/>
  <c r="DC114" i="3"/>
  <c r="AU2" i="8" s="1"/>
  <c r="DF128" i="3"/>
  <c r="AX16" i="8" s="1"/>
  <c r="DJ126" i="3"/>
  <c r="BB14" i="8" s="1"/>
  <c r="DD125" i="3"/>
  <c r="AV13" i="8" s="1"/>
  <c r="DH123" i="3"/>
  <c r="AZ11" i="8" s="1"/>
  <c r="DB122" i="3"/>
  <c r="AT10" i="8" s="1"/>
  <c r="DF120" i="3"/>
  <c r="AX8" i="8" s="1"/>
  <c r="DJ118" i="3"/>
  <c r="BB6" i="8" s="1"/>
  <c r="DD117" i="3"/>
  <c r="AV5" i="8" s="1"/>
  <c r="DH115" i="3"/>
  <c r="AZ3" i="8" s="1"/>
  <c r="DB114" i="3"/>
  <c r="AT2" i="8" s="1"/>
  <c r="DB127" i="3"/>
  <c r="AT15" i="8" s="1"/>
  <c r="DE128" i="3"/>
  <c r="AW16" i="8" s="1"/>
  <c r="DI126" i="3"/>
  <c r="BA14" i="8" s="1"/>
  <c r="DC125" i="3"/>
  <c r="AU13" i="8" s="1"/>
  <c r="DG123" i="3"/>
  <c r="AY11" i="8" s="1"/>
  <c r="DA122" i="3"/>
  <c r="AS10" i="8" s="1"/>
  <c r="DE120" i="3"/>
  <c r="AW8" i="8" s="1"/>
  <c r="DI118" i="3"/>
  <c r="BA6" i="8" s="1"/>
  <c r="DC117" i="3"/>
  <c r="AU5" i="8" s="1"/>
  <c r="DG115" i="3"/>
  <c r="AY3" i="8" s="1"/>
  <c r="DA114" i="3"/>
  <c r="AS2" i="8" s="1"/>
  <c r="DB129" i="3"/>
  <c r="AT17" i="8" s="1"/>
  <c r="DH120" i="3"/>
  <c r="AZ8" i="8" s="1"/>
  <c r="DD114" i="3"/>
  <c r="AV2" i="8" s="1"/>
  <c r="DJ121" i="3"/>
  <c r="BB9" i="8" s="1"/>
  <c r="DF115" i="3"/>
  <c r="AX3" i="8" s="1"/>
  <c r="DF121" i="3"/>
  <c r="AX9" i="8" s="1"/>
  <c r="DB115" i="3"/>
  <c r="AT3" i="8" s="1"/>
  <c r="DB121" i="3"/>
  <c r="AT9" i="8" s="1"/>
  <c r="DH114" i="3"/>
  <c r="AZ2" i="8" s="1"/>
  <c r="DC128" i="3"/>
  <c r="AU16" i="8" s="1"/>
  <c r="DC126" i="3"/>
  <c r="AU14" i="8" s="1"/>
  <c r="DC124" i="3"/>
  <c r="AU12" i="8" s="1"/>
  <c r="DI121" i="3"/>
  <c r="BA9" i="8" s="1"/>
  <c r="DI119" i="3"/>
  <c r="BA7" i="8" s="1"/>
  <c r="DI117" i="3"/>
  <c r="BA5" i="8" s="1"/>
  <c r="DE115" i="3"/>
  <c r="AW3" i="8" s="1"/>
  <c r="DD129" i="3"/>
  <c r="AV17" i="8" s="1"/>
  <c r="DD127" i="3"/>
  <c r="AV15" i="8" s="1"/>
  <c r="DJ124" i="3"/>
  <c r="BB12" i="8" s="1"/>
  <c r="DJ122" i="3"/>
  <c r="BB10" i="8" s="1"/>
  <c r="DJ120" i="3"/>
  <c r="BB8" i="8" s="1"/>
  <c r="DF118" i="3"/>
  <c r="AX6" i="8" s="1"/>
  <c r="DF116" i="3"/>
  <c r="AX4" i="8" s="1"/>
  <c r="DF114" i="3"/>
  <c r="AX2" i="8" s="1"/>
  <c r="DG129" i="3"/>
  <c r="AY17" i="8" s="1"/>
  <c r="DG127" i="3"/>
  <c r="AY15" i="8" s="1"/>
  <c r="DG125" i="3"/>
  <c r="AY13" i="8" s="1"/>
  <c r="DC123" i="3"/>
  <c r="AU11" i="8" s="1"/>
  <c r="DC121" i="3"/>
  <c r="AU9" i="8" s="1"/>
  <c r="DC119" i="3"/>
  <c r="AU7" i="8" s="1"/>
  <c r="DI116" i="3"/>
  <c r="BA4" i="8" s="1"/>
  <c r="DI114" i="3"/>
  <c r="BA2" i="8" s="1"/>
  <c r="DJ127" i="3"/>
  <c r="BB15" i="8" s="1"/>
  <c r="DB119" i="3"/>
  <c r="AT7" i="8" s="1"/>
  <c r="DB125" i="3"/>
  <c r="AT13" i="8" s="1"/>
  <c r="DB117" i="3"/>
  <c r="AT5" i="8" s="1"/>
  <c r="DJ119" i="3"/>
  <c r="BB7" i="8" s="1"/>
  <c r="DD124" i="3"/>
  <c r="AV12" i="8" s="1"/>
  <c r="DD116" i="3"/>
  <c r="AV4" i="8" s="1"/>
  <c r="DI129" i="3"/>
  <c r="BA17" i="8" s="1"/>
  <c r="DI127" i="3"/>
  <c r="BA15" i="8" s="1"/>
  <c r="DI125" i="3"/>
  <c r="BA13" i="8" s="1"/>
  <c r="DE123" i="3"/>
  <c r="AW11" i="8" s="1"/>
  <c r="DE121" i="3"/>
  <c r="AW9" i="8" s="1"/>
  <c r="DE119" i="3"/>
  <c r="AW7" i="8" s="1"/>
  <c r="DA117" i="3"/>
  <c r="AS5" i="8" s="1"/>
  <c r="DA115" i="3"/>
  <c r="AS3" i="8" s="1"/>
  <c r="DJ128" i="3"/>
  <c r="BB16" i="8" s="1"/>
  <c r="DF126" i="3"/>
  <c r="AX14" i="8" s="1"/>
  <c r="DF124" i="3"/>
  <c r="AX12" i="8" s="1"/>
  <c r="DF122" i="3"/>
  <c r="AX10" i="8" s="1"/>
  <c r="DB120" i="3"/>
  <c r="AT8" i="8" s="1"/>
  <c r="DB118" i="3"/>
  <c r="AT6" i="8" s="1"/>
  <c r="DB116" i="3"/>
  <c r="AT4" i="8" s="1"/>
  <c r="DF129" i="3"/>
  <c r="AX17" i="8" s="1"/>
  <c r="DC129" i="3"/>
  <c r="AU17" i="8" s="1"/>
  <c r="DC127" i="3"/>
  <c r="AU15" i="8" s="1"/>
  <c r="DI124" i="3"/>
  <c r="BA12" i="8" s="1"/>
  <c r="DI122" i="3"/>
  <c r="BA10" i="8" s="1"/>
  <c r="DI120" i="3"/>
  <c r="BA8" i="8" s="1"/>
  <c r="DE118" i="3"/>
  <c r="AW6" i="8" s="1"/>
  <c r="DE116" i="3"/>
  <c r="AW4" i="8" s="1"/>
  <c r="DE114" i="3"/>
  <c r="AW2" i="8" s="1"/>
  <c r="DF125" i="3"/>
  <c r="AX13" i="8" s="1"/>
  <c r="DF117" i="3"/>
  <c r="AX5" i="8" s="1"/>
  <c r="DF123" i="3"/>
  <c r="AX11" i="8" s="1"/>
  <c r="DD126" i="3"/>
  <c r="AV14" i="8" s="1"/>
  <c r="DD118" i="3"/>
  <c r="AV6" i="8" s="1"/>
  <c r="DH122" i="3"/>
  <c r="AZ10" i="8" s="1"/>
  <c r="DE129" i="3"/>
  <c r="AW17" i="8" s="1"/>
  <c r="DE127" i="3"/>
  <c r="AW15" i="8" s="1"/>
  <c r="DA125" i="3"/>
  <c r="AS13" i="8" s="1"/>
  <c r="DA123" i="3"/>
  <c r="AS11" i="8" s="1"/>
  <c r="DA121" i="3"/>
  <c r="AS9" i="8" s="1"/>
  <c r="DG118" i="3"/>
  <c r="AY6" i="8" s="1"/>
  <c r="DG116" i="3"/>
  <c r="AY4" i="8" s="1"/>
  <c r="DG114" i="3"/>
  <c r="AY2" i="8" s="1"/>
  <c r="DB128" i="3"/>
  <c r="AT16" i="8" s="1"/>
  <c r="DB126" i="3"/>
  <c r="AT14" i="8" s="1"/>
  <c r="DB124" i="3"/>
  <c r="AT12" i="8" s="1"/>
  <c r="DH121" i="3"/>
  <c r="AZ9" i="8" s="1"/>
  <c r="DH119" i="3"/>
  <c r="AZ7" i="8" s="1"/>
  <c r="DH117" i="3"/>
  <c r="AZ5" i="8" s="1"/>
  <c r="DD115" i="3"/>
  <c r="AV3" i="8" s="1"/>
  <c r="DD128" i="3"/>
  <c r="AV16" i="8" s="1"/>
  <c r="DI128" i="3"/>
  <c r="BA16" i="8" s="1"/>
  <c r="DE126" i="3"/>
  <c r="AW14" i="8" s="1"/>
  <c r="DE124" i="3"/>
  <c r="AW12" i="8" s="1"/>
  <c r="DE122" i="3"/>
  <c r="AW10" i="8" s="1"/>
  <c r="DA120" i="3"/>
  <c r="AS8" i="8" s="1"/>
  <c r="DA118" i="3"/>
  <c r="AS6" i="8" s="1"/>
  <c r="DA116" i="3"/>
  <c r="AS4" i="8" s="1"/>
  <c r="DJ129" i="3"/>
  <c r="BB17" i="8" s="1"/>
  <c r="DJ123" i="3"/>
  <c r="BB11" i="8" s="1"/>
  <c r="DJ115" i="3"/>
  <c r="BB3" i="8" s="1"/>
  <c r="DD120" i="3"/>
  <c r="AV8" i="8" s="1"/>
  <c r="DH124" i="3"/>
  <c r="AZ12" i="8" s="1"/>
  <c r="DH116" i="3"/>
  <c r="AZ4" i="8" s="1"/>
  <c r="DF119" i="3"/>
  <c r="AX7" i="8" s="1"/>
  <c r="DA129" i="3"/>
  <c r="AS17" i="8" s="1"/>
  <c r="DG126" i="3"/>
  <c r="AY14" i="8" s="1"/>
  <c r="DG124" i="3"/>
  <c r="AY12" i="8" s="1"/>
  <c r="DG122" i="3"/>
  <c r="AY10" i="8" s="1"/>
  <c r="DC120" i="3"/>
  <c r="AU8" i="8" s="1"/>
  <c r="DC118" i="3"/>
  <c r="AU6" i="8" s="1"/>
  <c r="DC116" i="3"/>
  <c r="AU4" i="8" s="1"/>
  <c r="DH129" i="3"/>
  <c r="AZ17" i="8" s="1"/>
  <c r="DH127" i="3"/>
  <c r="AZ15" i="8" s="1"/>
  <c r="DH125" i="3"/>
  <c r="AZ13" i="8" s="1"/>
  <c r="DD123" i="3"/>
  <c r="AV11" i="8" s="1"/>
  <c r="DD121" i="3"/>
  <c r="AV9" i="8" s="1"/>
  <c r="DD119" i="3"/>
  <c r="AV7" i="8" s="1"/>
  <c r="DJ116" i="3"/>
  <c r="BB4" i="8" s="1"/>
  <c r="DJ114" i="3"/>
  <c r="BB2" i="8" s="1"/>
  <c r="DF127" i="3"/>
  <c r="AX15" i="8" s="1"/>
  <c r="DA128" i="3"/>
  <c r="AS16" i="8" s="1"/>
  <c r="DA126" i="3"/>
  <c r="AS14" i="8" s="1"/>
  <c r="DA124" i="3"/>
  <c r="AS12" i="8" s="1"/>
  <c r="DG121" i="3"/>
  <c r="AY9" i="8" s="1"/>
  <c r="DG119" i="3"/>
  <c r="AY7" i="8" s="1"/>
  <c r="DG117" i="3"/>
  <c r="AY5" i="8" s="1"/>
  <c r="DC115" i="3"/>
  <c r="AU3" i="8" s="1"/>
  <c r="DH128" i="3"/>
  <c r="AZ16" i="8" s="1"/>
  <c r="DD122" i="3"/>
  <c r="AV10" i="8" s="1"/>
  <c r="DH126" i="3"/>
  <c r="AZ14" i="8" s="1"/>
  <c r="DH118" i="3"/>
  <c r="AZ6" i="8" s="1"/>
  <c r="DB123" i="3"/>
  <c r="AT11" i="8" s="1"/>
  <c r="DJ125" i="3"/>
  <c r="BB13" i="8" s="1"/>
  <c r="DJ117" i="3"/>
  <c r="BB5" i="8" s="1"/>
  <c r="AS42" i="8" l="1" a="1"/>
  <c r="AT51" i="8" s="1"/>
  <c r="BE32" i="8" s="1"/>
  <c r="CZ100" i="3" a="1"/>
  <c r="AT50" i="8" l="1"/>
  <c r="BE31" i="8" s="1"/>
  <c r="AS47" i="8"/>
  <c r="BD28" i="8" s="1"/>
  <c r="BA54" i="8"/>
  <c r="BL35" i="8" s="1"/>
  <c r="BB49" i="8"/>
  <c r="BM30" i="8" s="1"/>
  <c r="BB50" i="8"/>
  <c r="BM31" i="8" s="1"/>
  <c r="AT45" i="8"/>
  <c r="BE26" i="8" s="1"/>
  <c r="AT48" i="8"/>
  <c r="BE29" i="8" s="1"/>
  <c r="AV46" i="8"/>
  <c r="BG27" i="8" s="1"/>
  <c r="AV43" i="8"/>
  <c r="BG24" i="8" s="1"/>
  <c r="AS57" i="8"/>
  <c r="BD38" i="8" s="1"/>
  <c r="AS56" i="8"/>
  <c r="BD37" i="8" s="1"/>
  <c r="AZ54" i="8"/>
  <c r="BK35" i="8" s="1"/>
  <c r="AY51" i="8"/>
  <c r="BJ32" i="8" s="1"/>
  <c r="AY55" i="8"/>
  <c r="BJ36" i="8" s="1"/>
  <c r="BA52" i="8"/>
  <c r="BL33" i="8" s="1"/>
  <c r="AS48" i="8"/>
  <c r="BD29" i="8" s="1"/>
  <c r="AU43" i="8"/>
  <c r="BF24" i="8" s="1"/>
  <c r="AS50" i="8"/>
  <c r="BD31" i="8" s="1"/>
  <c r="AY53" i="8"/>
  <c r="BJ34" i="8" s="1"/>
  <c r="BA50" i="8"/>
  <c r="BL31" i="8" s="1"/>
  <c r="AS46" i="8"/>
  <c r="BD27" i="8" s="1"/>
  <c r="AZ56" i="8"/>
  <c r="BK37" i="8" s="1"/>
  <c r="AX48" i="8"/>
  <c r="BI29" i="8" s="1"/>
  <c r="AT57" i="8"/>
  <c r="BE38" i="8" s="1"/>
  <c r="AV57" i="8"/>
  <c r="BG38" i="8" s="1"/>
  <c r="BB55" i="8"/>
  <c r="BM36" i="8" s="1"/>
  <c r="AX54" i="8"/>
  <c r="BI35" i="8" s="1"/>
  <c r="AX45" i="8"/>
  <c r="BI26" i="8" s="1"/>
  <c r="AZ49" i="8"/>
  <c r="BK30" i="8" s="1"/>
  <c r="AZ52" i="8"/>
  <c r="BK33" i="8" s="1"/>
  <c r="BB44" i="8"/>
  <c r="BM25" i="8" s="1"/>
  <c r="AY56" i="8"/>
  <c r="BJ37" i="8" s="1"/>
  <c r="AX49" i="8"/>
  <c r="BI30" i="8" s="1"/>
  <c r="AV52" i="8"/>
  <c r="BG33" i="8" s="1"/>
  <c r="AW57" i="8"/>
  <c r="BH38" i="8" s="1"/>
  <c r="AY52" i="8"/>
  <c r="BJ33" i="8" s="1"/>
  <c r="AY48" i="8"/>
  <c r="BJ29" i="8" s="1"/>
  <c r="AT43" i="8"/>
  <c r="BE24" i="8" s="1"/>
  <c r="AV44" i="8"/>
  <c r="BG25" i="8" s="1"/>
  <c r="AW55" i="8"/>
  <c r="BH36" i="8" s="1"/>
  <c r="AY50" i="8"/>
  <c r="BJ31" i="8" s="1"/>
  <c r="AX56" i="8"/>
  <c r="BI37" i="8" s="1"/>
  <c r="AW48" i="8"/>
  <c r="BH29" i="8" s="1"/>
  <c r="AT49" i="8"/>
  <c r="BE30" i="8" s="1"/>
  <c r="AX42" i="8"/>
  <c r="BI23" i="8" s="1"/>
  <c r="BA57" i="8"/>
  <c r="BL38" i="8" s="1"/>
  <c r="AU57" i="8"/>
  <c r="BF38" i="8" s="1"/>
  <c r="AS53" i="8"/>
  <c r="BD34" i="8" s="1"/>
  <c r="AW52" i="8"/>
  <c r="BH33" i="8" s="1"/>
  <c r="AU48" i="8"/>
  <c r="BF29" i="8" s="1"/>
  <c r="AY47" i="8"/>
  <c r="BJ28" i="8" s="1"/>
  <c r="AU50" i="8"/>
  <c r="BF31" i="8" s="1"/>
  <c r="AZ48" i="8"/>
  <c r="BK29" i="8" s="1"/>
  <c r="AT47" i="8"/>
  <c r="BE28" i="8" s="1"/>
  <c r="AX51" i="8"/>
  <c r="BI32" i="8" s="1"/>
  <c r="AZ44" i="8"/>
  <c r="BK25" i="8" s="1"/>
  <c r="AS55" i="8"/>
  <c r="BD36" i="8" s="1"/>
  <c r="AV42" i="8"/>
  <c r="BG23" i="8" s="1"/>
  <c r="AT53" i="8"/>
  <c r="BE34" i="8" s="1"/>
  <c r="AV54" i="8"/>
  <c r="BG35" i="8" s="1"/>
  <c r="AX47" i="8"/>
  <c r="BI28" i="8" s="1"/>
  <c r="BA51" i="8"/>
  <c r="BL32" i="8" s="1"/>
  <c r="AT42" i="8"/>
  <c r="BE23" i="8" s="1"/>
  <c r="AX43" i="8"/>
  <c r="BI24" i="8" s="1"/>
  <c r="BB48" i="8"/>
  <c r="BM29" i="8" s="1"/>
  <c r="BB47" i="8"/>
  <c r="BM28" i="8" s="1"/>
  <c r="AT46" i="8"/>
  <c r="BE27" i="8" s="1"/>
  <c r="AZ50" i="8"/>
  <c r="BK31" i="8" s="1"/>
  <c r="AV56" i="8"/>
  <c r="BG37" i="8" s="1"/>
  <c r="AY54" i="8"/>
  <c r="BJ35" i="8" s="1"/>
  <c r="AS54" i="8"/>
  <c r="BD35" i="8" s="1"/>
  <c r="AV53" i="8"/>
  <c r="BG34" i="8" s="1"/>
  <c r="BA47" i="8"/>
  <c r="BL28" i="8" s="1"/>
  <c r="AS45" i="8"/>
  <c r="BD26" i="8" s="1"/>
  <c r="AT56" i="8"/>
  <c r="BE37" i="8" s="1"/>
  <c r="AV51" i="8"/>
  <c r="BG32" i="8" s="1"/>
  <c r="AZ51" i="8"/>
  <c r="BK32" i="8" s="1"/>
  <c r="BA45" i="8"/>
  <c r="BL26" i="8" s="1"/>
  <c r="AS43" i="8"/>
  <c r="BD24" i="8" s="1"/>
  <c r="AT54" i="8"/>
  <c r="BE35" i="8" s="1"/>
  <c r="AV49" i="8"/>
  <c r="BG30" i="8" s="1"/>
  <c r="AU52" i="8"/>
  <c r="BF33" i="8" s="1"/>
  <c r="AU51" i="8"/>
  <c r="BF32" i="8" s="1"/>
  <c r="AW49" i="8"/>
  <c r="BH30" i="8" s="1"/>
  <c r="BA48" i="8"/>
  <c r="BL29" i="8" s="1"/>
  <c r="AY44" i="8"/>
  <c r="BJ25" i="8" s="1"/>
  <c r="AS44" i="8"/>
  <c r="BD25" i="8" s="1"/>
  <c r="AZ55" i="8"/>
  <c r="BK36" i="8" s="1"/>
  <c r="AV50" i="8"/>
  <c r="BG31" i="8" s="1"/>
  <c r="BA43" i="8"/>
  <c r="BL24" i="8" s="1"/>
  <c r="AU56" i="8"/>
  <c r="BF37" i="8" s="1"/>
  <c r="BA53" i="8"/>
  <c r="BL34" i="8" s="1"/>
  <c r="AS49" i="8"/>
  <c r="BD30" i="8" s="1"/>
  <c r="AU44" i="8"/>
  <c r="BF25" i="8" s="1"/>
  <c r="AU42" i="8"/>
  <c r="BF23" i="8" s="1"/>
  <c r="AU54" i="8"/>
  <c r="BF35" i="8" s="1"/>
  <c r="AW51" i="8"/>
  <c r="BH32" i="8" s="1"/>
  <c r="AY46" i="8"/>
  <c r="BJ27" i="8" s="1"/>
  <c r="AZ57" i="8"/>
  <c r="BK38" i="8" s="1"/>
  <c r="AW45" i="8"/>
  <c r="BH26" i="8" s="1"/>
  <c r="AU53" i="8"/>
  <c r="BF34" i="8" s="1"/>
  <c r="AZ42" i="8"/>
  <c r="BK23" i="8" s="1"/>
  <c r="AY57" i="8"/>
  <c r="BJ38" i="8" s="1"/>
  <c r="BA55" i="8"/>
  <c r="BL36" i="8" s="1"/>
  <c r="AU55" i="8"/>
  <c r="BF36" i="8" s="1"/>
  <c r="AS51" i="8"/>
  <c r="BD32" i="8" s="1"/>
  <c r="AW50" i="8"/>
  <c r="BH31" i="8" s="1"/>
  <c r="AU46" i="8"/>
  <c r="BF27" i="8" s="1"/>
  <c r="AY45" i="8"/>
  <c r="BJ26" i="8" s="1"/>
  <c r="AT55" i="8"/>
  <c r="BE36" i="8" s="1"/>
  <c r="AX46" i="8"/>
  <c r="BI27" i="8" s="1"/>
  <c r="AT44" i="8"/>
  <c r="BE25" i="8" s="1"/>
  <c r="BA56" i="8"/>
  <c r="BL37" i="8" s="1"/>
  <c r="AS52" i="8"/>
  <c r="BD33" i="8" s="1"/>
  <c r="AW56" i="8"/>
  <c r="BH37" i="8" s="1"/>
  <c r="AX44" i="8"/>
  <c r="BI25" i="8" s="1"/>
  <c r="AX57" i="8"/>
  <c r="BI38" i="8" s="1"/>
  <c r="AW54" i="8"/>
  <c r="BH35" i="8" s="1"/>
  <c r="AY49" i="8"/>
  <c r="BJ30" i="8" s="1"/>
  <c r="AW53" i="8"/>
  <c r="BH34" i="8" s="1"/>
  <c r="AZ43" i="8"/>
  <c r="BK24" i="8" s="1"/>
  <c r="AS42" i="8"/>
  <c r="BD23" i="8" s="1"/>
  <c r="AW43" i="8"/>
  <c r="BH24" i="8" s="1"/>
  <c r="BA42" i="8"/>
  <c r="BL23" i="8" s="1"/>
  <c r="BB56" i="8"/>
  <c r="BM37" i="8" s="1"/>
  <c r="AX53" i="8"/>
  <c r="BI34" i="8" s="1"/>
  <c r="AT52" i="8"/>
  <c r="BE33" i="8" s="1"/>
  <c r="AV48" i="8"/>
  <c r="BG29" i="8" s="1"/>
  <c r="AV47" i="8"/>
  <c r="BG28" i="8" s="1"/>
  <c r="BB53" i="8"/>
  <c r="BM34" i="8" s="1"/>
  <c r="BB46" i="8"/>
  <c r="BM27" i="8" s="1"/>
  <c r="AV55" i="8"/>
  <c r="BG36" i="8" s="1"/>
  <c r="AX52" i="8"/>
  <c r="BI33" i="8" s="1"/>
  <c r="AZ47" i="8"/>
  <c r="BK28" i="8" s="1"/>
  <c r="BB42" i="8"/>
  <c r="BM23" i="8" s="1"/>
  <c r="AV45" i="8"/>
  <c r="BG26" i="8" s="1"/>
  <c r="BB52" i="8"/>
  <c r="BM33" i="8" s="1"/>
  <c r="AX50" i="8"/>
  <c r="BI31" i="8" s="1"/>
  <c r="AZ45" i="8"/>
  <c r="BK26" i="8" s="1"/>
  <c r="AX55" i="8"/>
  <c r="BI36" i="8" s="1"/>
  <c r="BB54" i="8"/>
  <c r="BM35" i="8" s="1"/>
  <c r="BA46" i="8"/>
  <c r="BL27" i="8" s="1"/>
  <c r="BA49" i="8"/>
  <c r="BL30" i="8" s="1"/>
  <c r="AU49" i="8"/>
  <c r="BF30" i="8" s="1"/>
  <c r="AW47" i="8"/>
  <c r="BH28" i="8" s="1"/>
  <c r="AW46" i="8"/>
  <c r="BH27" i="8" s="1"/>
  <c r="AY42" i="8"/>
  <c r="BJ23" i="8" s="1"/>
  <c r="BB57" i="8"/>
  <c r="BM38" i="8" s="1"/>
  <c r="AZ53" i="8"/>
  <c r="BK34" i="8" s="1"/>
  <c r="BB45" i="8"/>
  <c r="BM26" i="8" s="1"/>
  <c r="AU45" i="8"/>
  <c r="BF26" i="8" s="1"/>
  <c r="AU47" i="8"/>
  <c r="BF28" i="8" s="1"/>
  <c r="AW44" i="8"/>
  <c r="BH25" i="8" s="1"/>
  <c r="BB51" i="8"/>
  <c r="BM32" i="8" s="1"/>
  <c r="AZ46" i="8"/>
  <c r="BK27" i="8" s="1"/>
  <c r="AY43" i="8"/>
  <c r="BJ24" i="8" s="1"/>
  <c r="BA44" i="8"/>
  <c r="BL25" i="8" s="1"/>
  <c r="AW42" i="8"/>
  <c r="BH23" i="8" s="1"/>
  <c r="BB43" i="8"/>
  <c r="BM24" i="8" s="1"/>
  <c r="DF100" i="3"/>
  <c r="DA104" i="3" s="1"/>
  <c r="DA113" i="3" s="1"/>
  <c r="DN34" i="3" s="1"/>
  <c r="DS18" i="3" s="1"/>
  <c r="DS20" i="3" s="1"/>
  <c r="DA100" i="3"/>
  <c r="DB100" i="3"/>
  <c r="DD100" i="3"/>
  <c r="DG100" i="3"/>
  <c r="DB104" i="3" s="1"/>
  <c r="DB113" i="3" s="1"/>
  <c r="DO34" i="3" s="1"/>
  <c r="DT18" i="3" s="1"/>
  <c r="DT20" i="3" s="1"/>
  <c r="DI100" i="3"/>
  <c r="DD104" i="3" s="1"/>
  <c r="DD113" i="3" s="1"/>
  <c r="DQ34" i="3" s="1"/>
  <c r="DV18" i="3" s="1"/>
  <c r="DV20" i="3" s="1"/>
  <c r="CZ100" i="3"/>
  <c r="DC100" i="3"/>
  <c r="DE100" i="3"/>
  <c r="DH100" i="3"/>
  <c r="DC104" i="3" s="1"/>
  <c r="DC113" i="3" s="1"/>
  <c r="DP34" i="3" s="1"/>
  <c r="DU18" i="3" s="1"/>
  <c r="DU20" i="3" s="1"/>
  <c r="DW25" i="3" l="1"/>
  <c r="DW31" i="3" s="1"/>
  <c r="DW33" i="3" s="1"/>
  <c r="EA21" i="3"/>
  <c r="DW75" i="3" s="1"/>
  <c r="DW79" i="3" s="1"/>
  <c r="DT97" i="3" s="1"/>
  <c r="DV25" i="3"/>
  <c r="DV31" i="3" s="1"/>
  <c r="DV33" i="3" s="1"/>
  <c r="DZ21" i="3"/>
  <c r="DV75" i="3" s="1"/>
  <c r="DV79" i="3" s="1"/>
  <c r="DT96" i="3" s="1"/>
  <c r="DU25" i="3"/>
  <c r="DU31" i="3" s="1"/>
  <c r="DU33" i="3" s="1"/>
  <c r="DY21" i="3"/>
  <c r="DU75" i="3" s="1"/>
  <c r="DU79" i="3" s="1"/>
  <c r="DT95" i="3" s="1"/>
  <c r="DT25" i="3"/>
  <c r="DT31" i="3" s="1"/>
  <c r="DT33" i="3" s="1"/>
  <c r="DX21" i="3"/>
  <c r="DT75" i="3" s="1"/>
  <c r="DT79" i="3" s="1"/>
  <c r="DT94" i="3" s="1"/>
  <c r="DV47" i="3" l="1"/>
  <c r="DV112" i="3" s="1"/>
  <c r="DV44" i="3"/>
  <c r="DV68" i="3" s="1"/>
  <c r="DV72" i="3" s="1"/>
  <c r="DT92" i="3" s="1"/>
  <c r="DV41" i="3"/>
  <c r="DV58" i="3" s="1"/>
  <c r="DT84" i="3" s="1"/>
  <c r="DV38" i="3"/>
  <c r="DV61" i="3" s="1"/>
  <c r="DV65" i="3" s="1"/>
  <c r="DT88" i="3" s="1"/>
  <c r="DT47" i="3"/>
  <c r="DT112" i="3" s="1"/>
  <c r="DT41" i="3"/>
  <c r="DT58" i="3" s="1"/>
  <c r="DT82" i="3" s="1"/>
  <c r="DT44" i="3"/>
  <c r="DT68" i="3" s="1"/>
  <c r="DT72" i="3" s="1"/>
  <c r="DT90" i="3" s="1"/>
  <c r="DT38" i="3"/>
  <c r="DT61" i="3" s="1"/>
  <c r="DT65" i="3" s="1"/>
  <c r="DT86" i="3" s="1"/>
  <c r="DU41" i="3"/>
  <c r="DU58" i="3" s="1"/>
  <c r="DT83" i="3" s="1"/>
  <c r="DU47" i="3"/>
  <c r="DU112" i="3" s="1"/>
  <c r="DU38" i="3"/>
  <c r="DU61" i="3" s="1"/>
  <c r="DU65" i="3" s="1"/>
  <c r="DT87" i="3" s="1"/>
  <c r="DU44" i="3"/>
  <c r="DU68" i="3" s="1"/>
  <c r="DU72" i="3" s="1"/>
  <c r="DT91" i="3" s="1"/>
  <c r="DW44" i="3"/>
  <c r="DW68" i="3" s="1"/>
  <c r="DW72" i="3" s="1"/>
  <c r="DT93" i="3" s="1"/>
  <c r="DW38" i="3"/>
  <c r="DW61" i="3" s="1"/>
  <c r="DW65" i="3" s="1"/>
  <c r="DT89" i="3" s="1"/>
  <c r="DW47" i="3"/>
  <c r="DW112" i="3" s="1"/>
  <c r="DW41" i="3"/>
  <c r="DW58" i="3" s="1"/>
  <c r="DT85" i="3" s="1"/>
  <c r="DT114" i="3" l="1" a="1"/>
  <c r="DZ82" i="3" a="1"/>
  <c r="DZ87" i="3" l="1"/>
  <c r="DZ82" i="3"/>
  <c r="DZ91" i="3"/>
  <c r="DZ85" i="3"/>
  <c r="DZ83" i="3"/>
  <c r="DZ89" i="3"/>
  <c r="DZ88" i="3"/>
  <c r="DZ90" i="3"/>
  <c r="DZ84" i="3"/>
  <c r="DZ86" i="3"/>
  <c r="DY129" i="3"/>
  <c r="BI17" i="8" s="1"/>
  <c r="EC127" i="3"/>
  <c r="BM15" i="8" s="1"/>
  <c r="DW126" i="3"/>
  <c r="BG14" i="8" s="1"/>
  <c r="EA124" i="3"/>
  <c r="BK12" i="8" s="1"/>
  <c r="DU123" i="3"/>
  <c r="BE11" i="8" s="1"/>
  <c r="DY121" i="3"/>
  <c r="BI9" i="8" s="1"/>
  <c r="EC119" i="3"/>
  <c r="BM7" i="8" s="1"/>
  <c r="DW118" i="3"/>
  <c r="BG6" i="8" s="1"/>
  <c r="EA116" i="3"/>
  <c r="BK4" i="8" s="1"/>
  <c r="DU115" i="3"/>
  <c r="BE3" i="8" s="1"/>
  <c r="DX128" i="3"/>
  <c r="BH16" i="8" s="1"/>
  <c r="DZ128" i="3"/>
  <c r="BJ16" i="8" s="1"/>
  <c r="DT127" i="3"/>
  <c r="BD15" i="8" s="1"/>
  <c r="DX125" i="3"/>
  <c r="BH13" i="8" s="1"/>
  <c r="EB123" i="3"/>
  <c r="BL11" i="8" s="1"/>
  <c r="DV122" i="3"/>
  <c r="BF10" i="8" s="1"/>
  <c r="DZ120" i="3"/>
  <c r="BJ8" i="8" s="1"/>
  <c r="DT119" i="3"/>
  <c r="BD7" i="8" s="1"/>
  <c r="DX117" i="3"/>
  <c r="BH5" i="8" s="1"/>
  <c r="EB115" i="3"/>
  <c r="BL3" i="8" s="1"/>
  <c r="DV114" i="3"/>
  <c r="BF2" i="8" s="1"/>
  <c r="DY128" i="3"/>
  <c r="BI16" i="8" s="1"/>
  <c r="EC126" i="3"/>
  <c r="BM14" i="8" s="1"/>
  <c r="DW125" i="3"/>
  <c r="BG13" i="8" s="1"/>
  <c r="EA123" i="3"/>
  <c r="BK11" i="8" s="1"/>
  <c r="DU122" i="3"/>
  <c r="BE10" i="8" s="1"/>
  <c r="DY120" i="3"/>
  <c r="BI8" i="8" s="1"/>
  <c r="EC118" i="3"/>
  <c r="BM6" i="8" s="1"/>
  <c r="DW117" i="3"/>
  <c r="BG5" i="8" s="1"/>
  <c r="EA115" i="3"/>
  <c r="BK3" i="8" s="1"/>
  <c r="DU114" i="3"/>
  <c r="BE2" i="8" s="1"/>
  <c r="EB128" i="3"/>
  <c r="BL16" i="8" s="1"/>
  <c r="DV121" i="3"/>
  <c r="BF9" i="8" s="1"/>
  <c r="EB114" i="3"/>
  <c r="BL2" i="8" s="1"/>
  <c r="DX122" i="3"/>
  <c r="BH10" i="8" s="1"/>
  <c r="DT116" i="3"/>
  <c r="BD4" i="8" s="1"/>
  <c r="DZ123" i="3"/>
  <c r="BJ11" i="8" s="1"/>
  <c r="DV117" i="3"/>
  <c r="BF5" i="8" s="1"/>
  <c r="EB124" i="3"/>
  <c r="BL12" i="8" s="1"/>
  <c r="DX118" i="3"/>
  <c r="BH6" i="8" s="1"/>
  <c r="EA128" i="3"/>
  <c r="BK16" i="8" s="1"/>
  <c r="EA126" i="3"/>
  <c r="BK14" i="8" s="1"/>
  <c r="DW124" i="3"/>
  <c r="BG12" i="8" s="1"/>
  <c r="DW122" i="3"/>
  <c r="BG10" i="8" s="1"/>
  <c r="DW120" i="3"/>
  <c r="BG8" i="8" s="1"/>
  <c r="EC117" i="3"/>
  <c r="BM5" i="8" s="1"/>
  <c r="EC115" i="3"/>
  <c r="BM3" i="8" s="1"/>
  <c r="DV129" i="3"/>
  <c r="BF17" i="8" s="1"/>
  <c r="DV128" i="3"/>
  <c r="BF16" i="8" s="1"/>
  <c r="DV126" i="3"/>
  <c r="BF14" i="8" s="1"/>
  <c r="DV124" i="3"/>
  <c r="BF12" i="8" s="1"/>
  <c r="EB121" i="3"/>
  <c r="BL9" i="8" s="1"/>
  <c r="EB119" i="3"/>
  <c r="BL7" i="8" s="1"/>
  <c r="EB117" i="3"/>
  <c r="BL5" i="8" s="1"/>
  <c r="DX115" i="3"/>
  <c r="BH3" i="8" s="1"/>
  <c r="DW129" i="3"/>
  <c r="BG17" i="8" s="1"/>
  <c r="DW127" i="3"/>
  <c r="BG15" i="8" s="1"/>
  <c r="EC124" i="3"/>
  <c r="BM12" i="8" s="1"/>
  <c r="EC122" i="3"/>
  <c r="BM10" i="8" s="1"/>
  <c r="EC120" i="3"/>
  <c r="BM8" i="8" s="1"/>
  <c r="DY118" i="3"/>
  <c r="BI6" i="8" s="1"/>
  <c r="DY116" i="3"/>
  <c r="BI4" i="8" s="1"/>
  <c r="DY114" i="3"/>
  <c r="BI2" i="8" s="1"/>
  <c r="DT126" i="3"/>
  <c r="BD14" i="8" s="1"/>
  <c r="DT118" i="3"/>
  <c r="BD6" i="8" s="1"/>
  <c r="DT124" i="3"/>
  <c r="BD12" i="8" s="1"/>
  <c r="DX114" i="3"/>
  <c r="BH2" i="8" s="1"/>
  <c r="DX120" i="3"/>
  <c r="BH8" i="8" s="1"/>
  <c r="DX126" i="3"/>
  <c r="BH14" i="8" s="1"/>
  <c r="EB116" i="3"/>
  <c r="BL4" i="8" s="1"/>
  <c r="DW128" i="3"/>
  <c r="BG16" i="8" s="1"/>
  <c r="EC125" i="3"/>
  <c r="BM13" i="8" s="1"/>
  <c r="EC123" i="3"/>
  <c r="BM11" i="8" s="1"/>
  <c r="EC121" i="3"/>
  <c r="BM9" i="8" s="1"/>
  <c r="DY119" i="3"/>
  <c r="BI7" i="8" s="1"/>
  <c r="DY117" i="3"/>
  <c r="BI5" i="8" s="1"/>
  <c r="DY115" i="3"/>
  <c r="BI3" i="8" s="1"/>
  <c r="EB129" i="3"/>
  <c r="BL17" i="8" s="1"/>
  <c r="EB127" i="3"/>
  <c r="BL15" i="8" s="1"/>
  <c r="EB125" i="3"/>
  <c r="BL13" i="8" s="1"/>
  <c r="DX123" i="3"/>
  <c r="BH11" i="8" s="1"/>
  <c r="DX121" i="3"/>
  <c r="BH9" i="8" s="1"/>
  <c r="DX119" i="3"/>
  <c r="BH7" i="8" s="1"/>
  <c r="DT117" i="3"/>
  <c r="BD5" i="8" s="1"/>
  <c r="DT115" i="3"/>
  <c r="BD3" i="8" s="1"/>
  <c r="EC128" i="3"/>
  <c r="BM16" i="8" s="1"/>
  <c r="DY126" i="3"/>
  <c r="BI14" i="8" s="1"/>
  <c r="DY124" i="3"/>
  <c r="BI12" i="8" s="1"/>
  <c r="DY122" i="3"/>
  <c r="BI10" i="8" s="1"/>
  <c r="DU120" i="3"/>
  <c r="BE8" i="8" s="1"/>
  <c r="DU118" i="3"/>
  <c r="BE6" i="8" s="1"/>
  <c r="DU116" i="3"/>
  <c r="BE4" i="8" s="1"/>
  <c r="DZ129" i="3"/>
  <c r="BJ17" i="8" s="1"/>
  <c r="DX124" i="3"/>
  <c r="BH12" i="8" s="1"/>
  <c r="DX116" i="3"/>
  <c r="BH4" i="8" s="1"/>
  <c r="EB120" i="3"/>
  <c r="BL8" i="8" s="1"/>
  <c r="EB126" i="3"/>
  <c r="BL14" i="8" s="1"/>
  <c r="EB118" i="3"/>
  <c r="BL6" i="8" s="1"/>
  <c r="DV123" i="3"/>
  <c r="BF11" i="8" s="1"/>
  <c r="DV115" i="3"/>
  <c r="BF3" i="8" s="1"/>
  <c r="EC129" i="3"/>
  <c r="BM17" i="8" s="1"/>
  <c r="DY127" i="3"/>
  <c r="BI15" i="8" s="1"/>
  <c r="DY125" i="3"/>
  <c r="BI13" i="8" s="1"/>
  <c r="DY123" i="3"/>
  <c r="BI11" i="8" s="1"/>
  <c r="DU121" i="3"/>
  <c r="BE9" i="8" s="1"/>
  <c r="DU119" i="3"/>
  <c r="BE7" i="8" s="1"/>
  <c r="DU117" i="3"/>
  <c r="BE5" i="8" s="1"/>
  <c r="EA114" i="3"/>
  <c r="BK2" i="8" s="1"/>
  <c r="DX129" i="3"/>
  <c r="BH17" i="8" s="1"/>
  <c r="DX127" i="3"/>
  <c r="BH15" i="8" s="1"/>
  <c r="DT125" i="3"/>
  <c r="BD13" i="8" s="1"/>
  <c r="DT123" i="3"/>
  <c r="BD11" i="8" s="1"/>
  <c r="DT121" i="3"/>
  <c r="BD9" i="8" s="1"/>
  <c r="DZ118" i="3"/>
  <c r="BJ6" i="8" s="1"/>
  <c r="DZ116" i="3"/>
  <c r="BJ4" i="8" s="1"/>
  <c r="DZ114" i="3"/>
  <c r="BJ2" i="8" s="1"/>
  <c r="DU128" i="3"/>
  <c r="BE16" i="8" s="1"/>
  <c r="DU126" i="3"/>
  <c r="BE14" i="8" s="1"/>
  <c r="DU124" i="3"/>
  <c r="BE12" i="8" s="1"/>
  <c r="EA121" i="3"/>
  <c r="BK9" i="8" s="1"/>
  <c r="EA119" i="3"/>
  <c r="BK7" i="8" s="1"/>
  <c r="EA117" i="3"/>
  <c r="BK5" i="8" s="1"/>
  <c r="DW115" i="3"/>
  <c r="BG3" i="8" s="1"/>
  <c r="DT128" i="3"/>
  <c r="BD16" i="8" s="1"/>
  <c r="EB122" i="3"/>
  <c r="BL10" i="8" s="1"/>
  <c r="DZ127" i="3"/>
  <c r="BJ15" i="8" s="1"/>
  <c r="DV119" i="3"/>
  <c r="BF7" i="8" s="1"/>
  <c r="DV125" i="3"/>
  <c r="BF13" i="8" s="1"/>
  <c r="DZ115" i="3"/>
  <c r="BJ3" i="8" s="1"/>
  <c r="DZ121" i="3"/>
  <c r="BJ9" i="8" s="1"/>
  <c r="DU129" i="3"/>
  <c r="BE17" i="8" s="1"/>
  <c r="DU127" i="3"/>
  <c r="BE15" i="8" s="1"/>
  <c r="DU125" i="3"/>
  <c r="BE13" i="8" s="1"/>
  <c r="EA122" i="3"/>
  <c r="BK10" i="8" s="1"/>
  <c r="EA120" i="3"/>
  <c r="BK8" i="8" s="1"/>
  <c r="EA118" i="3"/>
  <c r="BK6" i="8" s="1"/>
  <c r="DW116" i="3"/>
  <c r="BG4" i="8" s="1"/>
  <c r="DW114" i="3"/>
  <c r="BG2" i="8" s="1"/>
  <c r="DT129" i="3"/>
  <c r="BD17" i="8" s="1"/>
  <c r="DZ126" i="3"/>
  <c r="BJ14" i="8" s="1"/>
  <c r="DZ124" i="3"/>
  <c r="BJ12" i="8" s="1"/>
  <c r="DZ122" i="3"/>
  <c r="BJ10" i="8" s="1"/>
  <c r="DV120" i="3"/>
  <c r="BF8" i="8" s="1"/>
  <c r="DV118" i="3"/>
  <c r="BF6" i="8" s="1"/>
  <c r="DV116" i="3"/>
  <c r="BF4" i="8" s="1"/>
  <c r="EA129" i="3"/>
  <c r="BK17" i="8" s="1"/>
  <c r="EA127" i="3"/>
  <c r="BK15" i="8" s="1"/>
  <c r="EA125" i="3"/>
  <c r="BK13" i="8" s="1"/>
  <c r="DW123" i="3"/>
  <c r="BG11" i="8" s="1"/>
  <c r="DW121" i="3"/>
  <c r="BG9" i="8" s="1"/>
  <c r="DW119" i="3"/>
  <c r="BG7" i="8" s="1"/>
  <c r="EC116" i="3"/>
  <c r="BM4" i="8" s="1"/>
  <c r="EC114" i="3"/>
  <c r="BM2" i="8" s="1"/>
  <c r="DV127" i="3"/>
  <c r="BF15" i="8" s="1"/>
  <c r="DZ119" i="3"/>
  <c r="BJ7" i="8" s="1"/>
  <c r="DZ125" i="3"/>
  <c r="BJ13" i="8" s="1"/>
  <c r="DZ117" i="3"/>
  <c r="BJ5" i="8" s="1"/>
  <c r="DT122" i="3"/>
  <c r="BD10" i="8" s="1"/>
  <c r="DT114" i="3"/>
  <c r="BD2" i="8" s="1"/>
  <c r="DT120" i="3"/>
  <c r="BD8" i="8" s="1"/>
  <c r="BK47" i="8" l="1"/>
  <c r="S7" i="9" s="1"/>
  <c r="BE49" i="8"/>
  <c r="M9" i="9" s="1"/>
  <c r="BI50" i="8"/>
  <c r="Q10" i="9" s="1"/>
  <c r="BM51" i="8"/>
  <c r="U11" i="9" s="1"/>
  <c r="BG55" i="8"/>
  <c r="O15" i="9" s="1"/>
  <c r="BK56" i="8"/>
  <c r="S16" i="9" s="1"/>
  <c r="BK51" i="8"/>
  <c r="S11" i="9" s="1"/>
  <c r="BK44" i="8"/>
  <c r="S4" i="9" s="1"/>
  <c r="BG42" i="8"/>
  <c r="O2" i="9" s="1"/>
  <c r="BH49" i="8"/>
  <c r="P9" i="9" s="1"/>
  <c r="BE50" i="8"/>
  <c r="M10" i="9" s="1"/>
  <c r="BJ54" i="8"/>
  <c r="R14" i="9" s="1"/>
  <c r="BK49" i="8"/>
  <c r="S9" i="9" s="1"/>
  <c r="BI51" i="8"/>
  <c r="Q11" i="9" s="1"/>
  <c r="BI52" i="8"/>
  <c r="Q12" i="9" s="1"/>
  <c r="BM53" i="8"/>
  <c r="U13" i="9" s="1"/>
  <c r="BG57" i="8"/>
  <c r="O17" i="9" s="1"/>
  <c r="BH46" i="8"/>
  <c r="P6" i="9" s="1"/>
  <c r="BG53" i="8"/>
  <c r="O13" i="9" s="1"/>
  <c r="BG46" i="8"/>
  <c r="O6" i="9" s="1"/>
  <c r="BJ49" i="8"/>
  <c r="R9" i="9" s="1"/>
  <c r="BL57" i="8"/>
  <c r="T17" i="9" s="1"/>
  <c r="BL42" i="8"/>
  <c r="T2" i="9" s="1"/>
  <c r="BJ45" i="8"/>
  <c r="R5" i="9" s="1"/>
  <c r="BK46" i="8"/>
  <c r="S6" i="9" s="1"/>
  <c r="BD42" i="8" a="1"/>
  <c r="BD50" i="8" s="1"/>
  <c r="L10" i="9" s="1"/>
  <c r="BG47" i="8"/>
  <c r="O7" i="9" s="1"/>
  <c r="BK48" i="8"/>
  <c r="S8" i="9" s="1"/>
  <c r="BE52" i="8"/>
  <c r="M12" i="9" s="1"/>
  <c r="BI53" i="8"/>
  <c r="Q13" i="9" s="1"/>
  <c r="BI54" i="8"/>
  <c r="Q14" i="9" s="1"/>
  <c r="BG56" i="8"/>
  <c r="O16" i="9" s="1"/>
  <c r="BH43" i="8"/>
  <c r="P3" i="9" s="1"/>
  <c r="BL52" i="8"/>
  <c r="T12" i="9" s="1"/>
  <c r="BM54" i="8"/>
  <c r="U14" i="9" s="1"/>
  <c r="BM47" i="8"/>
  <c r="U7" i="9" s="1"/>
  <c r="DS100" i="3" a="1"/>
  <c r="BG44" i="8" l="1"/>
  <c r="O4" i="9" s="1"/>
  <c r="BM42" i="8"/>
  <c r="U2" i="9" s="1"/>
  <c r="BF45" i="8"/>
  <c r="N5" i="9" s="1"/>
  <c r="BM56" i="8"/>
  <c r="U16" i="9" s="1"/>
  <c r="BJ55" i="8"/>
  <c r="R15" i="9" s="1"/>
  <c r="BH56" i="8"/>
  <c r="P16" i="9" s="1"/>
  <c r="BI48" i="8"/>
  <c r="Q8" i="9" s="1"/>
  <c r="BG52" i="8"/>
  <c r="O12" i="9" s="1"/>
  <c r="BM50" i="8"/>
  <c r="U10" i="9" s="1"/>
  <c r="BI47" i="8"/>
  <c r="Q7" i="9" s="1"/>
  <c r="BE46" i="8"/>
  <c r="M6" i="9" s="1"/>
  <c r="BE45" i="8"/>
  <c r="M5" i="9" s="1"/>
  <c r="BG43" i="8"/>
  <c r="O3" i="9" s="1"/>
  <c r="BD57" i="8"/>
  <c r="L17" i="9" s="1"/>
  <c r="BJ47" i="8"/>
  <c r="R7" i="9" s="1"/>
  <c r="BF46" i="8"/>
  <c r="N6" i="9" s="1"/>
  <c r="BI49" i="8"/>
  <c r="Q9" i="9" s="1"/>
  <c r="BM45" i="8"/>
  <c r="U5" i="9" s="1"/>
  <c r="BE48" i="8"/>
  <c r="M8" i="9" s="1"/>
  <c r="BJ50" i="8"/>
  <c r="R10" i="9" s="1"/>
  <c r="BJ56" i="8"/>
  <c r="R16" i="9" s="1"/>
  <c r="BM46" i="8"/>
  <c r="U6" i="9" s="1"/>
  <c r="BG50" i="8"/>
  <c r="O10" i="9" s="1"/>
  <c r="BM48" i="8"/>
  <c r="U8" i="9" s="1"/>
  <c r="BI45" i="8"/>
  <c r="Q5" i="9" s="1"/>
  <c r="BE44" i="8"/>
  <c r="M4" i="9" s="1"/>
  <c r="BK42" i="8"/>
  <c r="S2" i="9" s="1"/>
  <c r="BD56" i="8"/>
  <c r="L16" i="9" s="1"/>
  <c r="BM44" i="8"/>
  <c r="U4" i="9" s="1"/>
  <c r="BK54" i="8"/>
  <c r="S14" i="9" s="1"/>
  <c r="BL46" i="8"/>
  <c r="T6" i="9" s="1"/>
  <c r="BF55" i="8"/>
  <c r="N15" i="9" s="1"/>
  <c r="BD55" i="8"/>
  <c r="L15" i="9" s="1"/>
  <c r="BG45" i="8"/>
  <c r="O5" i="9" s="1"/>
  <c r="BG48" i="8"/>
  <c r="O8" i="9" s="1"/>
  <c r="BI46" i="8"/>
  <c r="Q6" i="9" s="1"/>
  <c r="BI43" i="8"/>
  <c r="Q3" i="9" s="1"/>
  <c r="BJ57" i="8"/>
  <c r="R17" i="9" s="1"/>
  <c r="BH57" i="8"/>
  <c r="P17" i="9" s="1"/>
  <c r="BL50" i="8"/>
  <c r="T10" i="9" s="1"/>
  <c r="BJ52" i="8"/>
  <c r="R12" i="9" s="1"/>
  <c r="BE43" i="8"/>
  <c r="M3" i="9" s="1"/>
  <c r="BF54" i="8"/>
  <c r="N14" i="9" s="1"/>
  <c r="BH52" i="8"/>
  <c r="P12" i="9" s="1"/>
  <c r="BK50" i="8"/>
  <c r="S10" i="9" s="1"/>
  <c r="BK53" i="8"/>
  <c r="S13" i="9" s="1"/>
  <c r="BH53" i="8"/>
  <c r="P13" i="9" s="1"/>
  <c r="BM52" i="8"/>
  <c r="U12" i="9" s="1"/>
  <c r="BE47" i="8"/>
  <c r="M7" i="9" s="1"/>
  <c r="BG49" i="8"/>
  <c r="O9" i="9" s="1"/>
  <c r="BF50" i="8"/>
  <c r="N10" i="9" s="1"/>
  <c r="BL56" i="8"/>
  <c r="T16" i="9" s="1"/>
  <c r="BF57" i="8"/>
  <c r="N17" i="9" s="1"/>
  <c r="BD54" i="8"/>
  <c r="L14" i="9" s="1"/>
  <c r="BL53" i="8"/>
  <c r="T13" i="9" s="1"/>
  <c r="BL48" i="8"/>
  <c r="T8" i="9" s="1"/>
  <c r="BD51" i="8"/>
  <c r="L11" i="9" s="1"/>
  <c r="BF53" i="8"/>
  <c r="N13" i="9" s="1"/>
  <c r="BD48" i="8"/>
  <c r="L8" i="9" s="1"/>
  <c r="BL45" i="8"/>
  <c r="T5" i="9" s="1"/>
  <c r="BH55" i="8"/>
  <c r="P15" i="9" s="1"/>
  <c r="BI57" i="8"/>
  <c r="Q17" i="9" s="1"/>
  <c r="BJ48" i="8"/>
  <c r="R8" i="9" s="1"/>
  <c r="BF49" i="8"/>
  <c r="N9" i="9" s="1"/>
  <c r="BF56" i="8"/>
  <c r="N16" i="9" s="1"/>
  <c r="BD46" i="8"/>
  <c r="L6" i="9" s="1"/>
  <c r="BH51" i="8"/>
  <c r="P11" i="9" s="1"/>
  <c r="BL54" i="8"/>
  <c r="T14" i="9" s="1"/>
  <c r="BD49" i="8"/>
  <c r="L9" i="9" s="1"/>
  <c r="BJ43" i="8"/>
  <c r="R3" i="9" s="1"/>
  <c r="BF44" i="8"/>
  <c r="N4" i="9" s="1"/>
  <c r="BD47" i="8"/>
  <c r="L7" i="9" s="1"/>
  <c r="BI44" i="8"/>
  <c r="Q4" i="9" s="1"/>
  <c r="BI55" i="8"/>
  <c r="Q15" i="9" s="1"/>
  <c r="BK57" i="8"/>
  <c r="S17" i="9" s="1"/>
  <c r="BL51" i="8"/>
  <c r="T11" i="9" s="1"/>
  <c r="BE42" i="8"/>
  <c r="M2" i="9" s="1"/>
  <c r="BM43" i="8"/>
  <c r="U3" i="9" s="1"/>
  <c r="BI42" i="8"/>
  <c r="Q2" i="9" s="1"/>
  <c r="BL55" i="8"/>
  <c r="T15" i="9" s="1"/>
  <c r="BH44" i="8"/>
  <c r="P4" i="9" s="1"/>
  <c r="BD53" i="8"/>
  <c r="L13" i="9" s="1"/>
  <c r="BF47" i="8"/>
  <c r="N7" i="9" s="1"/>
  <c r="BF48" i="8"/>
  <c r="N8" i="9" s="1"/>
  <c r="BG54" i="8"/>
  <c r="O14" i="9" s="1"/>
  <c r="BH45" i="8"/>
  <c r="P5" i="9" s="1"/>
  <c r="BH50" i="8"/>
  <c r="P10" i="9" s="1"/>
  <c r="BF52" i="8"/>
  <c r="N12" i="9" s="1"/>
  <c r="BH42" i="8"/>
  <c r="P2" i="9" s="1"/>
  <c r="BH47" i="8"/>
  <c r="P7" i="9" s="1"/>
  <c r="BF51" i="8"/>
  <c r="N11" i="9" s="1"/>
  <c r="BJ44" i="8"/>
  <c r="R4" i="9" s="1"/>
  <c r="BE57" i="8"/>
  <c r="M17" i="9" s="1"/>
  <c r="BK55" i="8"/>
  <c r="S15" i="9" s="1"/>
  <c r="BD42" i="8"/>
  <c r="L2" i="9" s="1"/>
  <c r="L19" i="9" s="1" a="1"/>
  <c r="BJ53" i="8"/>
  <c r="R13" i="9" s="1"/>
  <c r="BI56" i="8"/>
  <c r="Q16" i="9" s="1"/>
  <c r="BL44" i="8"/>
  <c r="T4" i="9" s="1"/>
  <c r="BE54" i="8"/>
  <c r="M14" i="9" s="1"/>
  <c r="BK52" i="8"/>
  <c r="S12" i="9" s="1"/>
  <c r="BL43" i="8"/>
  <c r="T3" i="9" s="1"/>
  <c r="BD44" i="8"/>
  <c r="L4" i="9" s="1"/>
  <c r="BL49" i="8"/>
  <c r="T9" i="9" s="1"/>
  <c r="BH48" i="8"/>
  <c r="P8" i="9" s="1"/>
  <c r="BD45" i="8"/>
  <c r="L5" i="9" s="1"/>
  <c r="BF43" i="8"/>
  <c r="N3" i="9" s="1"/>
  <c r="BJ42" i="8"/>
  <c r="R2" i="9" s="1"/>
  <c r="BE55" i="8"/>
  <c r="M15" i="9" s="1"/>
  <c r="BM55" i="8"/>
  <c r="U15" i="9" s="1"/>
  <c r="BD52" i="8"/>
  <c r="L12" i="9" s="1"/>
  <c r="BK45" i="8"/>
  <c r="S5" i="9" s="1"/>
  <c r="BE51" i="8"/>
  <c r="M11" i="9" s="1"/>
  <c r="BF42" i="8"/>
  <c r="N2" i="9" s="1"/>
  <c r="BJ51" i="8"/>
  <c r="R11" i="9" s="1"/>
  <c r="BL47" i="8"/>
  <c r="T7" i="9" s="1"/>
  <c r="BH54" i="8"/>
  <c r="P14" i="9" s="1"/>
  <c r="BD43" i="8"/>
  <c r="L3" i="9" s="1"/>
  <c r="BM57" i="8"/>
  <c r="U17" i="9" s="1"/>
  <c r="BE56" i="8"/>
  <c r="M16" i="9" s="1"/>
  <c r="BE53" i="8"/>
  <c r="M13" i="9" s="1"/>
  <c r="BG51" i="8"/>
  <c r="O11" i="9" s="1"/>
  <c r="BK43" i="8"/>
  <c r="S3" i="9" s="1"/>
  <c r="BM49" i="8"/>
  <c r="U9" i="9" s="1"/>
  <c r="BJ46" i="8"/>
  <c r="R6" i="9" s="1"/>
  <c r="DZ100" i="3"/>
  <c r="DU104" i="3" s="1"/>
  <c r="DU113" i="3" s="1"/>
  <c r="EB100" i="3"/>
  <c r="DW104" i="3" s="1"/>
  <c r="DW113" i="3" s="1"/>
  <c r="EA100" i="3"/>
  <c r="DV104" i="3" s="1"/>
  <c r="DV113" i="3" s="1"/>
  <c r="DV100" i="3"/>
  <c r="DX100" i="3"/>
  <c r="DW100" i="3"/>
  <c r="DY100" i="3"/>
  <c r="DT104" i="3" s="1"/>
  <c r="DT113" i="3" s="1"/>
  <c r="DT100" i="3"/>
  <c r="DS100" i="3"/>
  <c r="DU100" i="3"/>
  <c r="M22" i="9" l="1"/>
  <c r="Y22" i="9" s="1"/>
  <c r="O25" i="9"/>
  <c r="AA25" i="9" s="1"/>
  <c r="Q28" i="9"/>
  <c r="AC28" i="9" s="1"/>
  <c r="S31" i="9"/>
  <c r="AE31" i="9" s="1"/>
  <c r="U34" i="9"/>
  <c r="AG34" i="9" s="1"/>
  <c r="N23" i="9"/>
  <c r="Z23" i="9" s="1"/>
  <c r="P26" i="9"/>
  <c r="AB26" i="9" s="1"/>
  <c r="R29" i="9"/>
  <c r="AD29" i="9" s="1"/>
  <c r="T32" i="9"/>
  <c r="AF32" i="9" s="1"/>
  <c r="T22" i="9"/>
  <c r="AF22" i="9" s="1"/>
  <c r="N29" i="9"/>
  <c r="Z29" i="9" s="1"/>
  <c r="S21" i="9"/>
  <c r="AE21" i="9" s="1"/>
  <c r="M28" i="9"/>
  <c r="Y28" i="9" s="1"/>
  <c r="Q34" i="9"/>
  <c r="AC34" i="9" s="1"/>
  <c r="T26" i="9"/>
  <c r="AF26" i="9" s="1"/>
  <c r="N33" i="9"/>
  <c r="Z33" i="9" s="1"/>
  <c r="M24" i="9"/>
  <c r="Y24" i="9" s="1"/>
  <c r="Q30" i="9"/>
  <c r="AC30" i="9" s="1"/>
  <c r="O34" i="9"/>
  <c r="AA34" i="9" s="1"/>
  <c r="U27" i="9"/>
  <c r="AG27" i="9" s="1"/>
  <c r="Q21" i="9"/>
  <c r="AC21" i="9" s="1"/>
  <c r="N32" i="9"/>
  <c r="Z32" i="9" s="1"/>
  <c r="T25" i="9"/>
  <c r="AF25" i="9" s="1"/>
  <c r="P19" i="9"/>
  <c r="AB19" i="9" s="1"/>
  <c r="O30" i="9"/>
  <c r="AA30" i="9" s="1"/>
  <c r="U21" i="9"/>
  <c r="AG21" i="9" s="1"/>
  <c r="N30" i="9"/>
  <c r="Z30" i="9" s="1"/>
  <c r="T21" i="9"/>
  <c r="AF21" i="9" s="1"/>
  <c r="U31" i="9"/>
  <c r="AG31" i="9" s="1"/>
  <c r="Q23" i="9"/>
  <c r="AC23" i="9" s="1"/>
  <c r="T31" i="9"/>
  <c r="AF31" i="9" s="1"/>
  <c r="P23" i="9"/>
  <c r="AB23" i="9" s="1"/>
  <c r="M27" i="9"/>
  <c r="Y27" i="9" s="1"/>
  <c r="L27" i="9"/>
  <c r="X27" i="9" s="1"/>
  <c r="S26" i="9"/>
  <c r="AE26" i="9" s="1"/>
  <c r="R26" i="9"/>
  <c r="AD26" i="9" s="1"/>
  <c r="P33" i="9"/>
  <c r="AB33" i="9" s="1"/>
  <c r="L33" i="9"/>
  <c r="X33" i="9" s="1"/>
  <c r="P29" i="9"/>
  <c r="AB29" i="9" s="1"/>
  <c r="R28" i="9"/>
  <c r="AD28" i="9" s="1"/>
  <c r="O19" i="9"/>
  <c r="AA19" i="9" s="1"/>
  <c r="S23" i="9"/>
  <c r="AE23" i="9" s="1"/>
  <c r="U26" i="9"/>
  <c r="AG26" i="9" s="1"/>
  <c r="M30" i="9"/>
  <c r="Y30" i="9" s="1"/>
  <c r="O33" i="9"/>
  <c r="AA33" i="9" s="1"/>
  <c r="O21" i="9"/>
  <c r="AA21" i="9" s="1"/>
  <c r="T24" i="9"/>
  <c r="AF24" i="9" s="1"/>
  <c r="L28" i="9"/>
  <c r="X28" i="9" s="1"/>
  <c r="N31" i="9"/>
  <c r="Z31" i="9" s="1"/>
  <c r="P34" i="9"/>
  <c r="AB34" i="9" s="1"/>
  <c r="L26" i="9"/>
  <c r="X26" i="9" s="1"/>
  <c r="P32" i="9"/>
  <c r="AB32" i="9" s="1"/>
  <c r="U24" i="9"/>
  <c r="AG24" i="9" s="1"/>
  <c r="O31" i="9"/>
  <c r="AA31" i="9" s="1"/>
  <c r="R23" i="9"/>
  <c r="AD23" i="9" s="1"/>
  <c r="L30" i="9"/>
  <c r="X30" i="9" s="1"/>
  <c r="M20" i="9"/>
  <c r="Y20" i="9" s="1"/>
  <c r="O27" i="9"/>
  <c r="AA27" i="9" s="1"/>
  <c r="S33" i="9"/>
  <c r="AE33" i="9" s="1"/>
  <c r="M31" i="9"/>
  <c r="Y31" i="9" s="1"/>
  <c r="S24" i="9"/>
  <c r="AE24" i="9" s="1"/>
  <c r="T20" i="9"/>
  <c r="AF20" i="9" s="1"/>
  <c r="L29" i="9"/>
  <c r="X29" i="9" s="1"/>
  <c r="R22" i="9"/>
  <c r="AD22" i="9" s="1"/>
  <c r="S34" i="9"/>
  <c r="AE34" i="9" s="1"/>
  <c r="U25" i="9"/>
  <c r="AG25" i="9" s="1"/>
  <c r="R34" i="9"/>
  <c r="AD34" i="9" s="1"/>
  <c r="N26" i="9"/>
  <c r="Z26" i="9" s="1"/>
  <c r="N21" i="9"/>
  <c r="Z21" i="9" s="1"/>
  <c r="Q27" i="9"/>
  <c r="AC27" i="9" s="1"/>
  <c r="M19" i="9"/>
  <c r="Y19" i="9" s="1"/>
  <c r="T27" i="9"/>
  <c r="AF27" i="9" s="1"/>
  <c r="L20" i="9"/>
  <c r="X20" i="9" s="1"/>
  <c r="R21" i="9"/>
  <c r="AD21" i="9" s="1"/>
  <c r="N19" i="9"/>
  <c r="Z19" i="9" s="1"/>
  <c r="R19" i="9"/>
  <c r="AD19" i="9" s="1"/>
  <c r="Q33" i="9"/>
  <c r="AC33" i="9" s="1"/>
  <c r="M33" i="9"/>
  <c r="Y33" i="9" s="1"/>
  <c r="M29" i="9"/>
  <c r="Y29" i="9" s="1"/>
  <c r="S28" i="9"/>
  <c r="AE28" i="9" s="1"/>
  <c r="M26" i="9"/>
  <c r="Y26" i="9" s="1"/>
  <c r="Q32" i="9"/>
  <c r="AC32" i="9" s="1"/>
  <c r="L24" i="9"/>
  <c r="X24" i="9" s="1"/>
  <c r="P30" i="9"/>
  <c r="AB30" i="9" s="1"/>
  <c r="P24" i="9"/>
  <c r="AB24" i="9" s="1"/>
  <c r="O23" i="9"/>
  <c r="AA23" i="9" s="1"/>
  <c r="L22" i="9"/>
  <c r="X22" i="9" s="1"/>
  <c r="T34" i="9"/>
  <c r="AF34" i="9" s="1"/>
  <c r="M32" i="9"/>
  <c r="Y32" i="9" s="1"/>
  <c r="O26" i="9"/>
  <c r="AA26" i="9" s="1"/>
  <c r="R30" i="9"/>
  <c r="AD30" i="9" s="1"/>
  <c r="L19" i="9"/>
  <c r="X19" i="9" s="1"/>
  <c r="Q19" i="9"/>
  <c r="AC19" i="9" s="1"/>
  <c r="T19" i="9"/>
  <c r="AF19" i="9" s="1"/>
  <c r="M21" i="9"/>
  <c r="Y21" i="9" s="1"/>
  <c r="P21" i="9"/>
  <c r="AB21" i="9" s="1"/>
  <c r="L23" i="9"/>
  <c r="X23" i="9" s="1"/>
  <c r="N22" i="9"/>
  <c r="Z22" i="9" s="1"/>
  <c r="R24" i="9"/>
  <c r="AD24" i="9" s="1"/>
  <c r="N20" i="9"/>
  <c r="Z20" i="9" s="1"/>
  <c r="Q26" i="9"/>
  <c r="AC26" i="9" s="1"/>
  <c r="Q22" i="9"/>
  <c r="AC22" i="9" s="1"/>
  <c r="M23" i="9"/>
  <c r="Y23" i="9" s="1"/>
  <c r="P27" i="9"/>
  <c r="AB27" i="9" s="1"/>
  <c r="R32" i="9"/>
  <c r="AD32" i="9" s="1"/>
  <c r="U33" i="9"/>
  <c r="AG33" i="9" s="1"/>
  <c r="N34" i="9"/>
  <c r="Z34" i="9" s="1"/>
  <c r="S30" i="9"/>
  <c r="AE30" i="9" s="1"/>
  <c r="M25" i="9"/>
  <c r="Y25" i="9" s="1"/>
  <c r="P28" i="9"/>
  <c r="AB28" i="9" s="1"/>
  <c r="S32" i="9"/>
  <c r="AE32" i="9" s="1"/>
  <c r="O28" i="9"/>
  <c r="AA28" i="9" s="1"/>
  <c r="U29" i="9"/>
  <c r="AG29" i="9" s="1"/>
  <c r="O22" i="9"/>
  <c r="AA22" i="9" s="1"/>
  <c r="Q24" i="9"/>
  <c r="AC24" i="9" s="1"/>
  <c r="T28" i="9"/>
  <c r="AF28" i="9" s="1"/>
  <c r="U32" i="9"/>
  <c r="AG32" i="9" s="1"/>
  <c r="U28" i="9"/>
  <c r="AG28" i="9" s="1"/>
  <c r="L21" i="9"/>
  <c r="X21" i="9" s="1"/>
  <c r="Q25" i="9"/>
  <c r="AC25" i="9" s="1"/>
  <c r="O24" i="9"/>
  <c r="AA24" i="9" s="1"/>
  <c r="U20" i="9"/>
  <c r="AG20" i="9" s="1"/>
  <c r="S27" i="9"/>
  <c r="AE27" i="9" s="1"/>
  <c r="M34" i="9"/>
  <c r="Y34" i="9" s="1"/>
  <c r="R25" i="9"/>
  <c r="AD25" i="9" s="1"/>
  <c r="L32" i="9"/>
  <c r="X32" i="9" s="1"/>
  <c r="R27" i="9"/>
  <c r="AD27" i="9" s="1"/>
  <c r="N25" i="9"/>
  <c r="Z25" i="9" s="1"/>
  <c r="P20" i="9"/>
  <c r="AB20" i="9" s="1"/>
  <c r="O32" i="9"/>
  <c r="AA32" i="9" s="1"/>
  <c r="Q31" i="9"/>
  <c r="AC31" i="9" s="1"/>
  <c r="S20" i="9"/>
  <c r="AE20" i="9" s="1"/>
  <c r="U19" i="9"/>
  <c r="AG19" i="9" s="1"/>
  <c r="N28" i="9"/>
  <c r="Z28" i="9" s="1"/>
  <c r="S22" i="9"/>
  <c r="AE22" i="9" s="1"/>
  <c r="R20" i="9"/>
  <c r="AD20" i="9" s="1"/>
  <c r="U30" i="9"/>
  <c r="AG30" i="9" s="1"/>
  <c r="P22" i="9"/>
  <c r="AB22" i="9" s="1"/>
  <c r="Q20" i="9"/>
  <c r="AC20" i="9" s="1"/>
  <c r="R31" i="9"/>
  <c r="AD31" i="9" s="1"/>
  <c r="T33" i="9"/>
  <c r="AF33" i="9" s="1"/>
  <c r="T23" i="9"/>
  <c r="AF23" i="9" s="1"/>
  <c r="P31" i="9"/>
  <c r="AB31" i="9" s="1"/>
  <c r="O20" i="9"/>
  <c r="AA20" i="9" s="1"/>
  <c r="U22" i="9"/>
  <c r="AG22" i="9" s="1"/>
  <c r="O29" i="9"/>
  <c r="AA29" i="9" s="1"/>
  <c r="S19" i="9"/>
  <c r="AE19" i="9" s="1"/>
  <c r="N27" i="9"/>
  <c r="Z27" i="9" s="1"/>
  <c r="R33" i="9"/>
  <c r="AD33" i="9" s="1"/>
  <c r="T30" i="9"/>
  <c r="AF30" i="9" s="1"/>
  <c r="S29" i="9"/>
  <c r="AE29" i="9" s="1"/>
  <c r="S25" i="9"/>
  <c r="AE25" i="9" s="1"/>
  <c r="N24" i="9"/>
  <c r="Z24" i="9" s="1"/>
  <c r="T29" i="9"/>
  <c r="AF29" i="9" s="1"/>
  <c r="L25" i="9"/>
  <c r="X25" i="9" s="1"/>
  <c r="L34" i="9"/>
  <c r="X34" i="9" s="1"/>
  <c r="Q29" i="9"/>
  <c r="AC29" i="9" s="1"/>
  <c r="U23" i="9"/>
  <c r="AG23" i="9" s="1"/>
  <c r="P25" i="9"/>
  <c r="AB25" i="9" s="1"/>
  <c r="L31" i="9"/>
  <c r="X31" i="9" s="1"/>
</calcChain>
</file>

<file path=xl/sharedStrings.xml><?xml version="1.0" encoding="utf-8"?>
<sst xmlns="http://schemas.openxmlformats.org/spreadsheetml/2006/main" count="1061" uniqueCount="258">
  <si>
    <t xml:space="preserve">input </t>
  </si>
  <si>
    <t>num_cell(output)</t>
  </si>
  <si>
    <t>squence leght</t>
  </si>
  <si>
    <t xml:space="preserve">alpha </t>
  </si>
  <si>
    <t xml:space="preserve">iterations </t>
  </si>
  <si>
    <t>Date</t>
  </si>
  <si>
    <t>Open</t>
  </si>
  <si>
    <t>High</t>
  </si>
  <si>
    <t>Low</t>
  </si>
  <si>
    <t>Close</t>
  </si>
  <si>
    <t xml:space="preserve">min </t>
  </si>
  <si>
    <t>max</t>
  </si>
  <si>
    <t>Normalisasi (Xt)</t>
  </si>
  <si>
    <t xml:space="preserve">dikarenakan LSTM mempunyai 4 gerbang maka bobot dikalikan 4 tiap ordo </t>
  </si>
  <si>
    <t xml:space="preserve">menyiapkan data inputan </t>
  </si>
  <si>
    <t xml:space="preserve">bias </t>
  </si>
  <si>
    <t>date</t>
  </si>
  <si>
    <t>h (open)</t>
  </si>
  <si>
    <t>h (high)</t>
  </si>
  <si>
    <t>h (Low)</t>
  </si>
  <si>
    <t>h (Close)</t>
  </si>
  <si>
    <t>x (Open)</t>
  </si>
  <si>
    <t>x (High)</t>
  </si>
  <si>
    <t>x (Low)</t>
  </si>
  <si>
    <t>x(Close)</t>
  </si>
  <si>
    <t xml:space="preserve">ordonya </t>
  </si>
  <si>
    <t xml:space="preserve">Matrix bobot </t>
  </si>
  <si>
    <t>i</t>
  </si>
  <si>
    <t>f</t>
  </si>
  <si>
    <t>o</t>
  </si>
  <si>
    <t xml:space="preserve"> W</t>
  </si>
  <si>
    <t>X</t>
  </si>
  <si>
    <t>I (Pengabungan antara input data dan output dari proses sebelumnya)</t>
  </si>
  <si>
    <t xml:space="preserve">                     </t>
  </si>
  <si>
    <t>Zt (Mengabaikan non-linear dengan mempersiapkan input f_t,i_t,C ̌_t,o_t)</t>
  </si>
  <si>
    <t>Perkalian matriks  I[0]  x  Inisial bobot Random (z)</t>
  </si>
  <si>
    <t xml:space="preserve">       Z =</t>
  </si>
  <si>
    <t>candidate value (C_bar)</t>
  </si>
  <si>
    <t>C_bar</t>
  </si>
  <si>
    <t>z[0:self,numCells]</t>
  </si>
  <si>
    <t xml:space="preserve">            =</t>
  </si>
  <si>
    <t xml:space="preserve"> input gate vector</t>
  </si>
  <si>
    <t>z[self,numCells:self,numCells * 2]</t>
  </si>
  <si>
    <t xml:space="preserve"> forget gate vector</t>
  </si>
  <si>
    <t>z[self,numCells * 2:self,numCells * 3]</t>
  </si>
  <si>
    <t xml:space="preserve">             = </t>
  </si>
  <si>
    <t>output gate vector</t>
  </si>
  <si>
    <t>z[self,numCells * 3:]</t>
  </si>
  <si>
    <t xml:space="preserve">               =</t>
  </si>
  <si>
    <t>Hitung vektor status baru karena elemen dari status lama diizinkan</t>
  </si>
  <si>
    <t>C = np,multiply(f, self,C[-1]) + np,multiply(i, C_bar)</t>
  </si>
  <si>
    <t>np,multiply(f, self,C[-1])</t>
  </si>
  <si>
    <t xml:space="preserve"> np,multiply(i, C_bar)</t>
  </si>
  <si>
    <t>new output</t>
  </si>
  <si>
    <t>h = np,multiply(o, np,tanh(C))</t>
  </si>
  <si>
    <t xml:space="preserve"> = </t>
  </si>
  <si>
    <t xml:space="preserve">            = </t>
  </si>
  <si>
    <t>inisial bobot random ( 4 x simpul ) X (kolom data inputan) = (4*4) X 10</t>
  </si>
  <si>
    <t>16 X 10</t>
  </si>
  <si>
    <t>(16 x 10)</t>
  </si>
  <si>
    <t>forwardStep [1]</t>
  </si>
  <si>
    <t>langkah 1</t>
  </si>
  <si>
    <t>langkah 2</t>
  </si>
  <si>
    <t>dE_dW = </t>
  </si>
  <si>
    <t>dE_dh_t =</t>
  </si>
  <si>
    <t>dE_dc_t = </t>
  </si>
  <si>
    <t>E =</t>
  </si>
  <si>
    <t>discount = </t>
  </si>
  <si>
    <t>y</t>
  </si>
  <si>
    <t>h</t>
  </si>
  <si>
    <t>abs(y-h)</t>
  </si>
  <si>
    <t>penjumlahan dari anggota abs(y-h)</t>
  </si>
  <si>
    <t>E</t>
  </si>
  <si>
    <t>transpose(self,I[t])</t>
  </si>
  <si>
    <t>dE_dh_t (dE_dh_t -= discount * lessThan)</t>
  </si>
  <si>
    <t>dE_do_t</t>
  </si>
  <si>
    <t>tanh (c[t])</t>
  </si>
  <si>
    <t>dE_dh_t (dE_dh_t += discount * greatThan)</t>
  </si>
  <si>
    <t>dE_dh_t</t>
  </si>
  <si>
    <t>dE_dh_t =</t>
  </si>
  <si>
    <t>np,multiply(dE_dh_t, np,tanh(self,C[t]))</t>
  </si>
  <si>
    <t>dE_do_t =</t>
  </si>
  <si>
    <t>dE_dc_t</t>
  </si>
  <si>
    <t>numcell</t>
  </si>
  <si>
    <t>step 1</t>
  </si>
  <si>
    <t>np,multiply(dE_dh_t, self,o[t])</t>
  </si>
  <si>
    <t xml:space="preserve"> step 2</t>
  </si>
  <si>
    <t>np,square(np,tanh(self,C[t]))</t>
  </si>
  <si>
    <t>c[t-1]</t>
  </si>
  <si>
    <t>step 3</t>
  </si>
  <si>
    <t>step 4</t>
  </si>
  <si>
    <t>step 1 x step 3</t>
  </si>
  <si>
    <t>step 5</t>
  </si>
  <si>
    <t>dE_dc_tplus1 + step 4</t>
  </si>
  <si>
    <t>dE_dc_t =</t>
  </si>
  <si>
    <t>dE_di_t</t>
  </si>
  <si>
    <t>np,multiply(dE_dc_t, self,C_bar[t])</t>
  </si>
  <si>
    <t>dE_di_t =</t>
  </si>
  <si>
    <t>dE_dcbar_t</t>
  </si>
  <si>
    <t>np,multiply(dE_dc_t, self,i[t])</t>
  </si>
  <si>
    <t>dE_dcbar_t =</t>
  </si>
  <si>
    <t>dE_df_t</t>
  </si>
  <si>
    <t>np,multiply(dE_dc_t, self,C[t - 1])</t>
  </si>
  <si>
    <t>dE_df_t =</t>
  </si>
  <si>
    <t>dE_dc_tminus1</t>
  </si>
  <si>
    <t>np,multiply(dE_dc_t, self,f[t])</t>
  </si>
  <si>
    <t>dE_dc_tminus1 =</t>
  </si>
  <si>
    <t>dE_dzcbar_t</t>
  </si>
  <si>
    <t xml:space="preserve">step1 = </t>
  </si>
  <si>
    <t>np,tanh(self,z[t][0:self,numCells])</t>
  </si>
  <si>
    <t>step 2</t>
  </si>
  <si>
    <t>np,square(step 1)</t>
  </si>
  <si>
    <t>np,multiply(dE_dcbar_t, step3)</t>
  </si>
  <si>
    <t>dE_dzi_t</t>
  </si>
  <si>
    <t>np,multiply(dE_di_t, self,i[t])</t>
  </si>
  <si>
    <t>np,multiply(step1,step2)</t>
  </si>
  <si>
    <t>dE_dzf_t</t>
  </si>
  <si>
    <t>np,multiply(dE_df_t, self,f[t])</t>
  </si>
  <si>
    <t>step2 =</t>
  </si>
  <si>
    <t>(np,ones(self,numCells) - self,f[t]))</t>
  </si>
  <si>
    <t xml:space="preserve">dE_dzf_t = </t>
  </si>
  <si>
    <t>dE_dzo_t</t>
  </si>
  <si>
    <t>np,multiply(dE_do_t, self,o[t])</t>
  </si>
  <si>
    <t>(np,ones(self,numCells) - self,o[t])</t>
  </si>
  <si>
    <t xml:space="preserve">dE_dz_t </t>
  </si>
  <si>
    <t>np,concatenate((dE_dzcbar_t, dE_dzi_t, dE_dzf_t, dE_dzo_t))</t>
  </si>
  <si>
    <t>dE_dz_t =</t>
  </si>
  <si>
    <t>dE_dI_t </t>
  </si>
  <si>
    <t>I</t>
  </si>
  <si>
    <t>np,dot(np,transpose(self,W), dE_dz_t)</t>
  </si>
  <si>
    <t>dE_dI_t  =</t>
  </si>
  <si>
    <t>tranpose</t>
  </si>
  <si>
    <t>dE_dh_tminus1</t>
  </si>
  <si>
    <t>dE_dh_tminus1 = dE_dI_t[self,inputSize:]</t>
  </si>
  <si>
    <t>self,I[t],shape</t>
  </si>
  <si>
    <t>self,I[4],shape</t>
  </si>
  <si>
    <t>(9, 1)</t>
  </si>
  <si>
    <t>dE_dW_t</t>
  </si>
  <si>
    <t>dE_dW_t = np,dot(dE_dz_t, np,transpose(self,I[t]))</t>
  </si>
  <si>
    <t>MENGHASILKAN :</t>
  </si>
  <si>
    <t>less than or greater than y</t>
  </si>
  <si>
    <t>less than</t>
  </si>
  <si>
    <t>greater than</t>
  </si>
  <si>
    <t>dE_dc_tplus1</t>
  </si>
  <si>
    <t>C</t>
  </si>
  <si>
    <t>[ 0.86394079 -0.37913677  0.22818877 -0.94887844  0.21775601 -0.6956835</t>
  </si>
  <si>
    <t xml:space="preserve">  -0.22480547 -0.76817613 -0.77118395  0.9443432 ]</t>
  </si>
  <si>
    <t xml:space="preserve"> [ 0.0913609  -0.85060627 -0.56545819 -0.77423161 -0.17196644 -0.87482022</t>
  </si>
  <si>
    <t xml:space="preserve">  -0.90297997  0.69329915  0.58182642  0.30196174]</t>
  </si>
  <si>
    <t xml:space="preserve"> [ 0.31899029  0.34327539  0.96107502  0.97837236 -0.84615996 -0.00125245</t>
  </si>
  <si>
    <t xml:space="preserve">  -0.20377116  0.78665058 -0.13707303 -0.05495177]</t>
  </si>
  <si>
    <t xml:space="preserve"> [ 0.76637926  0.19841454 -0.4868709   0.68627332 -0.18571367  0.45071876</t>
  </si>
  <si>
    <t xml:space="preserve">   0.31414895 -0.11047331 -0.68725735  0.51708726]</t>
  </si>
  <si>
    <t xml:space="preserve"> [-0.4042913  -0.08003587 -0.32195363  0.11004523 -0.40267145  0.95673443</t>
  </si>
  <si>
    <t xml:space="preserve">   0.11629696 -0.03777653 -0.09562636  0.22961933]</t>
  </si>
  <si>
    <t xml:space="preserve"> [ 0.61015215  0.47654208  0.86653959  0.70575628 -0.04925937 -0.56939865</t>
  </si>
  <si>
    <t xml:space="preserve">  -0.94711339 -0.94098468  0.29828675 -0.49361885]</t>
  </si>
  <si>
    <t xml:space="preserve"> [-0.52840149  0.13801146 -0.74134151  0.11258179 -0.33614299  0.8810676</t>
  </si>
  <si>
    <t xml:space="preserve">   0.18566519 -0.70965298  0.02901104  0.43625473]</t>
  </si>
  <si>
    <t xml:space="preserve"> [ 0.90619516  0.60396889 -0.65245974 -0.58041795  0.78114252 -0.8576428</t>
  </si>
  <si>
    <t xml:space="preserve">   0.86511696  0.84445154 -0.60953393  0.70765862]</t>
  </si>
  <si>
    <t xml:space="preserve"> [ 0.54609857  0.40275178 -0.25452422 -0.80014237  0.55607412 -0.29276106</t>
  </si>
  <si>
    <t xml:space="preserve">   0.59033336 -0.89989086 -0.95767799 -0.42478185]</t>
  </si>
  <si>
    <t xml:space="preserve"> [ 0.01323623 -0.78017491 -0.64055545 -0.92962197  0.10742327  0.86868587</t>
  </si>
  <si>
    <t xml:space="preserve">  -0.76147181  0.81380442  0.24889323  0.90875058]</t>
  </si>
  <si>
    <t xml:space="preserve"> [ 0.22631616  0.87865746 -0.11547678  0.88445239  0.89685521  0.73290902</t>
  </si>
  <si>
    <t xml:space="preserve">  -0.71073403 -0.24645075  0.41202151 -0.3684214 ]</t>
  </si>
  <si>
    <t xml:space="preserve"> [ 0.05524159  0.69346987  0.79065758  0.24706117  0.91721483  0.09717648</t>
  </si>
  <si>
    <t xml:space="preserve">   0.32184797  0.80701442  0.89988506  0.84621035]</t>
  </si>
  <si>
    <t xml:space="preserve"> [-0.49532413 -0.19076519 -0.66832841  0.12146568  0.1371827  -0.75405023</t>
  </si>
  <si>
    <t xml:space="preserve">  -0.01146835 -0.79758559 -0.5281087   0.74890449]</t>
  </si>
  <si>
    <t xml:space="preserve"> [-0.6131006  -0.92246515 -0.0300005  -0.63864717 -0.19854442 -0.43800601</t>
  </si>
  <si>
    <t xml:space="preserve">  -0.04884519 -0.46246336  0.51938548 -0.58453034]</t>
  </si>
  <si>
    <t xml:space="preserve"> [ 0.09108148 -0.41123875 -0.00812223 -0.30472052 -0.46737418 -0.43823415</t>
  </si>
  <si>
    <t xml:space="preserve">   0.38208499 -0.47844094 -0.72955685  0.96414357]</t>
  </si>
  <si>
    <t xml:space="preserve"> [ 0.9774099   0.72993854  0.5713537  -0.3316033  -0.62884863 -0.18298888</t>
  </si>
  <si>
    <t xml:space="preserve">   0.86951078  0.40118368  0.24264538 -0.69678731]]</t>
  </si>
  <si>
    <t xml:space="preserve">output </t>
  </si>
  <si>
    <t>1 - step 2</t>
  </si>
  <si>
    <t xml:space="preserve">dE_dzo_t = </t>
  </si>
  <si>
    <t>W Transpose</t>
  </si>
  <si>
    <t>self,I[t] = h-1</t>
  </si>
  <si>
    <t>?</t>
  </si>
  <si>
    <t>sequence  [[1.00000000e+00 2.04765968e-05 3.21046373e-01 3.52222222e-01</t>
  </si>
  <si>
    <t xml:space="preserve">  2.93947368e-01 2.74914988e-01]</t>
  </si>
  <si>
    <t xml:space="preserve"> [1.00000000e+00 2.06256982e-05 1.89774078e-01 1.66888889e-01</t>
  </si>
  <si>
    <t xml:space="preserve">  1.62368421e-01 1.65053623e-01]</t>
  </si>
  <si>
    <t xml:space="preserve"> [1.00000000e+00 2.06753987e-05 9.65517241e-02 9.86666667e-02</t>
  </si>
  <si>
    <t xml:space="preserve">  1.08157895e-01 8.57964949e-02]</t>
  </si>
  <si>
    <t xml:space="preserve"> [1.00000000e+00 2.07250992e-05 6.70630202e-02 7.44444444e-02</t>
  </si>
  <si>
    <t xml:space="preserve">  1.19210526e-01 1.11953963e-01]</t>
  </si>
  <si>
    <t xml:space="preserve"> [1.00000000e+00 2.07747996e-05 1.04637337e-01 9.02222222e-02</t>
  </si>
  <si>
    <t xml:space="preserve">  1.30000000e-01 1.38896155e-01]</t>
  </si>
  <si>
    <t xml:space="preserve"> [1.00000000e+00 2.08245001e-05 1.03448276e-01 8.44444444e-02</t>
  </si>
  <si>
    <t xml:space="preserve">  1.12631579e-01 1.09599791e-01]</t>
  </si>
  <si>
    <t xml:space="preserve"> [1.00000000e+00 2.10233020e-05 6.96789536e-02 5.64444444e-02</t>
  </si>
  <si>
    <t xml:space="preserve">  4.78947368e-02 2.92963641e-02]]</t>
  </si>
  <si>
    <t>forwardPass  [[1.00000000e+00 2.04765968e-05 3.21046373e-01 3.52222222e-01</t>
  </si>
  <si>
    <t xml:space="preserve">  1.12631579e-01 1.09599791e-01]]</t>
  </si>
  <si>
    <t>sequence  [[1.00000000e+00 2.08245001e-05 1.03448276e-01 8.44444444e-02</t>
  </si>
  <si>
    <t xml:space="preserve">  4.78947368e-02 2.92963641e-02]</t>
  </si>
  <si>
    <t xml:space="preserve"> [1.00000000e+00 2.10730025e-05 3.56718193e-03 8.88888889e-03</t>
  </si>
  <si>
    <t xml:space="preserve">  2.71052632e-02 1.22940099e-02]</t>
  </si>
  <si>
    <t xml:space="preserve"> [1.00000000e+00 2.11227030e-05 0.00000000e+00 1.15555556e-02</t>
  </si>
  <si>
    <t xml:space="preserve">  0.00000000e+00 4.91760398e-02]</t>
  </si>
  <si>
    <t xml:space="preserve"> [1.00000000e+00 0.00000000e+00 8.08561237e-03 0.00000000e+00</t>
  </si>
  <si>
    <t xml:space="preserve">  1.47368421e-02 0.00000000e+00]]</t>
  </si>
  <si>
    <t>forwardPass  [[1.00000000e+00 2.08245001e-05 1.03448276e-01 8.44444444e-02</t>
  </si>
  <si>
    <t xml:space="preserve">  0.00000000e+00 4.91760398e-02]]</t>
  </si>
  <si>
    <t>pembagian simpul yang diinginkan.</t>
  </si>
  <si>
    <t>0 sampai 5</t>
  </si>
  <si>
    <t>5 + 2</t>
  </si>
  <si>
    <t>langkah 3</t>
  </si>
  <si>
    <t>langkah 4</t>
  </si>
  <si>
    <t>langkah  4</t>
  </si>
  <si>
    <t>langkah 5</t>
  </si>
  <si>
    <t>langkah 6</t>
  </si>
  <si>
    <t>forwardStep [2]</t>
  </si>
  <si>
    <t>forwardStep [3]</t>
  </si>
  <si>
    <t>forwardStep [4]</t>
  </si>
  <si>
    <t>forwardStep [5]</t>
  </si>
  <si>
    <t>forwardStep [6]</t>
  </si>
  <si>
    <t>langkah 7</t>
  </si>
  <si>
    <t xml:space="preserve">y </t>
  </si>
  <si>
    <t>Forward 1</t>
  </si>
  <si>
    <t>Forward 2</t>
  </si>
  <si>
    <t>Forward 3</t>
  </si>
  <si>
    <t>Forward 4</t>
  </si>
  <si>
    <t>Forward 5</t>
  </si>
  <si>
    <t>Forward 6</t>
  </si>
  <si>
    <t>Zct</t>
  </si>
  <si>
    <t>ZCt</t>
  </si>
  <si>
    <t xml:space="preserve">1 - self,i[t] </t>
  </si>
  <si>
    <t>backwardStep [6]</t>
  </si>
  <si>
    <t>backwardStep [5]</t>
  </si>
  <si>
    <t>backwardStep [4]</t>
  </si>
  <si>
    <t>(KOLOM D)</t>
  </si>
  <si>
    <t>backwardStep [3]</t>
  </si>
  <si>
    <t>backwardStep [2]</t>
  </si>
  <si>
    <t>bobot [6]</t>
  </si>
  <si>
    <t>bobot 5</t>
  </si>
  <si>
    <t>bobot 4</t>
  </si>
  <si>
    <t>bobot 3</t>
  </si>
  <si>
    <t>bobot 2</t>
  </si>
  <si>
    <t>bobot 1</t>
  </si>
  <si>
    <t xml:space="preserve">dE_dW </t>
  </si>
  <si>
    <t>bobot 6</t>
  </si>
  <si>
    <t>dE_dW [6]</t>
  </si>
  <si>
    <t>E (Error)</t>
  </si>
  <si>
    <t>E =</t>
  </si>
  <si>
    <t>Bobot awal</t>
  </si>
  <si>
    <t xml:space="preserve">bobot hasil prediksi </t>
  </si>
  <si>
    <t>adaptiveLearningRate</t>
  </si>
  <si>
    <t>epoch error</t>
  </si>
  <si>
    <t>digunakan untuk proses backpro data y</t>
  </si>
  <si>
    <t xml:space="preserve">langkah 7 </t>
  </si>
  <si>
    <t>backwardStep [1]</t>
  </si>
  <si>
    <t>Normalisasi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</si>
</sst>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22">
    <font>
      <sz val="11"/>
      <color theme="1"/>
      <name val="Calibri"/>
      <family val="2"/>
      <charset val="1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0000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5">
    <xf numFmtId="0" fontId="0" fillId="0" borderId="0"/>
    <xf numFmtId="0" fontId="1" fillId="0" borderId="0"/>
    <xf numFmtId="0" fontId="2" fillId="0" borderId="0"/>
    <xf numFmtId="41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120">
    <xf numFmtId="0" fontId="0" fillId="0" borderId="0" xfId="0"/>
    <xf numFmtId="0" fontId="0" fillId="33" borderId="10" xfId="0" applyFill="1" applyBorder="1"/>
    <xf numFmtId="2" fontId="0" fillId="34" borderId="10" xfId="0" applyNumberFormat="1" applyFill="1" applyBorder="1"/>
    <xf numFmtId="0" fontId="0" fillId="34" borderId="10" xfId="0" applyFill="1" applyBorder="1"/>
    <xf numFmtId="0" fontId="0" fillId="35" borderId="0" xfId="0" applyFill="1"/>
    <xf numFmtId="0" fontId="1" fillId="35" borderId="0" xfId="1" applyFill="1"/>
    <xf numFmtId="0" fontId="0" fillId="0" borderId="0" xfId="0" applyAlignment="1">
      <alignment horizontal="center" vertical="center"/>
    </xf>
    <xf numFmtId="0" fontId="0" fillId="0" borderId="13" xfId="0" applyBorder="1"/>
    <xf numFmtId="0" fontId="0" fillId="0" borderId="0" xfId="0" applyAlignment="1">
      <alignment vertical="center"/>
    </xf>
    <xf numFmtId="0" fontId="0" fillId="35" borderId="14" xfId="0" applyFill="1" applyBorder="1"/>
    <xf numFmtId="0" fontId="0" fillId="35" borderId="13" xfId="0" applyFill="1" applyBorder="1"/>
    <xf numFmtId="14" fontId="0" fillId="0" borderId="0" xfId="0" applyNumberFormat="1"/>
    <xf numFmtId="0" fontId="0" fillId="0" borderId="15" xfId="0" applyBorder="1"/>
    <xf numFmtId="0" fontId="0" fillId="0" borderId="17" xfId="0" applyBorder="1"/>
    <xf numFmtId="0" fontId="0" fillId="0" borderId="16" xfId="0" applyBorder="1"/>
    <xf numFmtId="14" fontId="2" fillId="0" borderId="10" xfId="2" applyNumberFormat="1" applyBorder="1" applyAlignment="1">
      <alignment horizontal="center"/>
    </xf>
    <xf numFmtId="2" fontId="2" fillId="0" borderId="10" xfId="2" applyNumberFormat="1" applyBorder="1" applyAlignment="1">
      <alignment horizontal="center"/>
    </xf>
    <xf numFmtId="0" fontId="0" fillId="0" borderId="0" xfId="0" applyBorder="1"/>
    <xf numFmtId="0" fontId="0" fillId="37" borderId="0" xfId="0" applyFill="1" applyBorder="1"/>
    <xf numFmtId="0" fontId="0" fillId="36" borderId="0" xfId="0" applyFill="1" applyBorder="1"/>
    <xf numFmtId="0" fontId="0" fillId="0" borderId="0" xfId="0" applyBorder="1" applyAlignment="1">
      <alignment horizontal="center"/>
    </xf>
    <xf numFmtId="0" fontId="0" fillId="39" borderId="0" xfId="0" applyFill="1" applyBorder="1"/>
    <xf numFmtId="0" fontId="0" fillId="0" borderId="11" xfId="0" applyBorder="1"/>
    <xf numFmtId="0" fontId="0" fillId="0" borderId="12" xfId="0" applyBorder="1"/>
    <xf numFmtId="0" fontId="0" fillId="0" borderId="18" xfId="0" applyBorder="1"/>
    <xf numFmtId="0" fontId="0" fillId="0" borderId="0" xfId="0" applyBorder="1" applyAlignment="1">
      <alignment vertical="center"/>
    </xf>
    <xf numFmtId="0" fontId="20" fillId="0" borderId="16" xfId="0" applyFont="1" applyBorder="1" applyAlignment="1">
      <alignment vertical="center"/>
    </xf>
    <xf numFmtId="0" fontId="0" fillId="0" borderId="0" xfId="0" applyFill="1" applyAlignment="1"/>
    <xf numFmtId="0" fontId="0" fillId="0" borderId="0" xfId="0" applyFill="1" applyBorder="1"/>
    <xf numFmtId="0" fontId="0" fillId="0" borderId="0" xfId="0" applyNumberFormat="1" applyAlignment="1">
      <alignment horizontal="center" vertical="center"/>
    </xf>
    <xf numFmtId="0" fontId="21" fillId="43" borderId="0" xfId="0" applyFont="1" applyFill="1" applyBorder="1"/>
    <xf numFmtId="0" fontId="0" fillId="0" borderId="0" xfId="0"/>
    <xf numFmtId="0" fontId="0" fillId="0" borderId="0" xfId="0"/>
    <xf numFmtId="0" fontId="0" fillId="0" borderId="10" xfId="0" applyBorder="1"/>
    <xf numFmtId="0" fontId="0" fillId="35" borderId="19" xfId="0" applyFill="1" applyBorder="1" applyAlignment="1"/>
    <xf numFmtId="0" fontId="0" fillId="35" borderId="10" xfId="0" applyFill="1" applyBorder="1"/>
    <xf numFmtId="0" fontId="0" fillId="0" borderId="14" xfId="0" applyBorder="1"/>
    <xf numFmtId="0" fontId="0" fillId="0" borderId="13" xfId="0" applyBorder="1"/>
    <xf numFmtId="0" fontId="0" fillId="35" borderId="13" xfId="0" applyFill="1" applyBorder="1"/>
    <xf numFmtId="0" fontId="0" fillId="0" borderId="16" xfId="0" applyBorder="1"/>
    <xf numFmtId="0" fontId="0" fillId="0" borderId="0" xfId="0" applyBorder="1"/>
    <xf numFmtId="0" fontId="0" fillId="0" borderId="17" xfId="0" applyBorder="1"/>
    <xf numFmtId="0" fontId="0" fillId="0" borderId="11" xfId="0" applyBorder="1"/>
    <xf numFmtId="0" fontId="0" fillId="0" borderId="12" xfId="0" applyBorder="1"/>
    <xf numFmtId="0" fontId="0" fillId="0" borderId="18" xfId="0" applyBorder="1"/>
    <xf numFmtId="0" fontId="0" fillId="0" borderId="15" xfId="0" applyBorder="1"/>
    <xf numFmtId="0" fontId="0" fillId="35" borderId="0" xfId="0" applyFill="1" applyBorder="1"/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/>
    <xf numFmtId="0" fontId="0" fillId="0" borderId="0" xfId="0" applyNumberFormat="1" applyAlignment="1">
      <alignment horizontal="center" vertical="center"/>
    </xf>
    <xf numFmtId="0" fontId="0" fillId="42" borderId="16" xfId="0" applyFill="1" applyBorder="1"/>
    <xf numFmtId="0" fontId="18" fillId="44" borderId="16" xfId="0" applyFont="1" applyFill="1" applyBorder="1"/>
    <xf numFmtId="0" fontId="0" fillId="0" borderId="16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41" borderId="0" xfId="0" applyFill="1" applyBorder="1"/>
    <xf numFmtId="0" fontId="18" fillId="44" borderId="14" xfId="0" applyFont="1" applyFill="1" applyBorder="1"/>
    <xf numFmtId="0" fontId="0" fillId="0" borderId="0" xfId="0" applyBorder="1" applyAlignment="1">
      <alignment horizontal="center" vertical="center"/>
    </xf>
    <xf numFmtId="0" fontId="18" fillId="43" borderId="16" xfId="0" applyFont="1" applyFill="1" applyBorder="1"/>
    <xf numFmtId="0" fontId="0" fillId="38" borderId="0" xfId="0" applyFill="1" applyBorder="1"/>
    <xf numFmtId="0" fontId="1" fillId="35" borderId="0" xfId="1" applyFill="1" applyBorder="1"/>
    <xf numFmtId="0" fontId="0" fillId="0" borderId="0" xfId="0" applyBorder="1" applyAlignment="1">
      <alignment horizontal="center"/>
    </xf>
    <xf numFmtId="0" fontId="0" fillId="35" borderId="17" xfId="0" applyFill="1" applyBorder="1" applyAlignment="1">
      <alignment horizontal="center"/>
    </xf>
    <xf numFmtId="0" fontId="0" fillId="42" borderId="0" xfId="0" applyFill="1" applyBorder="1" applyAlignment="1">
      <alignment horizontal="center"/>
    </xf>
    <xf numFmtId="0" fontId="0" fillId="42" borderId="13" xfId="0" applyFill="1" applyBorder="1" applyAlignment="1">
      <alignment horizontal="center"/>
    </xf>
    <xf numFmtId="0" fontId="0" fillId="42" borderId="0" xfId="0" applyFill="1" applyBorder="1" applyAlignment="1">
      <alignment horizontal="center" vertical="center"/>
    </xf>
    <xf numFmtId="0" fontId="0" fillId="0" borderId="20" xfId="0" applyBorder="1"/>
    <xf numFmtId="0" fontId="18" fillId="43" borderId="0" xfId="0" applyFont="1" applyFill="1" applyBorder="1"/>
    <xf numFmtId="0" fontId="0" fillId="45" borderId="0" xfId="0" applyFill="1"/>
    <xf numFmtId="0" fontId="0" fillId="0" borderId="19" xfId="0" applyBorder="1"/>
    <xf numFmtId="0" fontId="0" fillId="0" borderId="21" xfId="0" applyBorder="1"/>
    <xf numFmtId="0" fontId="0" fillId="45" borderId="0" xfId="0" applyFill="1" applyBorder="1"/>
    <xf numFmtId="0" fontId="0" fillId="0" borderId="0" xfId="0" applyFill="1"/>
    <xf numFmtId="0" fontId="1" fillId="0" borderId="0" xfId="1" applyFill="1" applyBorder="1"/>
    <xf numFmtId="0" fontId="0" fillId="35" borderId="22" xfId="0" applyFill="1" applyBorder="1"/>
    <xf numFmtId="0" fontId="0" fillId="35" borderId="23" xfId="0" applyFill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1" fillId="0" borderId="26" xfId="1" applyFill="1" applyBorder="1"/>
    <xf numFmtId="0" fontId="0" fillId="0" borderId="26" xfId="0" applyBorder="1"/>
    <xf numFmtId="0" fontId="0" fillId="41" borderId="27" xfId="0" applyFill="1" applyBorder="1"/>
    <xf numFmtId="0" fontId="0" fillId="41" borderId="28" xfId="0" applyFill="1" applyBorder="1"/>
    <xf numFmtId="0" fontId="0" fillId="41" borderId="29" xfId="0" applyFill="1" applyBorder="1"/>
    <xf numFmtId="0" fontId="0" fillId="0" borderId="22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41" borderId="0" xfId="0" applyFill="1"/>
    <xf numFmtId="0" fontId="0" fillId="37" borderId="30" xfId="0" applyFill="1" applyBorder="1"/>
    <xf numFmtId="0" fontId="0" fillId="37" borderId="31" xfId="0" applyFill="1" applyBorder="1"/>
    <xf numFmtId="0" fontId="0" fillId="38" borderId="31" xfId="0" applyFill="1" applyBorder="1"/>
    <xf numFmtId="0" fontId="0" fillId="39" borderId="31" xfId="0" applyFill="1" applyBorder="1"/>
    <xf numFmtId="0" fontId="0" fillId="40" borderId="31" xfId="0" applyFill="1" applyBorder="1"/>
    <xf numFmtId="0" fontId="0" fillId="40" borderId="32" xfId="0" applyFill="1" applyBorder="1"/>
    <xf numFmtId="0" fontId="0" fillId="36" borderId="0" xfId="0" applyFill="1"/>
    <xf numFmtId="2" fontId="0" fillId="36" borderId="0" xfId="0" applyNumberFormat="1" applyFill="1"/>
    <xf numFmtId="0" fontId="2" fillId="0" borderId="10" xfId="2" applyNumberFormat="1" applyBorder="1" applyAlignment="1">
      <alignment horizontal="center"/>
    </xf>
    <xf numFmtId="14" fontId="2" fillId="0" borderId="0" xfId="2" applyNumberFormat="1" applyFill="1" applyBorder="1" applyAlignment="1">
      <alignment horizontal="center"/>
    </xf>
    <xf numFmtId="2" fontId="2" fillId="0" borderId="0" xfId="2" applyNumberFormat="1" applyFill="1" applyBorder="1" applyAlignment="1">
      <alignment horizontal="center"/>
    </xf>
    <xf numFmtId="14" fontId="0" fillId="0" borderId="0" xfId="0" applyNumberFormat="1" applyFill="1" applyBorder="1"/>
    <xf numFmtId="2" fontId="0" fillId="0" borderId="0" xfId="0" applyNumberFormat="1" applyFill="1" applyBorder="1"/>
    <xf numFmtId="2" fontId="0" fillId="0" borderId="0" xfId="0" applyNumberFormat="1" applyBorder="1"/>
    <xf numFmtId="2" fontId="1" fillId="35" borderId="0" xfId="1" applyNumberFormat="1" applyFill="1" applyBorder="1"/>
    <xf numFmtId="14" fontId="1" fillId="35" borderId="0" xfId="1" applyNumberFormat="1" applyFill="1" applyBorder="1"/>
    <xf numFmtId="0" fontId="0" fillId="0" borderId="0" xfId="0" applyAlignment="1">
      <alignment horizontal="center" vertical="center"/>
    </xf>
    <xf numFmtId="0" fontId="19" fillId="0" borderId="25" xfId="0" applyFont="1" applyBorder="1" applyAlignment="1">
      <alignment horizontal="center" vertical="center"/>
    </xf>
    <xf numFmtId="0" fontId="19" fillId="0" borderId="27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35" borderId="0" xfId="0" applyFill="1" applyBorder="1" applyAlignment="1">
      <alignment horizontal="center"/>
    </xf>
    <xf numFmtId="0" fontId="0" fillId="35" borderId="17" xfId="0" applyFill="1" applyBorder="1" applyAlignment="1">
      <alignment horizontal="center"/>
    </xf>
    <xf numFmtId="0" fontId="20" fillId="0" borderId="16" xfId="0" applyFont="1" applyBorder="1" applyAlignment="1">
      <alignment horizontal="center" vertical="center"/>
    </xf>
    <xf numFmtId="0" fontId="0" fillId="42" borderId="0" xfId="0" applyFill="1" applyBorder="1" applyAlignment="1">
      <alignment horizontal="center"/>
    </xf>
    <xf numFmtId="0" fontId="0" fillId="42" borderId="0" xfId="0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42" borderId="13" xfId="0" applyFill="1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17" xfId="0" applyBorder="1" applyAlignment="1">
      <alignment horizontal="center"/>
    </xf>
    <xf numFmtId="0" fontId="0" fillId="0" borderId="16" xfId="0" applyBorder="1" applyAlignment="1">
      <alignment horizontal="center"/>
    </xf>
  </cellXfs>
  <cellStyles count="45">
    <cellStyle name="20% - Accent1 2" xfId="22" xr:uid="{00000000-0005-0000-0000-000000000000}"/>
    <cellStyle name="20% - Accent2 2" xfId="26" xr:uid="{00000000-0005-0000-0000-000001000000}"/>
    <cellStyle name="20% - Accent3 2" xfId="30" xr:uid="{00000000-0005-0000-0000-000002000000}"/>
    <cellStyle name="20% - Accent4 2" xfId="34" xr:uid="{00000000-0005-0000-0000-000003000000}"/>
    <cellStyle name="20% - Accent5 2" xfId="38" xr:uid="{00000000-0005-0000-0000-000004000000}"/>
    <cellStyle name="20% - Accent6 2" xfId="42" xr:uid="{00000000-0005-0000-0000-000005000000}"/>
    <cellStyle name="40% - Accent1 2" xfId="23" xr:uid="{00000000-0005-0000-0000-000006000000}"/>
    <cellStyle name="40% - Accent2 2" xfId="27" xr:uid="{00000000-0005-0000-0000-000007000000}"/>
    <cellStyle name="40% - Accent3 2" xfId="31" xr:uid="{00000000-0005-0000-0000-000008000000}"/>
    <cellStyle name="40% - Accent4 2" xfId="35" xr:uid="{00000000-0005-0000-0000-000009000000}"/>
    <cellStyle name="40% - Accent5 2" xfId="39" xr:uid="{00000000-0005-0000-0000-00000A000000}"/>
    <cellStyle name="40% - Accent6 2" xfId="43" xr:uid="{00000000-0005-0000-0000-00000B000000}"/>
    <cellStyle name="60% - Accent1 2" xfId="24" xr:uid="{00000000-0005-0000-0000-00000C000000}"/>
    <cellStyle name="60% - Accent2 2" xfId="28" xr:uid="{00000000-0005-0000-0000-00000D000000}"/>
    <cellStyle name="60% - Accent3 2" xfId="32" xr:uid="{00000000-0005-0000-0000-00000E000000}"/>
    <cellStyle name="60% - Accent4 2" xfId="36" xr:uid="{00000000-0005-0000-0000-00000F000000}"/>
    <cellStyle name="60% - Accent5 2" xfId="40" xr:uid="{00000000-0005-0000-0000-000010000000}"/>
    <cellStyle name="60% - Accent6 2" xfId="44" xr:uid="{00000000-0005-0000-0000-000011000000}"/>
    <cellStyle name="Accent1 2" xfId="21" xr:uid="{00000000-0005-0000-0000-000012000000}"/>
    <cellStyle name="Accent2 2" xfId="25" xr:uid="{00000000-0005-0000-0000-000013000000}"/>
    <cellStyle name="Accent3 2" xfId="29" xr:uid="{00000000-0005-0000-0000-000014000000}"/>
    <cellStyle name="Accent4 2" xfId="33" xr:uid="{00000000-0005-0000-0000-000015000000}"/>
    <cellStyle name="Accent5 2" xfId="37" xr:uid="{00000000-0005-0000-0000-000016000000}"/>
    <cellStyle name="Accent6 2" xfId="41" xr:uid="{00000000-0005-0000-0000-000017000000}"/>
    <cellStyle name="Bad 2" xfId="10" xr:uid="{00000000-0005-0000-0000-000018000000}"/>
    <cellStyle name="Calculation 2" xfId="14" xr:uid="{00000000-0005-0000-0000-000019000000}"/>
    <cellStyle name="Check Cell 2" xfId="16" xr:uid="{00000000-0005-0000-0000-00001A000000}"/>
    <cellStyle name="Comma [0] 2" xfId="3" xr:uid="{00000000-0005-0000-0000-00001B000000}"/>
    <cellStyle name="Explanatory Text 2" xfId="19" xr:uid="{00000000-0005-0000-0000-00001C000000}"/>
    <cellStyle name="Good 2" xfId="9" xr:uid="{00000000-0005-0000-0000-00001D000000}"/>
    <cellStyle name="Heading 1 2" xfId="5" xr:uid="{00000000-0005-0000-0000-00001E000000}"/>
    <cellStyle name="Heading 2 2" xfId="6" xr:uid="{00000000-0005-0000-0000-00001F000000}"/>
    <cellStyle name="Heading 3 2" xfId="7" xr:uid="{00000000-0005-0000-0000-000020000000}"/>
    <cellStyle name="Heading 4 2" xfId="8" xr:uid="{00000000-0005-0000-0000-000021000000}"/>
    <cellStyle name="Input 2" xfId="12" xr:uid="{00000000-0005-0000-0000-000022000000}"/>
    <cellStyle name="Linked Cell 2" xfId="15" xr:uid="{00000000-0005-0000-0000-000023000000}"/>
    <cellStyle name="Neutral 2" xfId="11" xr:uid="{00000000-0005-0000-0000-000024000000}"/>
    <cellStyle name="Normal" xfId="0" builtinId="0"/>
    <cellStyle name="Normal 2" xfId="1" xr:uid="{00000000-0005-0000-0000-000026000000}"/>
    <cellStyle name="Normal 3" xfId="2" xr:uid="{00000000-0005-0000-0000-000027000000}"/>
    <cellStyle name="Note 2" xfId="18" xr:uid="{00000000-0005-0000-0000-000028000000}"/>
    <cellStyle name="Output 2" xfId="13" xr:uid="{00000000-0005-0000-0000-000029000000}"/>
    <cellStyle name="Title 2" xfId="4" xr:uid="{00000000-0005-0000-0000-00002A000000}"/>
    <cellStyle name="Total 2" xfId="20" xr:uid="{00000000-0005-0000-0000-00002B000000}"/>
    <cellStyle name="Warning Text 2" xfId="17" xr:uid="{00000000-0005-0000-0000-00002C000000}"/>
  </cellStyles>
  <dxfs count="0"/>
  <tableStyles count="0" defaultTableStyle="TableStyleMedium2" defaultPivotStyle="PivotStyleLight16"/>
  <colors>
    <mruColors>
      <color rgb="FFEAFAFC"/>
      <color rgb="FFD6F4F8"/>
      <color rgb="FFA1C6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85724</xdr:colOff>
      <xdr:row>30</xdr:row>
      <xdr:rowOff>2682</xdr:rowOff>
    </xdr:from>
    <xdr:to>
      <xdr:col>11</xdr:col>
      <xdr:colOff>509789</xdr:colOff>
      <xdr:row>31</xdr:row>
      <xdr:rowOff>174401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6793470" y="5677436"/>
          <a:ext cx="424065" cy="3595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12</xdr:col>
      <xdr:colOff>409575</xdr:colOff>
      <xdr:row>26</xdr:row>
      <xdr:rowOff>38099</xdr:rowOff>
    </xdr:from>
    <xdr:to>
      <xdr:col>14</xdr:col>
      <xdr:colOff>11432</xdr:colOff>
      <xdr:row>28</xdr:row>
      <xdr:rowOff>167559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10525" y="5943599"/>
          <a:ext cx="963930" cy="523875"/>
        </a:xfrm>
        <a:prstGeom prst="rect">
          <a:avLst/>
        </a:prstGeom>
      </xdr:spPr>
    </xdr:pic>
    <xdr:clientData/>
  </xdr:twoCellAnchor>
  <xdr:twoCellAnchor editAs="oneCell">
    <xdr:from>
      <xdr:col>14</xdr:col>
      <xdr:colOff>180975</xdr:colOff>
      <xdr:row>26</xdr:row>
      <xdr:rowOff>19050</xdr:rowOff>
    </xdr:from>
    <xdr:to>
      <xdr:col>16</xdr:col>
      <xdr:colOff>588035</xdr:colOff>
      <xdr:row>28</xdr:row>
      <xdr:rowOff>148510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4972050"/>
          <a:ext cx="1626260" cy="523875"/>
        </a:xfrm>
        <a:prstGeom prst="rect">
          <a:avLst/>
        </a:prstGeom>
      </xdr:spPr>
    </xdr:pic>
    <xdr:clientData/>
  </xdr:twoCellAnchor>
  <xdr:oneCellAnchor>
    <xdr:from>
      <xdr:col>12</xdr:col>
      <xdr:colOff>447675</xdr:colOff>
      <xdr:row>29</xdr:row>
      <xdr:rowOff>52387</xdr:rowOff>
    </xdr:from>
    <xdr:ext cx="327846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SpPr txBox="1"/>
          </xdr:nvSpPr>
          <xdr:spPr>
            <a:xfrm>
              <a:off x="8048625" y="6529387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d-ID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p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p>
                    </m:sSup>
                    <m:r>
                      <a:rPr lang="id-ID" sz="1100" b="0" i="1">
                        <a:latin typeface="Cambria Math" panose="02040503050406030204" pitchFamily="18" charset="0"/>
                      </a:rPr>
                      <m:t>= </m:t>
                    </m:r>
                  </m:oMath>
                </m:oMathPara>
              </a14:m>
              <a:endParaRPr lang="id-ID" sz="1100"/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8048625" y="6529387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id-ID" sz="1100" b="0" i="0">
                  <a:latin typeface="Cambria Math" panose="02040503050406030204" pitchFamily="18" charset="0"/>
                </a:rPr>
                <a:t>𝐼^1= </a:t>
              </a:r>
              <a:endParaRPr lang="id-ID" sz="1100"/>
            </a:p>
          </xdr:txBody>
        </xdr:sp>
      </mc:Fallback>
    </mc:AlternateContent>
    <xdr:clientData/>
  </xdr:oneCellAnchor>
  <xdr:twoCellAnchor>
    <xdr:from>
      <xdr:col>19</xdr:col>
      <xdr:colOff>301715</xdr:colOff>
      <xdr:row>30</xdr:row>
      <xdr:rowOff>16902</xdr:rowOff>
    </xdr:from>
    <xdr:to>
      <xdr:col>21</xdr:col>
      <xdr:colOff>40245</xdr:colOff>
      <xdr:row>31</xdr:row>
      <xdr:rowOff>134155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11986609" y="5651409"/>
          <a:ext cx="945925" cy="3050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23</xdr:col>
      <xdr:colOff>372263</xdr:colOff>
      <xdr:row>13</xdr:row>
      <xdr:rowOff>31842</xdr:rowOff>
    </xdr:from>
    <xdr:to>
      <xdr:col>27</xdr:col>
      <xdr:colOff>337517</xdr:colOff>
      <xdr:row>18</xdr:row>
      <xdr:rowOff>142606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93991" y="2581180"/>
          <a:ext cx="2780732" cy="1091279"/>
        </a:xfrm>
        <a:prstGeom prst="rect">
          <a:avLst/>
        </a:prstGeom>
      </xdr:spPr>
    </xdr:pic>
    <xdr:clientData/>
  </xdr:twoCellAnchor>
  <xdr:twoCellAnchor editAs="oneCell">
    <xdr:from>
      <xdr:col>23</xdr:col>
      <xdr:colOff>396391</xdr:colOff>
      <xdr:row>19</xdr:row>
      <xdr:rowOff>8532</xdr:rowOff>
    </xdr:from>
    <xdr:to>
      <xdr:col>28</xdr:col>
      <xdr:colOff>129711</xdr:colOff>
      <xdr:row>21</xdr:row>
      <xdr:rowOff>65682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18119" y="3734488"/>
          <a:ext cx="3165121" cy="449356"/>
        </a:xfrm>
        <a:prstGeom prst="rect">
          <a:avLst/>
        </a:prstGeom>
      </xdr:spPr>
    </xdr:pic>
    <xdr:clientData/>
  </xdr:twoCellAnchor>
  <xdr:twoCellAnchor editAs="oneCell">
    <xdr:from>
      <xdr:col>3</xdr:col>
      <xdr:colOff>93908</xdr:colOff>
      <xdr:row>25</xdr:row>
      <xdr:rowOff>93907</xdr:rowOff>
    </xdr:from>
    <xdr:to>
      <xdr:col>4</xdr:col>
      <xdr:colOff>18381</xdr:colOff>
      <xdr:row>27</xdr:row>
      <xdr:rowOff>137374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5112" t="90531" r="77640" b="163"/>
        <a:stretch/>
      </xdr:blipFill>
      <xdr:spPr>
        <a:xfrm>
          <a:off x="2106232" y="4789330"/>
          <a:ext cx="447676" cy="419101"/>
        </a:xfrm>
        <a:prstGeom prst="rect">
          <a:avLst/>
        </a:prstGeom>
      </xdr:spPr>
    </xdr:pic>
    <xdr:clientData/>
  </xdr:twoCellAnchor>
  <xdr:twoCellAnchor editAs="oneCell">
    <xdr:from>
      <xdr:col>17</xdr:col>
      <xdr:colOff>254894</xdr:colOff>
      <xdr:row>26</xdr:row>
      <xdr:rowOff>67077</xdr:rowOff>
    </xdr:from>
    <xdr:to>
      <xdr:col>18</xdr:col>
      <xdr:colOff>98874</xdr:colOff>
      <xdr:row>28</xdr:row>
      <xdr:rowOff>97129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1837" t="52679" r="73336" b="41124"/>
        <a:stretch/>
      </xdr:blipFill>
      <xdr:spPr>
        <a:xfrm>
          <a:off x="10732394" y="4950316"/>
          <a:ext cx="447676" cy="419101"/>
        </a:xfrm>
        <a:prstGeom prst="rect">
          <a:avLst/>
        </a:prstGeom>
      </xdr:spPr>
    </xdr:pic>
    <xdr:clientData/>
  </xdr:twoCellAnchor>
  <xdr:twoCellAnchor editAs="oneCell">
    <xdr:from>
      <xdr:col>25</xdr:col>
      <xdr:colOff>26832</xdr:colOff>
      <xdr:row>21</xdr:row>
      <xdr:rowOff>147570</xdr:rowOff>
    </xdr:from>
    <xdr:to>
      <xdr:col>25</xdr:col>
      <xdr:colOff>503082</xdr:colOff>
      <xdr:row>24</xdr:row>
      <xdr:rowOff>60370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3583" t="60989" r="71282" b="31969"/>
        <a:stretch/>
      </xdr:blipFill>
      <xdr:spPr>
        <a:xfrm>
          <a:off x="15696128" y="4091725"/>
          <a:ext cx="476250" cy="476251"/>
        </a:xfrm>
        <a:prstGeom prst="rect">
          <a:avLst/>
        </a:prstGeom>
      </xdr:spPr>
    </xdr:pic>
    <xdr:clientData/>
  </xdr:twoCellAnchor>
  <xdr:twoCellAnchor editAs="oneCell">
    <xdr:from>
      <xdr:col>22</xdr:col>
      <xdr:colOff>80493</xdr:colOff>
      <xdr:row>34</xdr:row>
      <xdr:rowOff>147571</xdr:rowOff>
    </xdr:from>
    <xdr:to>
      <xdr:col>22</xdr:col>
      <xdr:colOff>556743</xdr:colOff>
      <xdr:row>37</xdr:row>
      <xdr:rowOff>60371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6318" t="60707" r="58547" b="32251"/>
        <a:stretch/>
      </xdr:blipFill>
      <xdr:spPr>
        <a:xfrm>
          <a:off x="13576479" y="6573592"/>
          <a:ext cx="476250" cy="476251"/>
        </a:xfrm>
        <a:prstGeom prst="rect">
          <a:avLst/>
        </a:prstGeom>
      </xdr:spPr>
    </xdr:pic>
    <xdr:clientData/>
  </xdr:twoCellAnchor>
  <xdr:twoCellAnchor editAs="oneCell">
    <xdr:from>
      <xdr:col>22</xdr:col>
      <xdr:colOff>80494</xdr:colOff>
      <xdr:row>38</xdr:row>
      <xdr:rowOff>147571</xdr:rowOff>
    </xdr:from>
    <xdr:to>
      <xdr:col>22</xdr:col>
      <xdr:colOff>556744</xdr:colOff>
      <xdr:row>41</xdr:row>
      <xdr:rowOff>27905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5994" t="61129" r="18871" b="32110"/>
        <a:stretch/>
      </xdr:blipFill>
      <xdr:spPr>
        <a:xfrm>
          <a:off x="13576480" y="7324860"/>
          <a:ext cx="476250" cy="45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80492</xdr:colOff>
      <xdr:row>26</xdr:row>
      <xdr:rowOff>120740</xdr:rowOff>
    </xdr:from>
    <xdr:to>
      <xdr:col>22</xdr:col>
      <xdr:colOff>556742</xdr:colOff>
      <xdr:row>28</xdr:row>
      <xdr:rowOff>188891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63670" t="60847" r="31195" b="32392"/>
        <a:stretch/>
      </xdr:blipFill>
      <xdr:spPr>
        <a:xfrm>
          <a:off x="13576478" y="5017395"/>
          <a:ext cx="476250" cy="45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71906</xdr:colOff>
      <xdr:row>30</xdr:row>
      <xdr:rowOff>125569</xdr:rowOff>
    </xdr:from>
    <xdr:to>
      <xdr:col>22</xdr:col>
      <xdr:colOff>548156</xdr:colOff>
      <xdr:row>33</xdr:row>
      <xdr:rowOff>19319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1757" t="60847" r="43108" b="32392"/>
        <a:stretch/>
      </xdr:blipFill>
      <xdr:spPr>
        <a:xfrm>
          <a:off x="13567892" y="5800323"/>
          <a:ext cx="47625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27216</xdr:colOff>
      <xdr:row>59</xdr:row>
      <xdr:rowOff>136072</xdr:rowOff>
    </xdr:from>
    <xdr:to>
      <xdr:col>12</xdr:col>
      <xdr:colOff>185382</xdr:colOff>
      <xdr:row>68</xdr:row>
      <xdr:rowOff>0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00000000-0008-0000-0200-000005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09" t="19577" r="-23" b="54223"/>
        <a:stretch/>
      </xdr:blipFill>
      <xdr:spPr>
        <a:xfrm>
          <a:off x="639537" y="6803572"/>
          <a:ext cx="7900630" cy="1578428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27</xdr:row>
      <xdr:rowOff>171450</xdr:rowOff>
    </xdr:from>
    <xdr:to>
      <xdr:col>4</xdr:col>
      <xdr:colOff>85725</xdr:colOff>
      <xdr:row>29</xdr:row>
      <xdr:rowOff>28575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/>
      </xdr:nvSpPr>
      <xdr:spPr>
        <a:xfrm>
          <a:off x="6067425" y="6096000"/>
          <a:ext cx="10477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</xdr:col>
      <xdr:colOff>104776</xdr:colOff>
      <xdr:row>27</xdr:row>
      <xdr:rowOff>57150</xdr:rowOff>
    </xdr:from>
    <xdr:to>
      <xdr:col>4</xdr:col>
      <xdr:colOff>133350</xdr:colOff>
      <xdr:row>28</xdr:row>
      <xdr:rowOff>85725</xdr:rowOff>
    </xdr:to>
    <xdr:sp macro="" textlink="">
      <xdr:nvSpPr>
        <xdr:cNvPr id="50" name="Right Arrow 4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>
          <a:off x="6057901" y="5981700"/>
          <a:ext cx="1104899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219075</xdr:colOff>
      <xdr:row>29</xdr:row>
      <xdr:rowOff>85725</xdr:rowOff>
    </xdr:from>
    <xdr:to>
      <xdr:col>4</xdr:col>
      <xdr:colOff>510440</xdr:colOff>
      <xdr:row>30</xdr:row>
      <xdr:rowOff>161925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" y="1038225"/>
          <a:ext cx="1510565" cy="2667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33</xdr:row>
      <xdr:rowOff>152400</xdr:rowOff>
    </xdr:from>
    <xdr:to>
      <xdr:col>2</xdr:col>
      <xdr:colOff>314295</xdr:colOff>
      <xdr:row>35</xdr:row>
      <xdr:rowOff>85725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9725" y="7219950"/>
          <a:ext cx="238095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189443</xdr:colOff>
      <xdr:row>35</xdr:row>
      <xdr:rowOff>0</xdr:rowOff>
    </xdr:from>
    <xdr:to>
      <xdr:col>6</xdr:col>
      <xdr:colOff>190500</xdr:colOff>
      <xdr:row>36</xdr:row>
      <xdr:rowOff>15359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04643" y="2857500"/>
          <a:ext cx="1829858" cy="205859"/>
        </a:xfrm>
        <a:prstGeom prst="rect">
          <a:avLst/>
        </a:prstGeom>
      </xdr:spPr>
    </xdr:pic>
    <xdr:clientData/>
  </xdr:twoCellAnchor>
  <xdr:oneCellAnchor>
    <xdr:from>
      <xdr:col>2</xdr:col>
      <xdr:colOff>133350</xdr:colOff>
      <xdr:row>39</xdr:row>
      <xdr:rowOff>9525</xdr:rowOff>
    </xdr:from>
    <xdr:ext cx="171429" cy="190476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76875" y="8220075"/>
          <a:ext cx="171429" cy="190476"/>
        </a:xfrm>
        <a:prstGeom prst="rect">
          <a:avLst/>
        </a:prstGeom>
      </xdr:spPr>
    </xdr:pic>
    <xdr:clientData/>
  </xdr:oneCellAnchor>
  <xdr:twoCellAnchor editAs="oneCell">
    <xdr:from>
      <xdr:col>2</xdr:col>
      <xdr:colOff>123826</xdr:colOff>
      <xdr:row>41</xdr:row>
      <xdr:rowOff>38099</xdr:rowOff>
    </xdr:from>
    <xdr:to>
      <xdr:col>3</xdr:col>
      <xdr:colOff>352427</xdr:colOff>
      <xdr:row>42</xdr:row>
      <xdr:rowOff>123824</xdr:rowOff>
    </xdr:to>
    <xdr:pic>
      <xdr:nvPicPr>
        <xdr:cNvPr id="55" name="Picture 54" descr="Water 11 01387 g004 550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829426" y="4038599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13865</xdr:rowOff>
    </xdr:from>
    <xdr:to>
      <xdr:col>5</xdr:col>
      <xdr:colOff>285751</xdr:colOff>
      <xdr:row>42</xdr:row>
      <xdr:rowOff>186038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4014365"/>
          <a:ext cx="895350" cy="362673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523874</xdr:colOff>
      <xdr:row>40</xdr:row>
      <xdr:rowOff>57150</xdr:rowOff>
    </xdr:from>
    <xdr:to>
      <xdr:col>7</xdr:col>
      <xdr:colOff>243727</xdr:colOff>
      <xdr:row>41</xdr:row>
      <xdr:rowOff>81490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39074" y="3867150"/>
          <a:ext cx="2158253" cy="21484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46</xdr:row>
      <xdr:rowOff>0</xdr:rowOff>
    </xdr:from>
    <xdr:to>
      <xdr:col>2</xdr:col>
      <xdr:colOff>304779</xdr:colOff>
      <xdr:row>46</xdr:row>
      <xdr:rowOff>194855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76875" y="9544050"/>
          <a:ext cx="171429" cy="19485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47</xdr:row>
      <xdr:rowOff>9525</xdr:rowOff>
    </xdr:from>
    <xdr:to>
      <xdr:col>6</xdr:col>
      <xdr:colOff>263479</xdr:colOff>
      <xdr:row>48</xdr:row>
      <xdr:rowOff>44200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19975" y="5153025"/>
          <a:ext cx="1987505" cy="22517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48</xdr:row>
      <xdr:rowOff>57149</xdr:rowOff>
    </xdr:from>
    <xdr:to>
      <xdr:col>3</xdr:col>
      <xdr:colOff>428627</xdr:colOff>
      <xdr:row>49</xdr:row>
      <xdr:rowOff>142874</xdr:rowOff>
    </xdr:to>
    <xdr:pic>
      <xdr:nvPicPr>
        <xdr:cNvPr id="60" name="Picture 59" descr="Water 11 01387 g004 550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905626" y="5391149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48</xdr:row>
      <xdr:rowOff>36773</xdr:rowOff>
    </xdr:from>
    <xdr:to>
      <xdr:col>5</xdr:col>
      <xdr:colOff>285751</xdr:colOff>
      <xdr:row>50</xdr:row>
      <xdr:rowOff>14588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34325" y="5370773"/>
          <a:ext cx="885825" cy="35881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53</xdr:row>
      <xdr:rowOff>0</xdr:rowOff>
    </xdr:from>
    <xdr:to>
      <xdr:col>2</xdr:col>
      <xdr:colOff>342875</xdr:colOff>
      <xdr:row>53</xdr:row>
      <xdr:rowOff>180952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86400" y="10877550"/>
          <a:ext cx="200000" cy="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419101</xdr:colOff>
      <xdr:row>54</xdr:row>
      <xdr:rowOff>57150</xdr:rowOff>
    </xdr:from>
    <xdr:to>
      <xdr:col>6</xdr:col>
      <xdr:colOff>571500</xdr:colOff>
      <xdr:row>55</xdr:row>
      <xdr:rowOff>64511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34301" y="6534150"/>
          <a:ext cx="1981200" cy="197861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276226</xdr:colOff>
      <xdr:row>55</xdr:row>
      <xdr:rowOff>66674</xdr:rowOff>
    </xdr:from>
    <xdr:to>
      <xdr:col>3</xdr:col>
      <xdr:colOff>504827</xdr:colOff>
      <xdr:row>56</xdr:row>
      <xdr:rowOff>152399</xdr:rowOff>
    </xdr:to>
    <xdr:pic>
      <xdr:nvPicPr>
        <xdr:cNvPr id="64" name="Picture 63" descr="Water 11 01387 g004 550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981826" y="6734174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55</xdr:row>
      <xdr:rowOff>47625</xdr:rowOff>
    </xdr:from>
    <xdr:to>
      <xdr:col>5</xdr:col>
      <xdr:colOff>336650</xdr:colOff>
      <xdr:row>57</xdr:row>
      <xdr:rowOff>19050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0" y="6715125"/>
          <a:ext cx="870049" cy="35242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73</xdr:row>
      <xdr:rowOff>19050</xdr:rowOff>
    </xdr:from>
    <xdr:to>
      <xdr:col>2</xdr:col>
      <xdr:colOff>238100</xdr:colOff>
      <xdr:row>73</xdr:row>
      <xdr:rowOff>171425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29250" y="14706600"/>
          <a:ext cx="152375" cy="152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247619</xdr:colOff>
      <xdr:row>81</xdr:row>
      <xdr:rowOff>28548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43525" y="16021050"/>
          <a:ext cx="247619" cy="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78</xdr:row>
      <xdr:rowOff>0</xdr:rowOff>
    </xdr:from>
    <xdr:to>
      <xdr:col>4</xdr:col>
      <xdr:colOff>238029</xdr:colOff>
      <xdr:row>79</xdr:row>
      <xdr:rowOff>9500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38850" y="15640050"/>
          <a:ext cx="761905" cy="200000"/>
        </a:xfrm>
        <a:prstGeom prst="rect">
          <a:avLst/>
        </a:prstGeom>
      </xdr:spPr>
    </xdr:pic>
    <xdr:clientData/>
  </xdr:twoCellAnchor>
  <xdr:twoCellAnchor>
    <xdr:from>
      <xdr:col>15</xdr:col>
      <xdr:colOff>114300</xdr:colOff>
      <xdr:row>27</xdr:row>
      <xdr:rowOff>171450</xdr:rowOff>
    </xdr:from>
    <xdr:to>
      <xdr:col>17</xdr:col>
      <xdr:colOff>85725</xdr:colOff>
      <xdr:row>29</xdr:row>
      <xdr:rowOff>28575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SpPr txBox="1"/>
      </xdr:nvSpPr>
      <xdr:spPr>
        <a:xfrm>
          <a:off x="2345871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15</xdr:col>
      <xdr:colOff>104776</xdr:colOff>
      <xdr:row>27</xdr:row>
      <xdr:rowOff>57150</xdr:rowOff>
    </xdr:from>
    <xdr:to>
      <xdr:col>17</xdr:col>
      <xdr:colOff>133350</xdr:colOff>
      <xdr:row>28</xdr:row>
      <xdr:rowOff>85725</xdr:rowOff>
    </xdr:to>
    <xdr:sp macro="" textlink="">
      <xdr:nvSpPr>
        <xdr:cNvPr id="119" name="Right Arrow 4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SpPr/>
      </xdr:nvSpPr>
      <xdr:spPr>
        <a:xfrm>
          <a:off x="2336347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219075</xdr:colOff>
      <xdr:row>29</xdr:row>
      <xdr:rowOff>85725</xdr:rowOff>
    </xdr:from>
    <xdr:ext cx="1516008" cy="266700"/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0646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15</xdr:col>
      <xdr:colOff>76200</xdr:colOff>
      <xdr:row>33</xdr:row>
      <xdr:rowOff>152400</xdr:rowOff>
    </xdr:from>
    <xdr:ext cx="238095" cy="314325"/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7771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16</xdr:col>
      <xdr:colOff>189443</xdr:colOff>
      <xdr:row>35</xdr:row>
      <xdr:rowOff>0</xdr:rowOff>
    </xdr:from>
    <xdr:ext cx="1838022" cy="205859"/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3336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39</xdr:row>
      <xdr:rowOff>9525</xdr:rowOff>
    </xdr:from>
    <xdr:ext cx="171429" cy="190476"/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4921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15</xdr:col>
      <xdr:colOff>123826</xdr:colOff>
      <xdr:row>41</xdr:row>
      <xdr:rowOff>38099</xdr:rowOff>
    </xdr:from>
    <xdr:ext cx="840922" cy="276225"/>
    <xdr:pic>
      <xdr:nvPicPr>
        <xdr:cNvPr id="124" name="Picture 123" descr="Water 11 01387 g004 550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355397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41</xdr:row>
      <xdr:rowOff>13865</xdr:rowOff>
    </xdr:from>
    <xdr:ext cx="898072" cy="362673"/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56214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16</xdr:col>
      <xdr:colOff>523874</xdr:colOff>
      <xdr:row>40</xdr:row>
      <xdr:rowOff>57150</xdr:rowOff>
    </xdr:from>
    <xdr:ext cx="2169139" cy="214840"/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67767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46</xdr:row>
      <xdr:rowOff>0</xdr:rowOff>
    </xdr:from>
    <xdr:ext cx="171429" cy="194855"/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4921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16</xdr:col>
      <xdr:colOff>104775</xdr:colOff>
      <xdr:row>47</xdr:row>
      <xdr:rowOff>9525</xdr:rowOff>
    </xdr:from>
    <xdr:ext cx="1995669" cy="225175"/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48668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15</xdr:col>
      <xdr:colOff>200026</xdr:colOff>
      <xdr:row>48</xdr:row>
      <xdr:rowOff>57149</xdr:rowOff>
    </xdr:from>
    <xdr:ext cx="840922" cy="276225"/>
    <xdr:pic>
      <xdr:nvPicPr>
        <xdr:cNvPr id="129" name="Picture 128" descr="Water 11 01387 g004 550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431597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9525</xdr:colOff>
      <xdr:row>48</xdr:row>
      <xdr:rowOff>36773</xdr:rowOff>
    </xdr:from>
    <xdr:ext cx="888547" cy="358815"/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65739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15</xdr:col>
      <xdr:colOff>142875</xdr:colOff>
      <xdr:row>53</xdr:row>
      <xdr:rowOff>0</xdr:rowOff>
    </xdr:from>
    <xdr:ext cx="200000" cy="180952"/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446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16</xdr:col>
      <xdr:colOff>419101</xdr:colOff>
      <xdr:row>54</xdr:row>
      <xdr:rowOff>57150</xdr:rowOff>
    </xdr:from>
    <xdr:ext cx="1989364" cy="197861"/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62994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15</xdr:col>
      <xdr:colOff>276226</xdr:colOff>
      <xdr:row>55</xdr:row>
      <xdr:rowOff>66674</xdr:rowOff>
    </xdr:from>
    <xdr:ext cx="840922" cy="276225"/>
    <xdr:pic>
      <xdr:nvPicPr>
        <xdr:cNvPr id="133" name="Picture 132" descr="Water 11 01387 g004 550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507797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76200</xdr:colOff>
      <xdr:row>55</xdr:row>
      <xdr:rowOff>47625</xdr:rowOff>
    </xdr:from>
    <xdr:ext cx="872771" cy="352425"/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32414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15</xdr:col>
      <xdr:colOff>85725</xdr:colOff>
      <xdr:row>73</xdr:row>
      <xdr:rowOff>19050</xdr:rowOff>
    </xdr:from>
    <xdr:ext cx="152375" cy="152375"/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17296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15</xdr:col>
      <xdr:colOff>504825</xdr:colOff>
      <xdr:row>59</xdr:row>
      <xdr:rowOff>152400</xdr:rowOff>
    </xdr:from>
    <xdr:ext cx="1712204" cy="200025"/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36396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80</xdr:row>
      <xdr:rowOff>0</xdr:rowOff>
    </xdr:from>
    <xdr:ext cx="247619" cy="219048"/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31571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16</xdr:col>
      <xdr:colOff>85725</xdr:colOff>
      <xdr:row>78</xdr:row>
      <xdr:rowOff>0</xdr:rowOff>
    </xdr:from>
    <xdr:ext cx="764626" cy="200000"/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29618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28</xdr:col>
      <xdr:colOff>114300</xdr:colOff>
      <xdr:row>27</xdr:row>
      <xdr:rowOff>171450</xdr:rowOff>
    </xdr:from>
    <xdr:to>
      <xdr:col>30</xdr:col>
      <xdr:colOff>85725</xdr:colOff>
      <xdr:row>29</xdr:row>
      <xdr:rowOff>28575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SpPr txBox="1"/>
      </xdr:nvSpPr>
      <xdr:spPr>
        <a:xfrm>
          <a:off x="11068050" y="742950"/>
          <a:ext cx="13865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28</xdr:col>
      <xdr:colOff>104776</xdr:colOff>
      <xdr:row>27</xdr:row>
      <xdr:rowOff>57150</xdr:rowOff>
    </xdr:from>
    <xdr:to>
      <xdr:col>30</xdr:col>
      <xdr:colOff>133350</xdr:colOff>
      <xdr:row>28</xdr:row>
      <xdr:rowOff>85725</xdr:rowOff>
    </xdr:to>
    <xdr:sp macro="" textlink="">
      <xdr:nvSpPr>
        <xdr:cNvPr id="142" name="Right Arrow 4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SpPr/>
      </xdr:nvSpPr>
      <xdr:spPr>
        <a:xfrm>
          <a:off x="11058526" y="628650"/>
          <a:ext cx="14437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219075</xdr:colOff>
      <xdr:row>29</xdr:row>
      <xdr:rowOff>85725</xdr:rowOff>
    </xdr:from>
    <xdr:ext cx="1516008" cy="266700"/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2825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28</xdr:col>
      <xdr:colOff>76200</xdr:colOff>
      <xdr:row>33</xdr:row>
      <xdr:rowOff>152400</xdr:rowOff>
    </xdr:from>
    <xdr:ext cx="238095" cy="314325"/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29950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29</xdr:col>
      <xdr:colOff>189443</xdr:colOff>
      <xdr:row>35</xdr:row>
      <xdr:rowOff>0</xdr:rowOff>
    </xdr:from>
    <xdr:ext cx="1838022" cy="205859"/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46014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39</xdr:row>
      <xdr:rowOff>9525</xdr:rowOff>
    </xdr:from>
    <xdr:ext cx="171429" cy="190476"/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87100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28</xdr:col>
      <xdr:colOff>123826</xdr:colOff>
      <xdr:row>41</xdr:row>
      <xdr:rowOff>38099</xdr:rowOff>
    </xdr:from>
    <xdr:ext cx="840922" cy="276225"/>
    <xdr:pic>
      <xdr:nvPicPr>
        <xdr:cNvPr id="147" name="Picture 146" descr="Water 11 01387 g004 550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077576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41</xdr:row>
      <xdr:rowOff>13865</xdr:rowOff>
    </xdr:from>
    <xdr:ext cx="898072" cy="362673"/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68893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29</xdr:col>
      <xdr:colOff>523874</xdr:colOff>
      <xdr:row>40</xdr:row>
      <xdr:rowOff>57150</xdr:rowOff>
    </xdr:from>
    <xdr:ext cx="2169139" cy="214840"/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80445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46</xdr:row>
      <xdr:rowOff>0</xdr:rowOff>
    </xdr:from>
    <xdr:ext cx="171429" cy="194855"/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87100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29</xdr:col>
      <xdr:colOff>104775</xdr:colOff>
      <xdr:row>47</xdr:row>
      <xdr:rowOff>9525</xdr:rowOff>
    </xdr:from>
    <xdr:ext cx="1995669" cy="225175"/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61346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28</xdr:col>
      <xdr:colOff>200026</xdr:colOff>
      <xdr:row>48</xdr:row>
      <xdr:rowOff>57149</xdr:rowOff>
    </xdr:from>
    <xdr:ext cx="840922" cy="276225"/>
    <xdr:pic>
      <xdr:nvPicPr>
        <xdr:cNvPr id="152" name="Picture 151" descr="Water 11 01387 g004 550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153776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9525</xdr:colOff>
      <xdr:row>48</xdr:row>
      <xdr:rowOff>36773</xdr:rowOff>
    </xdr:from>
    <xdr:ext cx="888547" cy="358815"/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78418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28</xdr:col>
      <xdr:colOff>142875</xdr:colOff>
      <xdr:row>53</xdr:row>
      <xdr:rowOff>0</xdr:rowOff>
    </xdr:from>
    <xdr:ext cx="200000" cy="180952"/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96625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29</xdr:col>
      <xdr:colOff>419101</xdr:colOff>
      <xdr:row>54</xdr:row>
      <xdr:rowOff>57150</xdr:rowOff>
    </xdr:from>
    <xdr:ext cx="1989364" cy="197861"/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75672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28</xdr:col>
      <xdr:colOff>276226</xdr:colOff>
      <xdr:row>55</xdr:row>
      <xdr:rowOff>66674</xdr:rowOff>
    </xdr:from>
    <xdr:ext cx="840922" cy="276225"/>
    <xdr:pic>
      <xdr:nvPicPr>
        <xdr:cNvPr id="156" name="Picture 155" descr="Water 11 01387 g004 550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229976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76200</xdr:colOff>
      <xdr:row>55</xdr:row>
      <xdr:rowOff>47625</xdr:rowOff>
    </xdr:from>
    <xdr:ext cx="872771" cy="352425"/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45093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28</xdr:col>
      <xdr:colOff>85725</xdr:colOff>
      <xdr:row>73</xdr:row>
      <xdr:rowOff>19050</xdr:rowOff>
    </xdr:from>
    <xdr:ext cx="152375" cy="152375"/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039475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28</xdr:col>
      <xdr:colOff>504825</xdr:colOff>
      <xdr:row>59</xdr:row>
      <xdr:rowOff>152400</xdr:rowOff>
    </xdr:from>
    <xdr:ext cx="1712204" cy="200025"/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58575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28</xdr:col>
      <xdr:colOff>0</xdr:colOff>
      <xdr:row>80</xdr:row>
      <xdr:rowOff>0</xdr:rowOff>
    </xdr:from>
    <xdr:ext cx="247619" cy="219048"/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53750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29</xdr:col>
      <xdr:colOff>85725</xdr:colOff>
      <xdr:row>78</xdr:row>
      <xdr:rowOff>0</xdr:rowOff>
    </xdr:from>
    <xdr:ext cx="764626" cy="200000"/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02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842296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41</xdr:col>
      <xdr:colOff>114300</xdr:colOff>
      <xdr:row>27</xdr:row>
      <xdr:rowOff>171450</xdr:rowOff>
    </xdr:from>
    <xdr:to>
      <xdr:col>43</xdr:col>
      <xdr:colOff>85725</xdr:colOff>
      <xdr:row>29</xdr:row>
      <xdr:rowOff>28575</xdr:rowOff>
    </xdr:to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SpPr txBox="1"/>
      </xdr:nvSpPr>
      <xdr:spPr>
        <a:xfrm>
          <a:off x="19218729" y="742950"/>
          <a:ext cx="1196067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41</xdr:col>
      <xdr:colOff>104776</xdr:colOff>
      <xdr:row>27</xdr:row>
      <xdr:rowOff>57150</xdr:rowOff>
    </xdr:from>
    <xdr:to>
      <xdr:col>43</xdr:col>
      <xdr:colOff>133350</xdr:colOff>
      <xdr:row>28</xdr:row>
      <xdr:rowOff>85725</xdr:rowOff>
    </xdr:to>
    <xdr:sp macro="" textlink="">
      <xdr:nvSpPr>
        <xdr:cNvPr id="165" name="Right Arrow 4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SpPr/>
      </xdr:nvSpPr>
      <xdr:spPr>
        <a:xfrm>
          <a:off x="19209205" y="628650"/>
          <a:ext cx="1253216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219075</xdr:colOff>
      <xdr:row>29</xdr:row>
      <xdr:rowOff>85725</xdr:rowOff>
    </xdr:from>
    <xdr:ext cx="1516008" cy="266700"/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23504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41</xdr:col>
      <xdr:colOff>76200</xdr:colOff>
      <xdr:row>33</xdr:row>
      <xdr:rowOff>152400</xdr:rowOff>
    </xdr:from>
    <xdr:ext cx="238095" cy="314325"/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80629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42</xdr:col>
      <xdr:colOff>189443</xdr:colOff>
      <xdr:row>35</xdr:row>
      <xdr:rowOff>0</xdr:rowOff>
    </xdr:from>
    <xdr:ext cx="1838022" cy="205859"/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06193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39</xdr:row>
      <xdr:rowOff>9525</xdr:rowOff>
    </xdr:from>
    <xdr:ext cx="171429" cy="190476"/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37779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41</xdr:col>
      <xdr:colOff>123826</xdr:colOff>
      <xdr:row>41</xdr:row>
      <xdr:rowOff>38099</xdr:rowOff>
    </xdr:from>
    <xdr:ext cx="840922" cy="276225"/>
    <xdr:pic>
      <xdr:nvPicPr>
        <xdr:cNvPr id="170" name="Picture 169" descr="Water 11 01387 g004 550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228255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0</xdr:colOff>
      <xdr:row>41</xdr:row>
      <xdr:rowOff>13865</xdr:rowOff>
    </xdr:from>
    <xdr:ext cx="898072" cy="362673"/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29071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42</xdr:col>
      <xdr:colOff>523874</xdr:colOff>
      <xdr:row>40</xdr:row>
      <xdr:rowOff>57150</xdr:rowOff>
    </xdr:from>
    <xdr:ext cx="2169139" cy="214840"/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2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40624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46</xdr:row>
      <xdr:rowOff>0</xdr:rowOff>
    </xdr:from>
    <xdr:ext cx="171429" cy="194855"/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2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37779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42</xdr:col>
      <xdr:colOff>104775</xdr:colOff>
      <xdr:row>47</xdr:row>
      <xdr:rowOff>9525</xdr:rowOff>
    </xdr:from>
    <xdr:ext cx="1995669" cy="225175"/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21525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41</xdr:col>
      <xdr:colOff>200026</xdr:colOff>
      <xdr:row>48</xdr:row>
      <xdr:rowOff>57149</xdr:rowOff>
    </xdr:from>
    <xdr:ext cx="840922" cy="276225"/>
    <xdr:pic>
      <xdr:nvPicPr>
        <xdr:cNvPr id="175" name="Picture 174" descr="Water 11 01387 g004 550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304455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9525</xdr:colOff>
      <xdr:row>48</xdr:row>
      <xdr:rowOff>36773</xdr:rowOff>
    </xdr:from>
    <xdr:ext cx="888547" cy="358815"/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38596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41</xdr:col>
      <xdr:colOff>142875</xdr:colOff>
      <xdr:row>53</xdr:row>
      <xdr:rowOff>0</xdr:rowOff>
    </xdr:from>
    <xdr:ext cx="200000" cy="180952"/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47304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42</xdr:col>
      <xdr:colOff>419101</xdr:colOff>
      <xdr:row>54</xdr:row>
      <xdr:rowOff>57150</xdr:rowOff>
    </xdr:from>
    <xdr:ext cx="1989364" cy="197861"/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02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35851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41</xdr:col>
      <xdr:colOff>276226</xdr:colOff>
      <xdr:row>55</xdr:row>
      <xdr:rowOff>66674</xdr:rowOff>
    </xdr:from>
    <xdr:ext cx="840922" cy="276225"/>
    <xdr:pic>
      <xdr:nvPicPr>
        <xdr:cNvPr id="179" name="Picture 178" descr="Water 11 01387 g004 550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380655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76200</xdr:colOff>
      <xdr:row>55</xdr:row>
      <xdr:rowOff>47625</xdr:rowOff>
    </xdr:from>
    <xdr:ext cx="872771" cy="352425"/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05271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41</xdr:col>
      <xdr:colOff>85725</xdr:colOff>
      <xdr:row>73</xdr:row>
      <xdr:rowOff>19050</xdr:rowOff>
    </xdr:from>
    <xdr:ext cx="152375" cy="152375"/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190154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41</xdr:col>
      <xdr:colOff>504825</xdr:colOff>
      <xdr:row>59</xdr:row>
      <xdr:rowOff>152400</xdr:rowOff>
    </xdr:from>
    <xdr:ext cx="1712204" cy="200025"/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609254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80</xdr:row>
      <xdr:rowOff>0</xdr:rowOff>
    </xdr:from>
    <xdr:ext cx="247619" cy="219048"/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104429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42</xdr:col>
      <xdr:colOff>85725</xdr:colOff>
      <xdr:row>78</xdr:row>
      <xdr:rowOff>0</xdr:rowOff>
    </xdr:from>
    <xdr:ext cx="764626" cy="200000"/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02475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54</xdr:col>
      <xdr:colOff>114300</xdr:colOff>
      <xdr:row>27</xdr:row>
      <xdr:rowOff>171450</xdr:rowOff>
    </xdr:from>
    <xdr:to>
      <xdr:col>56</xdr:col>
      <xdr:colOff>85725</xdr:colOff>
      <xdr:row>29</xdr:row>
      <xdr:rowOff>28575</xdr:rowOff>
    </xdr:to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SpPr txBox="1"/>
      </xdr:nvSpPr>
      <xdr:spPr>
        <a:xfrm>
          <a:off x="27178907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54</xdr:col>
      <xdr:colOff>104776</xdr:colOff>
      <xdr:row>27</xdr:row>
      <xdr:rowOff>57150</xdr:rowOff>
    </xdr:from>
    <xdr:to>
      <xdr:col>56</xdr:col>
      <xdr:colOff>133350</xdr:colOff>
      <xdr:row>28</xdr:row>
      <xdr:rowOff>85725</xdr:rowOff>
    </xdr:to>
    <xdr:sp macro="" textlink="">
      <xdr:nvSpPr>
        <xdr:cNvPr id="188" name="Right Arrow 4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SpPr/>
      </xdr:nvSpPr>
      <xdr:spPr>
        <a:xfrm>
          <a:off x="27169383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54</xdr:col>
      <xdr:colOff>219075</xdr:colOff>
      <xdr:row>29</xdr:row>
      <xdr:rowOff>85725</xdr:rowOff>
    </xdr:from>
    <xdr:ext cx="1516008" cy="266700"/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83682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54</xdr:col>
      <xdr:colOff>76200</xdr:colOff>
      <xdr:row>33</xdr:row>
      <xdr:rowOff>152400</xdr:rowOff>
    </xdr:from>
    <xdr:ext cx="238095" cy="314325"/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40807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55</xdr:col>
      <xdr:colOff>189443</xdr:colOff>
      <xdr:row>35</xdr:row>
      <xdr:rowOff>0</xdr:rowOff>
    </xdr:from>
    <xdr:ext cx="1838022" cy="205859"/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66372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54</xdr:col>
      <xdr:colOff>133350</xdr:colOff>
      <xdr:row>39</xdr:row>
      <xdr:rowOff>9525</xdr:rowOff>
    </xdr:from>
    <xdr:ext cx="171429" cy="190476"/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197957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54</xdr:col>
      <xdr:colOff>123826</xdr:colOff>
      <xdr:row>41</xdr:row>
      <xdr:rowOff>38099</xdr:rowOff>
    </xdr:from>
    <xdr:ext cx="840922" cy="276225"/>
    <xdr:pic>
      <xdr:nvPicPr>
        <xdr:cNvPr id="193" name="Picture 192" descr="Water 11 01387 g004 550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188433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0</xdr:colOff>
      <xdr:row>41</xdr:row>
      <xdr:rowOff>13865</xdr:rowOff>
    </xdr:from>
    <xdr:ext cx="898072" cy="362673"/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89250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55</xdr:col>
      <xdr:colOff>523874</xdr:colOff>
      <xdr:row>40</xdr:row>
      <xdr:rowOff>57150</xdr:rowOff>
    </xdr:from>
    <xdr:ext cx="2169139" cy="214840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00803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54</xdr:col>
      <xdr:colOff>133350</xdr:colOff>
      <xdr:row>46</xdr:row>
      <xdr:rowOff>0</xdr:rowOff>
    </xdr:from>
    <xdr:ext cx="171429" cy="194855"/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02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197957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55</xdr:col>
      <xdr:colOff>104775</xdr:colOff>
      <xdr:row>47</xdr:row>
      <xdr:rowOff>9525</xdr:rowOff>
    </xdr:from>
    <xdr:ext cx="1995669" cy="225175"/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02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781704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54</xdr:col>
      <xdr:colOff>200026</xdr:colOff>
      <xdr:row>48</xdr:row>
      <xdr:rowOff>57149</xdr:rowOff>
    </xdr:from>
    <xdr:ext cx="840922" cy="276225"/>
    <xdr:pic>
      <xdr:nvPicPr>
        <xdr:cNvPr id="198" name="Picture 197" descr="Water 11 01387 g004 550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264633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9525</xdr:colOff>
      <xdr:row>48</xdr:row>
      <xdr:rowOff>36773</xdr:rowOff>
    </xdr:from>
    <xdr:ext cx="888547" cy="358815"/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98775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54</xdr:col>
      <xdr:colOff>142875</xdr:colOff>
      <xdr:row>53</xdr:row>
      <xdr:rowOff>0</xdr:rowOff>
    </xdr:from>
    <xdr:ext cx="200000" cy="180952"/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207482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55</xdr:col>
      <xdr:colOff>419101</xdr:colOff>
      <xdr:row>54</xdr:row>
      <xdr:rowOff>57150</xdr:rowOff>
    </xdr:from>
    <xdr:ext cx="1989364" cy="197861"/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096030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54</xdr:col>
      <xdr:colOff>276226</xdr:colOff>
      <xdr:row>55</xdr:row>
      <xdr:rowOff>66674</xdr:rowOff>
    </xdr:from>
    <xdr:ext cx="840922" cy="276225"/>
    <xdr:pic>
      <xdr:nvPicPr>
        <xdr:cNvPr id="202" name="Picture 201" descr="Water 11 01387 g004 550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340833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76200</xdr:colOff>
      <xdr:row>55</xdr:row>
      <xdr:rowOff>47625</xdr:rowOff>
    </xdr:from>
    <xdr:ext cx="872771" cy="352425"/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365450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54</xdr:col>
      <xdr:colOff>85725</xdr:colOff>
      <xdr:row>73</xdr:row>
      <xdr:rowOff>19050</xdr:rowOff>
    </xdr:from>
    <xdr:ext cx="152375" cy="152375"/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150332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54</xdr:col>
      <xdr:colOff>504825</xdr:colOff>
      <xdr:row>59</xdr:row>
      <xdr:rowOff>152400</xdr:rowOff>
    </xdr:from>
    <xdr:ext cx="1712204" cy="200025"/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569432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54</xdr:col>
      <xdr:colOff>0</xdr:colOff>
      <xdr:row>80</xdr:row>
      <xdr:rowOff>0</xdr:rowOff>
    </xdr:from>
    <xdr:ext cx="247619" cy="219048"/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064607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55</xdr:col>
      <xdr:colOff>85725</xdr:colOff>
      <xdr:row>78</xdr:row>
      <xdr:rowOff>0</xdr:rowOff>
    </xdr:from>
    <xdr:ext cx="764626" cy="200000"/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762654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67</xdr:col>
      <xdr:colOff>114300</xdr:colOff>
      <xdr:row>27</xdr:row>
      <xdr:rowOff>171450</xdr:rowOff>
    </xdr:from>
    <xdr:to>
      <xdr:col>69</xdr:col>
      <xdr:colOff>85725</xdr:colOff>
      <xdr:row>29</xdr:row>
      <xdr:rowOff>28575</xdr:rowOff>
    </xdr:to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SpPr txBox="1"/>
      </xdr:nvSpPr>
      <xdr:spPr>
        <a:xfrm>
          <a:off x="35139086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67</xdr:col>
      <xdr:colOff>104776</xdr:colOff>
      <xdr:row>27</xdr:row>
      <xdr:rowOff>57150</xdr:rowOff>
    </xdr:from>
    <xdr:to>
      <xdr:col>69</xdr:col>
      <xdr:colOff>133350</xdr:colOff>
      <xdr:row>28</xdr:row>
      <xdr:rowOff>85725</xdr:rowOff>
    </xdr:to>
    <xdr:sp macro="" textlink="">
      <xdr:nvSpPr>
        <xdr:cNvPr id="211" name="Right Arrow 4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SpPr/>
      </xdr:nvSpPr>
      <xdr:spPr>
        <a:xfrm>
          <a:off x="35129562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67</xdr:col>
      <xdr:colOff>219075</xdr:colOff>
      <xdr:row>29</xdr:row>
      <xdr:rowOff>85725</xdr:rowOff>
    </xdr:from>
    <xdr:ext cx="1516008" cy="266700"/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243861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67</xdr:col>
      <xdr:colOff>76200</xdr:colOff>
      <xdr:row>33</xdr:row>
      <xdr:rowOff>152400</xdr:rowOff>
    </xdr:from>
    <xdr:ext cx="238095" cy="314325"/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100986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68</xdr:col>
      <xdr:colOff>189443</xdr:colOff>
      <xdr:row>35</xdr:row>
      <xdr:rowOff>0</xdr:rowOff>
    </xdr:from>
    <xdr:ext cx="1838022" cy="205859"/>
    <xdr:pic>
      <xdr:nvPicPr>
        <xdr:cNvPr id="214" name="Picture 213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826550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67</xdr:col>
      <xdr:colOff>133350</xdr:colOff>
      <xdr:row>39</xdr:row>
      <xdr:rowOff>9525</xdr:rowOff>
    </xdr:from>
    <xdr:ext cx="171429" cy="190476"/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158136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67</xdr:col>
      <xdr:colOff>123826</xdr:colOff>
      <xdr:row>41</xdr:row>
      <xdr:rowOff>38099</xdr:rowOff>
    </xdr:from>
    <xdr:ext cx="840922" cy="276225"/>
    <xdr:pic>
      <xdr:nvPicPr>
        <xdr:cNvPr id="216" name="Picture 215" descr="Water 11 01387 g004 550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148612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0</xdr:colOff>
      <xdr:row>41</xdr:row>
      <xdr:rowOff>13865</xdr:rowOff>
    </xdr:from>
    <xdr:ext cx="898072" cy="362673"/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249429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68</xdr:col>
      <xdr:colOff>523874</xdr:colOff>
      <xdr:row>40</xdr:row>
      <xdr:rowOff>57150</xdr:rowOff>
    </xdr:from>
    <xdr:ext cx="2169139" cy="214840"/>
    <xdr:pic>
      <xdr:nvPicPr>
        <xdr:cNvPr id="218" name="Picture 217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60981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67</xdr:col>
      <xdr:colOff>133350</xdr:colOff>
      <xdr:row>46</xdr:row>
      <xdr:rowOff>0</xdr:rowOff>
    </xdr:from>
    <xdr:ext cx="171429" cy="194855"/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158136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68</xdr:col>
      <xdr:colOff>104775</xdr:colOff>
      <xdr:row>47</xdr:row>
      <xdr:rowOff>9525</xdr:rowOff>
    </xdr:from>
    <xdr:ext cx="1995669" cy="225175"/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741882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67</xdr:col>
      <xdr:colOff>200026</xdr:colOff>
      <xdr:row>48</xdr:row>
      <xdr:rowOff>57149</xdr:rowOff>
    </xdr:from>
    <xdr:ext cx="840922" cy="276225"/>
    <xdr:pic>
      <xdr:nvPicPr>
        <xdr:cNvPr id="221" name="Picture 220" descr="Water 11 01387 g004 550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224812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9525</xdr:colOff>
      <xdr:row>48</xdr:row>
      <xdr:rowOff>36773</xdr:rowOff>
    </xdr:from>
    <xdr:ext cx="888547" cy="358815"/>
    <xdr:pic>
      <xdr:nvPicPr>
        <xdr:cNvPr id="222" name="Picture 221">
          <a:extLst>
            <a:ext uri="{FF2B5EF4-FFF2-40B4-BE49-F238E27FC236}">
              <a16:creationId xmlns:a16="http://schemas.microsoft.com/office/drawing/2014/main" id="{00000000-0008-0000-02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258954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67</xdr:col>
      <xdr:colOff>142875</xdr:colOff>
      <xdr:row>53</xdr:row>
      <xdr:rowOff>0</xdr:rowOff>
    </xdr:from>
    <xdr:ext cx="200000" cy="180952"/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167661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68</xdr:col>
      <xdr:colOff>419101</xdr:colOff>
      <xdr:row>54</xdr:row>
      <xdr:rowOff>57150</xdr:rowOff>
    </xdr:from>
    <xdr:ext cx="1989364" cy="197861"/>
    <xdr:pic>
      <xdr:nvPicPr>
        <xdr:cNvPr id="224" name="Picture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056208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67</xdr:col>
      <xdr:colOff>276226</xdr:colOff>
      <xdr:row>55</xdr:row>
      <xdr:rowOff>66674</xdr:rowOff>
    </xdr:from>
    <xdr:ext cx="840922" cy="276225"/>
    <xdr:pic>
      <xdr:nvPicPr>
        <xdr:cNvPr id="225" name="Picture 224" descr="Water 11 01387 g004 550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301012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76200</xdr:colOff>
      <xdr:row>55</xdr:row>
      <xdr:rowOff>47625</xdr:rowOff>
    </xdr:from>
    <xdr:ext cx="872771" cy="352425"/>
    <xdr:pic>
      <xdr:nvPicPr>
        <xdr:cNvPr id="226" name="Picture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325629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67</xdr:col>
      <xdr:colOff>85725</xdr:colOff>
      <xdr:row>73</xdr:row>
      <xdr:rowOff>19050</xdr:rowOff>
    </xdr:from>
    <xdr:ext cx="152375" cy="152375"/>
    <xdr:pic>
      <xdr:nvPicPr>
        <xdr:cNvPr id="228" name="Picture 227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110511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67</xdr:col>
      <xdr:colOff>504825</xdr:colOff>
      <xdr:row>59</xdr:row>
      <xdr:rowOff>152400</xdr:rowOff>
    </xdr:from>
    <xdr:ext cx="1712204" cy="200025"/>
    <xdr:pic>
      <xdr:nvPicPr>
        <xdr:cNvPr id="229" name="Picture 228">
          <a:extLst>
            <a:ext uri="{FF2B5EF4-FFF2-40B4-BE49-F238E27FC236}">
              <a16:creationId xmlns:a16="http://schemas.microsoft.com/office/drawing/2014/main" id="{00000000-0008-0000-02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29611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67</xdr:col>
      <xdr:colOff>0</xdr:colOff>
      <xdr:row>80</xdr:row>
      <xdr:rowOff>0</xdr:rowOff>
    </xdr:from>
    <xdr:ext cx="247619" cy="219048"/>
    <xdr:pic>
      <xdr:nvPicPr>
        <xdr:cNvPr id="230" name="Picture 229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024786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68</xdr:col>
      <xdr:colOff>85725</xdr:colOff>
      <xdr:row>78</xdr:row>
      <xdr:rowOff>0</xdr:rowOff>
    </xdr:from>
    <xdr:ext cx="764626" cy="200000"/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722832" y="10287000"/>
          <a:ext cx="764626" cy="200000"/>
        </a:xfrm>
        <a:prstGeom prst="rect">
          <a:avLst/>
        </a:prstGeom>
      </xdr:spPr>
    </xdr:pic>
    <xdr:clientData/>
  </xdr:oneCellAnchor>
  <xdr:twoCellAnchor editAs="oneCell">
    <xdr:from>
      <xdr:col>7</xdr:col>
      <xdr:colOff>600949</xdr:colOff>
      <xdr:row>44</xdr:row>
      <xdr:rowOff>149685</xdr:rowOff>
    </xdr:from>
    <xdr:to>
      <xdr:col>11</xdr:col>
      <xdr:colOff>217714</xdr:colOff>
      <xdr:row>46</xdr:row>
      <xdr:rowOff>176898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0200-000000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378" t="38010" r="56843" b="30840"/>
        <a:stretch/>
      </xdr:blipFill>
      <xdr:spPr>
        <a:xfrm rot="5400000">
          <a:off x="6573369" y="3280444"/>
          <a:ext cx="707570" cy="2066051"/>
        </a:xfrm>
        <a:prstGeom prst="rect">
          <a:avLst/>
        </a:prstGeom>
      </xdr:spPr>
    </xdr:pic>
    <xdr:clientData/>
  </xdr:twoCellAnchor>
  <xdr:twoCellAnchor editAs="oneCell">
    <xdr:from>
      <xdr:col>7</xdr:col>
      <xdr:colOff>587144</xdr:colOff>
      <xdr:row>38</xdr:row>
      <xdr:rowOff>54429</xdr:rowOff>
    </xdr:from>
    <xdr:to>
      <xdr:col>11</xdr:col>
      <xdr:colOff>149677</xdr:colOff>
      <xdr:row>41</xdr:row>
      <xdr:rowOff>136074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00000000-0008-0000-0200-000001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044" t="39410" r="41913" b="30841"/>
        <a:stretch/>
      </xdr:blipFill>
      <xdr:spPr>
        <a:xfrm rot="5400000">
          <a:off x="6559660" y="2042092"/>
          <a:ext cx="653145" cy="201181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32</xdr:row>
      <xdr:rowOff>136071</xdr:rowOff>
    </xdr:from>
    <xdr:to>
      <xdr:col>11</xdr:col>
      <xdr:colOff>204107</xdr:colOff>
      <xdr:row>36</xdr:row>
      <xdr:rowOff>4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00000000-0008-0000-0200-000002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819" t="38413" r="30432" b="31404"/>
        <a:stretch/>
      </xdr:blipFill>
      <xdr:spPr>
        <a:xfrm rot="5400000">
          <a:off x="6613069" y="952503"/>
          <a:ext cx="625933" cy="2041070"/>
        </a:xfrm>
        <a:prstGeom prst="rect">
          <a:avLst/>
        </a:prstGeom>
      </xdr:spPr>
    </xdr:pic>
    <xdr:clientData/>
  </xdr:twoCellAnchor>
  <xdr:twoCellAnchor editAs="oneCell">
    <xdr:from>
      <xdr:col>7</xdr:col>
      <xdr:colOff>606197</xdr:colOff>
      <xdr:row>52</xdr:row>
      <xdr:rowOff>101376</xdr:rowOff>
    </xdr:from>
    <xdr:to>
      <xdr:col>11</xdr:col>
      <xdr:colOff>237447</xdr:colOff>
      <xdr:row>55</xdr:row>
      <xdr:rowOff>128590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00000000-0008-0000-0200-000003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266" t="38433" r="18279" b="30800"/>
        <a:stretch/>
      </xdr:blipFill>
      <xdr:spPr>
        <a:xfrm rot="5400000">
          <a:off x="6640287" y="4694465"/>
          <a:ext cx="598714" cy="2080536"/>
        </a:xfrm>
        <a:prstGeom prst="rect">
          <a:avLst/>
        </a:prstGeom>
      </xdr:spPr>
    </xdr:pic>
    <xdr:clientData/>
  </xdr:twoCellAnchor>
  <xdr:twoCellAnchor>
    <xdr:from>
      <xdr:col>0</xdr:col>
      <xdr:colOff>707573</xdr:colOff>
      <xdr:row>62</xdr:row>
      <xdr:rowOff>81643</xdr:rowOff>
    </xdr:from>
    <xdr:to>
      <xdr:col>3</xdr:col>
      <xdr:colOff>408215</xdr:colOff>
      <xdr:row>68</xdr:row>
      <xdr:rowOff>13607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319894" y="7320643"/>
          <a:ext cx="1932214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299356</xdr:colOff>
      <xdr:row>62</xdr:row>
      <xdr:rowOff>111579</xdr:rowOff>
    </xdr:from>
    <xdr:to>
      <xdr:col>5</xdr:col>
      <xdr:colOff>503463</xdr:colOff>
      <xdr:row>68</xdr:row>
      <xdr:rowOff>43543</xdr:rowOff>
    </xdr:to>
    <xdr:sp macro="" textlink="">
      <xdr:nvSpPr>
        <xdr:cNvPr id="262" name="Rectangle 261">
          <a:extLst>
            <a:ext uri="{FF2B5EF4-FFF2-40B4-BE49-F238E27FC236}">
              <a16:creationId xmlns:a16="http://schemas.microsoft.com/office/drawing/2014/main" id="{00000000-0008-0000-0200-000006010000}"/>
            </a:ext>
          </a:extLst>
        </xdr:cNvPr>
        <xdr:cNvSpPr/>
      </xdr:nvSpPr>
      <xdr:spPr>
        <a:xfrm>
          <a:off x="3755570" y="7350579"/>
          <a:ext cx="816429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356506</xdr:colOff>
      <xdr:row>62</xdr:row>
      <xdr:rowOff>100694</xdr:rowOff>
    </xdr:from>
    <xdr:to>
      <xdr:col>7</xdr:col>
      <xdr:colOff>204107</xdr:colOff>
      <xdr:row>68</xdr:row>
      <xdr:rowOff>32658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00000000-0008-0000-0200-000007010000}"/>
            </a:ext>
          </a:extLst>
        </xdr:cNvPr>
        <xdr:cNvSpPr/>
      </xdr:nvSpPr>
      <xdr:spPr>
        <a:xfrm>
          <a:off x="5037363" y="7339694"/>
          <a:ext cx="459923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299357</xdr:colOff>
      <xdr:row>62</xdr:row>
      <xdr:rowOff>68036</xdr:rowOff>
    </xdr:from>
    <xdr:to>
      <xdr:col>11</xdr:col>
      <xdr:colOff>462642</xdr:colOff>
      <xdr:row>68</xdr:row>
      <xdr:rowOff>0</xdr:rowOff>
    </xdr:to>
    <xdr:sp macro="" textlink="">
      <xdr:nvSpPr>
        <xdr:cNvPr id="264" name="Rectangle 263">
          <a:extLst>
            <a:ext uri="{FF2B5EF4-FFF2-40B4-BE49-F238E27FC236}">
              <a16:creationId xmlns:a16="http://schemas.microsoft.com/office/drawing/2014/main" id="{00000000-0008-0000-0200-000008010000}"/>
            </a:ext>
          </a:extLst>
        </xdr:cNvPr>
        <xdr:cNvSpPr/>
      </xdr:nvSpPr>
      <xdr:spPr>
        <a:xfrm>
          <a:off x="6204857" y="7307036"/>
          <a:ext cx="2000249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435428</xdr:colOff>
      <xdr:row>79</xdr:row>
      <xdr:rowOff>95248</xdr:rowOff>
    </xdr:from>
    <xdr:to>
      <xdr:col>12</xdr:col>
      <xdr:colOff>81642</xdr:colOff>
      <xdr:row>95</xdr:row>
      <xdr:rowOff>115341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00000000-0008-0000-0200-000009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684" t="21125" r="-24" b="29997"/>
        <a:stretch/>
      </xdr:blipFill>
      <xdr:spPr>
        <a:xfrm>
          <a:off x="5728607" y="15743462"/>
          <a:ext cx="2095499" cy="3068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40821</xdr:rowOff>
    </xdr:from>
    <xdr:to>
      <xdr:col>12</xdr:col>
      <xdr:colOff>505512</xdr:colOff>
      <xdr:row>22</xdr:row>
      <xdr:rowOff>13607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00000000-0008-0000-0200-00000A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352" b="30073"/>
        <a:stretch/>
      </xdr:blipFill>
      <xdr:spPr>
        <a:xfrm>
          <a:off x="0" y="802821"/>
          <a:ext cx="8247976" cy="3401786"/>
        </a:xfrm>
        <a:prstGeom prst="rect">
          <a:avLst/>
        </a:prstGeom>
      </xdr:spPr>
    </xdr:pic>
    <xdr:clientData/>
  </xdr:twoCellAnchor>
  <xdr:twoCellAnchor>
    <xdr:from>
      <xdr:col>0</xdr:col>
      <xdr:colOff>68035</xdr:colOff>
      <xdr:row>10</xdr:row>
      <xdr:rowOff>176892</xdr:rowOff>
    </xdr:from>
    <xdr:to>
      <xdr:col>4</xdr:col>
      <xdr:colOff>122463</xdr:colOff>
      <xdr:row>21</xdr:row>
      <xdr:rowOff>190499</xdr:rowOff>
    </xdr:to>
    <xdr:sp macro="" textlink="">
      <xdr:nvSpPr>
        <xdr:cNvPr id="267" name="Rectangle 266">
          <a:extLst>
            <a:ext uri="{FF2B5EF4-FFF2-40B4-BE49-F238E27FC236}">
              <a16:creationId xmlns:a16="http://schemas.microsoft.com/office/drawing/2014/main" id="{00000000-0008-0000-0200-00000B010000}"/>
            </a:ext>
          </a:extLst>
        </xdr:cNvPr>
        <xdr:cNvSpPr/>
      </xdr:nvSpPr>
      <xdr:spPr>
        <a:xfrm>
          <a:off x="68035" y="2081892"/>
          <a:ext cx="2898321" cy="2109107"/>
        </a:xfrm>
        <a:prstGeom prst="rect">
          <a:avLst/>
        </a:prstGeom>
        <a:solidFill>
          <a:srgbClr val="EAFAF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176893</xdr:rowOff>
    </xdr:from>
    <xdr:to>
      <xdr:col>19</xdr:col>
      <xdr:colOff>0</xdr:colOff>
      <xdr:row>51</xdr:row>
      <xdr:rowOff>136071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13" t="1421" r="4720"/>
        <a:stretch/>
      </xdr:blipFill>
      <xdr:spPr>
        <a:xfrm>
          <a:off x="0" y="1891393"/>
          <a:ext cx="11634107" cy="7960178"/>
        </a:xfrm>
        <a:prstGeom prst="rect">
          <a:avLst/>
        </a:prstGeom>
      </xdr:spPr>
    </xdr:pic>
    <xdr:clientData/>
  </xdr:twoCellAnchor>
  <xdr:twoCellAnchor editAs="oneCell">
    <xdr:from>
      <xdr:col>32</xdr:col>
      <xdr:colOff>283404</xdr:colOff>
      <xdr:row>24</xdr:row>
      <xdr:rowOff>81643</xdr:rowOff>
    </xdr:from>
    <xdr:to>
      <xdr:col>37</xdr:col>
      <xdr:colOff>430907</xdr:colOff>
      <xdr:row>31</xdr:row>
      <xdr:rowOff>92671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0654" y="4653643"/>
          <a:ext cx="3209110" cy="1344528"/>
        </a:xfrm>
        <a:prstGeom prst="rect">
          <a:avLst/>
        </a:prstGeom>
      </xdr:spPr>
    </xdr:pic>
    <xdr:clientData/>
  </xdr:twoCellAnchor>
  <xdr:twoCellAnchor editAs="oneCell">
    <xdr:from>
      <xdr:col>33</xdr:col>
      <xdr:colOff>7352</xdr:colOff>
      <xdr:row>36</xdr:row>
      <xdr:rowOff>128490</xdr:rowOff>
    </xdr:from>
    <xdr:to>
      <xdr:col>37</xdr:col>
      <xdr:colOff>530295</xdr:colOff>
      <xdr:row>47</xdr:row>
      <xdr:rowOff>183231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26923" y="6986490"/>
          <a:ext cx="2972229" cy="2150241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32</xdr:col>
      <xdr:colOff>585108</xdr:colOff>
      <xdr:row>51</xdr:row>
      <xdr:rowOff>163991</xdr:rowOff>
    </xdr:from>
    <xdr:to>
      <xdr:col>38</xdr:col>
      <xdr:colOff>223926</xdr:colOff>
      <xdr:row>71</xdr:row>
      <xdr:rowOff>43561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92358" y="9879491"/>
          <a:ext cx="3312747" cy="3689570"/>
        </a:xfrm>
        <a:prstGeom prst="rect">
          <a:avLst/>
        </a:prstGeom>
      </xdr:spPr>
    </xdr:pic>
    <xdr:clientData/>
  </xdr:twoCellAnchor>
  <xdr:twoCellAnchor editAs="oneCell">
    <xdr:from>
      <xdr:col>35</xdr:col>
      <xdr:colOff>287785</xdr:colOff>
      <xdr:row>89</xdr:row>
      <xdr:rowOff>68118</xdr:rowOff>
    </xdr:from>
    <xdr:to>
      <xdr:col>38</xdr:col>
      <xdr:colOff>436304</xdr:colOff>
      <xdr:row>97</xdr:row>
      <xdr:rowOff>160101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031999" y="17022618"/>
          <a:ext cx="1985484" cy="1615983"/>
        </a:xfrm>
        <a:prstGeom prst="rect">
          <a:avLst/>
        </a:prstGeom>
      </xdr:spPr>
    </xdr:pic>
    <xdr:clientData/>
  </xdr:twoCellAnchor>
  <xdr:oneCellAnchor>
    <xdr:from>
      <xdr:col>51</xdr:col>
      <xdr:colOff>283404</xdr:colOff>
      <xdr:row>24</xdr:row>
      <xdr:rowOff>81643</xdr:rowOff>
    </xdr:from>
    <xdr:ext cx="3209110" cy="134452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0654" y="4653643"/>
          <a:ext cx="3209110" cy="1344528"/>
        </a:xfrm>
        <a:prstGeom prst="rect">
          <a:avLst/>
        </a:prstGeom>
      </xdr:spPr>
    </xdr:pic>
    <xdr:clientData/>
  </xdr:oneCellAnchor>
  <xdr:oneCellAnchor>
    <xdr:from>
      <xdr:col>52</xdr:col>
      <xdr:colOff>7352</xdr:colOff>
      <xdr:row>36</xdr:row>
      <xdr:rowOff>128490</xdr:rowOff>
    </xdr:from>
    <xdr:ext cx="2972229" cy="2150241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26923" y="6986490"/>
          <a:ext cx="2972229" cy="2150241"/>
        </a:xfrm>
        <a:prstGeom prst="rect">
          <a:avLst/>
        </a:prstGeom>
        <a:solidFill>
          <a:schemeClr val="accent2"/>
        </a:solidFill>
      </xdr:spPr>
    </xdr:pic>
    <xdr:clientData/>
  </xdr:oneCellAnchor>
  <xdr:oneCellAnchor>
    <xdr:from>
      <xdr:col>51</xdr:col>
      <xdr:colOff>585108</xdr:colOff>
      <xdr:row>51</xdr:row>
      <xdr:rowOff>163991</xdr:rowOff>
    </xdr:from>
    <xdr:ext cx="3312747" cy="368957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92358" y="9879491"/>
          <a:ext cx="3312747" cy="3689570"/>
        </a:xfrm>
        <a:prstGeom prst="rect">
          <a:avLst/>
        </a:prstGeom>
      </xdr:spPr>
    </xdr:pic>
    <xdr:clientData/>
  </xdr:oneCellAnchor>
  <xdr:oneCellAnchor>
    <xdr:from>
      <xdr:col>54</xdr:col>
      <xdr:colOff>287785</xdr:colOff>
      <xdr:row>89</xdr:row>
      <xdr:rowOff>68118</xdr:rowOff>
    </xdr:from>
    <xdr:ext cx="1985484" cy="1615983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031999" y="17022618"/>
          <a:ext cx="1985484" cy="1615983"/>
        </a:xfrm>
        <a:prstGeom prst="rect">
          <a:avLst/>
        </a:prstGeom>
      </xdr:spPr>
    </xdr:pic>
    <xdr:clientData/>
  </xdr:oneCellAnchor>
  <xdr:oneCellAnchor>
    <xdr:from>
      <xdr:col>70</xdr:col>
      <xdr:colOff>283404</xdr:colOff>
      <xdr:row>24</xdr:row>
      <xdr:rowOff>81643</xdr:rowOff>
    </xdr:from>
    <xdr:ext cx="3209110" cy="1344528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24761" y="4653643"/>
          <a:ext cx="3209110" cy="1344528"/>
        </a:xfrm>
        <a:prstGeom prst="rect">
          <a:avLst/>
        </a:prstGeom>
      </xdr:spPr>
    </xdr:pic>
    <xdr:clientData/>
  </xdr:oneCellAnchor>
  <xdr:oneCellAnchor>
    <xdr:from>
      <xdr:col>71</xdr:col>
      <xdr:colOff>7352</xdr:colOff>
      <xdr:row>36</xdr:row>
      <xdr:rowOff>128490</xdr:rowOff>
    </xdr:from>
    <xdr:ext cx="2972229" cy="2150241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61031" y="6986490"/>
          <a:ext cx="2972229" cy="2150241"/>
        </a:xfrm>
        <a:prstGeom prst="rect">
          <a:avLst/>
        </a:prstGeom>
        <a:solidFill>
          <a:schemeClr val="accent2"/>
        </a:solidFill>
      </xdr:spPr>
    </xdr:pic>
    <xdr:clientData/>
  </xdr:oneCellAnchor>
  <xdr:oneCellAnchor>
    <xdr:from>
      <xdr:col>70</xdr:col>
      <xdr:colOff>585108</xdr:colOff>
      <xdr:row>51</xdr:row>
      <xdr:rowOff>163991</xdr:rowOff>
    </xdr:from>
    <xdr:ext cx="3312747" cy="368957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126465" y="9879491"/>
          <a:ext cx="3312747" cy="3689570"/>
        </a:xfrm>
        <a:prstGeom prst="rect">
          <a:avLst/>
        </a:prstGeom>
      </xdr:spPr>
    </xdr:pic>
    <xdr:clientData/>
  </xdr:oneCellAnchor>
  <xdr:oneCellAnchor>
    <xdr:from>
      <xdr:col>73</xdr:col>
      <xdr:colOff>287785</xdr:colOff>
      <xdr:row>89</xdr:row>
      <xdr:rowOff>68118</xdr:rowOff>
    </xdr:from>
    <xdr:ext cx="1985484" cy="1615983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666106" y="17022618"/>
          <a:ext cx="1985484" cy="1615983"/>
        </a:xfrm>
        <a:prstGeom prst="rect">
          <a:avLst/>
        </a:prstGeom>
      </xdr:spPr>
    </xdr:pic>
    <xdr:clientData/>
  </xdr:oneCellAnchor>
  <xdr:oneCellAnchor>
    <xdr:from>
      <xdr:col>89</xdr:col>
      <xdr:colOff>283404</xdr:colOff>
      <xdr:row>24</xdr:row>
      <xdr:rowOff>81643</xdr:rowOff>
    </xdr:from>
    <xdr:ext cx="3209110" cy="1344528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7404" y="4653643"/>
          <a:ext cx="3209110" cy="1344528"/>
        </a:xfrm>
        <a:prstGeom prst="rect">
          <a:avLst/>
        </a:prstGeom>
      </xdr:spPr>
    </xdr:pic>
    <xdr:clientData/>
  </xdr:oneCellAnchor>
  <xdr:oneCellAnchor>
    <xdr:from>
      <xdr:col>90</xdr:col>
      <xdr:colOff>7352</xdr:colOff>
      <xdr:row>36</xdr:row>
      <xdr:rowOff>128490</xdr:rowOff>
    </xdr:from>
    <xdr:ext cx="2972229" cy="2150241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053673" y="6986490"/>
          <a:ext cx="2972229" cy="2150241"/>
        </a:xfrm>
        <a:prstGeom prst="rect">
          <a:avLst/>
        </a:prstGeom>
        <a:solidFill>
          <a:schemeClr val="accent2"/>
        </a:solidFill>
      </xdr:spPr>
    </xdr:pic>
    <xdr:clientData/>
  </xdr:oneCellAnchor>
  <xdr:oneCellAnchor>
    <xdr:from>
      <xdr:col>89</xdr:col>
      <xdr:colOff>585108</xdr:colOff>
      <xdr:row>51</xdr:row>
      <xdr:rowOff>163991</xdr:rowOff>
    </xdr:from>
    <xdr:ext cx="3312747" cy="368957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019108" y="9879491"/>
          <a:ext cx="3312747" cy="3689570"/>
        </a:xfrm>
        <a:prstGeom prst="rect">
          <a:avLst/>
        </a:prstGeom>
      </xdr:spPr>
    </xdr:pic>
    <xdr:clientData/>
  </xdr:oneCellAnchor>
  <xdr:oneCellAnchor>
    <xdr:from>
      <xdr:col>92</xdr:col>
      <xdr:colOff>287785</xdr:colOff>
      <xdr:row>89</xdr:row>
      <xdr:rowOff>68118</xdr:rowOff>
    </xdr:from>
    <xdr:ext cx="1985484" cy="1615983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558749" y="17022618"/>
          <a:ext cx="1985484" cy="1615983"/>
        </a:xfrm>
        <a:prstGeom prst="rect">
          <a:avLst/>
        </a:prstGeom>
      </xdr:spPr>
    </xdr:pic>
    <xdr:clientData/>
  </xdr:oneCellAnchor>
  <xdr:oneCellAnchor>
    <xdr:from>
      <xdr:col>108</xdr:col>
      <xdr:colOff>283404</xdr:colOff>
      <xdr:row>24</xdr:row>
      <xdr:rowOff>81643</xdr:rowOff>
    </xdr:from>
    <xdr:ext cx="3209110" cy="1344528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351511" y="4653643"/>
          <a:ext cx="3209110" cy="1344528"/>
        </a:xfrm>
        <a:prstGeom prst="rect">
          <a:avLst/>
        </a:prstGeom>
      </xdr:spPr>
    </xdr:pic>
    <xdr:clientData/>
  </xdr:oneCellAnchor>
  <xdr:oneCellAnchor>
    <xdr:from>
      <xdr:col>109</xdr:col>
      <xdr:colOff>7352</xdr:colOff>
      <xdr:row>36</xdr:row>
      <xdr:rowOff>128490</xdr:rowOff>
    </xdr:from>
    <xdr:ext cx="2972229" cy="2150241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687781" y="6986490"/>
          <a:ext cx="2972229" cy="2150241"/>
        </a:xfrm>
        <a:prstGeom prst="rect">
          <a:avLst/>
        </a:prstGeom>
        <a:solidFill>
          <a:schemeClr val="accent2"/>
        </a:solidFill>
      </xdr:spPr>
    </xdr:pic>
    <xdr:clientData/>
  </xdr:oneCellAnchor>
  <xdr:oneCellAnchor>
    <xdr:from>
      <xdr:col>108</xdr:col>
      <xdr:colOff>585108</xdr:colOff>
      <xdr:row>51</xdr:row>
      <xdr:rowOff>163991</xdr:rowOff>
    </xdr:from>
    <xdr:ext cx="3312747" cy="368957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653215" y="9879491"/>
          <a:ext cx="3312747" cy="3689570"/>
        </a:xfrm>
        <a:prstGeom prst="rect">
          <a:avLst/>
        </a:prstGeom>
      </xdr:spPr>
    </xdr:pic>
    <xdr:clientData/>
  </xdr:oneCellAnchor>
  <xdr:oneCellAnchor>
    <xdr:from>
      <xdr:col>111</xdr:col>
      <xdr:colOff>287785</xdr:colOff>
      <xdr:row>89</xdr:row>
      <xdr:rowOff>68118</xdr:rowOff>
    </xdr:from>
    <xdr:ext cx="1985484" cy="1615983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92856" y="17022618"/>
          <a:ext cx="1985484" cy="1615983"/>
        </a:xfrm>
        <a:prstGeom prst="rect">
          <a:avLst/>
        </a:prstGeom>
      </xdr:spPr>
    </xdr:pic>
    <xdr:clientData/>
  </xdr:oneCellAnchor>
  <xdr:oneCellAnchor>
    <xdr:from>
      <xdr:col>127</xdr:col>
      <xdr:colOff>283404</xdr:colOff>
      <xdr:row>24</xdr:row>
      <xdr:rowOff>81643</xdr:rowOff>
    </xdr:from>
    <xdr:ext cx="3209110" cy="1344528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85618" y="4653643"/>
          <a:ext cx="3209110" cy="1344528"/>
        </a:xfrm>
        <a:prstGeom prst="rect">
          <a:avLst/>
        </a:prstGeom>
      </xdr:spPr>
    </xdr:pic>
    <xdr:clientData/>
  </xdr:oneCellAnchor>
  <xdr:oneCellAnchor>
    <xdr:from>
      <xdr:col>128</xdr:col>
      <xdr:colOff>7352</xdr:colOff>
      <xdr:row>36</xdr:row>
      <xdr:rowOff>128490</xdr:rowOff>
    </xdr:from>
    <xdr:ext cx="2972229" cy="2150241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21888" y="6986490"/>
          <a:ext cx="2972229" cy="2150241"/>
        </a:xfrm>
        <a:prstGeom prst="rect">
          <a:avLst/>
        </a:prstGeom>
        <a:solidFill>
          <a:schemeClr val="accent2"/>
        </a:solidFill>
      </xdr:spPr>
    </xdr:pic>
    <xdr:clientData/>
  </xdr:oneCellAnchor>
  <xdr:oneCellAnchor>
    <xdr:from>
      <xdr:col>127</xdr:col>
      <xdr:colOff>585108</xdr:colOff>
      <xdr:row>51</xdr:row>
      <xdr:rowOff>163991</xdr:rowOff>
    </xdr:from>
    <xdr:ext cx="3312747" cy="3689570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87322" y="9879491"/>
          <a:ext cx="3312747" cy="3689570"/>
        </a:xfrm>
        <a:prstGeom prst="rect">
          <a:avLst/>
        </a:prstGeom>
      </xdr:spPr>
    </xdr:pic>
    <xdr:clientData/>
  </xdr:oneCellAnchor>
  <xdr:oneCellAnchor>
    <xdr:from>
      <xdr:col>130</xdr:col>
      <xdr:colOff>246963</xdr:colOff>
      <xdr:row>82</xdr:row>
      <xdr:rowOff>108939</xdr:rowOff>
    </xdr:from>
    <xdr:ext cx="1985484" cy="1615983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20249" y="15729939"/>
          <a:ext cx="1985484" cy="161598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17</xdr:row>
      <xdr:rowOff>190499</xdr:rowOff>
    </xdr:from>
    <xdr:to>
      <xdr:col>5</xdr:col>
      <xdr:colOff>276225</xdr:colOff>
      <xdr:row>20</xdr:row>
      <xdr:rowOff>149940</xdr:rowOff>
    </xdr:to>
    <xdr:sp macro="" textlink="">
      <xdr:nvSpPr>
        <xdr:cNvPr id="3" name="Cross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2809875" y="3448049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161925</xdr:colOff>
      <xdr:row>17</xdr:row>
      <xdr:rowOff>180974</xdr:rowOff>
    </xdr:from>
    <xdr:to>
      <xdr:col>16</xdr:col>
      <xdr:colOff>66675</xdr:colOff>
      <xdr:row>20</xdr:row>
      <xdr:rowOff>140415</xdr:rowOff>
    </xdr:to>
    <xdr:sp macro="" textlink="">
      <xdr:nvSpPr>
        <xdr:cNvPr id="4" name="Cross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9305925" y="3438524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228600</xdr:colOff>
      <xdr:row>17</xdr:row>
      <xdr:rowOff>180974</xdr:rowOff>
    </xdr:from>
    <xdr:to>
      <xdr:col>28</xdr:col>
      <xdr:colOff>133350</xdr:colOff>
      <xdr:row>20</xdr:row>
      <xdr:rowOff>140415</xdr:rowOff>
    </xdr:to>
    <xdr:sp macro="" textlink="">
      <xdr:nvSpPr>
        <xdr:cNvPr id="5" name="Cross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16687800" y="3438524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219075</xdr:colOff>
      <xdr:row>18</xdr:row>
      <xdr:rowOff>9524</xdr:rowOff>
    </xdr:from>
    <xdr:to>
      <xdr:col>40</xdr:col>
      <xdr:colOff>123825</xdr:colOff>
      <xdr:row>20</xdr:row>
      <xdr:rowOff>159465</xdr:rowOff>
    </xdr:to>
    <xdr:sp macro="" textlink="">
      <xdr:nvSpPr>
        <xdr:cNvPr id="6" name="Cross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23993475" y="3438524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48</xdr:col>
      <xdr:colOff>342900</xdr:colOff>
      <xdr:row>17</xdr:row>
      <xdr:rowOff>190499</xdr:rowOff>
    </xdr:from>
    <xdr:to>
      <xdr:col>49</xdr:col>
      <xdr:colOff>247650</xdr:colOff>
      <xdr:row>20</xdr:row>
      <xdr:rowOff>149940</xdr:rowOff>
    </xdr:to>
    <xdr:sp macro="" textlink="">
      <xdr:nvSpPr>
        <xdr:cNvPr id="7" name="Cross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29603700" y="3428999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76200</xdr:colOff>
      <xdr:row>18</xdr:row>
      <xdr:rowOff>28575</xdr:rowOff>
    </xdr:from>
    <xdr:to>
      <xdr:col>61</xdr:col>
      <xdr:colOff>590550</xdr:colOff>
      <xdr:row>20</xdr:row>
      <xdr:rowOff>178516</xdr:rowOff>
    </xdr:to>
    <xdr:sp macro="" textlink="">
      <xdr:nvSpPr>
        <xdr:cNvPr id="8" name="Cross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37261800" y="3457575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147636</xdr:colOff>
      <xdr:row>11</xdr:row>
      <xdr:rowOff>147640</xdr:rowOff>
    </xdr:from>
    <xdr:to>
      <xdr:col>22</xdr:col>
      <xdr:colOff>304800</xdr:colOff>
      <xdr:row>20</xdr:row>
      <xdr:rowOff>66679</xdr:rowOff>
    </xdr:to>
    <xdr:sp macro="" textlink="">
      <xdr:nvSpPr>
        <xdr:cNvPr id="2" name="Curved Down Arrow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 rot="5400000">
          <a:off x="12515848" y="2676528"/>
          <a:ext cx="1633539" cy="766764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76200</xdr:colOff>
      <xdr:row>24</xdr:row>
      <xdr:rowOff>171450</xdr:rowOff>
    </xdr:from>
    <xdr:to>
      <xdr:col>10</xdr:col>
      <xdr:colOff>523875</xdr:colOff>
      <xdr:row>26</xdr:row>
      <xdr:rowOff>47625</xdr:rowOff>
    </xdr:to>
    <xdr:sp macro="" textlink="">
      <xdr:nvSpPr>
        <xdr:cNvPr id="3" name="Minus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6172200" y="4743450"/>
          <a:ext cx="447675" cy="25717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400050</xdr:colOff>
      <xdr:row>23</xdr:row>
      <xdr:rowOff>19050</xdr:rowOff>
    </xdr:from>
    <xdr:to>
      <xdr:col>23</xdr:col>
      <xdr:colOff>57150</xdr:colOff>
      <xdr:row>26</xdr:row>
      <xdr:rowOff>19050</xdr:rowOff>
    </xdr:to>
    <xdr:sp macro="" textlink="">
      <xdr:nvSpPr>
        <xdr:cNvPr id="4" name="Equal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3201650" y="4400550"/>
          <a:ext cx="876300" cy="571500"/>
        </a:xfrm>
        <a:prstGeom prst="mathEqua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81073</xdr:colOff>
      <xdr:row>23</xdr:row>
      <xdr:rowOff>121643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77073" cy="4503143"/>
        </a:xfrm>
        <a:prstGeom prst="rect">
          <a:avLst/>
        </a:prstGeom>
      </xdr:spPr>
    </xdr:pic>
    <xdr:clientData/>
  </xdr:twoCellAnchor>
  <xdr:twoCellAnchor editAs="oneCell">
    <xdr:from>
      <xdr:col>19</xdr:col>
      <xdr:colOff>504825</xdr:colOff>
      <xdr:row>7</xdr:row>
      <xdr:rowOff>95249</xdr:rowOff>
    </xdr:from>
    <xdr:to>
      <xdr:col>23</xdr:col>
      <xdr:colOff>323850</xdr:colOff>
      <xdr:row>24</xdr:row>
      <xdr:rowOff>161924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684" t="21125" r="-24" b="29997"/>
        <a:stretch/>
      </xdr:blipFill>
      <xdr:spPr>
        <a:xfrm>
          <a:off x="12087225" y="1428749"/>
          <a:ext cx="2257425" cy="3305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1"/>
  <sheetViews>
    <sheetView topLeftCell="A2" workbookViewId="0">
      <selection activeCell="G3" sqref="G3:G9"/>
    </sheetView>
  </sheetViews>
  <sheetFormatPr defaultRowHeight="15"/>
  <cols>
    <col min="1" max="1" width="11.28515625" customWidth="1"/>
    <col min="7" max="7" width="11.140625" customWidth="1"/>
    <col min="13" max="13" width="12.42578125" customWidth="1"/>
    <col min="14" max="14" width="10.7109375" bestFit="1" customWidth="1"/>
    <col min="17" max="17" width="9.28515625" customWidth="1"/>
  </cols>
  <sheetData>
    <row r="1" spans="1:18">
      <c r="A1" t="s">
        <v>209</v>
      </c>
      <c r="G1" t="s">
        <v>210</v>
      </c>
      <c r="H1" t="s">
        <v>211</v>
      </c>
    </row>
    <row r="2" spans="1:18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M2" s="5" t="s">
        <v>257</v>
      </c>
      <c r="N2" s="5" t="s">
        <v>5</v>
      </c>
      <c r="O2" s="5" t="s">
        <v>6</v>
      </c>
      <c r="P2" s="5" t="s">
        <v>7</v>
      </c>
      <c r="Q2" s="5" t="s">
        <v>8</v>
      </c>
      <c r="R2" s="5" t="s">
        <v>9</v>
      </c>
    </row>
    <row r="3" spans="1:18">
      <c r="A3" s="15">
        <v>41047</v>
      </c>
      <c r="B3" s="16">
        <v>42.049999</v>
      </c>
      <c r="C3" s="16">
        <v>45</v>
      </c>
      <c r="D3" s="16">
        <v>38</v>
      </c>
      <c r="E3" s="16">
        <v>38.229999999999997</v>
      </c>
      <c r="G3" s="15">
        <v>41047</v>
      </c>
      <c r="H3" s="16">
        <v>42.049999</v>
      </c>
      <c r="I3" s="16">
        <v>45</v>
      </c>
      <c r="J3" s="16">
        <v>38</v>
      </c>
      <c r="K3" s="16">
        <v>38.229999999999997</v>
      </c>
      <c r="N3" s="97">
        <v>0</v>
      </c>
      <c r="O3" s="33">
        <f t="array" ref="O3">(B3-B$13)/B$14</f>
        <v>0.32104638099991395</v>
      </c>
      <c r="P3" s="33">
        <f>(C3-C$13)/C$14</f>
        <v>0.35222222222222227</v>
      </c>
      <c r="Q3" s="33">
        <f>(D3-D$13)/D$14</f>
        <v>0.29394736842105268</v>
      </c>
      <c r="R3" s="33">
        <f>(E3-E$13)/E$14</f>
        <v>0.27491501438660726</v>
      </c>
    </row>
    <row r="4" spans="1:18">
      <c r="A4" s="15">
        <v>41050</v>
      </c>
      <c r="B4" s="16">
        <v>36.529998999999997</v>
      </c>
      <c r="C4" s="16">
        <v>36.659999999999997</v>
      </c>
      <c r="D4" s="16">
        <v>33</v>
      </c>
      <c r="E4" s="16">
        <v>34.029998999999997</v>
      </c>
      <c r="G4" s="15">
        <v>41050</v>
      </c>
      <c r="H4" s="16">
        <v>36.529998999999997</v>
      </c>
      <c r="I4" s="16">
        <v>36.659999999999997</v>
      </c>
      <c r="J4" s="16">
        <v>33</v>
      </c>
      <c r="K4" s="16">
        <v>34.029998999999997</v>
      </c>
      <c r="N4" s="97">
        <v>0</v>
      </c>
      <c r="O4" s="33">
        <f t="array" ref="O4">(B4-B$13)/B$14</f>
        <v>0.18977408299106016</v>
      </c>
      <c r="P4" s="33">
        <f t="array" ref="P4">(C4-C$13)/C$14</f>
        <v>0.16688888888888884</v>
      </c>
      <c r="Q4" s="33">
        <f t="array" ref="Q4">(D4-D$13)/D$14</f>
        <v>0.16236842105263163</v>
      </c>
      <c r="R4" s="33">
        <f t="array" ref="R4">(E4-E$13)/E$14</f>
        <v>0.16505362280931193</v>
      </c>
    </row>
    <row r="5" spans="1:18">
      <c r="A5" s="15">
        <v>41051</v>
      </c>
      <c r="B5" s="16">
        <v>32.610000999999997</v>
      </c>
      <c r="C5" s="16">
        <v>33.590000000000003</v>
      </c>
      <c r="D5" s="16">
        <v>30.940000999999999</v>
      </c>
      <c r="E5" s="16">
        <v>31</v>
      </c>
      <c r="G5" s="15">
        <v>41051</v>
      </c>
      <c r="H5" s="16">
        <v>32.610000999999997</v>
      </c>
      <c r="I5" s="16">
        <v>33.590000000000003</v>
      </c>
      <c r="J5" s="16">
        <v>30.940000999999999</v>
      </c>
      <c r="K5" s="16">
        <v>31</v>
      </c>
      <c r="N5" s="97">
        <v>0</v>
      </c>
      <c r="O5" s="33">
        <f t="array" ref="O5">(B5-B$13)/B$14</f>
        <v>9.6551773996474938E-2</v>
      </c>
      <c r="P5" s="33">
        <f t="array" ref="P5">(C5-C$13)/C$14</f>
        <v>9.8666666666666777E-2</v>
      </c>
      <c r="Q5" s="33">
        <f t="array" ref="Q5">(D5-D$13)/D$14</f>
        <v>0.1081579210526316</v>
      </c>
      <c r="R5" s="33">
        <f t="array" ref="R5">(E5-E$13)/E$14</f>
        <v>8.5796521056761679E-2</v>
      </c>
    </row>
    <row r="6" spans="1:18">
      <c r="A6" s="15">
        <v>41052</v>
      </c>
      <c r="B6" s="16">
        <v>31.370000999999998</v>
      </c>
      <c r="C6" s="16">
        <v>32.5</v>
      </c>
      <c r="D6" s="16">
        <v>31.360001</v>
      </c>
      <c r="E6" s="16">
        <v>32</v>
      </c>
      <c r="G6" s="15">
        <v>41052</v>
      </c>
      <c r="H6" s="16">
        <v>31.370000999999998</v>
      </c>
      <c r="I6" s="16">
        <v>32.5</v>
      </c>
      <c r="J6" s="16">
        <v>31.360001</v>
      </c>
      <c r="K6" s="16">
        <v>32</v>
      </c>
      <c r="N6" s="97">
        <v>0</v>
      </c>
      <c r="O6" s="33">
        <f t="array" ref="O6">(B6-B$13)/B$14</f>
        <v>6.7063069371297704E-2</v>
      </c>
      <c r="P6" s="33">
        <f t="array" ref="P6">(C6-C$13)/C$14</f>
        <v>7.444444444444448E-2</v>
      </c>
      <c r="Q6" s="33">
        <f t="array" ref="Q6">(D6-D$13)/D$14</f>
        <v>0.11921055263157901</v>
      </c>
      <c r="R6" s="33">
        <f t="array" ref="R6">(E6-E$13)/E$14</f>
        <v>0.11195398901386343</v>
      </c>
    </row>
    <row r="7" spans="1:18">
      <c r="A7" s="15">
        <v>41053</v>
      </c>
      <c r="B7" s="16">
        <v>32.950001</v>
      </c>
      <c r="C7" s="16">
        <v>33.209999000000003</v>
      </c>
      <c r="D7" s="16">
        <v>31.77</v>
      </c>
      <c r="E7" s="16">
        <v>33.029998999999997</v>
      </c>
      <c r="G7" s="15">
        <v>41053</v>
      </c>
      <c r="H7" s="16">
        <v>32.950001</v>
      </c>
      <c r="I7" s="16">
        <v>33.209999000000003</v>
      </c>
      <c r="J7" s="16">
        <v>31.77</v>
      </c>
      <c r="K7" s="16">
        <v>33.029998999999997</v>
      </c>
      <c r="N7" s="97">
        <v>0</v>
      </c>
      <c r="O7" s="33">
        <f t="array" ref="O7">(B7-B$13)/B$14</f>
        <v>0.10463738655499137</v>
      </c>
      <c r="P7" s="33">
        <f t="array" ref="P7">(C7-C$13)/C$14</f>
        <v>9.0222200000000113E-2</v>
      </c>
      <c r="Q7" s="33">
        <f t="array" ref="Q7">(D7-D$13)/D$14</f>
        <v>0.13000000000000003</v>
      </c>
      <c r="R7" s="33">
        <f t="array" ref="R7">(E7-E$13)/E$14</f>
        <v>0.13889615485221019</v>
      </c>
    </row>
    <row r="8" spans="1:18">
      <c r="A8" s="15">
        <v>41054</v>
      </c>
      <c r="B8" s="16">
        <v>32.900002000000001</v>
      </c>
      <c r="C8" s="16">
        <v>32.950001</v>
      </c>
      <c r="D8" s="16">
        <v>31.110001</v>
      </c>
      <c r="E8" s="16">
        <v>31.91</v>
      </c>
      <c r="G8" s="15">
        <v>41054</v>
      </c>
      <c r="H8" s="16">
        <v>32.900002000000001</v>
      </c>
      <c r="I8" s="16">
        <v>32.950001</v>
      </c>
      <c r="J8" s="16">
        <v>31.110001</v>
      </c>
      <c r="K8" s="16">
        <v>31.91</v>
      </c>
      <c r="L8" s="88"/>
      <c r="N8" s="97">
        <v>0</v>
      </c>
      <c r="O8" s="33">
        <f t="array" ref="O8">(B8-B$13)/B$14</f>
        <v>0.10344834966583473</v>
      </c>
      <c r="P8" s="33">
        <f t="array" ref="P8">(C8-C$13)/C$14</f>
        <v>8.4444466666666704E-2</v>
      </c>
      <c r="Q8" s="33">
        <f t="array" ref="Q8">(D8-D$13)/D$14</f>
        <v>0.11263160526315795</v>
      </c>
      <c r="R8" s="33">
        <f t="array" ref="R8">(E8-E$13)/E$14</f>
        <v>0.10959981689772427</v>
      </c>
    </row>
    <row r="9" spans="1:18">
      <c r="A9" s="15">
        <v>41058</v>
      </c>
      <c r="B9" s="16">
        <v>31.48</v>
      </c>
      <c r="C9" s="16">
        <v>31.690000999999999</v>
      </c>
      <c r="D9" s="16">
        <v>28.65</v>
      </c>
      <c r="E9" s="16">
        <v>28.84</v>
      </c>
      <c r="G9" s="15">
        <v>41058</v>
      </c>
      <c r="H9" s="16">
        <v>31.48</v>
      </c>
      <c r="I9" s="16">
        <v>31.690000999999999</v>
      </c>
      <c r="J9" s="16">
        <v>28.65</v>
      </c>
      <c r="K9" s="16">
        <v>28.84</v>
      </c>
      <c r="L9" s="88"/>
      <c r="N9" s="97">
        <v>0</v>
      </c>
      <c r="O9" s="33">
        <f>(B9-B$13)/B$14</f>
        <v>6.967897906489845E-2</v>
      </c>
      <c r="P9" s="33">
        <f>(C9-C$13)/C$14</f>
        <v>5.6444466666666672E-2</v>
      </c>
      <c r="Q9" s="33">
        <f>(D9-D$13)/D$14</f>
        <v>4.7894736842105268E-2</v>
      </c>
      <c r="R9" s="33">
        <f>(E9-E$13)/E$14</f>
        <v>2.9296390269421883E-2</v>
      </c>
    </row>
    <row r="10" spans="1:18">
      <c r="A10" s="15">
        <v>41059</v>
      </c>
      <c r="B10" s="16">
        <v>28.700001</v>
      </c>
      <c r="C10" s="16">
        <v>29.549999</v>
      </c>
      <c r="D10" s="16">
        <v>27.860001</v>
      </c>
      <c r="E10" s="16">
        <v>28.190000999999999</v>
      </c>
    </row>
    <row r="11" spans="1:18">
      <c r="A11" s="15">
        <v>41060</v>
      </c>
      <c r="B11" s="16">
        <v>28.549999</v>
      </c>
      <c r="C11" s="16">
        <v>29.67</v>
      </c>
      <c r="D11" s="16">
        <v>26.83</v>
      </c>
      <c r="E11" s="16">
        <v>29.6</v>
      </c>
      <c r="G11" s="5" t="s">
        <v>5</v>
      </c>
      <c r="H11" s="5" t="s">
        <v>6</v>
      </c>
      <c r="I11" s="5" t="s">
        <v>7</v>
      </c>
      <c r="J11" s="5" t="s">
        <v>8</v>
      </c>
      <c r="K11" s="5" t="s">
        <v>9</v>
      </c>
    </row>
    <row r="12" spans="1:18">
      <c r="A12" s="15">
        <v>41061</v>
      </c>
      <c r="B12" s="16">
        <v>28.889999</v>
      </c>
      <c r="C12" s="16">
        <v>29.15</v>
      </c>
      <c r="D12" s="16">
        <v>27.389999</v>
      </c>
      <c r="E12" s="16">
        <v>27.719999000000001</v>
      </c>
      <c r="G12" s="15">
        <v>41053</v>
      </c>
      <c r="H12" s="16">
        <v>32.950001</v>
      </c>
      <c r="I12" s="16">
        <v>33.209999000000003</v>
      </c>
      <c r="J12" s="16">
        <v>31.77</v>
      </c>
      <c r="K12" s="16">
        <v>33.029998999999997</v>
      </c>
      <c r="L12" s="88"/>
    </row>
    <row r="13" spans="1:18">
      <c r="A13" s="95" t="s">
        <v>10</v>
      </c>
      <c r="B13" s="96">
        <f>MIN(B3:B12)</f>
        <v>28.549999</v>
      </c>
      <c r="C13" s="96">
        <f t="shared" ref="C13:E13" si="0">MIN(C3:C12)</f>
        <v>29.15</v>
      </c>
      <c r="D13" s="96">
        <f t="shared" si="0"/>
        <v>26.83</v>
      </c>
      <c r="E13" s="96">
        <f t="shared" si="0"/>
        <v>27.719999000000001</v>
      </c>
      <c r="G13" s="15">
        <v>41054</v>
      </c>
      <c r="H13" s="16">
        <v>32.900002000000001</v>
      </c>
      <c r="I13" s="16">
        <v>32.950001</v>
      </c>
      <c r="J13" s="16">
        <v>30.940000999999999</v>
      </c>
      <c r="K13" s="16">
        <v>31.91</v>
      </c>
      <c r="L13" s="88"/>
    </row>
    <row r="14" spans="1:18">
      <c r="A14" s="95" t="s">
        <v>11</v>
      </c>
      <c r="B14" s="96">
        <f>MAX(B3:B12)</f>
        <v>42.049999</v>
      </c>
      <c r="C14" s="96">
        <f t="shared" ref="C14:E14" si="1">MAX(C3:C12)</f>
        <v>45</v>
      </c>
      <c r="D14" s="96">
        <f t="shared" si="1"/>
        <v>38</v>
      </c>
      <c r="E14" s="96">
        <f t="shared" si="1"/>
        <v>38.229999999999997</v>
      </c>
      <c r="G14" s="15">
        <v>41058</v>
      </c>
      <c r="H14" s="16">
        <v>31.48</v>
      </c>
      <c r="I14" s="16">
        <v>31.690000999999999</v>
      </c>
      <c r="J14" s="16">
        <v>30.940000999999999</v>
      </c>
      <c r="K14" s="16">
        <v>28.84</v>
      </c>
    </row>
    <row r="15" spans="1:18">
      <c r="G15" s="15">
        <v>41059</v>
      </c>
      <c r="H15" s="16">
        <v>28.700001</v>
      </c>
      <c r="I15" s="16">
        <v>29.549999</v>
      </c>
      <c r="J15" s="16">
        <v>27.860001</v>
      </c>
      <c r="K15" s="16">
        <v>28.190000999999999</v>
      </c>
    </row>
    <row r="16" spans="1:18">
      <c r="G16" s="15">
        <v>41060</v>
      </c>
      <c r="H16" s="16">
        <v>28.549999</v>
      </c>
      <c r="I16" s="16">
        <v>29.67</v>
      </c>
      <c r="J16" s="16">
        <v>26.83</v>
      </c>
      <c r="K16" s="16">
        <v>29.6</v>
      </c>
    </row>
    <row r="17" spans="1:15">
      <c r="G17" s="15">
        <v>41061</v>
      </c>
      <c r="H17" s="16">
        <v>28.889999</v>
      </c>
      <c r="I17" s="16">
        <v>29.15</v>
      </c>
      <c r="J17" s="16">
        <v>27.389999</v>
      </c>
      <c r="K17" s="16">
        <v>27.719999000000001</v>
      </c>
      <c r="M17" s="32"/>
      <c r="N17" s="32"/>
      <c r="O17" s="32"/>
    </row>
    <row r="24" spans="1:15">
      <c r="A24" s="4" t="str">
        <f>iNPUT!G9</f>
        <v>Date</v>
      </c>
      <c r="B24" s="4" t="str">
        <f>iNPUT!H9</f>
        <v>Open</v>
      </c>
      <c r="C24" s="4" t="str">
        <f>iNPUT!I9</f>
        <v>High</v>
      </c>
      <c r="D24" s="4" t="str">
        <f>iNPUT!J9</f>
        <v>Low</v>
      </c>
      <c r="E24" s="4" t="str">
        <f>iNPUT!K9</f>
        <v>Close</v>
      </c>
    </row>
    <row r="25" spans="1:15">
      <c r="A25">
        <f>iNPUT!G10</f>
        <v>41047</v>
      </c>
      <c r="B25">
        <f>iNPUT!H10</f>
        <v>0.32104638099991395</v>
      </c>
      <c r="C25">
        <f>iNPUT!I10</f>
        <v>0.35222222222222227</v>
      </c>
      <c r="D25">
        <f>iNPUT!J10</f>
        <v>0.29394736842105268</v>
      </c>
      <c r="E25">
        <f>iNPUT!K10</f>
        <v>0.27491501438660726</v>
      </c>
    </row>
    <row r="26" spans="1:15">
      <c r="A26">
        <f>iNPUT!G11</f>
        <v>41050</v>
      </c>
      <c r="B26">
        <f>iNPUT!H11</f>
        <v>0.18977408299106016</v>
      </c>
      <c r="C26">
        <f>iNPUT!I11</f>
        <v>0.16688888888888884</v>
      </c>
      <c r="D26">
        <f>iNPUT!J11</f>
        <v>0.16236842105263163</v>
      </c>
      <c r="E26">
        <f>iNPUT!K11</f>
        <v>0.16505362280931193</v>
      </c>
    </row>
    <row r="27" spans="1:15">
      <c r="A27">
        <f>iNPUT!G12</f>
        <v>41051</v>
      </c>
      <c r="B27">
        <f>iNPUT!H12</f>
        <v>9.6551773996474938E-2</v>
      </c>
      <c r="C27">
        <f>iNPUT!I12</f>
        <v>9.8666666666666777E-2</v>
      </c>
      <c r="D27">
        <f>iNPUT!J12</f>
        <v>0.1081579210526316</v>
      </c>
      <c r="E27">
        <f>iNPUT!K12</f>
        <v>8.5796521056761679E-2</v>
      </c>
    </row>
    <row r="28" spans="1:15">
      <c r="A28">
        <f>iNPUT!G13</f>
        <v>41052</v>
      </c>
      <c r="B28">
        <f>iNPUT!H13</f>
        <v>6.7063069371297704E-2</v>
      </c>
      <c r="C28">
        <f>iNPUT!I13</f>
        <v>7.444444444444448E-2</v>
      </c>
      <c r="D28">
        <f>iNPUT!J13</f>
        <v>0.11921055263157901</v>
      </c>
      <c r="E28">
        <f>iNPUT!K13</f>
        <v>0.11195398901386343</v>
      </c>
    </row>
    <row r="29" spans="1:15">
      <c r="A29">
        <f>iNPUT!G14</f>
        <v>41053</v>
      </c>
      <c r="B29">
        <f>iNPUT!H14</f>
        <v>0.10463738655499137</v>
      </c>
      <c r="C29">
        <f>iNPUT!I14</f>
        <v>9.0222200000000113E-2</v>
      </c>
      <c r="D29">
        <f>iNPUT!J14</f>
        <v>0.13000000000000003</v>
      </c>
      <c r="E29">
        <f>iNPUT!K14</f>
        <v>0.13889615485221019</v>
      </c>
    </row>
    <row r="30" spans="1:15">
      <c r="A30">
        <f>iNPUT!G15</f>
        <v>41054</v>
      </c>
      <c r="B30">
        <f>iNPUT!H15</f>
        <v>0.10344834966583473</v>
      </c>
      <c r="C30">
        <f>iNPUT!I15</f>
        <v>8.4444466666666704E-2</v>
      </c>
      <c r="D30">
        <f>iNPUT!J15</f>
        <v>0.11263160526315795</v>
      </c>
      <c r="E30">
        <f>iNPUT!K15</f>
        <v>0.10959981689772427</v>
      </c>
    </row>
    <row r="31" spans="1:15">
      <c r="A31">
        <f>iNPUT!G16</f>
        <v>41058</v>
      </c>
      <c r="B31">
        <f>iNPUT!H16</f>
        <v>6.967897906489845E-2</v>
      </c>
      <c r="C31">
        <f>iNPUT!I16</f>
        <v>5.6444466666666672E-2</v>
      </c>
      <c r="D31">
        <f>iNPUT!J16</f>
        <v>4.7894736842105268E-2</v>
      </c>
      <c r="E31">
        <f>iNPUT!K16</f>
        <v>2.9296390269421883E-2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46"/>
  <sheetViews>
    <sheetView topLeftCell="A13" zoomScale="68" zoomScaleNormal="68" workbookViewId="0">
      <selection activeCell="O42" sqref="O42"/>
    </sheetView>
  </sheetViews>
  <sheetFormatPr defaultRowHeight="15"/>
  <cols>
    <col min="1" max="1" width="13.42578125" customWidth="1"/>
    <col min="2" max="2" width="7" customWidth="1"/>
    <col min="3" max="3" width="12.28515625" customWidth="1"/>
    <col min="4" max="4" width="7.85546875" customWidth="1"/>
    <col min="5" max="5" width="6.7109375" customWidth="1"/>
    <col min="7" max="7" width="14.42578125" customWidth="1"/>
    <col min="14" max="14" width="11.28515625" customWidth="1"/>
    <col min="24" max="24" width="14.5703125" customWidth="1"/>
  </cols>
  <sheetData>
    <row r="1" spans="1:33">
      <c r="A1" s="1" t="s">
        <v>0</v>
      </c>
      <c r="B1" s="1">
        <v>3</v>
      </c>
      <c r="M1" t="s">
        <v>13</v>
      </c>
    </row>
    <row r="2" spans="1:33">
      <c r="A2" s="1" t="s">
        <v>1</v>
      </c>
      <c r="B2" s="1">
        <v>1</v>
      </c>
      <c r="M2" t="s">
        <v>57</v>
      </c>
      <c r="T2" t="s">
        <v>58</v>
      </c>
    </row>
    <row r="3" spans="1:33">
      <c r="A3" s="1" t="s">
        <v>2</v>
      </c>
      <c r="B3" s="1">
        <v>2</v>
      </c>
      <c r="M3" t="s">
        <v>25</v>
      </c>
      <c r="N3" t="s">
        <v>59</v>
      </c>
    </row>
    <row r="4" spans="1:33">
      <c r="M4" s="4" t="s">
        <v>26</v>
      </c>
      <c r="N4" s="4"/>
      <c r="O4" t="s">
        <v>30</v>
      </c>
    </row>
    <row r="5" spans="1:33">
      <c r="A5" s="1" t="s">
        <v>3</v>
      </c>
      <c r="B5" s="2">
        <v>0.5</v>
      </c>
      <c r="M5" s="32">
        <v>-0.24571428566790501</v>
      </c>
      <c r="N5" s="32">
        <v>0.85036060194095398</v>
      </c>
      <c r="O5" s="32">
        <v>2.92620451446696E-2</v>
      </c>
      <c r="P5" s="32">
        <v>0.184398086691373</v>
      </c>
      <c r="Q5" s="32">
        <v>0.95933570867949003</v>
      </c>
      <c r="R5" s="32">
        <v>-9.9485081832568698E-2</v>
      </c>
      <c r="S5" s="32">
        <v>0.39216633927922701</v>
      </c>
      <c r="T5" s="32">
        <v>-0.115332029515086</v>
      </c>
      <c r="U5" s="32">
        <v>0.43777571266936699</v>
      </c>
      <c r="V5" s="32">
        <v>-0.37798765435810799</v>
      </c>
      <c r="AG5" s="32"/>
    </row>
    <row r="6" spans="1:33">
      <c r="A6" s="3" t="s">
        <v>4</v>
      </c>
      <c r="B6" s="1">
        <v>1</v>
      </c>
      <c r="M6" s="32">
        <v>0.86802039774552897</v>
      </c>
      <c r="N6" s="32">
        <v>0.86042975449316705</v>
      </c>
      <c r="O6" s="32">
        <v>-0.37958092521959402</v>
      </c>
      <c r="P6" s="32">
        <v>7.9506914225139003E-2</v>
      </c>
      <c r="Q6" s="32">
        <v>0.40254345863788299</v>
      </c>
      <c r="R6" s="32">
        <v>0.75986215578417904</v>
      </c>
      <c r="S6" s="32">
        <v>-0.242968242321522</v>
      </c>
      <c r="T6" s="32">
        <v>-0.86908489349029905</v>
      </c>
      <c r="U6" s="32">
        <v>0.69643092862904399</v>
      </c>
      <c r="V6" s="32">
        <v>0.77122355462346104</v>
      </c>
      <c r="AG6" s="32"/>
    </row>
    <row r="7" spans="1:33">
      <c r="M7" s="32">
        <v>-0.20644416090359599</v>
      </c>
      <c r="N7" s="32">
        <v>-0.248561659698114</v>
      </c>
      <c r="O7" s="32">
        <v>-8.52532467742039E-2</v>
      </c>
      <c r="P7" s="32">
        <v>0.25112624003832001</v>
      </c>
      <c r="Q7" s="32">
        <v>-0.20415488921559699</v>
      </c>
      <c r="R7" s="32">
        <v>0.89488657964323504</v>
      </c>
      <c r="S7" s="32">
        <v>-1.0754663727889E-2</v>
      </c>
      <c r="T7" s="32">
        <v>0.47624777903135401</v>
      </c>
      <c r="U7" s="32">
        <v>0.98462066896193601</v>
      </c>
      <c r="V7" s="32">
        <v>0.85811756102465997</v>
      </c>
      <c r="AG7" s="32"/>
    </row>
    <row r="8" spans="1:33">
      <c r="A8" s="40"/>
      <c r="B8" s="40"/>
      <c r="C8" s="40"/>
      <c r="D8" s="40"/>
      <c r="E8" s="40"/>
      <c r="G8" t="s">
        <v>12</v>
      </c>
      <c r="M8" s="32">
        <v>0.84287438280084104</v>
      </c>
      <c r="N8" s="32">
        <v>-0.32420606505682098</v>
      </c>
      <c r="O8" s="32">
        <v>0.90772282903366497</v>
      </c>
      <c r="P8" s="32">
        <v>-0.59373879210080704</v>
      </c>
      <c r="Q8" s="32">
        <v>0.62190803906297498</v>
      </c>
      <c r="R8" s="32">
        <v>0.54049934907390895</v>
      </c>
      <c r="S8" s="32">
        <v>0.49659237129921802</v>
      </c>
      <c r="T8" s="32">
        <v>-8.2000833192932499E-2</v>
      </c>
      <c r="U8" s="32">
        <v>-7.8056646290275797E-2</v>
      </c>
      <c r="V8" s="32">
        <v>-0.912741137728037</v>
      </c>
      <c r="AG8" s="32"/>
    </row>
    <row r="9" spans="1:33">
      <c r="A9" s="60" t="str">
        <f>'Data split dan Normalisasi'!G2</f>
        <v>Date</v>
      </c>
      <c r="B9" s="60" t="str">
        <f>'Data split dan Normalisasi'!H2</f>
        <v>Open</v>
      </c>
      <c r="C9" s="60" t="str">
        <f>'Data split dan Normalisasi'!I2</f>
        <v>High</v>
      </c>
      <c r="D9" s="60" t="str">
        <f>'Data split dan Normalisasi'!J2</f>
        <v>Low</v>
      </c>
      <c r="E9" s="60" t="str">
        <f>'Data split dan Normalisasi'!K2</f>
        <v>Close</v>
      </c>
      <c r="G9" s="5" t="s">
        <v>5</v>
      </c>
      <c r="H9" s="5" t="s">
        <v>6</v>
      </c>
      <c r="I9" s="5" t="s">
        <v>7</v>
      </c>
      <c r="J9" s="5" t="s">
        <v>8</v>
      </c>
      <c r="K9" s="5" t="s">
        <v>9</v>
      </c>
      <c r="M9" s="32">
        <v>-3.3688638013480598E-2</v>
      </c>
      <c r="N9" s="32">
        <v>-0.37633417815307302</v>
      </c>
      <c r="O9" s="32">
        <v>0.106290154056943</v>
      </c>
      <c r="P9" s="32">
        <v>-0.476211950266822</v>
      </c>
      <c r="Q9" s="32">
        <v>-0.281579612441484</v>
      </c>
      <c r="R9" s="32">
        <v>-0.77199317520024102</v>
      </c>
      <c r="S9" s="32">
        <v>-0.72069876899548801</v>
      </c>
      <c r="T9" s="32">
        <v>-0.42186846550169199</v>
      </c>
      <c r="U9" s="32">
        <v>0.23591815774516101</v>
      </c>
      <c r="V9" s="32">
        <v>0.16129818738304899</v>
      </c>
      <c r="AG9" s="32"/>
    </row>
    <row r="10" spans="1:33">
      <c r="A10" s="104">
        <f>'Data split dan Normalisasi'!G3</f>
        <v>41047</v>
      </c>
      <c r="B10" s="103">
        <f>'Data split dan Normalisasi'!H3</f>
        <v>42.049999</v>
      </c>
      <c r="C10" s="60">
        <f>'Data split dan Normalisasi'!I3</f>
        <v>45</v>
      </c>
      <c r="D10" s="60">
        <f>'Data split dan Normalisasi'!J3</f>
        <v>38</v>
      </c>
      <c r="E10" s="60">
        <f>'Data split dan Normalisasi'!K3</f>
        <v>38.229999999999997</v>
      </c>
      <c r="G10" s="11">
        <f>'Data split dan Normalisasi'!G3</f>
        <v>41047</v>
      </c>
      <c r="H10">
        <f>'Data split dan Normalisasi'!O3</f>
        <v>0.32104638099991395</v>
      </c>
      <c r="I10" s="32">
        <f>'Data split dan Normalisasi'!P3</f>
        <v>0.35222222222222227</v>
      </c>
      <c r="J10" s="32">
        <f>'Data split dan Normalisasi'!Q3</f>
        <v>0.29394736842105268</v>
      </c>
      <c r="K10" s="32">
        <f>'Data split dan Normalisasi'!R3</f>
        <v>0.27491501438660726</v>
      </c>
      <c r="M10" s="32">
        <v>0.63718613541014402</v>
      </c>
      <c r="N10" s="32">
        <v>6.4674992228903605E-2</v>
      </c>
      <c r="O10" s="32">
        <v>0.79265583347785296</v>
      </c>
      <c r="P10" s="32">
        <v>-0.62277947400202505</v>
      </c>
      <c r="Q10" s="32">
        <v>-0.75087270017404195</v>
      </c>
      <c r="R10" s="32">
        <v>-4.0263882830577198E-2</v>
      </c>
      <c r="S10" s="32">
        <v>-0.90475694619612901</v>
      </c>
      <c r="T10" s="32">
        <v>-0.52496061466262001</v>
      </c>
      <c r="U10" s="32">
        <v>-0.64859607081584503</v>
      </c>
      <c r="V10" s="32">
        <v>5.6959619118414198E-2</v>
      </c>
      <c r="AG10" s="32"/>
    </row>
    <row r="11" spans="1:33">
      <c r="A11" s="104">
        <f>'Data split dan Normalisasi'!G4</f>
        <v>41050</v>
      </c>
      <c r="B11" s="60">
        <f>'Data split dan Normalisasi'!H4</f>
        <v>36.529998999999997</v>
      </c>
      <c r="C11" s="60">
        <f>'Data split dan Normalisasi'!I4</f>
        <v>36.659999999999997</v>
      </c>
      <c r="D11" s="60">
        <f>'Data split dan Normalisasi'!J4</f>
        <v>33</v>
      </c>
      <c r="E11" s="60">
        <f>'Data split dan Normalisasi'!K4</f>
        <v>34.029998999999997</v>
      </c>
      <c r="G11" s="11">
        <f>'Data split dan Normalisasi'!G4</f>
        <v>41050</v>
      </c>
      <c r="H11" s="32">
        <f>'Data split dan Normalisasi'!O4</f>
        <v>0.18977408299106016</v>
      </c>
      <c r="I11" s="32">
        <f>'Data split dan Normalisasi'!P4</f>
        <v>0.16688888888888884</v>
      </c>
      <c r="J11" s="32">
        <f>'Data split dan Normalisasi'!Q4</f>
        <v>0.16236842105263163</v>
      </c>
      <c r="K11" s="32">
        <f>'Data split dan Normalisasi'!R4</f>
        <v>0.16505362280931193</v>
      </c>
      <c r="M11" s="32">
        <v>-0.91169719770305402</v>
      </c>
      <c r="N11" s="32">
        <v>-0.91663759835016501</v>
      </c>
      <c r="O11" s="32">
        <v>0.58263103190466103</v>
      </c>
      <c r="P11" s="32">
        <v>0.54204509846008997</v>
      </c>
      <c r="Q11" s="32">
        <v>0.13065204355176299</v>
      </c>
      <c r="R11" s="32">
        <v>-0.232408057101884</v>
      </c>
      <c r="S11" s="32">
        <v>-0.29982545778926001</v>
      </c>
      <c r="T11" s="32">
        <v>0.387831388002504</v>
      </c>
      <c r="U11" s="32">
        <v>-0.70537503491824105</v>
      </c>
      <c r="V11" s="32">
        <v>5.4400065890228097E-2</v>
      </c>
      <c r="AG11" s="32"/>
    </row>
    <row r="12" spans="1:33">
      <c r="A12" s="104">
        <f>'Data split dan Normalisasi'!G5</f>
        <v>41051</v>
      </c>
      <c r="B12" s="60">
        <f>'Data split dan Normalisasi'!H5</f>
        <v>32.610000999999997</v>
      </c>
      <c r="C12" s="60">
        <f>'Data split dan Normalisasi'!I5</f>
        <v>33.590000000000003</v>
      </c>
      <c r="D12" s="60">
        <f>'Data split dan Normalisasi'!J5</f>
        <v>30.940000999999999</v>
      </c>
      <c r="E12" s="60">
        <f>'Data split dan Normalisasi'!K5</f>
        <v>31</v>
      </c>
      <c r="G12" s="11">
        <f>'Data split dan Normalisasi'!G5</f>
        <v>41051</v>
      </c>
      <c r="H12" s="32">
        <f>'Data split dan Normalisasi'!O5</f>
        <v>9.6551773996474938E-2</v>
      </c>
      <c r="I12" s="32">
        <f>'Data split dan Normalisasi'!P5</f>
        <v>9.8666666666666777E-2</v>
      </c>
      <c r="J12" s="32">
        <f>'Data split dan Normalisasi'!Q5</f>
        <v>0.1081579210526316</v>
      </c>
      <c r="K12" s="32">
        <f>'Data split dan Normalisasi'!R5</f>
        <v>8.5796521056761679E-2</v>
      </c>
      <c r="M12" s="32">
        <v>-0.73101821009060897</v>
      </c>
      <c r="N12" s="32">
        <v>0.43617224360187501</v>
      </c>
      <c r="O12" s="32">
        <v>-0.312168511613377</v>
      </c>
      <c r="P12" s="32">
        <v>-0.32548577581627902</v>
      </c>
      <c r="Q12" s="32">
        <v>-0.59304823356445002</v>
      </c>
      <c r="R12" s="32">
        <v>4.4100620359316597E-2</v>
      </c>
      <c r="S12" s="32">
        <v>-0.66962364949557396</v>
      </c>
      <c r="T12" s="32">
        <v>0.45575040903341901</v>
      </c>
      <c r="U12" s="32">
        <v>-0.32761969644373001</v>
      </c>
      <c r="V12" s="32">
        <v>-4.3612854880400898E-2</v>
      </c>
      <c r="AG12" s="32"/>
    </row>
    <row r="13" spans="1:33">
      <c r="A13" s="104">
        <f>'Data split dan Normalisasi'!G6</f>
        <v>41052</v>
      </c>
      <c r="B13" s="60">
        <f>'Data split dan Normalisasi'!H6</f>
        <v>31.370000999999998</v>
      </c>
      <c r="C13" s="60">
        <f>'Data split dan Normalisasi'!I6</f>
        <v>32.5</v>
      </c>
      <c r="D13" s="60">
        <f>'Data split dan Normalisasi'!J6</f>
        <v>31.360001</v>
      </c>
      <c r="E13" s="60">
        <f>'Data split dan Normalisasi'!K6</f>
        <v>32</v>
      </c>
      <c r="G13" s="11">
        <f>'Data split dan Normalisasi'!G6</f>
        <v>41052</v>
      </c>
      <c r="H13" s="32">
        <f>'Data split dan Normalisasi'!O6</f>
        <v>6.7063069371297704E-2</v>
      </c>
      <c r="I13" s="32">
        <f>'Data split dan Normalisasi'!P6</f>
        <v>7.444444444444448E-2</v>
      </c>
      <c r="J13" s="32">
        <f>'Data split dan Normalisasi'!Q6</f>
        <v>0.11921055263157901</v>
      </c>
      <c r="K13" s="32">
        <f>'Data split dan Normalisasi'!R6</f>
        <v>0.11195398901386343</v>
      </c>
      <c r="M13" s="32">
        <v>0.422948332023037</v>
      </c>
      <c r="N13" s="32">
        <v>-0.43776731755294501</v>
      </c>
      <c r="O13" s="32">
        <v>0.90236966873465996</v>
      </c>
      <c r="P13" s="32">
        <v>0.98390974381523899</v>
      </c>
      <c r="Q13" s="32">
        <v>-0.58665370366138203</v>
      </c>
      <c r="R13" s="32">
        <v>0.18483402433478699</v>
      </c>
      <c r="S13" s="32">
        <v>0.26953863477411599</v>
      </c>
      <c r="T13" s="32">
        <v>-0.48213197379355999</v>
      </c>
      <c r="U13" s="32">
        <v>0.64127493451894502</v>
      </c>
      <c r="V13" s="32">
        <v>-0.46089027443845998</v>
      </c>
      <c r="AG13" s="32"/>
    </row>
    <row r="14" spans="1:33">
      <c r="A14" s="104">
        <f>'Data split dan Normalisasi'!G7</f>
        <v>41053</v>
      </c>
      <c r="B14" s="60">
        <f>'Data split dan Normalisasi'!H7</f>
        <v>32.950001</v>
      </c>
      <c r="C14" s="60">
        <f>'Data split dan Normalisasi'!I7</f>
        <v>33.209999000000003</v>
      </c>
      <c r="D14" s="60">
        <f>'Data split dan Normalisasi'!J7</f>
        <v>31.77</v>
      </c>
      <c r="E14" s="60">
        <f>'Data split dan Normalisasi'!K7</f>
        <v>33.029998999999997</v>
      </c>
      <c r="G14" s="11">
        <f>'Data split dan Normalisasi'!G7</f>
        <v>41053</v>
      </c>
      <c r="H14" s="32">
        <f>'Data split dan Normalisasi'!O7</f>
        <v>0.10463738655499137</v>
      </c>
      <c r="I14" s="32">
        <f>'Data split dan Normalisasi'!P7</f>
        <v>9.0222200000000113E-2</v>
      </c>
      <c r="J14" s="32">
        <f>'Data split dan Normalisasi'!Q7</f>
        <v>0.13000000000000003</v>
      </c>
      <c r="K14" s="32">
        <f>'Data split dan Normalisasi'!R7</f>
        <v>0.13889615485221019</v>
      </c>
      <c r="M14" s="32">
        <v>-0.32251625653697003</v>
      </c>
      <c r="N14" s="32">
        <v>-0.71297747540941403</v>
      </c>
      <c r="O14" s="32">
        <v>-0.29056653558819001</v>
      </c>
      <c r="P14" s="32">
        <v>-0.49684985298294598</v>
      </c>
      <c r="Q14" s="32">
        <v>-0.58580241667415001</v>
      </c>
      <c r="R14" s="32">
        <v>0.324760846625892</v>
      </c>
      <c r="S14" s="32">
        <v>-0.136000234636562</v>
      </c>
      <c r="T14" s="32">
        <v>-0.79160649393643101</v>
      </c>
      <c r="U14" s="32">
        <v>0.62867453942059603</v>
      </c>
      <c r="V14" s="32">
        <v>0.16489798712270701</v>
      </c>
      <c r="AG14" s="32"/>
    </row>
    <row r="15" spans="1:33">
      <c r="A15" s="104">
        <f>'Data split dan Normalisasi'!G8</f>
        <v>41054</v>
      </c>
      <c r="B15" s="60">
        <f>'Data split dan Normalisasi'!H8</f>
        <v>32.900002000000001</v>
      </c>
      <c r="C15" s="60">
        <f>'Data split dan Normalisasi'!I8</f>
        <v>32.950001</v>
      </c>
      <c r="D15" s="60">
        <f>'Data split dan Normalisasi'!J8</f>
        <v>31.110001</v>
      </c>
      <c r="E15" s="60">
        <f>'Data split dan Normalisasi'!K8</f>
        <v>31.91</v>
      </c>
      <c r="G15" s="11">
        <f>'Data split dan Normalisasi'!G8</f>
        <v>41054</v>
      </c>
      <c r="H15" s="32">
        <f>'Data split dan Normalisasi'!O8</f>
        <v>0.10344834966583473</v>
      </c>
      <c r="I15" s="32">
        <f>'Data split dan Normalisasi'!P8</f>
        <v>8.4444466666666704E-2</v>
      </c>
      <c r="J15" s="32">
        <f>'Data split dan Normalisasi'!Q8</f>
        <v>0.11263160526315795</v>
      </c>
      <c r="K15" s="32">
        <f>'Data split dan Normalisasi'!R8</f>
        <v>0.10959981689772427</v>
      </c>
      <c r="M15" s="32">
        <v>-8.5563577975749705E-2</v>
      </c>
      <c r="N15" s="32">
        <v>-0.86354554821761398</v>
      </c>
      <c r="O15" s="32">
        <v>0.20694458527293799</v>
      </c>
      <c r="P15" s="32">
        <v>-0.78311659057955896</v>
      </c>
      <c r="Q15" s="32">
        <v>0.23243438399188701</v>
      </c>
      <c r="R15" s="32">
        <v>-0.75814815425682303</v>
      </c>
      <c r="S15" s="32">
        <v>0.67017113149798302</v>
      </c>
      <c r="T15" s="32">
        <v>2.11558022796221E-3</v>
      </c>
      <c r="U15" s="32">
        <v>0.92332832021988498</v>
      </c>
      <c r="V15" s="32">
        <v>-0.72784152832272997</v>
      </c>
      <c r="AG15" s="32"/>
    </row>
    <row r="16" spans="1:33">
      <c r="A16" s="104">
        <f>'Data split dan Normalisasi'!G9</f>
        <v>41058</v>
      </c>
      <c r="B16" s="60">
        <f>'Data split dan Normalisasi'!H9</f>
        <v>31.48</v>
      </c>
      <c r="C16" s="60">
        <f>'Data split dan Normalisasi'!I9</f>
        <v>31.690000999999999</v>
      </c>
      <c r="D16" s="60">
        <f>'Data split dan Normalisasi'!J9</f>
        <v>28.65</v>
      </c>
      <c r="E16" s="60">
        <f>'Data split dan Normalisasi'!K9</f>
        <v>28.84</v>
      </c>
      <c r="G16" s="11">
        <f>'Data split dan Normalisasi'!G9</f>
        <v>41058</v>
      </c>
      <c r="H16" s="32">
        <f>'Data split dan Normalisasi'!O9</f>
        <v>6.967897906489845E-2</v>
      </c>
      <c r="I16" s="32">
        <f>'Data split dan Normalisasi'!P9</f>
        <v>5.6444466666666672E-2</v>
      </c>
      <c r="J16" s="32">
        <f>'Data split dan Normalisasi'!Q9</f>
        <v>4.7894736842105268E-2</v>
      </c>
      <c r="K16" s="32">
        <f>'Data split dan Normalisasi'!R9</f>
        <v>2.9296390269421883E-2</v>
      </c>
      <c r="M16" s="32">
        <v>-0.27839803785600797</v>
      </c>
      <c r="N16" s="32">
        <v>-0.56810615556787003</v>
      </c>
      <c r="O16" s="32">
        <v>0.16909449788559699</v>
      </c>
      <c r="P16" s="32">
        <v>-0.14374156732430901</v>
      </c>
      <c r="Q16" s="32">
        <v>0.62630421594589303</v>
      </c>
      <c r="R16" s="32">
        <v>0.59097555657809597</v>
      </c>
      <c r="S16" s="32">
        <v>0.188457129018791</v>
      </c>
      <c r="T16" s="32">
        <v>-8.8438995884666305E-2</v>
      </c>
      <c r="U16" s="32">
        <v>0.90578063072025505</v>
      </c>
      <c r="V16" s="32">
        <v>-0.88197478195644097</v>
      </c>
      <c r="AG16" s="32"/>
    </row>
    <row r="17" spans="1:33">
      <c r="A17" s="40"/>
      <c r="B17" s="102"/>
      <c r="C17" s="102"/>
      <c r="D17" s="102"/>
      <c r="E17" s="102"/>
      <c r="M17" s="32">
        <v>0.10084364551318201</v>
      </c>
      <c r="N17" s="32">
        <v>-0.295229906505664</v>
      </c>
      <c r="O17" s="32">
        <v>0.59368906530708698</v>
      </c>
      <c r="P17" s="32">
        <v>-0.97344654545605402</v>
      </c>
      <c r="Q17" s="32">
        <v>0.25539685132158702</v>
      </c>
      <c r="R17" s="32">
        <v>0.82321609192014</v>
      </c>
      <c r="S17" s="32">
        <v>0.55397886876325297</v>
      </c>
      <c r="T17" s="32">
        <v>-6.1636168391381897E-2</v>
      </c>
      <c r="U17" s="32">
        <v>-0.95446925122432003</v>
      </c>
      <c r="V17" s="32">
        <v>0.25833182189588599</v>
      </c>
      <c r="AG17" s="32"/>
    </row>
    <row r="18" spans="1:33">
      <c r="A18" s="40"/>
      <c r="B18" s="102"/>
      <c r="C18" s="102"/>
      <c r="D18" s="102"/>
      <c r="E18" s="102"/>
      <c r="M18" s="32">
        <v>-0.74387335851811298</v>
      </c>
      <c r="N18" s="32">
        <v>0.84961193364862697</v>
      </c>
      <c r="O18" s="32">
        <v>-0.99958067658662197</v>
      </c>
      <c r="P18" s="32">
        <v>0.80442242644253603</v>
      </c>
      <c r="Q18" s="32">
        <v>-0.584357739910914</v>
      </c>
      <c r="R18" s="32">
        <v>-0.77521831110930295</v>
      </c>
      <c r="S18" s="32">
        <v>0.37434472784919398</v>
      </c>
      <c r="T18" s="32">
        <v>-0.64238117558075902</v>
      </c>
      <c r="U18" s="32">
        <v>0.21701275843269399</v>
      </c>
      <c r="V18" s="32">
        <v>-0.124984937433835</v>
      </c>
      <c r="AG18" s="32"/>
    </row>
    <row r="19" spans="1:33">
      <c r="A19" s="98"/>
      <c r="B19" s="99"/>
      <c r="C19" s="99"/>
      <c r="D19" s="99"/>
      <c r="E19" s="99"/>
      <c r="F19" s="47"/>
      <c r="G19" s="100"/>
      <c r="H19" s="47"/>
      <c r="I19" s="47"/>
      <c r="J19" s="47"/>
      <c r="K19" s="47"/>
      <c r="M19" s="32">
        <v>-0.69024293478626797</v>
      </c>
      <c r="N19" s="32">
        <v>0.220126548897839</v>
      </c>
      <c r="O19" s="32">
        <v>-0.42138024293502901</v>
      </c>
      <c r="P19" s="32">
        <v>0.70010880369407502</v>
      </c>
      <c r="Q19" s="32">
        <v>-0.52137237014203397</v>
      </c>
      <c r="R19" s="32">
        <v>0.83425682437096704</v>
      </c>
      <c r="S19" s="32">
        <v>0.79766220000757304</v>
      </c>
      <c r="T19" s="32">
        <v>0.97835733304528905</v>
      </c>
      <c r="U19" s="32">
        <v>-0.32973610570879203</v>
      </c>
      <c r="V19" s="32">
        <v>-0.60402167308474297</v>
      </c>
      <c r="AG19" s="32"/>
    </row>
    <row r="20" spans="1:33">
      <c r="A20" s="98"/>
      <c r="B20" s="99"/>
      <c r="C20" s="99"/>
      <c r="D20" s="99"/>
      <c r="E20" s="99"/>
      <c r="F20" s="47"/>
      <c r="G20" s="100"/>
      <c r="H20" s="47"/>
      <c r="I20" s="47"/>
      <c r="J20" s="47"/>
      <c r="K20" s="47"/>
      <c r="M20" s="32">
        <v>0.34674523325583501</v>
      </c>
      <c r="N20" s="32">
        <v>0.63582599694530895</v>
      </c>
      <c r="O20" s="32">
        <v>-0.74845881874345699</v>
      </c>
      <c r="P20" s="32">
        <v>0.107733446188696</v>
      </c>
      <c r="Q20" s="32">
        <v>0.68142855183136697</v>
      </c>
      <c r="R20" s="32">
        <v>0.19680125107297</v>
      </c>
      <c r="S20" s="32">
        <v>0.43054744456285499</v>
      </c>
      <c r="T20" s="32">
        <v>0.3177671688257</v>
      </c>
      <c r="U20" s="32">
        <v>-0.548290639848664</v>
      </c>
      <c r="V20" s="32">
        <v>0.46099053413924401</v>
      </c>
      <c r="AG20" s="32"/>
    </row>
    <row r="21" spans="1:33">
      <c r="A21" s="98"/>
      <c r="B21" s="99"/>
      <c r="C21" s="99"/>
      <c r="D21" s="99"/>
      <c r="E21" s="99"/>
      <c r="F21" s="47"/>
      <c r="G21" s="100"/>
      <c r="H21" s="47"/>
      <c r="I21" s="47"/>
      <c r="J21" s="47"/>
      <c r="K21" s="47"/>
      <c r="AG21" s="32"/>
    </row>
    <row r="22" spans="1:33">
      <c r="A22" s="98"/>
      <c r="B22" s="99"/>
      <c r="C22" s="99"/>
      <c r="D22" s="99"/>
      <c r="E22" s="99"/>
      <c r="F22" s="47"/>
      <c r="G22" s="100"/>
      <c r="H22" s="47"/>
      <c r="I22" s="47"/>
      <c r="J22" s="47"/>
      <c r="K22" s="47"/>
      <c r="AG22" s="32"/>
    </row>
    <row r="23" spans="1:33">
      <c r="A23" s="98"/>
      <c r="B23" s="99"/>
      <c r="C23" s="99"/>
      <c r="D23" s="99"/>
      <c r="E23" s="99"/>
      <c r="F23" s="47"/>
      <c r="G23" s="100"/>
      <c r="H23" s="47"/>
      <c r="I23" s="47"/>
      <c r="J23" s="47"/>
      <c r="K23" s="47"/>
      <c r="AG23" s="32"/>
    </row>
    <row r="24" spans="1:33">
      <c r="A24" s="47"/>
      <c r="B24" s="101"/>
      <c r="C24" s="101"/>
      <c r="D24" s="101"/>
      <c r="E24" s="101"/>
      <c r="F24" s="47"/>
      <c r="G24" s="47"/>
      <c r="H24" s="47"/>
      <c r="I24" s="47"/>
      <c r="J24" s="47"/>
      <c r="K24" s="47"/>
      <c r="AG24" s="32"/>
    </row>
    <row r="25" spans="1:33" ht="15.75" thickBot="1">
      <c r="A25" s="47"/>
      <c r="B25" s="101"/>
      <c r="C25" s="101"/>
      <c r="D25" s="101"/>
      <c r="E25" s="101"/>
      <c r="F25" s="47"/>
      <c r="G25" s="47"/>
      <c r="H25" s="47"/>
      <c r="I25" s="47"/>
      <c r="J25" s="47"/>
      <c r="K25" s="47"/>
    </row>
    <row r="26" spans="1:33">
      <c r="M26" s="105" t="s">
        <v>32</v>
      </c>
      <c r="N26" s="105"/>
      <c r="O26" s="105"/>
      <c r="P26" s="105"/>
      <c r="Q26" s="105"/>
      <c r="R26" s="105"/>
      <c r="S26" s="105"/>
      <c r="T26" s="105"/>
      <c r="W26" s="84"/>
      <c r="X26" s="76" t="s">
        <v>34</v>
      </c>
      <c r="Y26" s="76"/>
      <c r="Z26" s="76"/>
      <c r="AA26" s="76"/>
      <c r="AB26" s="76"/>
      <c r="AC26" s="77"/>
    </row>
    <row r="27" spans="1:33" ht="15" customHeight="1">
      <c r="W27" s="106" t="s">
        <v>144</v>
      </c>
      <c r="X27" s="89">
        <f t="array" ref="X27:X42">MMULT($M5:$V20,N30:N39)</f>
        <v>8.327355618983695E-2</v>
      </c>
      <c r="Y27" s="89">
        <f t="array" ref="Y27:Y42">MMULT($M5:$V20,O30:O39)</f>
        <v>-0.11994709143285631</v>
      </c>
      <c r="Z27" s="89">
        <f t="array" ref="Z27:Z42">MMULT($M5:$V20,P30:P39)</f>
        <v>-0.21706195838624268</v>
      </c>
      <c r="AA27" s="89">
        <f t="array" ref="AA27:AA42">MMULT($M5:$V20,Q30:Q39)</f>
        <v>-0.2389764440483384</v>
      </c>
      <c r="AB27" s="89">
        <f t="array" ref="AB27:AB42">MMULT($M5:$V20,R30:R39)</f>
        <v>-0.24027388452437015</v>
      </c>
      <c r="AC27" s="89">
        <f t="array" ref="AC27:AC42">MMULT($M5:$V20,S30:S39)</f>
        <v>-0.26103939202688486</v>
      </c>
      <c r="AE27" s="32"/>
    </row>
    <row r="28" spans="1:33" ht="15.75" thickBot="1">
      <c r="W28" s="106"/>
      <c r="X28" s="90">
        <v>1.1013855232485499</v>
      </c>
      <c r="Y28" s="90">
        <v>1.0021741004692162</v>
      </c>
      <c r="Z28" s="90">
        <v>0.98191768914400268</v>
      </c>
      <c r="AA28" s="90">
        <v>1.022273297832756</v>
      </c>
      <c r="AB28" s="90">
        <v>1.05191754131068</v>
      </c>
      <c r="AC28" s="90">
        <v>1.0376261218664282</v>
      </c>
    </row>
    <row r="29" spans="1:33" ht="15.75" thickBot="1">
      <c r="A29" s="74" t="s">
        <v>14</v>
      </c>
      <c r="B29" s="75"/>
      <c r="C29" s="75"/>
      <c r="D29" s="76" t="s">
        <v>31</v>
      </c>
      <c r="E29" s="76"/>
      <c r="F29" s="76"/>
      <c r="G29" s="76"/>
      <c r="H29" s="76"/>
      <c r="I29" s="76"/>
      <c r="J29" s="77"/>
      <c r="W29" s="106"/>
      <c r="X29" s="90">
        <v>4.0644799557446987E-2</v>
      </c>
      <c r="Y29" s="90">
        <v>9.7049278148202467E-2</v>
      </c>
      <c r="Z29" s="90">
        <v>0.10705427995695281</v>
      </c>
      <c r="AA29" s="90">
        <v>0.15181631458424055</v>
      </c>
      <c r="AB29" s="90">
        <v>0.18813543421736822</v>
      </c>
      <c r="AC29" s="90">
        <v>0.17159726904537331</v>
      </c>
    </row>
    <row r="30" spans="1:33">
      <c r="A30" s="78" t="s">
        <v>15</v>
      </c>
      <c r="B30" s="40" t="s">
        <v>16</v>
      </c>
      <c r="C30" s="73" t="s">
        <v>21</v>
      </c>
      <c r="D30" s="73" t="s">
        <v>22</v>
      </c>
      <c r="E30" s="73" t="s">
        <v>23</v>
      </c>
      <c r="F30" s="73" t="s">
        <v>24</v>
      </c>
      <c r="G30" s="73" t="s">
        <v>17</v>
      </c>
      <c r="H30" s="73" t="s">
        <v>18</v>
      </c>
      <c r="I30" s="73" t="s">
        <v>19</v>
      </c>
      <c r="J30" s="79" t="s">
        <v>20</v>
      </c>
      <c r="M30" s="84" t="s">
        <v>33</v>
      </c>
      <c r="N30" s="76">
        <f t="array" ref="N30:N39">TRANSPOSE(A31:J31)</f>
        <v>1</v>
      </c>
      <c r="O30" s="76">
        <f t="array" ref="O30:O39">TRANSPOSE(A32:J32)</f>
        <v>1</v>
      </c>
      <c r="P30" s="76">
        <f t="array" ref="P30:P39">TRANSPOSE(A33:J33)</f>
        <v>1</v>
      </c>
      <c r="Q30" s="76">
        <f t="array" ref="Q30:Q39">TRANSPOSE(A34:J34)</f>
        <v>1</v>
      </c>
      <c r="R30" s="76">
        <f t="array" ref="R30:R39">TRANSPOSE(A35:J35)</f>
        <v>1</v>
      </c>
      <c r="S30" s="77">
        <f t="array" ref="S30:S39">TRANSPOSE(A36:K36)</f>
        <v>1</v>
      </c>
      <c r="W30" s="106"/>
      <c r="X30" s="90">
        <v>1.2565671330488828</v>
      </c>
      <c r="Y30" s="90">
        <v>0.99238145307944292</v>
      </c>
      <c r="Z30" s="90">
        <v>0.79382748154782623</v>
      </c>
      <c r="AA30" s="90">
        <v>0.76385260317053183</v>
      </c>
      <c r="AB30" s="90">
        <v>0.78604788018501004</v>
      </c>
      <c r="AC30" s="90">
        <v>0.74863415419982982</v>
      </c>
    </row>
    <row r="31" spans="1:33">
      <c r="A31" s="78">
        <v>1</v>
      </c>
      <c r="B31" s="40">
        <v>0</v>
      </c>
      <c r="C31" s="40">
        <f t="shared" ref="C31:F35" si="0">H10</f>
        <v>0.32104638099991395</v>
      </c>
      <c r="D31" s="40">
        <f t="shared" si="0"/>
        <v>0.35222222222222227</v>
      </c>
      <c r="E31" s="40">
        <f t="shared" si="0"/>
        <v>0.29394736842105268</v>
      </c>
      <c r="F31" s="40">
        <f t="shared" si="0"/>
        <v>0.27491501438660726</v>
      </c>
      <c r="G31" s="40">
        <v>0</v>
      </c>
      <c r="H31" s="40">
        <v>0</v>
      </c>
      <c r="I31" s="40">
        <v>0</v>
      </c>
      <c r="J31" s="80">
        <v>0</v>
      </c>
      <c r="K31" t="s">
        <v>61</v>
      </c>
      <c r="M31" s="78"/>
      <c r="N31" s="40">
        <v>0</v>
      </c>
      <c r="O31" s="40">
        <v>0</v>
      </c>
      <c r="P31" s="40">
        <v>0</v>
      </c>
      <c r="Q31" s="40">
        <v>0</v>
      </c>
      <c r="R31" s="40">
        <v>0</v>
      </c>
      <c r="S31" s="80">
        <v>0</v>
      </c>
      <c r="W31" s="106" t="s">
        <v>27</v>
      </c>
      <c r="X31" s="91">
        <v>-0.46229910103406519</v>
      </c>
      <c r="Y31" s="91">
        <v>-0.30304963428783172</v>
      </c>
      <c r="Z31" s="91">
        <v>-0.18163992767643472</v>
      </c>
      <c r="AA31" s="91">
        <v>-0.16946660961223434</v>
      </c>
      <c r="AB31" s="91">
        <v>-0.17143401570624867</v>
      </c>
      <c r="AC31" s="91">
        <v>-0.12350436023068712</v>
      </c>
    </row>
    <row r="32" spans="1:33" ht="15" customHeight="1">
      <c r="A32" s="78">
        <v>1</v>
      </c>
      <c r="B32" s="40">
        <v>0</v>
      </c>
      <c r="C32" s="40">
        <f t="shared" si="0"/>
        <v>0.18977408299106016</v>
      </c>
      <c r="D32" s="40">
        <f t="shared" si="0"/>
        <v>0.16688888888888884</v>
      </c>
      <c r="E32" s="40">
        <f t="shared" si="0"/>
        <v>0.16236842105263163</v>
      </c>
      <c r="F32" s="40">
        <f t="shared" si="0"/>
        <v>0.16505362280931193</v>
      </c>
      <c r="G32" s="40">
        <f>'FORWARD 1'!D81</f>
        <v>1.8042808179765397E-2</v>
      </c>
      <c r="H32" s="40">
        <f>'FORWARD 1'!E81</f>
        <v>0.1073770866692443</v>
      </c>
      <c r="I32" s="40">
        <f>'FORWARD 1'!F81</f>
        <v>5.5681266008060304E-3</v>
      </c>
      <c r="J32" s="80">
        <f>'FORWARD 1'!G81</f>
        <v>0.12443470364555562</v>
      </c>
      <c r="K32" t="s">
        <v>62</v>
      </c>
      <c r="M32" s="78"/>
      <c r="N32" s="40">
        <v>0.32104638099991395</v>
      </c>
      <c r="O32" s="40">
        <v>0.18977408299106016</v>
      </c>
      <c r="P32" s="40">
        <v>9.6551773996474938E-2</v>
      </c>
      <c r="Q32" s="40">
        <v>6.7063069371297704E-2</v>
      </c>
      <c r="R32" s="40">
        <v>0.10463738655499137</v>
      </c>
      <c r="S32" s="80">
        <v>0.10344834966583473</v>
      </c>
      <c r="W32" s="106"/>
      <c r="X32" s="91">
        <v>0.44052245167630055</v>
      </c>
      <c r="Y32" s="91">
        <v>0.48589617127015244</v>
      </c>
      <c r="Z32" s="91">
        <v>0.50959079887582692</v>
      </c>
      <c r="AA32" s="91">
        <v>0.52056240064491432</v>
      </c>
      <c r="AB32" s="91">
        <v>0.55629045996093429</v>
      </c>
      <c r="AC32" s="91">
        <v>0.58916430002571485</v>
      </c>
    </row>
    <row r="33" spans="1:29">
      <c r="A33" s="78">
        <v>1</v>
      </c>
      <c r="B33" s="40">
        <v>0</v>
      </c>
      <c r="C33" s="40">
        <f t="shared" si="0"/>
        <v>9.6551773996474938E-2</v>
      </c>
      <c r="D33" s="40">
        <f t="shared" si="0"/>
        <v>9.8666666666666777E-2</v>
      </c>
      <c r="E33" s="40">
        <f t="shared" si="0"/>
        <v>0.1081579210526316</v>
      </c>
      <c r="F33" s="40">
        <f t="shared" si="0"/>
        <v>8.5796521056761679E-2</v>
      </c>
      <c r="G33" s="40">
        <f>'FORWARD 1'!Q81</f>
        <v>-1.6943015895396506E-2</v>
      </c>
      <c r="H33" s="40">
        <f>'FORWARD 1'!R81</f>
        <v>0.14267630201942549</v>
      </c>
      <c r="I33" s="40">
        <f>'FORWARD 1'!S81</f>
        <v>1.4007210150810677E-2</v>
      </c>
      <c r="J33" s="80">
        <f>'FORWARD 1'!T81</f>
        <v>0.18684099642347227</v>
      </c>
      <c r="K33" t="s">
        <v>212</v>
      </c>
      <c r="M33" s="78"/>
      <c r="N33" s="40">
        <v>0.35222222222222227</v>
      </c>
      <c r="O33" s="40">
        <v>0.16688888888888884</v>
      </c>
      <c r="P33" s="40">
        <v>9.8666666666666777E-2</v>
      </c>
      <c r="Q33" s="40">
        <v>7.444444444444448E-2</v>
      </c>
      <c r="R33" s="40">
        <v>9.0222200000000113E-2</v>
      </c>
      <c r="S33" s="80">
        <v>8.4444466666666704E-2</v>
      </c>
      <c r="W33" s="106"/>
      <c r="X33" s="91">
        <v>-0.55921292430839542</v>
      </c>
      <c r="Y33" s="91">
        <v>-0.68873749954530628</v>
      </c>
      <c r="Z33" s="91">
        <v>-0.74707198238064243</v>
      </c>
      <c r="AA33" s="91">
        <v>-0.7617106457069821</v>
      </c>
      <c r="AB33" s="91">
        <v>-0.73022128650571505</v>
      </c>
      <c r="AC33" s="91">
        <v>-0.72918696237881975</v>
      </c>
    </row>
    <row r="34" spans="1:29">
      <c r="A34" s="78">
        <v>1</v>
      </c>
      <c r="B34" s="40">
        <v>0</v>
      </c>
      <c r="C34" s="40">
        <f t="shared" si="0"/>
        <v>6.7063069371297704E-2</v>
      </c>
      <c r="D34" s="40">
        <f t="shared" si="0"/>
        <v>7.444444444444448E-2</v>
      </c>
      <c r="E34" s="40">
        <f t="shared" si="0"/>
        <v>0.11921055263157901</v>
      </c>
      <c r="F34" s="40">
        <f t="shared" si="0"/>
        <v>0.11195398901386343</v>
      </c>
      <c r="G34" s="40">
        <f>'FORWARD 1'!AD81</f>
        <v>-6.2425130452500172E-2</v>
      </c>
      <c r="H34" s="40">
        <f>'FORWARD 1'!AE81</f>
        <v>0.16397561198920779</v>
      </c>
      <c r="I34" s="40">
        <f>'FORWARD 1'!AF81</f>
        <v>1.7444493409736896E-2</v>
      </c>
      <c r="J34" s="80">
        <f>'FORWARD 1'!AG81</f>
        <v>0.20217925622660635</v>
      </c>
      <c r="K34" t="s">
        <v>213</v>
      </c>
      <c r="M34" s="78"/>
      <c r="N34" s="40">
        <v>0.29394736842105268</v>
      </c>
      <c r="O34" s="40">
        <v>0.16236842105263163</v>
      </c>
      <c r="P34" s="40">
        <v>0.1081579210526316</v>
      </c>
      <c r="Q34" s="40">
        <v>0.11921055263157901</v>
      </c>
      <c r="R34" s="40">
        <v>0.13000000000000003</v>
      </c>
      <c r="S34" s="80">
        <v>0.11263160526315795</v>
      </c>
      <c r="W34" s="106"/>
      <c r="X34" s="91">
        <v>-1.1080831491884311</v>
      </c>
      <c r="Y34" s="91">
        <v>-0.90398892123836094</v>
      </c>
      <c r="Z34" s="91">
        <v>-0.78999989450121089</v>
      </c>
      <c r="AA34" s="91">
        <v>-0.73994364197659579</v>
      </c>
      <c r="AB34" s="91">
        <v>-0.74288617455081363</v>
      </c>
      <c r="AC34" s="91">
        <v>-0.72226837358776963</v>
      </c>
    </row>
    <row r="35" spans="1:29">
      <c r="A35" s="78">
        <v>1</v>
      </c>
      <c r="B35" s="40">
        <v>0</v>
      </c>
      <c r="C35" s="40">
        <f t="shared" si="0"/>
        <v>0.10463738655499137</v>
      </c>
      <c r="D35" s="40">
        <f t="shared" si="0"/>
        <v>9.0222200000000113E-2</v>
      </c>
      <c r="E35" s="40">
        <f t="shared" si="0"/>
        <v>0.13000000000000003</v>
      </c>
      <c r="F35" s="40">
        <f t="shared" si="0"/>
        <v>0.13889615485221019</v>
      </c>
      <c r="G35" s="40">
        <f>'FORWARD 1'!AQ81</f>
        <v>-9.4133751938876492E-2</v>
      </c>
      <c r="H35" s="40">
        <f>'FORWARD 1'!AR81</f>
        <v>0.16450839820150656</v>
      </c>
      <c r="I35" s="40">
        <f>'FORWARD 1'!AS81</f>
        <v>2.3493555807313288E-2</v>
      </c>
      <c r="J35" s="80">
        <f>'FORWARD 1'!AT81</f>
        <v>0.21045550435716351</v>
      </c>
      <c r="K35" t="s">
        <v>215</v>
      </c>
      <c r="M35" s="78"/>
      <c r="N35" s="40">
        <v>0.27491501438660726</v>
      </c>
      <c r="O35" s="40">
        <v>0.16505362280931193</v>
      </c>
      <c r="P35" s="40">
        <v>8.5796521056761679E-2</v>
      </c>
      <c r="Q35" s="40">
        <v>0.11195398901386343</v>
      </c>
      <c r="R35" s="40">
        <v>0.13889615485221019</v>
      </c>
      <c r="S35" s="80">
        <v>0.10959981689772427</v>
      </c>
      <c r="W35" s="106" t="s">
        <v>28</v>
      </c>
      <c r="X35" s="92">
        <v>0.93757406102049679</v>
      </c>
      <c r="Y35" s="92">
        <v>0.59296506456176123</v>
      </c>
      <c r="Z35" s="92">
        <v>0.40907336053277926</v>
      </c>
      <c r="AA35" s="92">
        <v>0.32958861367154874</v>
      </c>
      <c r="AB35" s="92">
        <v>0.3689296829317697</v>
      </c>
      <c r="AC35" s="92">
        <v>0.36577559921893016</v>
      </c>
    </row>
    <row r="36" spans="1:29">
      <c r="A36" s="78">
        <v>1</v>
      </c>
      <c r="B36" s="40">
        <v>0</v>
      </c>
      <c r="C36" s="40">
        <f t="shared" ref="C36:F36" si="1">H15</f>
        <v>0.10344834966583473</v>
      </c>
      <c r="D36" s="40">
        <f t="shared" si="1"/>
        <v>8.4444466666666704E-2</v>
      </c>
      <c r="E36" s="40">
        <f t="shared" si="1"/>
        <v>0.11263160526315795</v>
      </c>
      <c r="F36" s="40">
        <f t="shared" si="1"/>
        <v>0.10959981689772427</v>
      </c>
      <c r="G36" s="40">
        <f>'FORWARD 1'!BD81</f>
        <v>-0.11387018519281396</v>
      </c>
      <c r="H36" s="40">
        <f>'FORWARD 1'!BE81</f>
        <v>0.16080604532546292</v>
      </c>
      <c r="I36" s="40">
        <f>'FORWARD 1'!BF81</f>
        <v>2.9660400957576188E-2</v>
      </c>
      <c r="J36" s="80">
        <f>'FORWARD 1'!BG81</f>
        <v>0.21390659142759133</v>
      </c>
      <c r="K36" t="s">
        <v>216</v>
      </c>
      <c r="M36" s="78"/>
      <c r="N36" s="40">
        <v>0</v>
      </c>
      <c r="O36" s="40">
        <v>1.8042808179765397E-2</v>
      </c>
      <c r="P36" s="40">
        <v>-1.6943015895396506E-2</v>
      </c>
      <c r="Q36" s="40">
        <v>-6.2425130452500172E-2</v>
      </c>
      <c r="R36" s="40">
        <v>-9.4133751938876492E-2</v>
      </c>
      <c r="S36" s="80">
        <v>-0.11387018519281396</v>
      </c>
      <c r="W36" s="106"/>
      <c r="X36" s="92">
        <v>-0.67371659652937421</v>
      </c>
      <c r="Y36" s="92">
        <v>-0.56552448711475367</v>
      </c>
      <c r="Z36" s="92">
        <v>-0.50611286301863179</v>
      </c>
      <c r="AA36" s="92">
        <v>-0.48947427477664363</v>
      </c>
      <c r="AB36" s="92">
        <v>-0.49674376212038945</v>
      </c>
      <c r="AC36" s="92">
        <v>-0.48280647576136076</v>
      </c>
    </row>
    <row r="37" spans="1:29" ht="15" customHeight="1" thickBot="1">
      <c r="A37" s="81">
        <v>1</v>
      </c>
      <c r="B37" s="82">
        <v>0</v>
      </c>
      <c r="C37" s="82">
        <f t="shared" ref="C37:F37" si="2">H16</f>
        <v>6.967897906489845E-2</v>
      </c>
      <c r="D37" s="82">
        <f t="shared" si="2"/>
        <v>5.6444466666666672E-2</v>
      </c>
      <c r="E37" s="82">
        <f t="shared" si="2"/>
        <v>4.7894736842105268E-2</v>
      </c>
      <c r="F37" s="82">
        <f t="shared" si="2"/>
        <v>2.9296390269421883E-2</v>
      </c>
      <c r="G37" s="82">
        <f>PRODUCT(G10,J35)</f>
        <v>8638.5670873484905</v>
      </c>
      <c r="H37" s="82">
        <f>PRODUCT(H10,K35)</f>
        <v>0.32104638099991395</v>
      </c>
      <c r="I37" s="82">
        <f t="shared" ref="I37:J37" si="3">PRODUCT(I10,L35)</f>
        <v>0.35222222222222227</v>
      </c>
      <c r="J37" s="83">
        <f t="shared" si="3"/>
        <v>0.29394736842105268</v>
      </c>
      <c r="K37" t="s">
        <v>222</v>
      </c>
      <c r="M37" s="78"/>
      <c r="N37" s="40">
        <v>0</v>
      </c>
      <c r="O37" s="40">
        <v>0.1073770866692443</v>
      </c>
      <c r="P37" s="40">
        <v>0.14267630201942549</v>
      </c>
      <c r="Q37" s="40">
        <v>0.16397561198920779</v>
      </c>
      <c r="R37" s="40">
        <v>0.16450839820150656</v>
      </c>
      <c r="S37" s="80">
        <v>0.16080604532546292</v>
      </c>
      <c r="W37" s="106"/>
      <c r="X37" s="92">
        <v>-0.43505866882907795</v>
      </c>
      <c r="Y37" s="92">
        <v>-0.33748801418901325</v>
      </c>
      <c r="Z37" s="92">
        <v>-0.31686732862040362</v>
      </c>
      <c r="AA37" s="92">
        <v>-0.35968907798149036</v>
      </c>
      <c r="AB37" s="92">
        <v>-0.40387501543544635</v>
      </c>
      <c r="AC37" s="92">
        <v>-0.3914749310811112</v>
      </c>
    </row>
    <row r="38" spans="1:29">
      <c r="M38" s="78"/>
      <c r="N38" s="40">
        <v>0</v>
      </c>
      <c r="O38" s="40">
        <v>5.5681266008060304E-3</v>
      </c>
      <c r="P38" s="40">
        <v>1.4007210150810677E-2</v>
      </c>
      <c r="Q38" s="40">
        <v>1.7444493409736896E-2</v>
      </c>
      <c r="R38" s="40">
        <v>2.3493555807313288E-2</v>
      </c>
      <c r="S38" s="80">
        <v>2.9660400957576188E-2</v>
      </c>
      <c r="W38" s="106"/>
      <c r="X38" s="92">
        <v>7.182869421559368E-2</v>
      </c>
      <c r="Y38" s="92">
        <v>-0.18186326708037942</v>
      </c>
      <c r="Z38" s="92">
        <v>-0.32572352515003716</v>
      </c>
      <c r="AA38" s="92">
        <v>-0.32571708079094031</v>
      </c>
      <c r="AB38" s="92">
        <v>-0.30679490541420562</v>
      </c>
      <c r="AC38" s="92">
        <v>-0.33520678509531276</v>
      </c>
    </row>
    <row r="39" spans="1:29" ht="15.75" thickBot="1">
      <c r="M39" s="85"/>
      <c r="N39" s="86">
        <v>0</v>
      </c>
      <c r="O39" s="86">
        <v>0.12443470364555562</v>
      </c>
      <c r="P39" s="86">
        <v>0.18684099642347227</v>
      </c>
      <c r="Q39" s="86">
        <v>0.20217925622660635</v>
      </c>
      <c r="R39" s="86">
        <v>0.21045550435716351</v>
      </c>
      <c r="S39" s="87">
        <v>0.21390659142759133</v>
      </c>
      <c r="W39" s="106" t="s">
        <v>29</v>
      </c>
      <c r="X39" s="93">
        <v>0.24996356201668229</v>
      </c>
      <c r="Y39" s="93">
        <v>0.25860407325886314</v>
      </c>
      <c r="Z39" s="93">
        <v>0.17708835167021558</v>
      </c>
      <c r="AA39" s="93">
        <v>0.18168896577396099</v>
      </c>
      <c r="AB39" s="93">
        <v>0.19233806977543974</v>
      </c>
      <c r="AC39" s="93">
        <v>0.15300350937854851</v>
      </c>
    </row>
    <row r="40" spans="1:29">
      <c r="M40" s="40"/>
      <c r="N40" s="40" t="str">
        <f>K31</f>
        <v>langkah 1</v>
      </c>
      <c r="O40" s="40" t="str">
        <f>K32</f>
        <v>langkah 2</v>
      </c>
      <c r="P40" s="40" t="s">
        <v>212</v>
      </c>
      <c r="Q40" s="40" t="s">
        <v>214</v>
      </c>
      <c r="R40" s="40" t="s">
        <v>215</v>
      </c>
      <c r="S40" s="40" t="s">
        <v>216</v>
      </c>
      <c r="W40" s="106"/>
      <c r="X40" s="93">
        <v>-1.1663392356213738</v>
      </c>
      <c r="Y40" s="93">
        <v>-1.0987194323066811</v>
      </c>
      <c r="Z40" s="93">
        <v>-1.0090365853669565</v>
      </c>
      <c r="AA40" s="93">
        <v>-1.0576609664556682</v>
      </c>
      <c r="AB40" s="93">
        <v>-1.1216523945706711</v>
      </c>
      <c r="AC40" s="93">
        <v>-1.0963541387817155</v>
      </c>
    </row>
    <row r="41" spans="1:29">
      <c r="W41" s="106"/>
      <c r="X41" s="93">
        <v>-0.50283796746758314</v>
      </c>
      <c r="Y41" s="93">
        <v>-0.55787894499094515</v>
      </c>
      <c r="Z41" s="93">
        <v>-0.63806585244307823</v>
      </c>
      <c r="AA41" s="93">
        <v>-0.65237764172362789</v>
      </c>
      <c r="AB41" s="93">
        <v>-0.67207834608978656</v>
      </c>
      <c r="AC41" s="93">
        <v>-0.71449081389277147</v>
      </c>
    </row>
    <row r="42" spans="1:29" ht="15" customHeight="1" thickBot="1">
      <c r="W42" s="107"/>
      <c r="X42" s="94">
        <v>0.39880910034284534</v>
      </c>
      <c r="Y42" s="94">
        <v>0.46201136647134694</v>
      </c>
      <c r="Z42" s="94">
        <v>0.49219164563902967</v>
      </c>
      <c r="AA42" s="94">
        <v>0.51670475991754072</v>
      </c>
      <c r="AB42" s="94">
        <v>0.48995207604981444</v>
      </c>
      <c r="AC42" s="94">
        <v>0.46115442794268457</v>
      </c>
    </row>
    <row r="43" spans="1:29">
      <c r="I43" s="88" t="s">
        <v>255</v>
      </c>
      <c r="W43" s="8"/>
      <c r="X43" s="27" t="str">
        <f>N40</f>
        <v>langkah 1</v>
      </c>
      <c r="Y43" t="str">
        <f>O40</f>
        <v>langkah 2</v>
      </c>
      <c r="Z43" t="s">
        <v>212</v>
      </c>
      <c r="AA43" t="s">
        <v>213</v>
      </c>
      <c r="AB43" t="s">
        <v>215</v>
      </c>
      <c r="AC43" t="s">
        <v>216</v>
      </c>
    </row>
    <row r="44" spans="1:29">
      <c r="J44" t="s">
        <v>254</v>
      </c>
      <c r="U44" s="8"/>
      <c r="V44" s="27"/>
    </row>
    <row r="45" spans="1:29">
      <c r="U45" s="8"/>
      <c r="V45" s="27"/>
    </row>
    <row r="46" spans="1:29">
      <c r="U46" s="8"/>
      <c r="V46" s="27"/>
    </row>
  </sheetData>
  <mergeCells count="5">
    <mergeCell ref="M26:T26"/>
    <mergeCell ref="W27:W30"/>
    <mergeCell ref="W31:W34"/>
    <mergeCell ref="W35:W38"/>
    <mergeCell ref="W39:W42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CX89"/>
  <sheetViews>
    <sheetView topLeftCell="A34" zoomScale="70" zoomScaleNormal="70" workbookViewId="0">
      <selection activeCell="W92" sqref="W92"/>
    </sheetView>
  </sheetViews>
  <sheetFormatPr defaultRowHeight="15"/>
  <cols>
    <col min="2" max="2" width="15.140625" bestFit="1" customWidth="1"/>
    <col min="13" max="17" width="12" bestFit="1" customWidth="1"/>
  </cols>
  <sheetData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spans="1:77" ht="15" customHeight="1"/>
    <row r="18" spans="1:77" ht="15" customHeight="1"/>
    <row r="19" spans="1:77" ht="15" customHeight="1"/>
    <row r="20" spans="1:77" ht="15" customHeight="1"/>
    <row r="21" spans="1:77" ht="15" customHeight="1"/>
    <row r="22" spans="1:77" ht="15" customHeight="1"/>
    <row r="23" spans="1:77" ht="15" customHeight="1"/>
    <row r="26" spans="1:77">
      <c r="A26" s="9" t="s">
        <v>60</v>
      </c>
      <c r="B26" s="10"/>
      <c r="C26" s="7"/>
      <c r="D26" s="7"/>
      <c r="E26" s="7"/>
      <c r="F26" s="7"/>
      <c r="G26" s="7"/>
      <c r="H26" s="7"/>
      <c r="I26" s="7"/>
      <c r="J26" s="7"/>
      <c r="K26" s="7"/>
      <c r="L26" s="12"/>
      <c r="N26" s="9" t="s">
        <v>217</v>
      </c>
      <c r="O26" s="38"/>
      <c r="P26" s="37"/>
      <c r="Q26" s="37"/>
      <c r="R26" s="37"/>
      <c r="S26" s="37"/>
      <c r="T26" s="37"/>
      <c r="U26" s="37"/>
      <c r="V26" s="37"/>
      <c r="W26" s="37"/>
      <c r="X26" s="37"/>
      <c r="Y26" s="45"/>
      <c r="AA26" s="9" t="s">
        <v>218</v>
      </c>
      <c r="AB26" s="38"/>
      <c r="AC26" s="37"/>
      <c r="AD26" s="37"/>
      <c r="AE26" s="37"/>
      <c r="AF26" s="37"/>
      <c r="AG26" s="37"/>
      <c r="AH26" s="37"/>
      <c r="AI26" s="37"/>
      <c r="AJ26" s="37"/>
      <c r="AK26" s="37"/>
      <c r="AL26" s="45"/>
      <c r="AN26" s="9" t="s">
        <v>219</v>
      </c>
      <c r="AO26" s="38"/>
      <c r="AP26" s="37"/>
      <c r="AQ26" s="37"/>
      <c r="AR26" s="37"/>
      <c r="AS26" s="37"/>
      <c r="AT26" s="37"/>
      <c r="AU26" s="37"/>
      <c r="AV26" s="37"/>
      <c r="AW26" s="37"/>
      <c r="AX26" s="37"/>
      <c r="AY26" s="45"/>
      <c r="BA26" s="9" t="s">
        <v>220</v>
      </c>
      <c r="BB26" s="38"/>
      <c r="BC26" s="37"/>
      <c r="BD26" s="37"/>
      <c r="BE26" s="37"/>
      <c r="BF26" s="37"/>
      <c r="BG26" s="37"/>
      <c r="BH26" s="37"/>
      <c r="BI26" s="37"/>
      <c r="BJ26" s="37"/>
      <c r="BK26" s="37"/>
      <c r="BL26" s="45"/>
      <c r="BN26" s="9" t="s">
        <v>221</v>
      </c>
      <c r="BO26" s="38"/>
      <c r="BP26" s="37"/>
      <c r="BQ26" s="37"/>
      <c r="BR26" s="37"/>
      <c r="BS26" s="37"/>
      <c r="BT26" s="37"/>
      <c r="BU26" s="37"/>
      <c r="BV26" s="37"/>
      <c r="BW26" s="37"/>
      <c r="BX26" s="37"/>
      <c r="BY26" s="45"/>
    </row>
    <row r="27" spans="1:77">
      <c r="A27" s="14"/>
      <c r="B27" s="19" t="s">
        <v>35</v>
      </c>
      <c r="C27" s="19"/>
      <c r="D27" s="19"/>
      <c r="E27" s="19"/>
      <c r="F27" s="19"/>
      <c r="G27" s="19"/>
      <c r="H27" s="17"/>
      <c r="I27" s="17"/>
      <c r="J27" s="17"/>
      <c r="K27" s="17"/>
      <c r="L27" s="13"/>
      <c r="N27" s="39"/>
      <c r="O27" s="19" t="s">
        <v>35</v>
      </c>
      <c r="P27" s="19"/>
      <c r="Q27" s="19"/>
      <c r="R27" s="19"/>
      <c r="S27" s="19"/>
      <c r="T27" s="19"/>
      <c r="U27" s="40"/>
      <c r="V27" s="40"/>
      <c r="W27" s="40"/>
      <c r="X27" s="40"/>
      <c r="Y27" s="41"/>
      <c r="AA27" s="39"/>
      <c r="AB27" s="19" t="s">
        <v>35</v>
      </c>
      <c r="AC27" s="19"/>
      <c r="AD27" s="19"/>
      <c r="AE27" s="19"/>
      <c r="AF27" s="19"/>
      <c r="AG27" s="19"/>
      <c r="AH27" s="40"/>
      <c r="AI27" s="40"/>
      <c r="AJ27" s="40"/>
      <c r="AK27" s="40"/>
      <c r="AL27" s="41"/>
      <c r="AN27" s="39"/>
      <c r="AO27" s="19" t="s">
        <v>35</v>
      </c>
      <c r="AP27" s="19"/>
      <c r="AQ27" s="19"/>
      <c r="AR27" s="19"/>
      <c r="AS27" s="19"/>
      <c r="AT27" s="19"/>
      <c r="AU27" s="40"/>
      <c r="AV27" s="40"/>
      <c r="AW27" s="40"/>
      <c r="AX27" s="40"/>
      <c r="AY27" s="41"/>
      <c r="BA27" s="39"/>
      <c r="BB27" s="19" t="s">
        <v>35</v>
      </c>
      <c r="BC27" s="19"/>
      <c r="BD27" s="19"/>
      <c r="BE27" s="19"/>
      <c r="BF27" s="19"/>
      <c r="BG27" s="19"/>
      <c r="BH27" s="40"/>
      <c r="BI27" s="40"/>
      <c r="BJ27" s="40"/>
      <c r="BK27" s="40"/>
      <c r="BL27" s="41"/>
      <c r="BN27" s="39"/>
      <c r="BO27" s="19" t="s">
        <v>35</v>
      </c>
      <c r="BP27" s="19"/>
      <c r="BQ27" s="19"/>
      <c r="BR27" s="19"/>
      <c r="BS27" s="19"/>
      <c r="BT27" s="19"/>
      <c r="BU27" s="40"/>
      <c r="BV27" s="40"/>
      <c r="BW27" s="40"/>
      <c r="BX27" s="40"/>
      <c r="BY27" s="41"/>
    </row>
    <row r="28" spans="1:77">
      <c r="A28" s="112" t="str">
        <f>iNPUT!$W27</f>
        <v>C</v>
      </c>
      <c r="B28" s="17">
        <f>iNPUT!X27</f>
        <v>8.327355618983695E-2</v>
      </c>
      <c r="C28" s="17"/>
      <c r="D28" s="17"/>
      <c r="E28" s="17" t="s">
        <v>36</v>
      </c>
      <c r="F28" s="18">
        <f t="array" ref="F28:I28">TRANSPOSE(B28:B31)</f>
        <v>8.327355618983695E-2</v>
      </c>
      <c r="G28" s="18">
        <v>1.1013855232485499</v>
      </c>
      <c r="H28" s="18">
        <v>4.0644799557446987E-2</v>
      </c>
      <c r="I28" s="18">
        <v>1.2565671330488828</v>
      </c>
      <c r="J28" s="18"/>
      <c r="K28" s="17"/>
      <c r="L28" s="13"/>
      <c r="N28" s="112" t="str">
        <f>iNPUT!$W27</f>
        <v>C</v>
      </c>
      <c r="O28" s="40">
        <f>iNPUT!Y27</f>
        <v>-0.11994709143285631</v>
      </c>
      <c r="P28" s="40"/>
      <c r="Q28" s="40"/>
      <c r="R28" s="40" t="s">
        <v>36</v>
      </c>
      <c r="S28" s="18">
        <f t="array" ref="S28:V28">TRANSPOSE(O28:O31)</f>
        <v>-0.11994709143285631</v>
      </c>
      <c r="T28" s="18">
        <v>1.0021741004692162</v>
      </c>
      <c r="U28" s="18">
        <v>9.7049278148202467E-2</v>
      </c>
      <c r="V28" s="18">
        <v>0.99238145307944292</v>
      </c>
      <c r="W28" s="18"/>
      <c r="X28" s="40"/>
      <c r="Y28" s="41"/>
      <c r="AA28" s="112" t="str">
        <f>iNPUT!$W27</f>
        <v>C</v>
      </c>
      <c r="AB28" s="40">
        <f>iNPUT!Z27</f>
        <v>-0.21706195838624268</v>
      </c>
      <c r="AC28" s="40"/>
      <c r="AD28" s="40"/>
      <c r="AE28" s="40" t="s">
        <v>36</v>
      </c>
      <c r="AF28" s="18">
        <f t="array" ref="AF28:AI28">TRANSPOSE(AB28:AB31)</f>
        <v>-0.21706195838624268</v>
      </c>
      <c r="AG28" s="18">
        <v>0.98191768914400268</v>
      </c>
      <c r="AH28" s="18">
        <v>0.10705427995695281</v>
      </c>
      <c r="AI28" s="18">
        <v>0.79382748154782623</v>
      </c>
      <c r="AJ28" s="18"/>
      <c r="AK28" s="40"/>
      <c r="AL28" s="41"/>
      <c r="AN28" s="112" t="str">
        <f>iNPUT!$W27</f>
        <v>C</v>
      </c>
      <c r="AO28" s="40">
        <f>iNPUT!AA27</f>
        <v>-0.2389764440483384</v>
      </c>
      <c r="AP28" s="40"/>
      <c r="AQ28" s="40"/>
      <c r="AR28" s="40" t="s">
        <v>36</v>
      </c>
      <c r="AS28" s="18">
        <f t="array" ref="AS28:AV28">TRANSPOSE(AO28:AO31)</f>
        <v>-0.2389764440483384</v>
      </c>
      <c r="AT28" s="18">
        <v>1.022273297832756</v>
      </c>
      <c r="AU28" s="18">
        <v>0.15181631458424055</v>
      </c>
      <c r="AV28" s="18">
        <v>0.76385260317053183</v>
      </c>
      <c r="AW28" s="18"/>
      <c r="AX28" s="40"/>
      <c r="AY28" s="41"/>
      <c r="BA28" s="112" t="str">
        <f>iNPUT!$W27</f>
        <v>C</v>
      </c>
      <c r="BB28" s="40">
        <f>iNPUT!AB27</f>
        <v>-0.24027388452437015</v>
      </c>
      <c r="BC28" s="40"/>
      <c r="BD28" s="40"/>
      <c r="BE28" s="40" t="s">
        <v>36</v>
      </c>
      <c r="BF28" s="18">
        <f t="array" ref="BF28:BI28">TRANSPOSE(BB28:BB31)</f>
        <v>-0.24027388452437015</v>
      </c>
      <c r="BG28" s="18">
        <v>1.05191754131068</v>
      </c>
      <c r="BH28" s="18">
        <v>0.18813543421736822</v>
      </c>
      <c r="BI28" s="18">
        <v>0.78604788018501004</v>
      </c>
      <c r="BJ28" s="18"/>
      <c r="BK28" s="40"/>
      <c r="BL28" s="41"/>
      <c r="BN28" s="112" t="str">
        <f>iNPUT!$W27</f>
        <v>C</v>
      </c>
      <c r="BO28" s="40">
        <f>iNPUT!AC27</f>
        <v>-0.26103939202688486</v>
      </c>
      <c r="BP28" s="40"/>
      <c r="BQ28" s="40"/>
      <c r="BR28" s="40" t="s">
        <v>36</v>
      </c>
      <c r="BS28" s="18">
        <f t="array" ref="BS28:BV28">TRANSPOSE(BO28:BO31)</f>
        <v>-0.26103939202688486</v>
      </c>
      <c r="BT28" s="18">
        <v>1.0376261218664282</v>
      </c>
      <c r="BU28" s="18">
        <v>0.17159726904537331</v>
      </c>
      <c r="BV28" s="18">
        <v>0.74863415419982982</v>
      </c>
      <c r="BW28" s="18"/>
      <c r="BX28" s="40"/>
      <c r="BY28" s="41"/>
    </row>
    <row r="29" spans="1:77">
      <c r="A29" s="112"/>
      <c r="B29" s="17">
        <f>iNPUT!X28</f>
        <v>1.1013855232485499</v>
      </c>
      <c r="C29" s="17"/>
      <c r="D29" s="17"/>
      <c r="E29" s="17"/>
      <c r="F29" s="18">
        <f t="array" ref="F29:I29">TRANSPOSE(B32:B35)</f>
        <v>-0.46229910103406519</v>
      </c>
      <c r="G29" s="18">
        <v>0.44052245167630055</v>
      </c>
      <c r="H29" s="18">
        <v>-0.55921292430839542</v>
      </c>
      <c r="I29" s="18">
        <v>-1.1080831491884311</v>
      </c>
      <c r="J29" s="18"/>
      <c r="K29" s="17"/>
      <c r="L29" s="13"/>
      <c r="N29" s="112"/>
      <c r="O29" s="40">
        <f>iNPUT!Y28</f>
        <v>1.0021741004692162</v>
      </c>
      <c r="P29" s="40"/>
      <c r="Q29" s="40"/>
      <c r="R29" s="40"/>
      <c r="S29" s="18">
        <f t="array" ref="S29:V29">TRANSPOSE(O32:O35)</f>
        <v>-0.30304963428783172</v>
      </c>
      <c r="T29" s="18">
        <v>0.48589617127015244</v>
      </c>
      <c r="U29" s="18">
        <v>-0.68873749954530628</v>
      </c>
      <c r="V29" s="18">
        <v>-0.90398892123836094</v>
      </c>
      <c r="W29" s="18"/>
      <c r="X29" s="40"/>
      <c r="Y29" s="41"/>
      <c r="AA29" s="112"/>
      <c r="AB29" s="40">
        <f>iNPUT!Z28</f>
        <v>0.98191768914400268</v>
      </c>
      <c r="AC29" s="40"/>
      <c r="AD29" s="40"/>
      <c r="AE29" s="40"/>
      <c r="AF29" s="18">
        <f t="array" ref="AF29:AI29">TRANSPOSE(AB32:AB35)</f>
        <v>-0.18163992767643472</v>
      </c>
      <c r="AG29" s="18">
        <v>0.50959079887582692</v>
      </c>
      <c r="AH29" s="18">
        <v>-0.74707198238064243</v>
      </c>
      <c r="AI29" s="18">
        <v>-0.78999989450121089</v>
      </c>
      <c r="AJ29" s="18"/>
      <c r="AK29" s="40"/>
      <c r="AL29" s="41"/>
      <c r="AN29" s="112"/>
      <c r="AO29" s="40">
        <f>iNPUT!AA28</f>
        <v>1.022273297832756</v>
      </c>
      <c r="AP29" s="40"/>
      <c r="AQ29" s="40"/>
      <c r="AR29" s="40"/>
      <c r="AS29" s="18">
        <f t="array" ref="AS29:AV29">TRANSPOSE(AO32:AO35)</f>
        <v>-0.16946660961223434</v>
      </c>
      <c r="AT29" s="18">
        <v>0.52056240064491432</v>
      </c>
      <c r="AU29" s="18">
        <v>-0.7617106457069821</v>
      </c>
      <c r="AV29" s="18">
        <v>-0.73994364197659579</v>
      </c>
      <c r="AW29" s="18"/>
      <c r="AX29" s="40"/>
      <c r="AY29" s="41"/>
      <c r="BA29" s="112"/>
      <c r="BB29" s="40">
        <f>iNPUT!AB28</f>
        <v>1.05191754131068</v>
      </c>
      <c r="BC29" s="40"/>
      <c r="BD29" s="40"/>
      <c r="BE29" s="40"/>
      <c r="BF29" s="18">
        <f t="array" ref="BF29:BI29">TRANSPOSE(BB32:BB35)</f>
        <v>-0.17143401570624867</v>
      </c>
      <c r="BG29" s="18">
        <v>0.55629045996093429</v>
      </c>
      <c r="BH29" s="18">
        <v>-0.73022128650571505</v>
      </c>
      <c r="BI29" s="18">
        <v>-0.74288617455081363</v>
      </c>
      <c r="BJ29" s="18"/>
      <c r="BK29" s="40"/>
      <c r="BL29" s="41"/>
      <c r="BN29" s="112"/>
      <c r="BO29" s="40">
        <f>iNPUT!AC28</f>
        <v>1.0376261218664282</v>
      </c>
      <c r="BP29" s="40"/>
      <c r="BQ29" s="40"/>
      <c r="BR29" s="40"/>
      <c r="BS29" s="18">
        <f t="array" ref="BS29:BV29">TRANSPOSE(BO32:BO35)</f>
        <v>-0.12350436023068712</v>
      </c>
      <c r="BT29" s="18">
        <v>0.58916430002571485</v>
      </c>
      <c r="BU29" s="18">
        <v>-0.72918696237881975</v>
      </c>
      <c r="BV29" s="18">
        <v>-0.72226837358776963</v>
      </c>
      <c r="BW29" s="18"/>
      <c r="BX29" s="40"/>
      <c r="BY29" s="41"/>
    </row>
    <row r="30" spans="1:77">
      <c r="A30" s="112"/>
      <c r="B30" s="17">
        <f>iNPUT!X29</f>
        <v>4.0644799557446987E-2</v>
      </c>
      <c r="C30" s="17"/>
      <c r="D30" s="17"/>
      <c r="E30" s="17"/>
      <c r="F30" s="17">
        <f t="array" ref="F30:I30">TRANSPOSE(B36:B39)</f>
        <v>0.93757406102049679</v>
      </c>
      <c r="G30" s="17">
        <v>-0.67371659652937421</v>
      </c>
      <c r="H30" s="17">
        <v>-0.43505866882907795</v>
      </c>
      <c r="I30" s="17">
        <v>7.182869421559368E-2</v>
      </c>
      <c r="J30" s="17"/>
      <c r="K30" s="17"/>
      <c r="L30" s="13"/>
      <c r="N30" s="112"/>
      <c r="O30" s="40">
        <f>iNPUT!Y29</f>
        <v>9.7049278148202467E-2</v>
      </c>
      <c r="P30" s="40"/>
      <c r="Q30" s="40"/>
      <c r="R30" s="40"/>
      <c r="S30" s="40">
        <f t="array" ref="S30:V30">TRANSPOSE(O36:O39)</f>
        <v>0.59296506456176123</v>
      </c>
      <c r="T30" s="40">
        <v>-0.56552448711475367</v>
      </c>
      <c r="U30" s="40">
        <v>-0.33748801418901325</v>
      </c>
      <c r="V30" s="40">
        <v>-0.18186326708037942</v>
      </c>
      <c r="W30" s="40"/>
      <c r="X30" s="40"/>
      <c r="Y30" s="41"/>
      <c r="AA30" s="112"/>
      <c r="AB30" s="40">
        <f>iNPUT!Z29</f>
        <v>0.10705427995695281</v>
      </c>
      <c r="AC30" s="40"/>
      <c r="AD30" s="40"/>
      <c r="AE30" s="40"/>
      <c r="AF30" s="40">
        <f t="array" ref="AF30:AI30">TRANSPOSE(AB36:AB39)</f>
        <v>0.40907336053277926</v>
      </c>
      <c r="AG30" s="40">
        <v>-0.50611286301863179</v>
      </c>
      <c r="AH30" s="40">
        <v>-0.31686732862040362</v>
      </c>
      <c r="AI30" s="40">
        <v>-0.32572352515003716</v>
      </c>
      <c r="AJ30" s="40"/>
      <c r="AK30" s="40"/>
      <c r="AL30" s="41"/>
      <c r="AN30" s="112"/>
      <c r="AO30" s="40">
        <f>iNPUT!AA29</f>
        <v>0.15181631458424055</v>
      </c>
      <c r="AP30" s="40"/>
      <c r="AQ30" s="40"/>
      <c r="AR30" s="40"/>
      <c r="AS30" s="40">
        <f t="array" ref="AS30:AV30">TRANSPOSE(AO36:AO39)</f>
        <v>0.32958861367154874</v>
      </c>
      <c r="AT30" s="40">
        <v>-0.48947427477664363</v>
      </c>
      <c r="AU30" s="40">
        <v>-0.35968907798149036</v>
      </c>
      <c r="AV30" s="40">
        <v>-0.32571708079094031</v>
      </c>
      <c r="AW30" s="40"/>
      <c r="AX30" s="40"/>
      <c r="AY30" s="41"/>
      <c r="BA30" s="112"/>
      <c r="BB30" s="40">
        <f>iNPUT!AB29</f>
        <v>0.18813543421736822</v>
      </c>
      <c r="BC30" s="40"/>
      <c r="BD30" s="40"/>
      <c r="BE30" s="40"/>
      <c r="BF30" s="40">
        <f t="array" ref="BF30:BI30">TRANSPOSE(BB36:BB39)</f>
        <v>0.3689296829317697</v>
      </c>
      <c r="BG30" s="40">
        <v>-0.49674376212038945</v>
      </c>
      <c r="BH30" s="40">
        <v>-0.40387501543544635</v>
      </c>
      <c r="BI30" s="40">
        <v>-0.30679490541420562</v>
      </c>
      <c r="BJ30" s="40"/>
      <c r="BK30" s="40"/>
      <c r="BL30" s="41"/>
      <c r="BN30" s="112"/>
      <c r="BO30" s="40">
        <f>iNPUT!AC29</f>
        <v>0.17159726904537331</v>
      </c>
      <c r="BP30" s="40"/>
      <c r="BQ30" s="40"/>
      <c r="BR30" s="40"/>
      <c r="BS30" s="40">
        <f t="array" ref="BS30:BV30">TRANSPOSE(BO36:BO39)</f>
        <v>0.36577559921893016</v>
      </c>
      <c r="BT30" s="40">
        <v>-0.48280647576136076</v>
      </c>
      <c r="BU30" s="40">
        <v>-0.3914749310811112</v>
      </c>
      <c r="BV30" s="40">
        <v>-0.33520678509531276</v>
      </c>
      <c r="BW30" s="40"/>
      <c r="BX30" s="40"/>
      <c r="BY30" s="41"/>
    </row>
    <row r="31" spans="1:77">
      <c r="A31" s="112"/>
      <c r="B31" s="17">
        <f>iNPUT!X30</f>
        <v>1.2565671330488828</v>
      </c>
      <c r="C31" s="17"/>
      <c r="D31" s="17"/>
      <c r="E31" s="17"/>
      <c r="F31" s="17">
        <f t="array" ref="F31:I31">TRANSPOSE(B40:B43)</f>
        <v>0.24996356201668229</v>
      </c>
      <c r="G31" s="17">
        <v>-1.1663392356213738</v>
      </c>
      <c r="H31" s="17">
        <v>-0.50283796746758314</v>
      </c>
      <c r="I31" s="17">
        <v>0.39880910034284534</v>
      </c>
      <c r="J31" s="17"/>
      <c r="K31" s="17"/>
      <c r="L31" s="13"/>
      <c r="N31" s="112"/>
      <c r="O31" s="40">
        <f>iNPUT!Y30</f>
        <v>0.99238145307944292</v>
      </c>
      <c r="P31" s="40"/>
      <c r="Q31" s="40"/>
      <c r="R31" s="40"/>
      <c r="S31" s="40">
        <f t="array" ref="S31:V31">TRANSPOSE(O40:O43)</f>
        <v>0.25860407325886314</v>
      </c>
      <c r="T31" s="40">
        <v>-1.0987194323066811</v>
      </c>
      <c r="U31" s="40">
        <v>-0.55787894499094515</v>
      </c>
      <c r="V31" s="40">
        <v>0.46201136647134694</v>
      </c>
      <c r="W31" s="40"/>
      <c r="X31" s="40"/>
      <c r="Y31" s="41"/>
      <c r="AA31" s="112"/>
      <c r="AB31" s="40">
        <f>iNPUT!Z30</f>
        <v>0.79382748154782623</v>
      </c>
      <c r="AC31" s="40"/>
      <c r="AD31" s="40"/>
      <c r="AE31" s="40"/>
      <c r="AF31" s="40">
        <f t="array" ref="AF31:AI31">TRANSPOSE(AB40:AB43)</f>
        <v>0.17708835167021558</v>
      </c>
      <c r="AG31" s="40">
        <v>-1.0090365853669565</v>
      </c>
      <c r="AH31" s="40">
        <v>-0.63806585244307823</v>
      </c>
      <c r="AI31" s="40">
        <v>0.49219164563902967</v>
      </c>
      <c r="AJ31" s="40"/>
      <c r="AK31" s="40"/>
      <c r="AL31" s="41"/>
      <c r="AN31" s="112"/>
      <c r="AO31" s="40">
        <f>iNPUT!AA30</f>
        <v>0.76385260317053183</v>
      </c>
      <c r="AP31" s="40"/>
      <c r="AQ31" s="40"/>
      <c r="AR31" s="40"/>
      <c r="AS31" s="40">
        <f t="array" ref="AS31:AV31">TRANSPOSE(AO40:AO43)</f>
        <v>0.18168896577396099</v>
      </c>
      <c r="AT31" s="40">
        <v>-1.0576609664556682</v>
      </c>
      <c r="AU31" s="40">
        <v>-0.65237764172362789</v>
      </c>
      <c r="AV31" s="40">
        <v>0.51670475991754072</v>
      </c>
      <c r="AW31" s="40"/>
      <c r="AX31" s="40"/>
      <c r="AY31" s="41"/>
      <c r="BA31" s="112"/>
      <c r="BB31" s="40">
        <f>iNPUT!AB30</f>
        <v>0.78604788018501004</v>
      </c>
      <c r="BC31" s="40"/>
      <c r="BD31" s="40"/>
      <c r="BE31" s="40"/>
      <c r="BF31" s="40">
        <f t="array" ref="BF31:BI31">TRANSPOSE(BB40:BB43)</f>
        <v>0.19233806977543974</v>
      </c>
      <c r="BG31" s="40">
        <v>-1.1216523945706711</v>
      </c>
      <c r="BH31" s="40">
        <v>-0.67207834608978656</v>
      </c>
      <c r="BI31" s="40">
        <v>0.48995207604981444</v>
      </c>
      <c r="BJ31" s="40"/>
      <c r="BK31" s="40"/>
      <c r="BL31" s="41"/>
      <c r="BN31" s="112"/>
      <c r="BO31" s="40">
        <f>iNPUT!AC30</f>
        <v>0.74863415419982982</v>
      </c>
      <c r="BP31" s="40"/>
      <c r="BQ31" s="40"/>
      <c r="BR31" s="40"/>
      <c r="BS31" s="40">
        <f t="array" ref="BS31:BV31">TRANSPOSE(BO40:BO43)</f>
        <v>0.15300350937854851</v>
      </c>
      <c r="BT31" s="40">
        <v>-1.0963541387817155</v>
      </c>
      <c r="BU31" s="40">
        <v>-0.71449081389277147</v>
      </c>
      <c r="BV31" s="40">
        <v>0.46115442794268457</v>
      </c>
      <c r="BW31" s="40"/>
      <c r="BX31" s="40"/>
      <c r="BY31" s="41"/>
    </row>
    <row r="32" spans="1:77">
      <c r="A32" s="112" t="str">
        <f>iNPUT!$W31</f>
        <v>i</v>
      </c>
      <c r="B32" s="17">
        <f>iNPUT!X31</f>
        <v>-0.46229910103406519</v>
      </c>
      <c r="C32" s="19" t="s">
        <v>37</v>
      </c>
      <c r="D32" s="19"/>
      <c r="E32" s="19"/>
      <c r="F32" s="19"/>
      <c r="G32" s="19"/>
      <c r="H32" s="19"/>
      <c r="I32" s="17" t="s">
        <v>38</v>
      </c>
      <c r="J32" s="17"/>
      <c r="K32" s="17"/>
      <c r="L32" s="13"/>
      <c r="N32" s="112" t="str">
        <f>iNPUT!$W31</f>
        <v>i</v>
      </c>
      <c r="O32" s="40">
        <f>iNPUT!Y31</f>
        <v>-0.30304963428783172</v>
      </c>
      <c r="P32" s="19" t="s">
        <v>37</v>
      </c>
      <c r="Q32" s="19"/>
      <c r="R32" s="19"/>
      <c r="S32" s="19"/>
      <c r="T32" s="19"/>
      <c r="U32" s="19"/>
      <c r="V32" s="40" t="s">
        <v>38</v>
      </c>
      <c r="W32" s="40"/>
      <c r="X32" s="40"/>
      <c r="Y32" s="41"/>
      <c r="AA32" s="112" t="str">
        <f>iNPUT!$W31</f>
        <v>i</v>
      </c>
      <c r="AB32" s="40">
        <f>iNPUT!Z31</f>
        <v>-0.18163992767643472</v>
      </c>
      <c r="AC32" s="19" t="s">
        <v>37</v>
      </c>
      <c r="AD32" s="19"/>
      <c r="AE32" s="19"/>
      <c r="AF32" s="19"/>
      <c r="AG32" s="19"/>
      <c r="AH32" s="19"/>
      <c r="AI32" s="40" t="s">
        <v>38</v>
      </c>
      <c r="AJ32" s="40"/>
      <c r="AK32" s="40"/>
      <c r="AL32" s="41"/>
      <c r="AN32" s="112" t="str">
        <f>iNPUT!$W31</f>
        <v>i</v>
      </c>
      <c r="AO32" s="40">
        <f>iNPUT!AA31</f>
        <v>-0.16946660961223434</v>
      </c>
      <c r="AP32" s="19" t="s">
        <v>37</v>
      </c>
      <c r="AQ32" s="19"/>
      <c r="AR32" s="19"/>
      <c r="AS32" s="19"/>
      <c r="AT32" s="19"/>
      <c r="AU32" s="19"/>
      <c r="AV32" s="40" t="s">
        <v>38</v>
      </c>
      <c r="AW32" s="40"/>
      <c r="AX32" s="40"/>
      <c r="AY32" s="41"/>
      <c r="BA32" s="112" t="str">
        <f>iNPUT!$W31</f>
        <v>i</v>
      </c>
      <c r="BB32" s="40">
        <f>iNPUT!AB31</f>
        <v>-0.17143401570624867</v>
      </c>
      <c r="BC32" s="19" t="s">
        <v>37</v>
      </c>
      <c r="BD32" s="19"/>
      <c r="BE32" s="19"/>
      <c r="BF32" s="19"/>
      <c r="BG32" s="19"/>
      <c r="BH32" s="19"/>
      <c r="BI32" s="40" t="s">
        <v>38</v>
      </c>
      <c r="BJ32" s="40"/>
      <c r="BK32" s="40"/>
      <c r="BL32" s="41"/>
      <c r="BN32" s="112" t="str">
        <f>iNPUT!$W31</f>
        <v>i</v>
      </c>
      <c r="BO32" s="40">
        <f>iNPUT!AC31</f>
        <v>-0.12350436023068712</v>
      </c>
      <c r="BP32" s="19" t="s">
        <v>37</v>
      </c>
      <c r="BQ32" s="19"/>
      <c r="BR32" s="19"/>
      <c r="BS32" s="19"/>
      <c r="BT32" s="19"/>
      <c r="BU32" s="19"/>
      <c r="BV32" s="40" t="s">
        <v>38</v>
      </c>
      <c r="BW32" s="40"/>
      <c r="BX32" s="40"/>
      <c r="BY32" s="41"/>
    </row>
    <row r="33" spans="1:77">
      <c r="A33" s="112"/>
      <c r="B33" s="17">
        <f>iNPUT!X32</f>
        <v>0.44052245167630055</v>
      </c>
      <c r="C33" s="17"/>
      <c r="D33" s="17" t="s">
        <v>39</v>
      </c>
      <c r="E33" s="17"/>
      <c r="F33" s="17"/>
      <c r="G33" s="17"/>
      <c r="H33" s="17"/>
      <c r="I33" s="17"/>
      <c r="J33" s="17"/>
      <c r="K33" s="17"/>
      <c r="L33" s="13"/>
      <c r="N33" s="112"/>
      <c r="O33" s="40">
        <f>iNPUT!Y32</f>
        <v>0.48589617127015244</v>
      </c>
      <c r="P33" s="40"/>
      <c r="Q33" s="40" t="s">
        <v>39</v>
      </c>
      <c r="R33" s="40"/>
      <c r="S33" s="40"/>
      <c r="T33" s="40"/>
      <c r="U33" s="40"/>
      <c r="V33" s="40"/>
      <c r="W33" s="40"/>
      <c r="X33" s="40"/>
      <c r="Y33" s="41"/>
      <c r="AA33" s="112"/>
      <c r="AB33" s="40">
        <f>iNPUT!Z32</f>
        <v>0.50959079887582692</v>
      </c>
      <c r="AC33" s="40"/>
      <c r="AD33" s="40" t="s">
        <v>39</v>
      </c>
      <c r="AE33" s="40"/>
      <c r="AF33" s="40"/>
      <c r="AG33" s="40"/>
      <c r="AH33" s="40"/>
      <c r="AI33" s="40"/>
      <c r="AJ33" s="40"/>
      <c r="AK33" s="40"/>
      <c r="AL33" s="41"/>
      <c r="AN33" s="112"/>
      <c r="AO33" s="40">
        <f>iNPUT!AA32</f>
        <v>0.52056240064491432</v>
      </c>
      <c r="AP33" s="40"/>
      <c r="AQ33" s="40" t="s">
        <v>39</v>
      </c>
      <c r="AR33" s="40"/>
      <c r="AS33" s="40"/>
      <c r="AT33" s="40"/>
      <c r="AU33" s="40"/>
      <c r="AV33" s="40"/>
      <c r="AW33" s="40"/>
      <c r="AX33" s="40"/>
      <c r="AY33" s="41"/>
      <c r="BA33" s="112"/>
      <c r="BB33" s="40">
        <f>iNPUT!AB32</f>
        <v>0.55629045996093429</v>
      </c>
      <c r="BC33" s="40"/>
      <c r="BD33" s="40" t="s">
        <v>39</v>
      </c>
      <c r="BE33" s="40"/>
      <c r="BF33" s="40"/>
      <c r="BG33" s="40"/>
      <c r="BH33" s="40"/>
      <c r="BI33" s="40"/>
      <c r="BJ33" s="40"/>
      <c r="BK33" s="40"/>
      <c r="BL33" s="41"/>
      <c r="BN33" s="112"/>
      <c r="BO33" s="40">
        <f>iNPUT!AC32</f>
        <v>0.58916430002571485</v>
      </c>
      <c r="BP33" s="40"/>
      <c r="BQ33" s="40" t="s">
        <v>39</v>
      </c>
      <c r="BR33" s="40"/>
      <c r="BS33" s="40"/>
      <c r="BT33" s="40"/>
      <c r="BU33" s="40"/>
      <c r="BV33" s="40"/>
      <c r="BW33" s="40"/>
      <c r="BX33" s="40"/>
      <c r="BY33" s="41"/>
    </row>
    <row r="34" spans="1:77">
      <c r="A34" s="112"/>
      <c r="B34" s="17">
        <f>iNPUT!X33</f>
        <v>-0.55921292430839542</v>
      </c>
      <c r="C34" s="17"/>
      <c r="D34" s="17">
        <f>F28</f>
        <v>8.327355618983695E-2</v>
      </c>
      <c r="E34" s="40">
        <f t="shared" ref="E34:G34" si="0">G28</f>
        <v>1.1013855232485499</v>
      </c>
      <c r="F34" s="40">
        <f>H28</f>
        <v>4.0644799557446987E-2</v>
      </c>
      <c r="G34" s="40">
        <f t="shared" si="0"/>
        <v>1.2565671330488828</v>
      </c>
      <c r="H34" s="17"/>
      <c r="I34" s="17"/>
      <c r="J34" s="17"/>
      <c r="K34" s="17"/>
      <c r="L34" s="13"/>
      <c r="N34" s="112"/>
      <c r="O34" s="40">
        <f>iNPUT!Y33</f>
        <v>-0.68873749954530628</v>
      </c>
      <c r="P34" s="40"/>
      <c r="Q34" s="40">
        <f>S28</f>
        <v>-0.11994709143285631</v>
      </c>
      <c r="R34" s="40">
        <f>T28</f>
        <v>1.0021741004692162</v>
      </c>
      <c r="S34" s="40">
        <f>U28</f>
        <v>9.7049278148202467E-2</v>
      </c>
      <c r="T34" s="40">
        <f t="shared" ref="T34" si="1">V28</f>
        <v>0.99238145307944292</v>
      </c>
      <c r="U34" s="40"/>
      <c r="V34" s="40"/>
      <c r="W34" s="40"/>
      <c r="X34" s="40"/>
      <c r="Y34" s="41"/>
      <c r="AA34" s="112"/>
      <c r="AB34" s="40">
        <f>iNPUT!Z33</f>
        <v>-0.74707198238064243</v>
      </c>
      <c r="AC34" s="40"/>
      <c r="AD34" s="40">
        <f>AF28</f>
        <v>-0.21706195838624268</v>
      </c>
      <c r="AE34" s="40">
        <f t="shared" ref="AE34" si="2">AG28</f>
        <v>0.98191768914400268</v>
      </c>
      <c r="AF34" s="40">
        <f>AH28</f>
        <v>0.10705427995695281</v>
      </c>
      <c r="AG34" s="40">
        <f t="shared" ref="AG34" si="3">AI28</f>
        <v>0.79382748154782623</v>
      </c>
      <c r="AH34" s="40"/>
      <c r="AI34" s="40"/>
      <c r="AJ34" s="40"/>
      <c r="AK34" s="40"/>
      <c r="AL34" s="41"/>
      <c r="AN34" s="112"/>
      <c r="AO34" s="40">
        <f>iNPUT!AA33</f>
        <v>-0.7617106457069821</v>
      </c>
      <c r="AP34" s="40"/>
      <c r="AQ34" s="40">
        <f>AS28</f>
        <v>-0.2389764440483384</v>
      </c>
      <c r="AR34" s="40">
        <f t="shared" ref="AR34" si="4">AT28</f>
        <v>1.022273297832756</v>
      </c>
      <c r="AS34" s="40">
        <f>AU28</f>
        <v>0.15181631458424055</v>
      </c>
      <c r="AT34" s="40">
        <f t="shared" ref="AT34" si="5">AV28</f>
        <v>0.76385260317053183</v>
      </c>
      <c r="AU34" s="40"/>
      <c r="AV34" s="40"/>
      <c r="AW34" s="40"/>
      <c r="AX34" s="40"/>
      <c r="AY34" s="41"/>
      <c r="BA34" s="112"/>
      <c r="BB34" s="40">
        <f>iNPUT!AB33</f>
        <v>-0.73022128650571505</v>
      </c>
      <c r="BC34" s="40"/>
      <c r="BD34" s="40">
        <f>BF28</f>
        <v>-0.24027388452437015</v>
      </c>
      <c r="BE34" s="40">
        <f t="shared" ref="BE34" si="6">BG28</f>
        <v>1.05191754131068</v>
      </c>
      <c r="BF34" s="40">
        <f>BH28</f>
        <v>0.18813543421736822</v>
      </c>
      <c r="BG34" s="40">
        <f t="shared" ref="BG34" si="7">BI28</f>
        <v>0.78604788018501004</v>
      </c>
      <c r="BH34" s="40"/>
      <c r="BI34" s="40"/>
      <c r="BJ34" s="40"/>
      <c r="BK34" s="40"/>
      <c r="BL34" s="41"/>
      <c r="BN34" s="112"/>
      <c r="BO34" s="40">
        <f>iNPUT!AC33</f>
        <v>-0.72918696237881975</v>
      </c>
      <c r="BP34" s="40"/>
      <c r="BQ34" s="40">
        <f>BS28</f>
        <v>-0.26103939202688486</v>
      </c>
      <c r="BR34" s="40">
        <f t="shared" ref="BR34" si="8">BT28</f>
        <v>1.0376261218664282</v>
      </c>
      <c r="BS34" s="40">
        <f>BU28</f>
        <v>0.17159726904537331</v>
      </c>
      <c r="BT34" s="40">
        <f t="shared" ref="BT34" si="9">BV28</f>
        <v>0.74863415419982982</v>
      </c>
      <c r="BU34" s="40"/>
      <c r="BV34" s="40"/>
      <c r="BW34" s="40"/>
      <c r="BX34" s="40"/>
      <c r="BY34" s="41"/>
    </row>
    <row r="35" spans="1:77">
      <c r="A35" s="112"/>
      <c r="B35" s="17">
        <f>iNPUT!X34</f>
        <v>-1.1080831491884311</v>
      </c>
      <c r="C35" s="17" t="s">
        <v>40</v>
      </c>
      <c r="D35" s="17">
        <f>TANH(D34)</f>
        <v>8.3081602199878188E-2</v>
      </c>
      <c r="E35" s="17">
        <f t="shared" ref="E35:F35" si="10">TANH(E34)</f>
        <v>0.80099615184501971</v>
      </c>
      <c r="F35" s="17">
        <f t="shared" si="10"/>
        <v>4.0622432604764627E-2</v>
      </c>
      <c r="G35" s="17">
        <f>TANH(G34)</f>
        <v>0.85011493361129919</v>
      </c>
      <c r="H35" s="17"/>
      <c r="I35" s="17"/>
      <c r="J35" s="17"/>
      <c r="K35" s="17"/>
      <c r="L35" s="13"/>
      <c r="N35" s="112"/>
      <c r="O35" s="40">
        <f>iNPUT!Y34</f>
        <v>-0.90398892123836094</v>
      </c>
      <c r="P35" s="40" t="s">
        <v>40</v>
      </c>
      <c r="Q35" s="40">
        <f>TANH(Q34)</f>
        <v>-0.11937514426626714</v>
      </c>
      <c r="R35" s="40">
        <f t="shared" ref="R35:S35" si="11">TANH(R34)</f>
        <v>0.76250571159509395</v>
      </c>
      <c r="S35" s="40">
        <f t="shared" si="11"/>
        <v>9.6745733451780141E-2</v>
      </c>
      <c r="T35" s="40">
        <f>TANH(T34)</f>
        <v>0.7583759511934518</v>
      </c>
      <c r="U35" s="40"/>
      <c r="V35" s="40"/>
      <c r="W35" s="40"/>
      <c r="X35" s="40"/>
      <c r="Y35" s="41"/>
      <c r="AA35" s="112"/>
      <c r="AB35" s="40">
        <f>iNPUT!Z34</f>
        <v>-0.78999989450121089</v>
      </c>
      <c r="AC35" s="40" t="s">
        <v>40</v>
      </c>
      <c r="AD35" s="40">
        <f>TANH(AD34)</f>
        <v>-0.21371598102830969</v>
      </c>
      <c r="AE35" s="40">
        <f t="shared" ref="AE35:AF35" si="12">TANH(AE34)</f>
        <v>0.75389485851896199</v>
      </c>
      <c r="AF35" s="40">
        <f t="shared" si="12"/>
        <v>0.10664717668413001</v>
      </c>
      <c r="AG35" s="40">
        <f>TANH(AG34)</f>
        <v>0.66057183392472707</v>
      </c>
      <c r="AH35" s="40"/>
      <c r="AI35" s="40"/>
      <c r="AJ35" s="40"/>
      <c r="AK35" s="40"/>
      <c r="AL35" s="41"/>
      <c r="AN35" s="112"/>
      <c r="AO35" s="40">
        <f>iNPUT!AA34</f>
        <v>-0.73994364197659579</v>
      </c>
      <c r="AP35" s="40" t="s">
        <v>40</v>
      </c>
      <c r="AQ35" s="40">
        <f>TANH(AQ34)</f>
        <v>-0.23452872544994277</v>
      </c>
      <c r="AR35" s="40">
        <f t="shared" ref="AR35:AS35" si="13">TANH(AR34)</f>
        <v>0.7707908434017221</v>
      </c>
      <c r="AS35" s="40">
        <f t="shared" si="13"/>
        <v>0.1506606043043566</v>
      </c>
      <c r="AT35" s="40">
        <f>TANH(AT34)</f>
        <v>0.64334062075543952</v>
      </c>
      <c r="AU35" s="40"/>
      <c r="AV35" s="40"/>
      <c r="AW35" s="40"/>
      <c r="AX35" s="40"/>
      <c r="AY35" s="41"/>
      <c r="BA35" s="112"/>
      <c r="BB35" s="40">
        <f>iNPUT!AB34</f>
        <v>-0.74288617455081363</v>
      </c>
      <c r="BC35" s="40" t="s">
        <v>40</v>
      </c>
      <c r="BD35" s="40">
        <f>TANH(BD34)</f>
        <v>-0.23575442821608703</v>
      </c>
      <c r="BE35" s="40">
        <f t="shared" ref="BE35:BF35" si="14">TANH(BE34)</f>
        <v>0.78255074020477433</v>
      </c>
      <c r="BF35" s="40">
        <f t="shared" si="14"/>
        <v>0.18594673564314568</v>
      </c>
      <c r="BG35" s="40">
        <f>TANH(BG34)</f>
        <v>0.65616434053612416</v>
      </c>
      <c r="BH35" s="40"/>
      <c r="BI35" s="40"/>
      <c r="BJ35" s="40"/>
      <c r="BK35" s="40"/>
      <c r="BL35" s="41"/>
      <c r="BN35" s="112"/>
      <c r="BO35" s="40">
        <f>iNPUT!AC34</f>
        <v>-0.72226837358776963</v>
      </c>
      <c r="BP35" s="40" t="s">
        <v>40</v>
      </c>
      <c r="BQ35" s="40">
        <f>TANH(BQ34)</f>
        <v>-0.25526745386079391</v>
      </c>
      <c r="BR35" s="40">
        <f t="shared" ref="BR35:BS35" si="15">TANH(BR34)</f>
        <v>0.77694891298332203</v>
      </c>
      <c r="BS35" s="40">
        <f t="shared" si="15"/>
        <v>0.16993261024965711</v>
      </c>
      <c r="BT35" s="40">
        <f>TANH(BT34)</f>
        <v>0.63433340117040604</v>
      </c>
      <c r="BU35" s="40"/>
      <c r="BV35" s="40"/>
      <c r="BW35" s="40"/>
      <c r="BX35" s="40"/>
      <c r="BY35" s="41"/>
    </row>
    <row r="36" spans="1:77">
      <c r="A36" s="112" t="str">
        <f>iNPUT!$W35</f>
        <v>f</v>
      </c>
      <c r="B36" s="17">
        <f>iNPUT!X35</f>
        <v>0.93757406102049679</v>
      </c>
      <c r="C36" s="17"/>
      <c r="D36" s="17"/>
      <c r="E36" s="17"/>
      <c r="F36" s="17"/>
      <c r="G36" s="17"/>
      <c r="H36" s="17"/>
      <c r="I36" s="17"/>
      <c r="J36" s="17"/>
      <c r="K36" s="17"/>
      <c r="L36" s="13"/>
      <c r="N36" s="112" t="str">
        <f>iNPUT!$W35</f>
        <v>f</v>
      </c>
      <c r="O36" s="40">
        <f>iNPUT!Y35</f>
        <v>0.59296506456176123</v>
      </c>
      <c r="P36" s="40"/>
      <c r="Q36" s="40"/>
      <c r="R36" s="40"/>
      <c r="S36" s="40"/>
      <c r="T36" s="40"/>
      <c r="U36" s="40"/>
      <c r="V36" s="40"/>
      <c r="W36" s="40"/>
      <c r="X36" s="40"/>
      <c r="Y36" s="41"/>
      <c r="AA36" s="112" t="str">
        <f>iNPUT!$W35</f>
        <v>f</v>
      </c>
      <c r="AB36" s="40">
        <f>iNPUT!Z35</f>
        <v>0.40907336053277926</v>
      </c>
      <c r="AC36" s="40"/>
      <c r="AD36" s="40"/>
      <c r="AE36" s="40"/>
      <c r="AF36" s="40"/>
      <c r="AG36" s="40"/>
      <c r="AH36" s="40"/>
      <c r="AI36" s="40"/>
      <c r="AJ36" s="40"/>
      <c r="AK36" s="40"/>
      <c r="AL36" s="41"/>
      <c r="AN36" s="112" t="str">
        <f>iNPUT!$W35</f>
        <v>f</v>
      </c>
      <c r="AO36" s="40">
        <f>iNPUT!AA35</f>
        <v>0.32958861367154874</v>
      </c>
      <c r="AP36" s="40"/>
      <c r="AQ36" s="40"/>
      <c r="AR36" s="40"/>
      <c r="AS36" s="40"/>
      <c r="AT36" s="40"/>
      <c r="AU36" s="40"/>
      <c r="AV36" s="40"/>
      <c r="AW36" s="40"/>
      <c r="AX36" s="40"/>
      <c r="AY36" s="41"/>
      <c r="BA36" s="112" t="str">
        <f>iNPUT!$W35</f>
        <v>f</v>
      </c>
      <c r="BB36" s="40">
        <f>iNPUT!AB35</f>
        <v>0.3689296829317697</v>
      </c>
      <c r="BC36" s="40"/>
      <c r="BD36" s="40"/>
      <c r="BE36" s="40"/>
      <c r="BF36" s="40"/>
      <c r="BG36" s="40"/>
      <c r="BH36" s="40"/>
      <c r="BI36" s="40"/>
      <c r="BJ36" s="40"/>
      <c r="BK36" s="40"/>
      <c r="BL36" s="41"/>
      <c r="BN36" s="112" t="str">
        <f>iNPUT!$W35</f>
        <v>f</v>
      </c>
      <c r="BO36" s="40">
        <f>iNPUT!AC35</f>
        <v>0.36577559921893016</v>
      </c>
      <c r="BP36" s="40"/>
      <c r="BQ36" s="40"/>
      <c r="BR36" s="40"/>
      <c r="BS36" s="40"/>
      <c r="BT36" s="40"/>
      <c r="BU36" s="40"/>
      <c r="BV36" s="40"/>
      <c r="BW36" s="40"/>
      <c r="BX36" s="40"/>
      <c r="BY36" s="41"/>
    </row>
    <row r="37" spans="1:77">
      <c r="A37" s="112"/>
      <c r="B37" s="17">
        <f>iNPUT!X36</f>
        <v>-0.67371659652937421</v>
      </c>
      <c r="C37" s="19" t="s">
        <v>41</v>
      </c>
      <c r="D37" s="19"/>
      <c r="E37" s="19"/>
      <c r="F37" s="19"/>
      <c r="G37" s="19"/>
      <c r="H37" s="19"/>
      <c r="I37" s="17"/>
      <c r="J37" s="17"/>
      <c r="K37" s="17"/>
      <c r="L37" s="13"/>
      <c r="N37" s="112"/>
      <c r="O37" s="40">
        <f>iNPUT!Y36</f>
        <v>-0.56552448711475367</v>
      </c>
      <c r="P37" s="19" t="s">
        <v>41</v>
      </c>
      <c r="Q37" s="19"/>
      <c r="R37" s="19"/>
      <c r="S37" s="19"/>
      <c r="T37" s="19"/>
      <c r="U37" s="19"/>
      <c r="V37" s="40"/>
      <c r="W37" s="40"/>
      <c r="X37" s="40"/>
      <c r="Y37" s="41"/>
      <c r="AA37" s="112"/>
      <c r="AB37" s="40">
        <f>iNPUT!Z36</f>
        <v>-0.50611286301863179</v>
      </c>
      <c r="AC37" s="19" t="s">
        <v>41</v>
      </c>
      <c r="AD37" s="19"/>
      <c r="AE37" s="19"/>
      <c r="AF37" s="19"/>
      <c r="AG37" s="19"/>
      <c r="AH37" s="19"/>
      <c r="AI37" s="40"/>
      <c r="AJ37" s="40"/>
      <c r="AK37" s="40"/>
      <c r="AL37" s="41"/>
      <c r="AN37" s="112"/>
      <c r="AO37" s="40">
        <f>iNPUT!AA36</f>
        <v>-0.48947427477664363</v>
      </c>
      <c r="AP37" s="19" t="s">
        <v>41</v>
      </c>
      <c r="AQ37" s="19"/>
      <c r="AR37" s="19"/>
      <c r="AS37" s="19"/>
      <c r="AT37" s="19"/>
      <c r="AU37" s="19"/>
      <c r="AV37" s="40"/>
      <c r="AW37" s="40"/>
      <c r="AX37" s="40"/>
      <c r="AY37" s="41"/>
      <c r="BA37" s="112"/>
      <c r="BB37" s="40">
        <f>iNPUT!AB36</f>
        <v>-0.49674376212038945</v>
      </c>
      <c r="BC37" s="19" t="s">
        <v>41</v>
      </c>
      <c r="BD37" s="19"/>
      <c r="BE37" s="19"/>
      <c r="BF37" s="19"/>
      <c r="BG37" s="19"/>
      <c r="BH37" s="19"/>
      <c r="BI37" s="40"/>
      <c r="BJ37" s="40"/>
      <c r="BK37" s="40"/>
      <c r="BL37" s="41"/>
      <c r="BN37" s="112"/>
      <c r="BO37" s="40">
        <f>iNPUT!AC36</f>
        <v>-0.48280647576136076</v>
      </c>
      <c r="BP37" s="19" t="s">
        <v>41</v>
      </c>
      <c r="BQ37" s="19"/>
      <c r="BR37" s="19"/>
      <c r="BS37" s="19"/>
      <c r="BT37" s="19"/>
      <c r="BU37" s="19"/>
      <c r="BV37" s="40"/>
      <c r="BW37" s="40"/>
      <c r="BX37" s="40"/>
      <c r="BY37" s="41"/>
    </row>
    <row r="38" spans="1:77">
      <c r="A38" s="112"/>
      <c r="B38" s="17">
        <f>iNPUT!X37</f>
        <v>-0.43505866882907795</v>
      </c>
      <c r="C38" s="17"/>
      <c r="D38" s="17" t="s">
        <v>42</v>
      </c>
      <c r="E38" s="17"/>
      <c r="F38" s="17"/>
      <c r="G38" s="17"/>
      <c r="H38" s="17"/>
      <c r="I38" s="17"/>
      <c r="J38" s="17"/>
      <c r="K38" s="17"/>
      <c r="L38" s="13"/>
      <c r="N38" s="112"/>
      <c r="O38" s="40">
        <f>iNPUT!Y37</f>
        <v>-0.33748801418901325</v>
      </c>
      <c r="P38" s="40"/>
      <c r="Q38" s="40" t="s">
        <v>42</v>
      </c>
      <c r="R38" s="40"/>
      <c r="S38" s="40"/>
      <c r="T38" s="40"/>
      <c r="U38" s="40"/>
      <c r="V38" s="40"/>
      <c r="W38" s="40"/>
      <c r="X38" s="40"/>
      <c r="Y38" s="41"/>
      <c r="AA38" s="112"/>
      <c r="AB38" s="40">
        <f>iNPUT!Z37</f>
        <v>-0.31686732862040362</v>
      </c>
      <c r="AC38" s="40"/>
      <c r="AD38" s="40" t="s">
        <v>42</v>
      </c>
      <c r="AE38" s="40"/>
      <c r="AF38" s="40"/>
      <c r="AG38" s="40"/>
      <c r="AH38" s="40"/>
      <c r="AI38" s="40"/>
      <c r="AJ38" s="40"/>
      <c r="AK38" s="40"/>
      <c r="AL38" s="41"/>
      <c r="AN38" s="112"/>
      <c r="AO38" s="40">
        <f>iNPUT!AA37</f>
        <v>-0.35968907798149036</v>
      </c>
      <c r="AP38" s="40"/>
      <c r="AQ38" s="40" t="s">
        <v>42</v>
      </c>
      <c r="AR38" s="40"/>
      <c r="AS38" s="40"/>
      <c r="AT38" s="40"/>
      <c r="AU38" s="40"/>
      <c r="AV38" s="40"/>
      <c r="AW38" s="40"/>
      <c r="AX38" s="40"/>
      <c r="AY38" s="41"/>
      <c r="BA38" s="112"/>
      <c r="BB38" s="40">
        <f>iNPUT!AB37</f>
        <v>-0.40387501543544635</v>
      </c>
      <c r="BC38" s="40"/>
      <c r="BD38" s="40" t="s">
        <v>42</v>
      </c>
      <c r="BE38" s="40"/>
      <c r="BF38" s="40"/>
      <c r="BG38" s="40"/>
      <c r="BH38" s="40"/>
      <c r="BI38" s="40"/>
      <c r="BJ38" s="40"/>
      <c r="BK38" s="40"/>
      <c r="BL38" s="41"/>
      <c r="BN38" s="112"/>
      <c r="BO38" s="40">
        <f>iNPUT!AC37</f>
        <v>-0.3914749310811112</v>
      </c>
      <c r="BP38" s="40"/>
      <c r="BQ38" s="40" t="s">
        <v>42</v>
      </c>
      <c r="BR38" s="40"/>
      <c r="BS38" s="40"/>
      <c r="BT38" s="40"/>
      <c r="BU38" s="40"/>
      <c r="BV38" s="40"/>
      <c r="BW38" s="40"/>
      <c r="BX38" s="40"/>
      <c r="BY38" s="41"/>
    </row>
    <row r="39" spans="1:77">
      <c r="A39" s="112"/>
      <c r="B39" s="17">
        <f>iNPUT!X38</f>
        <v>7.182869421559368E-2</v>
      </c>
      <c r="C39" s="17"/>
      <c r="D39" s="17">
        <f>F29</f>
        <v>-0.46229910103406519</v>
      </c>
      <c r="E39" s="17">
        <f>G29</f>
        <v>0.44052245167630055</v>
      </c>
      <c r="F39" s="17">
        <f>H29</f>
        <v>-0.55921292430839542</v>
      </c>
      <c r="G39" s="17">
        <f>I29</f>
        <v>-1.1080831491884311</v>
      </c>
      <c r="H39" s="17"/>
      <c r="I39" s="17"/>
      <c r="J39" s="17"/>
      <c r="K39" s="17"/>
      <c r="L39" s="13"/>
      <c r="N39" s="112"/>
      <c r="O39" s="40">
        <f>iNPUT!Y38</f>
        <v>-0.18186326708037942</v>
      </c>
      <c r="P39" s="40"/>
      <c r="Q39" s="40">
        <f>S29</f>
        <v>-0.30304963428783172</v>
      </c>
      <c r="R39" s="40">
        <f>T29</f>
        <v>0.48589617127015244</v>
      </c>
      <c r="S39" s="40">
        <f>U29</f>
        <v>-0.68873749954530628</v>
      </c>
      <c r="T39" s="40">
        <f>V29</f>
        <v>-0.90398892123836094</v>
      </c>
      <c r="U39" s="40"/>
      <c r="V39" s="40"/>
      <c r="W39" s="40"/>
      <c r="X39" s="40"/>
      <c r="Y39" s="41"/>
      <c r="AA39" s="112"/>
      <c r="AB39" s="40">
        <f>iNPUT!Z38</f>
        <v>-0.32572352515003716</v>
      </c>
      <c r="AC39" s="40"/>
      <c r="AD39" s="40">
        <f>AF29</f>
        <v>-0.18163992767643472</v>
      </c>
      <c r="AE39" s="40">
        <f>AG29</f>
        <v>0.50959079887582692</v>
      </c>
      <c r="AF39" s="40">
        <f>AH29</f>
        <v>-0.74707198238064243</v>
      </c>
      <c r="AG39" s="40">
        <f>AI29</f>
        <v>-0.78999989450121089</v>
      </c>
      <c r="AH39" s="40"/>
      <c r="AI39" s="40"/>
      <c r="AJ39" s="40"/>
      <c r="AK39" s="40"/>
      <c r="AL39" s="41"/>
      <c r="AN39" s="112"/>
      <c r="AO39" s="40">
        <f>iNPUT!AA38</f>
        <v>-0.32571708079094031</v>
      </c>
      <c r="AP39" s="40"/>
      <c r="AQ39" s="40">
        <f>AS29</f>
        <v>-0.16946660961223434</v>
      </c>
      <c r="AR39" s="40">
        <f>AT29</f>
        <v>0.52056240064491432</v>
      </c>
      <c r="AS39" s="40">
        <f>AU29</f>
        <v>-0.7617106457069821</v>
      </c>
      <c r="AT39" s="40">
        <f>AV29</f>
        <v>-0.73994364197659579</v>
      </c>
      <c r="AU39" s="40"/>
      <c r="AV39" s="40"/>
      <c r="AW39" s="40"/>
      <c r="AX39" s="40"/>
      <c r="AY39" s="41"/>
      <c r="BA39" s="112"/>
      <c r="BB39" s="40">
        <f>iNPUT!AB38</f>
        <v>-0.30679490541420562</v>
      </c>
      <c r="BC39" s="40"/>
      <c r="BD39" s="40">
        <f>BF29</f>
        <v>-0.17143401570624867</v>
      </c>
      <c r="BE39" s="40">
        <f>BG29</f>
        <v>0.55629045996093429</v>
      </c>
      <c r="BF39" s="40">
        <f>BH29</f>
        <v>-0.73022128650571505</v>
      </c>
      <c r="BG39" s="40">
        <f>BI29</f>
        <v>-0.74288617455081363</v>
      </c>
      <c r="BH39" s="40"/>
      <c r="BI39" s="40"/>
      <c r="BJ39" s="40"/>
      <c r="BK39" s="40"/>
      <c r="BL39" s="41"/>
      <c r="BN39" s="112"/>
      <c r="BO39" s="40">
        <f>iNPUT!AC38</f>
        <v>-0.33520678509531276</v>
      </c>
      <c r="BP39" s="40"/>
      <c r="BQ39" s="40">
        <f>BS29</f>
        <v>-0.12350436023068712</v>
      </c>
      <c r="BR39" s="40">
        <f>BT29</f>
        <v>0.58916430002571485</v>
      </c>
      <c r="BS39" s="40">
        <f>BU29</f>
        <v>-0.72918696237881975</v>
      </c>
      <c r="BT39" s="40">
        <f>BV29</f>
        <v>-0.72226837358776963</v>
      </c>
      <c r="BU39" s="40"/>
      <c r="BV39" s="40"/>
      <c r="BW39" s="40"/>
      <c r="BX39" s="40"/>
      <c r="BY39" s="41"/>
    </row>
    <row r="40" spans="1:77">
      <c r="A40" s="112" t="str">
        <f>iNPUT!$W39</f>
        <v>o</v>
      </c>
      <c r="B40" s="17">
        <f>iNPUT!X39</f>
        <v>0.24996356201668229</v>
      </c>
      <c r="C40" s="17" t="s">
        <v>40</v>
      </c>
      <c r="D40" s="17">
        <f>1/(1+EXP(-D39))</f>
        <v>0.38644055510750658</v>
      </c>
      <c r="E40" s="17">
        <f>1/(1+EXP(-E39))</f>
        <v>0.60838351347908715</v>
      </c>
      <c r="F40" s="17">
        <f>1/(1+EXP(-F39))</f>
        <v>0.36372959339773314</v>
      </c>
      <c r="G40" s="17">
        <f>1/(1+EXP(-G39))</f>
        <v>0.24822842148780322</v>
      </c>
      <c r="H40" s="17"/>
      <c r="I40" s="17"/>
      <c r="J40" s="17"/>
      <c r="K40" s="17"/>
      <c r="L40" s="13"/>
      <c r="N40" s="112" t="str">
        <f>iNPUT!$W39</f>
        <v>o</v>
      </c>
      <c r="O40" s="40">
        <f>iNPUT!Y39</f>
        <v>0.25860407325886314</v>
      </c>
      <c r="P40" s="40" t="s">
        <v>40</v>
      </c>
      <c r="Q40" s="40">
        <f>1/(1+EXP(-Q39))</f>
        <v>0.42481214452532817</v>
      </c>
      <c r="R40" s="40">
        <f t="shared" ref="R40:T40" si="16">1/(1+EXP(-R39))</f>
        <v>0.6191391997802328</v>
      </c>
      <c r="S40" s="40">
        <f t="shared" si="16"/>
        <v>0.33431398158294395</v>
      </c>
      <c r="T40" s="40">
        <f t="shared" si="16"/>
        <v>0.28823146310590847</v>
      </c>
      <c r="U40" s="40"/>
      <c r="V40" s="40"/>
      <c r="W40" s="40"/>
      <c r="X40" s="40"/>
      <c r="Y40" s="41"/>
      <c r="AA40" s="112" t="str">
        <f>iNPUT!$W39</f>
        <v>o</v>
      </c>
      <c r="AB40" s="40">
        <f>iNPUT!Z39</f>
        <v>0.17708835167021558</v>
      </c>
      <c r="AC40" s="40" t="s">
        <v>40</v>
      </c>
      <c r="AD40" s="40">
        <f>1/(1+EXP(-AD39))</f>
        <v>0.45471445872994859</v>
      </c>
      <c r="AE40" s="40">
        <f t="shared" ref="AE40:AG40" si="17">1/(1+EXP(-AE39))</f>
        <v>0.62471054327460185</v>
      </c>
      <c r="AF40" s="40">
        <f t="shared" si="17"/>
        <v>0.32145963564441016</v>
      </c>
      <c r="AG40" s="40">
        <f t="shared" si="17"/>
        <v>0.31216869206979581</v>
      </c>
      <c r="AH40" s="40"/>
      <c r="AI40" s="40"/>
      <c r="AJ40" s="40"/>
      <c r="AK40" s="40"/>
      <c r="AL40" s="41"/>
      <c r="AN40" s="112" t="str">
        <f>iNPUT!$W39</f>
        <v>o</v>
      </c>
      <c r="AO40" s="40">
        <f>iNPUT!AA39</f>
        <v>0.18168896577396099</v>
      </c>
      <c r="AP40" s="40" t="s">
        <v>40</v>
      </c>
      <c r="AQ40" s="40">
        <f>1/(1+EXP(-AQ39))</f>
        <v>0.45773445099868182</v>
      </c>
      <c r="AR40" s="40">
        <f t="shared" ref="AR40:AT40" si="18">1/(1+EXP(-AR39))</f>
        <v>0.62727926498708819</v>
      </c>
      <c r="AS40" s="40">
        <f t="shared" si="18"/>
        <v>0.31827498178810326</v>
      </c>
      <c r="AT40" s="40">
        <f t="shared" si="18"/>
        <v>0.323016467832414</v>
      </c>
      <c r="AU40" s="40"/>
      <c r="AV40" s="40"/>
      <c r="AW40" s="40"/>
      <c r="AX40" s="40"/>
      <c r="AY40" s="41"/>
      <c r="BA40" s="112" t="str">
        <f>iNPUT!$W39</f>
        <v>o</v>
      </c>
      <c r="BB40" s="40">
        <f>iNPUT!AB39</f>
        <v>0.19233806977543974</v>
      </c>
      <c r="BC40" s="40" t="s">
        <v>40</v>
      </c>
      <c r="BD40" s="40">
        <f>1/(1+EXP(-BD39))</f>
        <v>0.45724615476449476</v>
      </c>
      <c r="BE40" s="40">
        <f t="shared" ref="BE40:BG40" si="19">1/(1+EXP(-BE39))</f>
        <v>0.63559379060101262</v>
      </c>
      <c r="BF40" s="40">
        <f t="shared" si="19"/>
        <v>0.32514616949571173</v>
      </c>
      <c r="BG40" s="40">
        <f t="shared" si="19"/>
        <v>0.32237333953112729</v>
      </c>
      <c r="BH40" s="40"/>
      <c r="BI40" s="40"/>
      <c r="BJ40" s="40"/>
      <c r="BK40" s="40"/>
      <c r="BL40" s="41"/>
      <c r="BN40" s="112" t="str">
        <f>iNPUT!$W39</f>
        <v>o</v>
      </c>
      <c r="BO40" s="40">
        <f>iNPUT!AC39</f>
        <v>0.15300350937854851</v>
      </c>
      <c r="BP40" s="40" t="s">
        <v>40</v>
      </c>
      <c r="BQ40" s="40">
        <f>1/(1+EXP(-BQ39))</f>
        <v>0.46916309709480236</v>
      </c>
      <c r="BR40" s="40">
        <f t="shared" ref="BR40:BT40" si="20">1/(1+EXP(-BR39))</f>
        <v>0.64317337434956101</v>
      </c>
      <c r="BS40" s="40">
        <f t="shared" si="20"/>
        <v>0.32537316827802204</v>
      </c>
      <c r="BT40" s="40">
        <f t="shared" si="20"/>
        <v>0.32689366731795511</v>
      </c>
      <c r="BU40" s="40"/>
      <c r="BV40" s="40"/>
      <c r="BW40" s="40"/>
      <c r="BX40" s="40"/>
      <c r="BY40" s="41"/>
    </row>
    <row r="41" spans="1:77">
      <c r="A41" s="112"/>
      <c r="B41" s="17">
        <f>iNPUT!X40</f>
        <v>-1.1663392356213738</v>
      </c>
      <c r="C41" s="17"/>
      <c r="D41" s="17"/>
      <c r="E41" s="17"/>
      <c r="F41" s="17"/>
      <c r="G41" s="17"/>
      <c r="H41" s="17"/>
      <c r="I41" s="17"/>
      <c r="J41" s="17"/>
      <c r="K41" s="17"/>
      <c r="L41" s="13"/>
      <c r="N41" s="112"/>
      <c r="O41" s="40">
        <f>iNPUT!Y40</f>
        <v>-1.0987194323066811</v>
      </c>
      <c r="P41" s="40"/>
      <c r="Q41" s="40"/>
      <c r="R41" s="40"/>
      <c r="S41" s="40"/>
      <c r="T41" s="40"/>
      <c r="U41" s="40"/>
      <c r="V41" s="40"/>
      <c r="W41" s="40"/>
      <c r="X41" s="40"/>
      <c r="Y41" s="41"/>
      <c r="AA41" s="112"/>
      <c r="AB41" s="40">
        <f>iNPUT!Z40</f>
        <v>-1.0090365853669565</v>
      </c>
      <c r="AC41" s="40"/>
      <c r="AD41" s="40"/>
      <c r="AE41" s="40"/>
      <c r="AF41" s="40"/>
      <c r="AG41" s="40"/>
      <c r="AH41" s="40"/>
      <c r="AI41" s="40"/>
      <c r="AJ41" s="40"/>
      <c r="AK41" s="40"/>
      <c r="AL41" s="41"/>
      <c r="AN41" s="112"/>
      <c r="AO41" s="40">
        <f>iNPUT!AA40</f>
        <v>-1.0576609664556682</v>
      </c>
      <c r="AP41" s="40"/>
      <c r="AQ41" s="40"/>
      <c r="AR41" s="40"/>
      <c r="AS41" s="40"/>
      <c r="AT41" s="40"/>
      <c r="AU41" s="40"/>
      <c r="AV41" s="40"/>
      <c r="AW41" s="40"/>
      <c r="AX41" s="40"/>
      <c r="AY41" s="41"/>
      <c r="BA41" s="112"/>
      <c r="BB41" s="40">
        <f>iNPUT!AB40</f>
        <v>-1.1216523945706711</v>
      </c>
      <c r="BC41" s="40"/>
      <c r="BD41" s="40"/>
      <c r="BE41" s="40"/>
      <c r="BF41" s="40"/>
      <c r="BG41" s="40"/>
      <c r="BH41" s="40"/>
      <c r="BI41" s="40"/>
      <c r="BJ41" s="40"/>
      <c r="BK41" s="40"/>
      <c r="BL41" s="41"/>
      <c r="BN41" s="112"/>
      <c r="BO41" s="40">
        <f>iNPUT!AC40</f>
        <v>-1.0963541387817155</v>
      </c>
      <c r="BP41" s="40"/>
      <c r="BQ41" s="40"/>
      <c r="BR41" s="40"/>
      <c r="BS41" s="40"/>
      <c r="BT41" s="40"/>
      <c r="BU41" s="40"/>
      <c r="BV41" s="40"/>
      <c r="BW41" s="40"/>
      <c r="BX41" s="40"/>
      <c r="BY41" s="41"/>
    </row>
    <row r="42" spans="1:77">
      <c r="A42" s="112"/>
      <c r="B42" s="17">
        <f>iNPUT!X41</f>
        <v>-0.50283796746758314</v>
      </c>
      <c r="C42" s="17"/>
      <c r="D42" s="17"/>
      <c r="E42" s="17"/>
      <c r="F42" s="17"/>
      <c r="G42" s="17"/>
      <c r="H42" s="17"/>
      <c r="I42" s="17"/>
      <c r="J42" s="17"/>
      <c r="K42" s="17"/>
      <c r="L42" s="13"/>
      <c r="N42" s="112"/>
      <c r="O42" s="40">
        <f>iNPUT!Y41</f>
        <v>-0.55787894499094515</v>
      </c>
      <c r="P42" s="40"/>
      <c r="Q42" s="40"/>
      <c r="R42" s="40"/>
      <c r="S42" s="40"/>
      <c r="T42" s="40"/>
      <c r="U42" s="40"/>
      <c r="V42" s="40"/>
      <c r="W42" s="40"/>
      <c r="X42" s="40"/>
      <c r="Y42" s="41"/>
      <c r="AA42" s="112"/>
      <c r="AB42" s="40">
        <f>iNPUT!Z41</f>
        <v>-0.63806585244307823</v>
      </c>
      <c r="AC42" s="40"/>
      <c r="AD42" s="40"/>
      <c r="AE42" s="40"/>
      <c r="AF42" s="40"/>
      <c r="AG42" s="40"/>
      <c r="AH42" s="40"/>
      <c r="AI42" s="40"/>
      <c r="AJ42" s="40"/>
      <c r="AK42" s="40"/>
      <c r="AL42" s="41"/>
      <c r="AN42" s="112"/>
      <c r="AO42" s="40">
        <f>iNPUT!AA41</f>
        <v>-0.65237764172362789</v>
      </c>
      <c r="AP42" s="40"/>
      <c r="AQ42" s="40"/>
      <c r="AR42" s="40"/>
      <c r="AS42" s="40"/>
      <c r="AT42" s="40"/>
      <c r="AU42" s="40"/>
      <c r="AV42" s="40"/>
      <c r="AW42" s="40"/>
      <c r="AX42" s="40"/>
      <c r="AY42" s="41"/>
      <c r="BA42" s="112"/>
      <c r="BB42" s="40">
        <f>iNPUT!AB41</f>
        <v>-0.67207834608978656</v>
      </c>
      <c r="BC42" s="40"/>
      <c r="BD42" s="40"/>
      <c r="BE42" s="40"/>
      <c r="BF42" s="40"/>
      <c r="BG42" s="40"/>
      <c r="BH42" s="40"/>
      <c r="BI42" s="40"/>
      <c r="BJ42" s="40"/>
      <c r="BK42" s="40"/>
      <c r="BL42" s="41"/>
      <c r="BN42" s="112"/>
      <c r="BO42" s="40">
        <f>iNPUT!AC41</f>
        <v>-0.71449081389277147</v>
      </c>
      <c r="BP42" s="40"/>
      <c r="BQ42" s="40"/>
      <c r="BR42" s="40"/>
      <c r="BS42" s="40"/>
      <c r="BT42" s="40"/>
      <c r="BU42" s="40"/>
      <c r="BV42" s="40"/>
      <c r="BW42" s="40"/>
      <c r="BX42" s="40"/>
      <c r="BY42" s="41"/>
    </row>
    <row r="43" spans="1:77">
      <c r="A43" s="112"/>
      <c r="B43" s="17">
        <f>iNPUT!X42</f>
        <v>0.39880910034284534</v>
      </c>
      <c r="C43" s="17"/>
      <c r="D43" s="17"/>
      <c r="E43" s="17"/>
      <c r="F43" s="17"/>
      <c r="G43" s="17"/>
      <c r="H43" s="17"/>
      <c r="I43" s="17"/>
      <c r="J43" s="17"/>
      <c r="K43" s="17"/>
      <c r="L43" s="13"/>
      <c r="N43" s="112"/>
      <c r="O43" s="40">
        <f>iNPUT!Y42</f>
        <v>0.46201136647134694</v>
      </c>
      <c r="P43" s="40"/>
      <c r="Q43" s="40"/>
      <c r="R43" s="40"/>
      <c r="S43" s="40"/>
      <c r="T43" s="40"/>
      <c r="U43" s="40"/>
      <c r="V43" s="40"/>
      <c r="W43" s="40"/>
      <c r="X43" s="40"/>
      <c r="Y43" s="41"/>
      <c r="AA43" s="112"/>
      <c r="AB43" s="40">
        <f>iNPUT!Z42</f>
        <v>0.49219164563902967</v>
      </c>
      <c r="AC43" s="40"/>
      <c r="AD43" s="40"/>
      <c r="AE43" s="40"/>
      <c r="AF43" s="40"/>
      <c r="AG43" s="40"/>
      <c r="AH43" s="40"/>
      <c r="AI43" s="40"/>
      <c r="AJ43" s="40"/>
      <c r="AK43" s="40"/>
      <c r="AL43" s="41"/>
      <c r="AN43" s="112"/>
      <c r="AO43" s="40">
        <f>iNPUT!AA42</f>
        <v>0.51670475991754072</v>
      </c>
      <c r="AP43" s="40"/>
      <c r="AQ43" s="40"/>
      <c r="AR43" s="40"/>
      <c r="AS43" s="40"/>
      <c r="AT43" s="40"/>
      <c r="AU43" s="40"/>
      <c r="AV43" s="40"/>
      <c r="AW43" s="40"/>
      <c r="AX43" s="40"/>
      <c r="AY43" s="41"/>
      <c r="BA43" s="112"/>
      <c r="BB43" s="40">
        <f>iNPUT!AB42</f>
        <v>0.48995207604981444</v>
      </c>
      <c r="BC43" s="40"/>
      <c r="BD43" s="40"/>
      <c r="BE43" s="40"/>
      <c r="BF43" s="40"/>
      <c r="BG43" s="40"/>
      <c r="BH43" s="40"/>
      <c r="BI43" s="40"/>
      <c r="BJ43" s="40"/>
      <c r="BK43" s="40"/>
      <c r="BL43" s="41"/>
      <c r="BN43" s="112"/>
      <c r="BO43" s="40">
        <f>iNPUT!AC42</f>
        <v>0.46115442794268457</v>
      </c>
      <c r="BP43" s="40"/>
      <c r="BQ43" s="40"/>
      <c r="BR43" s="40"/>
      <c r="BS43" s="40"/>
      <c r="BT43" s="40"/>
      <c r="BU43" s="40"/>
      <c r="BV43" s="40"/>
      <c r="BW43" s="40"/>
      <c r="BX43" s="40"/>
      <c r="BY43" s="41"/>
    </row>
    <row r="44" spans="1:77" ht="26.25">
      <c r="A44" s="26"/>
      <c r="B44" s="17"/>
      <c r="C44" s="19" t="s">
        <v>43</v>
      </c>
      <c r="D44" s="19"/>
      <c r="E44" s="19"/>
      <c r="F44" s="19"/>
      <c r="G44" s="19"/>
      <c r="H44" s="19"/>
      <c r="I44" s="17"/>
      <c r="J44" s="17"/>
      <c r="K44" s="17"/>
      <c r="L44" s="13"/>
      <c r="N44" s="26"/>
      <c r="O44" s="40"/>
      <c r="P44" s="19" t="s">
        <v>43</v>
      </c>
      <c r="Q44" s="19"/>
      <c r="R44" s="19"/>
      <c r="S44" s="19"/>
      <c r="T44" s="19"/>
      <c r="U44" s="19"/>
      <c r="V44" s="40"/>
      <c r="W44" s="40"/>
      <c r="X44" s="40"/>
      <c r="Y44" s="41"/>
      <c r="AA44" s="26"/>
      <c r="AB44" s="40"/>
      <c r="AC44" s="19" t="s">
        <v>43</v>
      </c>
      <c r="AD44" s="19"/>
      <c r="AE44" s="19"/>
      <c r="AF44" s="19"/>
      <c r="AG44" s="19"/>
      <c r="AH44" s="19"/>
      <c r="AI44" s="40"/>
      <c r="AJ44" s="40"/>
      <c r="AK44" s="40"/>
      <c r="AL44" s="41"/>
      <c r="AN44" s="26"/>
      <c r="AO44" s="40"/>
      <c r="AP44" s="19" t="s">
        <v>43</v>
      </c>
      <c r="AQ44" s="19"/>
      <c r="AR44" s="19"/>
      <c r="AS44" s="19"/>
      <c r="AT44" s="19"/>
      <c r="AU44" s="19"/>
      <c r="AV44" s="40"/>
      <c r="AW44" s="40"/>
      <c r="AX44" s="40"/>
      <c r="AY44" s="41"/>
      <c r="BA44" s="26"/>
      <c r="BB44" s="40"/>
      <c r="BC44" s="19" t="s">
        <v>43</v>
      </c>
      <c r="BD44" s="19"/>
      <c r="BE44" s="19"/>
      <c r="BF44" s="19"/>
      <c r="BG44" s="19"/>
      <c r="BH44" s="19"/>
      <c r="BI44" s="40"/>
      <c r="BJ44" s="40"/>
      <c r="BK44" s="40"/>
      <c r="BL44" s="41"/>
      <c r="BN44" s="26"/>
      <c r="BO44" s="40"/>
      <c r="BP44" s="19" t="s">
        <v>43</v>
      </c>
      <c r="BQ44" s="19"/>
      <c r="BR44" s="19"/>
      <c r="BS44" s="19"/>
      <c r="BT44" s="19"/>
      <c r="BU44" s="19"/>
      <c r="BV44" s="40"/>
      <c r="BW44" s="40"/>
      <c r="BX44" s="40"/>
      <c r="BY44" s="41"/>
    </row>
    <row r="45" spans="1:77" ht="26.25">
      <c r="A45" s="26"/>
      <c r="B45" s="17"/>
      <c r="C45" s="17"/>
      <c r="D45" s="17" t="s">
        <v>44</v>
      </c>
      <c r="E45" s="17"/>
      <c r="F45" s="17"/>
      <c r="G45" s="17"/>
      <c r="H45" s="17"/>
      <c r="I45" s="17"/>
      <c r="J45" s="17"/>
      <c r="K45" s="17"/>
      <c r="L45" s="13"/>
      <c r="N45" s="26"/>
      <c r="O45" s="40"/>
      <c r="P45" s="40"/>
      <c r="Q45" s="40" t="s">
        <v>44</v>
      </c>
      <c r="R45" s="40"/>
      <c r="S45" s="40"/>
      <c r="T45" s="40"/>
      <c r="U45" s="40"/>
      <c r="V45" s="40"/>
      <c r="W45" s="40"/>
      <c r="X45" s="40"/>
      <c r="Y45" s="41"/>
      <c r="AA45" s="26"/>
      <c r="AB45" s="40"/>
      <c r="AC45" s="40"/>
      <c r="AD45" s="40" t="s">
        <v>44</v>
      </c>
      <c r="AE45" s="40"/>
      <c r="AF45" s="40"/>
      <c r="AG45" s="40"/>
      <c r="AH45" s="40"/>
      <c r="AI45" s="40"/>
      <c r="AJ45" s="40"/>
      <c r="AK45" s="40"/>
      <c r="AL45" s="41"/>
      <c r="AN45" s="26"/>
      <c r="AO45" s="40"/>
      <c r="AP45" s="40"/>
      <c r="AQ45" s="40" t="s">
        <v>44</v>
      </c>
      <c r="AR45" s="40"/>
      <c r="AS45" s="40"/>
      <c r="AT45" s="40"/>
      <c r="AU45" s="40"/>
      <c r="AV45" s="40"/>
      <c r="AW45" s="40"/>
      <c r="AX45" s="40"/>
      <c r="AY45" s="41"/>
      <c r="BA45" s="26"/>
      <c r="BB45" s="40"/>
      <c r="BC45" s="40"/>
      <c r="BD45" s="40" t="s">
        <v>44</v>
      </c>
      <c r="BE45" s="40"/>
      <c r="BF45" s="40"/>
      <c r="BG45" s="40"/>
      <c r="BH45" s="40"/>
      <c r="BI45" s="40"/>
      <c r="BJ45" s="40"/>
      <c r="BK45" s="40"/>
      <c r="BL45" s="41"/>
      <c r="BN45" s="26"/>
      <c r="BO45" s="40"/>
      <c r="BP45" s="40"/>
      <c r="BQ45" s="40" t="s">
        <v>44</v>
      </c>
      <c r="BR45" s="40"/>
      <c r="BS45" s="40"/>
      <c r="BT45" s="40"/>
      <c r="BU45" s="40"/>
      <c r="BV45" s="40"/>
      <c r="BW45" s="40"/>
      <c r="BX45" s="40"/>
      <c r="BY45" s="41"/>
    </row>
    <row r="46" spans="1:77" ht="26.25">
      <c r="A46" s="26"/>
      <c r="B46" s="17"/>
      <c r="C46" s="17"/>
      <c r="D46" s="17">
        <f>F30</f>
        <v>0.93757406102049679</v>
      </c>
      <c r="E46" s="40">
        <f>G30</f>
        <v>-0.67371659652937421</v>
      </c>
      <c r="F46" s="40">
        <f>H30</f>
        <v>-0.43505866882907795</v>
      </c>
      <c r="G46" s="40">
        <f>I30</f>
        <v>7.182869421559368E-2</v>
      </c>
      <c r="H46" s="17"/>
      <c r="I46" s="17"/>
      <c r="J46" s="17"/>
      <c r="K46" s="17"/>
      <c r="L46" s="13"/>
      <c r="N46" s="26"/>
      <c r="O46" s="40"/>
      <c r="P46" s="40"/>
      <c r="Q46" s="40">
        <f>S30</f>
        <v>0.59296506456176123</v>
      </c>
      <c r="R46" s="40">
        <f t="shared" ref="R46" si="21">T30</f>
        <v>-0.56552448711475367</v>
      </c>
      <c r="S46" s="40">
        <f t="shared" ref="S46" si="22">U30</f>
        <v>-0.33748801418901325</v>
      </c>
      <c r="T46" s="40">
        <f t="shared" ref="T46" si="23">V30</f>
        <v>-0.18186326708037942</v>
      </c>
      <c r="U46" s="40"/>
      <c r="V46" s="40"/>
      <c r="W46" s="40"/>
      <c r="X46" s="40"/>
      <c r="Y46" s="41"/>
      <c r="AA46" s="26"/>
      <c r="AB46" s="40"/>
      <c r="AC46" s="40"/>
      <c r="AD46" s="40">
        <f>AF30</f>
        <v>0.40907336053277926</v>
      </c>
      <c r="AE46" s="40">
        <f t="shared" ref="AE46" si="24">AG30</f>
        <v>-0.50611286301863179</v>
      </c>
      <c r="AF46" s="40">
        <f t="shared" ref="AF46" si="25">AH30</f>
        <v>-0.31686732862040362</v>
      </c>
      <c r="AG46" s="40">
        <f t="shared" ref="AG46" si="26">AI30</f>
        <v>-0.32572352515003716</v>
      </c>
      <c r="AH46" s="40"/>
      <c r="AI46" s="40"/>
      <c r="AJ46" s="40"/>
      <c r="AK46" s="40"/>
      <c r="AL46" s="41"/>
      <c r="AN46" s="26"/>
      <c r="AO46" s="40"/>
      <c r="AP46" s="40"/>
      <c r="AQ46" s="40">
        <f>AS30</f>
        <v>0.32958861367154874</v>
      </c>
      <c r="AR46" s="40">
        <f t="shared" ref="AR46" si="27">AT30</f>
        <v>-0.48947427477664363</v>
      </c>
      <c r="AS46" s="40">
        <f t="shared" ref="AS46" si="28">AU30</f>
        <v>-0.35968907798149036</v>
      </c>
      <c r="AT46" s="40">
        <f t="shared" ref="AT46" si="29">AV30</f>
        <v>-0.32571708079094031</v>
      </c>
      <c r="AU46" s="40"/>
      <c r="AV46" s="40"/>
      <c r="AW46" s="40"/>
      <c r="AX46" s="40"/>
      <c r="AY46" s="41"/>
      <c r="BA46" s="26"/>
      <c r="BB46" s="40"/>
      <c r="BC46" s="40"/>
      <c r="BD46" s="40">
        <f>BF30</f>
        <v>0.3689296829317697</v>
      </c>
      <c r="BE46" s="40">
        <f t="shared" ref="BE46" si="30">BG30</f>
        <v>-0.49674376212038945</v>
      </c>
      <c r="BF46" s="40">
        <f t="shared" ref="BF46" si="31">BH30</f>
        <v>-0.40387501543544635</v>
      </c>
      <c r="BG46" s="40">
        <f t="shared" ref="BG46" si="32">BI30</f>
        <v>-0.30679490541420562</v>
      </c>
      <c r="BH46" s="40"/>
      <c r="BI46" s="40"/>
      <c r="BJ46" s="40"/>
      <c r="BK46" s="40"/>
      <c r="BL46" s="41"/>
      <c r="BN46" s="26"/>
      <c r="BO46" s="40"/>
      <c r="BP46" s="40"/>
      <c r="BQ46" s="40">
        <f>BS30</f>
        <v>0.36577559921893016</v>
      </c>
      <c r="BR46" s="40">
        <f t="shared" ref="BR46" si="33">BT30</f>
        <v>-0.48280647576136076</v>
      </c>
      <c r="BS46" s="40">
        <f t="shared" ref="BS46" si="34">BU30</f>
        <v>-0.3914749310811112</v>
      </c>
      <c r="BT46" s="40">
        <f t="shared" ref="BT46" si="35">BV30</f>
        <v>-0.33520678509531276</v>
      </c>
      <c r="BU46" s="40"/>
      <c r="BV46" s="40"/>
      <c r="BW46" s="40"/>
      <c r="BX46" s="40"/>
      <c r="BY46" s="41"/>
    </row>
    <row r="47" spans="1:77" ht="26.25">
      <c r="A47" s="26"/>
      <c r="B47" s="17"/>
      <c r="C47" s="17" t="s">
        <v>45</v>
      </c>
      <c r="D47" s="17">
        <f>1/(1+EXP(-D46))</f>
        <v>0.71860936868812064</v>
      </c>
      <c r="E47" s="17">
        <f>1/(1+EXP(-E46))</f>
        <v>0.33766513284055399</v>
      </c>
      <c r="F47" s="17">
        <f>1/(1+EXP(-F46))</f>
        <v>0.39291901734966911</v>
      </c>
      <c r="G47" s="17">
        <f>1/(1+EXP(-G46))</f>
        <v>0.51794945690629457</v>
      </c>
      <c r="H47" s="17"/>
      <c r="I47" s="17"/>
      <c r="J47" s="17"/>
      <c r="K47" s="17"/>
      <c r="L47" s="13"/>
      <c r="N47" s="26"/>
      <c r="O47" s="40"/>
      <c r="P47" s="40" t="s">
        <v>45</v>
      </c>
      <c r="Q47" s="40">
        <f>1/(1+EXP(-Q46))</f>
        <v>0.64404517961590646</v>
      </c>
      <c r="R47" s="40">
        <f t="shared" ref="R47:T47" si="36">1/(1+EXP(-R46))</f>
        <v>0.36227016611039969</v>
      </c>
      <c r="S47" s="40">
        <f t="shared" si="36"/>
        <v>0.41641979720386929</v>
      </c>
      <c r="T47" s="40">
        <f t="shared" si="36"/>
        <v>0.45465908245930897</v>
      </c>
      <c r="U47" s="40"/>
      <c r="V47" s="40"/>
      <c r="W47" s="40"/>
      <c r="X47" s="40"/>
      <c r="Y47" s="41"/>
      <c r="AA47" s="26"/>
      <c r="AB47" s="40"/>
      <c r="AC47" s="40" t="s">
        <v>45</v>
      </c>
      <c r="AD47" s="40">
        <f>1/(1+EXP(-AD46))</f>
        <v>0.60086566728808677</v>
      </c>
      <c r="AE47" s="40">
        <f t="shared" ref="AE47:AG47" si="37">1/(1+EXP(-AE46))</f>
        <v>0.37610520232387351</v>
      </c>
      <c r="AF47" s="40">
        <f t="shared" si="37"/>
        <v>0.42143939301106365</v>
      </c>
      <c r="AG47" s="40">
        <f t="shared" si="37"/>
        <v>0.41928151771928279</v>
      </c>
      <c r="AH47" s="40"/>
      <c r="AI47" s="40"/>
      <c r="AJ47" s="40"/>
      <c r="AK47" s="40"/>
      <c r="AL47" s="41"/>
      <c r="AN47" s="26"/>
      <c r="AO47" s="40"/>
      <c r="AP47" s="40" t="s">
        <v>45</v>
      </c>
      <c r="AQ47" s="40">
        <f>1/(1+EXP(-AQ46))</f>
        <v>0.58165927684558572</v>
      </c>
      <c r="AR47" s="40">
        <f t="shared" ref="AR47:AT47" si="38">1/(1+EXP(-AR46))</f>
        <v>0.38001742290231388</v>
      </c>
      <c r="AS47" s="40">
        <f t="shared" si="38"/>
        <v>0.41103483347750569</v>
      </c>
      <c r="AT47" s="40">
        <f t="shared" si="38"/>
        <v>0.41928308682182303</v>
      </c>
      <c r="AU47" s="40"/>
      <c r="AV47" s="40"/>
      <c r="AW47" s="40"/>
      <c r="AX47" s="40"/>
      <c r="AY47" s="41"/>
      <c r="BA47" s="26"/>
      <c r="BB47" s="40"/>
      <c r="BC47" s="40" t="s">
        <v>45</v>
      </c>
      <c r="BD47" s="40">
        <f>1/(1+EXP(-BD46))</f>
        <v>0.5912003268000412</v>
      </c>
      <c r="BE47" s="40">
        <f t="shared" ref="BE47:BG47" si="39">1/(1+EXP(-BE46))</f>
        <v>0.37830620137250126</v>
      </c>
      <c r="BF47" s="40">
        <f t="shared" si="39"/>
        <v>0.40038168285214254</v>
      </c>
      <c r="BG47" s="40">
        <f t="shared" si="39"/>
        <v>0.42389725826184188</v>
      </c>
      <c r="BH47" s="40"/>
      <c r="BI47" s="40"/>
      <c r="BJ47" s="40"/>
      <c r="BK47" s="40"/>
      <c r="BL47" s="41"/>
      <c r="BN47" s="26"/>
      <c r="BO47" s="40"/>
      <c r="BP47" s="40" t="s">
        <v>45</v>
      </c>
      <c r="BQ47" s="40">
        <f>1/(1+EXP(-BQ46))</f>
        <v>0.59043782125664845</v>
      </c>
      <c r="BR47" s="40">
        <f t="shared" ref="BR47:BT47" si="40">1/(1+EXP(-BR46))</f>
        <v>0.38158963620631348</v>
      </c>
      <c r="BS47" s="40">
        <f t="shared" si="40"/>
        <v>0.40336229155168302</v>
      </c>
      <c r="BT47" s="40">
        <f t="shared" si="40"/>
        <v>0.41697427408779691</v>
      </c>
      <c r="BU47" s="40"/>
      <c r="BV47" s="40"/>
      <c r="BW47" s="40"/>
      <c r="BX47" s="40"/>
      <c r="BY47" s="41"/>
    </row>
    <row r="48" spans="1:77">
      <c r="A48" s="14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3"/>
      <c r="N48" s="39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1"/>
      <c r="AA48" s="39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1"/>
      <c r="AN48" s="39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1"/>
      <c r="BA48" s="39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1"/>
      <c r="BN48" s="39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1"/>
    </row>
    <row r="49" spans="1:77">
      <c r="A49" s="14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3"/>
      <c r="N49" s="39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1"/>
      <c r="AA49" s="39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1"/>
      <c r="AN49" s="39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1"/>
      <c r="BA49" s="39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1"/>
      <c r="BN49" s="39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1"/>
    </row>
    <row r="50" spans="1:77">
      <c r="A50" s="14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3"/>
      <c r="N50" s="39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1"/>
      <c r="AA50" s="39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1"/>
      <c r="AN50" s="39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1"/>
      <c r="BA50" s="39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1"/>
      <c r="BN50" s="39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1"/>
    </row>
    <row r="51" spans="1:77">
      <c r="A51" s="14"/>
      <c r="B51" s="17"/>
      <c r="C51" s="19" t="s">
        <v>46</v>
      </c>
      <c r="D51" s="19"/>
      <c r="E51" s="19"/>
      <c r="F51" s="19"/>
      <c r="G51" s="19"/>
      <c r="H51" s="19"/>
      <c r="I51" s="17"/>
      <c r="J51" s="17"/>
      <c r="K51" s="17"/>
      <c r="L51" s="13"/>
      <c r="N51" s="39"/>
      <c r="O51" s="40"/>
      <c r="P51" s="19" t="s">
        <v>46</v>
      </c>
      <c r="Q51" s="19"/>
      <c r="R51" s="19"/>
      <c r="S51" s="19"/>
      <c r="T51" s="19"/>
      <c r="U51" s="19"/>
      <c r="V51" s="40"/>
      <c r="W51" s="40"/>
      <c r="X51" s="40"/>
      <c r="Y51" s="41"/>
      <c r="AA51" s="39"/>
      <c r="AB51" s="40"/>
      <c r="AC51" s="19" t="s">
        <v>46</v>
      </c>
      <c r="AD51" s="19"/>
      <c r="AE51" s="19"/>
      <c r="AF51" s="19"/>
      <c r="AG51" s="19"/>
      <c r="AH51" s="19"/>
      <c r="AI51" s="40"/>
      <c r="AJ51" s="40"/>
      <c r="AK51" s="40"/>
      <c r="AL51" s="41"/>
      <c r="AN51" s="39"/>
      <c r="AO51" s="40"/>
      <c r="AP51" s="19" t="s">
        <v>46</v>
      </c>
      <c r="AQ51" s="19"/>
      <c r="AR51" s="19"/>
      <c r="AS51" s="19"/>
      <c r="AT51" s="19"/>
      <c r="AU51" s="19"/>
      <c r="AV51" s="40"/>
      <c r="AW51" s="40"/>
      <c r="AX51" s="40"/>
      <c r="AY51" s="41"/>
      <c r="BA51" s="39"/>
      <c r="BB51" s="40"/>
      <c r="BC51" s="19" t="s">
        <v>46</v>
      </c>
      <c r="BD51" s="19"/>
      <c r="BE51" s="19"/>
      <c r="BF51" s="19"/>
      <c r="BG51" s="19"/>
      <c r="BH51" s="19"/>
      <c r="BI51" s="40"/>
      <c r="BJ51" s="40"/>
      <c r="BK51" s="40"/>
      <c r="BL51" s="41"/>
      <c r="BN51" s="39"/>
      <c r="BO51" s="40"/>
      <c r="BP51" s="19" t="s">
        <v>46</v>
      </c>
      <c r="BQ51" s="19"/>
      <c r="BR51" s="19"/>
      <c r="BS51" s="19"/>
      <c r="BT51" s="19"/>
      <c r="BU51" s="19"/>
      <c r="BV51" s="40"/>
      <c r="BW51" s="40"/>
      <c r="BX51" s="40"/>
      <c r="BY51" s="41"/>
    </row>
    <row r="52" spans="1:77">
      <c r="A52" s="14"/>
      <c r="B52" s="17"/>
      <c r="C52" s="17"/>
      <c r="D52" s="17" t="s">
        <v>47</v>
      </c>
      <c r="E52" s="17"/>
      <c r="F52" s="17"/>
      <c r="G52" s="17"/>
      <c r="H52" s="17"/>
      <c r="I52" s="17"/>
      <c r="J52" s="17"/>
      <c r="K52" s="17"/>
      <c r="L52" s="13"/>
      <c r="N52" s="39"/>
      <c r="O52" s="40"/>
      <c r="P52" s="40"/>
      <c r="Q52" s="40" t="s">
        <v>47</v>
      </c>
      <c r="R52" s="40"/>
      <c r="S52" s="40"/>
      <c r="T52" s="40"/>
      <c r="U52" s="40"/>
      <c r="V52" s="40"/>
      <c r="W52" s="40"/>
      <c r="X52" s="40"/>
      <c r="Y52" s="41"/>
      <c r="AA52" s="39"/>
      <c r="AB52" s="40"/>
      <c r="AC52" s="40"/>
      <c r="AD52" s="40" t="s">
        <v>47</v>
      </c>
      <c r="AE52" s="40"/>
      <c r="AF52" s="40"/>
      <c r="AG52" s="40"/>
      <c r="AH52" s="40"/>
      <c r="AI52" s="40"/>
      <c r="AJ52" s="40"/>
      <c r="AK52" s="40"/>
      <c r="AL52" s="41"/>
      <c r="AN52" s="39"/>
      <c r="AO52" s="40"/>
      <c r="AP52" s="40"/>
      <c r="AQ52" s="40" t="s">
        <v>47</v>
      </c>
      <c r="AR52" s="40"/>
      <c r="AS52" s="40"/>
      <c r="AT52" s="40"/>
      <c r="AU52" s="40"/>
      <c r="AV52" s="40"/>
      <c r="AW52" s="40"/>
      <c r="AX52" s="40"/>
      <c r="AY52" s="41"/>
      <c r="BA52" s="39"/>
      <c r="BB52" s="40"/>
      <c r="BC52" s="40"/>
      <c r="BD52" s="40" t="s">
        <v>47</v>
      </c>
      <c r="BE52" s="40"/>
      <c r="BF52" s="40"/>
      <c r="BG52" s="40"/>
      <c r="BH52" s="40"/>
      <c r="BI52" s="40"/>
      <c r="BJ52" s="40"/>
      <c r="BK52" s="40"/>
      <c r="BL52" s="41"/>
      <c r="BN52" s="39"/>
      <c r="BO52" s="40"/>
      <c r="BP52" s="40"/>
      <c r="BQ52" s="40" t="s">
        <v>47</v>
      </c>
      <c r="BR52" s="40"/>
      <c r="BS52" s="40"/>
      <c r="BT52" s="40"/>
      <c r="BU52" s="40"/>
      <c r="BV52" s="40"/>
      <c r="BW52" s="40"/>
      <c r="BX52" s="40"/>
      <c r="BY52" s="41"/>
    </row>
    <row r="53" spans="1:77">
      <c r="A53" s="14"/>
      <c r="B53" s="17"/>
      <c r="C53" s="17"/>
      <c r="D53" s="17">
        <f>F31</f>
        <v>0.24996356201668229</v>
      </c>
      <c r="E53" s="17">
        <f>G31</f>
        <v>-1.1663392356213738</v>
      </c>
      <c r="F53" s="17">
        <f>H31</f>
        <v>-0.50283796746758314</v>
      </c>
      <c r="G53" s="17">
        <f>I31</f>
        <v>0.39880910034284534</v>
      </c>
      <c r="H53" s="17"/>
      <c r="I53" s="17"/>
      <c r="J53" s="17"/>
      <c r="K53" s="17"/>
      <c r="L53" s="13"/>
      <c r="N53" s="39"/>
      <c r="O53" s="40"/>
      <c r="P53" s="40"/>
      <c r="Q53" s="40">
        <f>S31</f>
        <v>0.25860407325886314</v>
      </c>
      <c r="R53" s="40">
        <f>T31</f>
        <v>-1.0987194323066811</v>
      </c>
      <c r="S53" s="40">
        <f>U31</f>
        <v>-0.55787894499094515</v>
      </c>
      <c r="T53" s="40">
        <f>V31</f>
        <v>0.46201136647134694</v>
      </c>
      <c r="U53" s="40"/>
      <c r="V53" s="40"/>
      <c r="W53" s="40"/>
      <c r="X53" s="40"/>
      <c r="Y53" s="41"/>
      <c r="AA53" s="39"/>
      <c r="AB53" s="40"/>
      <c r="AC53" s="40"/>
      <c r="AD53" s="40">
        <f>AF31</f>
        <v>0.17708835167021558</v>
      </c>
      <c r="AE53" s="40">
        <f>AG31</f>
        <v>-1.0090365853669565</v>
      </c>
      <c r="AF53" s="40">
        <f>AH31</f>
        <v>-0.63806585244307823</v>
      </c>
      <c r="AG53" s="40">
        <f>AI31</f>
        <v>0.49219164563902967</v>
      </c>
      <c r="AH53" s="40"/>
      <c r="AI53" s="40"/>
      <c r="AJ53" s="40"/>
      <c r="AK53" s="40"/>
      <c r="AL53" s="41"/>
      <c r="AN53" s="39"/>
      <c r="AO53" s="40"/>
      <c r="AP53" s="40"/>
      <c r="AQ53" s="40">
        <f>AS31</f>
        <v>0.18168896577396099</v>
      </c>
      <c r="AR53" s="40">
        <f>AT31</f>
        <v>-1.0576609664556682</v>
      </c>
      <c r="AS53" s="40">
        <f>AU31</f>
        <v>-0.65237764172362789</v>
      </c>
      <c r="AT53" s="40">
        <f>AV31</f>
        <v>0.51670475991754072</v>
      </c>
      <c r="AU53" s="40"/>
      <c r="AV53" s="40"/>
      <c r="AW53" s="40"/>
      <c r="AX53" s="40"/>
      <c r="AY53" s="41"/>
      <c r="BA53" s="39"/>
      <c r="BB53" s="40"/>
      <c r="BC53" s="40"/>
      <c r="BD53" s="40">
        <f>BF31</f>
        <v>0.19233806977543974</v>
      </c>
      <c r="BE53" s="40">
        <f>BG31</f>
        <v>-1.1216523945706711</v>
      </c>
      <c r="BF53" s="40">
        <f>BH31</f>
        <v>-0.67207834608978656</v>
      </c>
      <c r="BG53" s="40">
        <f>BI31</f>
        <v>0.48995207604981444</v>
      </c>
      <c r="BH53" s="40"/>
      <c r="BI53" s="40"/>
      <c r="BJ53" s="40"/>
      <c r="BK53" s="40"/>
      <c r="BL53" s="41"/>
      <c r="BN53" s="39"/>
      <c r="BO53" s="40"/>
      <c r="BP53" s="40"/>
      <c r="BQ53" s="40">
        <f>BS31</f>
        <v>0.15300350937854851</v>
      </c>
      <c r="BR53" s="40">
        <f>BT31</f>
        <v>-1.0963541387817155</v>
      </c>
      <c r="BS53" s="40">
        <f>BU31</f>
        <v>-0.71449081389277147</v>
      </c>
      <c r="BT53" s="40">
        <f>BV31</f>
        <v>0.46115442794268457</v>
      </c>
      <c r="BU53" s="40"/>
      <c r="BV53" s="40"/>
      <c r="BW53" s="40"/>
      <c r="BX53" s="40"/>
      <c r="BY53" s="41"/>
    </row>
    <row r="54" spans="1:77">
      <c r="A54" s="14"/>
      <c r="B54" s="17"/>
      <c r="C54" s="17" t="s">
        <v>48</v>
      </c>
      <c r="D54" s="17">
        <f>1/(1+EXP(-D53))</f>
        <v>0.56216753223587912</v>
      </c>
      <c r="E54" s="17">
        <f>1/(1+EXP(-E53))</f>
        <v>0.23751732194081029</v>
      </c>
      <c r="F54" s="17">
        <f>1/(1+EXP(-F53))</f>
        <v>0.3768739680578671</v>
      </c>
      <c r="G54" s="17">
        <f>1/(1+EXP(-G53))</f>
        <v>0.59840150007498161</v>
      </c>
      <c r="H54" s="17"/>
      <c r="I54" s="17"/>
      <c r="J54" s="17"/>
      <c r="K54" s="17"/>
      <c r="L54" s="13"/>
      <c r="N54" s="39"/>
      <c r="O54" s="40"/>
      <c r="P54" s="40" t="s">
        <v>48</v>
      </c>
      <c r="Q54" s="40">
        <f>1/(1+EXP(-Q53))</f>
        <v>0.56429311118197278</v>
      </c>
      <c r="R54" s="40">
        <f t="shared" ref="R54:T54" si="41">1/(1+EXP(-R53))</f>
        <v>0.24997991110588635</v>
      </c>
      <c r="S54" s="40">
        <f t="shared" si="41"/>
        <v>0.36403837281784779</v>
      </c>
      <c r="T54" s="40">
        <f t="shared" si="41"/>
        <v>0.61349121957529873</v>
      </c>
      <c r="U54" s="40"/>
      <c r="V54" s="40"/>
      <c r="W54" s="40"/>
      <c r="X54" s="40"/>
      <c r="Y54" s="41"/>
      <c r="AA54" s="39"/>
      <c r="AB54" s="40"/>
      <c r="AC54" s="40" t="s">
        <v>48</v>
      </c>
      <c r="AD54" s="40">
        <f>1/(1+EXP(-AD53))</f>
        <v>0.54415675083247217</v>
      </c>
      <c r="AE54" s="40">
        <f t="shared" ref="AE54:AG54" si="42">1/(1+EXP(-AE53))</f>
        <v>0.26716843487758235</v>
      </c>
      <c r="AF54" s="40">
        <f t="shared" si="42"/>
        <v>0.34568388686056706</v>
      </c>
      <c r="AG54" s="40">
        <f t="shared" si="42"/>
        <v>0.62062259197225678</v>
      </c>
      <c r="AH54" s="40"/>
      <c r="AI54" s="40"/>
      <c r="AJ54" s="40"/>
      <c r="AK54" s="40"/>
      <c r="AL54" s="41"/>
      <c r="AN54" s="39"/>
      <c r="AO54" s="40"/>
      <c r="AP54" s="40" t="s">
        <v>48</v>
      </c>
      <c r="AQ54" s="40">
        <f>1/(1+EXP(-AQ53))</f>
        <v>0.54529770020106716</v>
      </c>
      <c r="AR54" s="40">
        <f t="shared" ref="AR54:AT54" si="43">1/(1+EXP(-AR53))</f>
        <v>0.25775670072692136</v>
      </c>
      <c r="AS54" s="40">
        <f t="shared" si="43"/>
        <v>0.34245394139603114</v>
      </c>
      <c r="AT54" s="40">
        <f t="shared" si="43"/>
        <v>0.62637690669180524</v>
      </c>
      <c r="AU54" s="40"/>
      <c r="AV54" s="40"/>
      <c r="AW54" s="40"/>
      <c r="AX54" s="40"/>
      <c r="AY54" s="41"/>
      <c r="BA54" s="39"/>
      <c r="BB54" s="40"/>
      <c r="BC54" s="40" t="s">
        <v>48</v>
      </c>
      <c r="BD54" s="40">
        <f>1/(1+EXP(-BD53))</f>
        <v>0.5479368274979437</v>
      </c>
      <c r="BE54" s="40">
        <f t="shared" ref="BE54:BG54" si="44">1/(1+EXP(-BE53))</f>
        <v>0.24570490997662364</v>
      </c>
      <c r="BF54" s="40">
        <f t="shared" si="44"/>
        <v>0.33803162066071341</v>
      </c>
      <c r="BG54" s="40">
        <f t="shared" si="44"/>
        <v>0.62009514262014609</v>
      </c>
      <c r="BH54" s="40"/>
      <c r="BI54" s="40"/>
      <c r="BJ54" s="40"/>
      <c r="BK54" s="40"/>
      <c r="BL54" s="41"/>
      <c r="BN54" s="39"/>
      <c r="BO54" s="40"/>
      <c r="BP54" s="40" t="s">
        <v>48</v>
      </c>
      <c r="BQ54" s="40">
        <f>1/(1+EXP(-BQ53))</f>
        <v>0.5381764302988078</v>
      </c>
      <c r="BR54" s="40">
        <f t="shared" ref="BR54:BT54" si="45">1/(1+EXP(-BR53))</f>
        <v>0.25042364208550966</v>
      </c>
      <c r="BS54" s="40">
        <f t="shared" si="45"/>
        <v>0.32860729492012486</v>
      </c>
      <c r="BT54" s="40">
        <f t="shared" si="45"/>
        <v>0.61328800278013429</v>
      </c>
      <c r="BU54" s="40"/>
      <c r="BV54" s="40"/>
      <c r="BW54" s="40"/>
      <c r="BX54" s="40"/>
      <c r="BY54" s="41"/>
    </row>
    <row r="55" spans="1:77">
      <c r="A55" s="14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3"/>
      <c r="N55" s="39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1"/>
      <c r="AA55" s="39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1"/>
      <c r="AN55" s="39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1"/>
      <c r="BA55" s="39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1"/>
      <c r="BN55" s="39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1"/>
    </row>
    <row r="56" spans="1:77">
      <c r="A56" s="14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3"/>
      <c r="N56" s="39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1"/>
      <c r="AA56" s="39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1"/>
      <c r="AN56" s="39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1"/>
      <c r="BA56" s="39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1"/>
      <c r="BN56" s="39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1"/>
    </row>
    <row r="57" spans="1:77">
      <c r="A57" s="14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3"/>
      <c r="N57" s="39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1"/>
      <c r="AA57" s="39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1"/>
      <c r="AN57" s="39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1"/>
      <c r="BA57" s="39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1"/>
      <c r="BN57" s="39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1"/>
    </row>
    <row r="58" spans="1:77">
      <c r="A58" s="14"/>
      <c r="B58" s="17"/>
      <c r="C58" s="19" t="s">
        <v>49</v>
      </c>
      <c r="D58" s="19"/>
      <c r="E58" s="19"/>
      <c r="F58" s="19"/>
      <c r="G58" s="19"/>
      <c r="H58" s="19"/>
      <c r="I58" s="19"/>
      <c r="J58" s="19"/>
      <c r="K58" s="17"/>
      <c r="L58" s="13"/>
      <c r="N58" s="39"/>
      <c r="O58" s="40"/>
      <c r="P58" s="19" t="s">
        <v>49</v>
      </c>
      <c r="Q58" s="19"/>
      <c r="R58" s="19"/>
      <c r="S58" s="19"/>
      <c r="T58" s="19"/>
      <c r="U58" s="19"/>
      <c r="V58" s="19"/>
      <c r="W58" s="19"/>
      <c r="X58" s="40"/>
      <c r="Y58" s="41"/>
      <c r="AA58" s="39"/>
      <c r="AB58" s="40"/>
      <c r="AC58" s="19" t="s">
        <v>49</v>
      </c>
      <c r="AD58" s="19"/>
      <c r="AE58" s="19"/>
      <c r="AF58" s="19"/>
      <c r="AG58" s="19"/>
      <c r="AH58" s="19"/>
      <c r="AI58" s="19"/>
      <c r="AJ58" s="19"/>
      <c r="AK58" s="40"/>
      <c r="AL58" s="41"/>
      <c r="AN58" s="39"/>
      <c r="AO58" s="40"/>
      <c r="AP58" s="19" t="s">
        <v>49</v>
      </c>
      <c r="AQ58" s="19"/>
      <c r="AR58" s="19"/>
      <c r="AS58" s="19"/>
      <c r="AT58" s="19"/>
      <c r="AU58" s="19"/>
      <c r="AV58" s="19"/>
      <c r="AW58" s="19"/>
      <c r="AX58" s="40"/>
      <c r="AY58" s="41"/>
      <c r="BA58" s="39"/>
      <c r="BB58" s="40"/>
      <c r="BC58" s="19" t="s">
        <v>49</v>
      </c>
      <c r="BD58" s="19"/>
      <c r="BE58" s="19"/>
      <c r="BF58" s="19"/>
      <c r="BG58" s="19"/>
      <c r="BH58" s="19"/>
      <c r="BI58" s="19"/>
      <c r="BJ58" s="19"/>
      <c r="BK58" s="40"/>
      <c r="BL58" s="41"/>
      <c r="BN58" s="39"/>
      <c r="BO58" s="40"/>
      <c r="BP58" s="19" t="s">
        <v>49</v>
      </c>
      <c r="BQ58" s="19"/>
      <c r="BR58" s="19"/>
      <c r="BS58" s="19"/>
      <c r="BT58" s="19"/>
      <c r="BU58" s="19"/>
      <c r="BV58" s="19"/>
      <c r="BW58" s="19"/>
      <c r="BX58" s="40"/>
      <c r="BY58" s="41"/>
    </row>
    <row r="59" spans="1:77">
      <c r="A59" s="14"/>
      <c r="B59" s="17"/>
      <c r="C59" s="109" t="s">
        <v>50</v>
      </c>
      <c r="D59" s="109"/>
      <c r="E59" s="109"/>
      <c r="F59" s="109"/>
      <c r="G59" s="109"/>
      <c r="H59" s="109"/>
      <c r="I59" s="17"/>
      <c r="J59" s="17"/>
      <c r="K59" s="17"/>
      <c r="L59" s="13"/>
      <c r="N59" s="39"/>
      <c r="O59" s="40"/>
      <c r="P59" s="109" t="s">
        <v>50</v>
      </c>
      <c r="Q59" s="109"/>
      <c r="R59" s="109"/>
      <c r="S59" s="109"/>
      <c r="T59" s="109"/>
      <c r="U59" s="109"/>
      <c r="V59" s="40"/>
      <c r="W59" s="40"/>
      <c r="X59" s="40"/>
      <c r="Y59" s="41"/>
      <c r="AA59" s="39"/>
      <c r="AB59" s="40"/>
      <c r="AC59" s="109" t="s">
        <v>50</v>
      </c>
      <c r="AD59" s="109"/>
      <c r="AE59" s="109"/>
      <c r="AF59" s="109"/>
      <c r="AG59" s="109"/>
      <c r="AH59" s="109"/>
      <c r="AI59" s="40"/>
      <c r="AJ59" s="40"/>
      <c r="AK59" s="40"/>
      <c r="AL59" s="41"/>
      <c r="AN59" s="39"/>
      <c r="AO59" s="40"/>
      <c r="AP59" s="109" t="s">
        <v>50</v>
      </c>
      <c r="AQ59" s="109"/>
      <c r="AR59" s="109"/>
      <c r="AS59" s="109"/>
      <c r="AT59" s="109"/>
      <c r="AU59" s="109"/>
      <c r="AV59" s="40"/>
      <c r="AW59" s="40"/>
      <c r="AX59" s="40"/>
      <c r="AY59" s="41"/>
      <c r="BA59" s="39"/>
      <c r="BB59" s="40"/>
      <c r="BC59" s="109" t="s">
        <v>50</v>
      </c>
      <c r="BD59" s="109"/>
      <c r="BE59" s="109"/>
      <c r="BF59" s="109"/>
      <c r="BG59" s="109"/>
      <c r="BH59" s="109"/>
      <c r="BI59" s="40"/>
      <c r="BJ59" s="40"/>
      <c r="BK59" s="40"/>
      <c r="BL59" s="41"/>
      <c r="BN59" s="39"/>
      <c r="BO59" s="40"/>
      <c r="BP59" s="109" t="s">
        <v>50</v>
      </c>
      <c r="BQ59" s="109"/>
      <c r="BR59" s="109"/>
      <c r="BS59" s="109"/>
      <c r="BT59" s="109"/>
      <c r="BU59" s="109"/>
      <c r="BV59" s="40"/>
      <c r="BW59" s="40"/>
      <c r="BX59" s="40"/>
      <c r="BY59" s="41"/>
    </row>
    <row r="60" spans="1:77">
      <c r="A60" s="14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3"/>
      <c r="N60" s="39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1"/>
      <c r="AA60" s="39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1"/>
      <c r="AN60" s="39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1"/>
      <c r="BA60" s="39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1"/>
      <c r="BN60" s="39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1"/>
    </row>
    <row r="61" spans="1:77">
      <c r="A61" s="14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3"/>
      <c r="N61" s="39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1"/>
      <c r="AA61" s="39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1"/>
      <c r="AN61" s="39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1"/>
      <c r="BA61" s="39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1"/>
      <c r="BN61" s="39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1"/>
    </row>
    <row r="62" spans="1:77">
      <c r="A62" s="14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3"/>
      <c r="N62" s="39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1"/>
      <c r="AA62" s="39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1"/>
      <c r="AN62" s="39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1"/>
      <c r="BA62" s="39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1"/>
      <c r="BN62" s="39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1"/>
    </row>
    <row r="63" spans="1:77">
      <c r="A63" s="14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3"/>
      <c r="N63" s="39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1"/>
      <c r="AA63" s="39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1"/>
      <c r="AN63" s="39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1"/>
      <c r="BA63" s="39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1"/>
      <c r="BN63" s="39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1"/>
    </row>
    <row r="64" spans="1:77">
      <c r="A64" s="14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3"/>
      <c r="N64" s="39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1"/>
      <c r="AA64" s="39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1"/>
      <c r="AN64" s="39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1"/>
      <c r="BA64" s="39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1"/>
      <c r="BN64" s="39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1"/>
    </row>
    <row r="65" spans="1:77">
      <c r="A65" s="14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3"/>
      <c r="N65" s="39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1"/>
      <c r="AA65" s="39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1"/>
      <c r="AN65" s="39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1"/>
      <c r="BA65" s="39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1"/>
      <c r="BN65" s="39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1"/>
    </row>
    <row r="66" spans="1:77">
      <c r="A66" s="14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3"/>
      <c r="N66" s="39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1"/>
      <c r="AA66" s="39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1"/>
      <c r="AN66" s="39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1"/>
      <c r="BA66" s="39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1"/>
      <c r="BN66" s="39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1"/>
    </row>
    <row r="67" spans="1:77">
      <c r="A67" s="14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3"/>
      <c r="N67" s="39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1"/>
      <c r="AA67" s="39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1"/>
      <c r="AN67" s="39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1"/>
      <c r="BA67" s="39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1"/>
      <c r="BN67" s="39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1"/>
    </row>
    <row r="68" spans="1:77">
      <c r="A68" s="14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3"/>
      <c r="N68" s="39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1"/>
      <c r="AA68" s="39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1"/>
      <c r="AN68" s="39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1"/>
      <c r="BA68" s="39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1"/>
      <c r="BN68" s="39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1"/>
    </row>
    <row r="69" spans="1:77">
      <c r="A69" s="14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3"/>
      <c r="N69" s="39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1"/>
      <c r="AA69" s="39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1"/>
      <c r="AN69" s="39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1"/>
      <c r="BA69" s="39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1"/>
      <c r="BN69" s="39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1"/>
    </row>
    <row r="70" spans="1:77">
      <c r="A70" s="14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3"/>
      <c r="N70" s="39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1"/>
      <c r="AA70" s="39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1"/>
      <c r="AN70" s="39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1"/>
      <c r="BA70" s="39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1"/>
      <c r="BN70" s="39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1"/>
    </row>
    <row r="71" spans="1:77">
      <c r="A71" s="14"/>
      <c r="B71" s="17"/>
      <c r="C71" s="17">
        <v>0</v>
      </c>
      <c r="D71" s="17">
        <v>0</v>
      </c>
      <c r="E71" s="17">
        <v>0</v>
      </c>
      <c r="F71" s="17">
        <v>0</v>
      </c>
      <c r="G71" s="17">
        <v>0</v>
      </c>
      <c r="H71" s="17"/>
      <c r="I71" s="17"/>
      <c r="J71" s="17"/>
      <c r="K71" s="17"/>
      <c r="L71" s="13"/>
      <c r="N71" s="39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1"/>
      <c r="AA71" s="39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1"/>
      <c r="AN71" s="39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1"/>
      <c r="BA71" s="39"/>
      <c r="BB71" s="40"/>
      <c r="BC71" s="40">
        <v>0</v>
      </c>
      <c r="BD71" s="40">
        <v>0</v>
      </c>
      <c r="BE71" s="40">
        <v>0</v>
      </c>
      <c r="BF71" s="40">
        <v>0</v>
      </c>
      <c r="BG71" s="40">
        <v>0</v>
      </c>
      <c r="BH71" s="40"/>
      <c r="BI71" s="40"/>
      <c r="BJ71" s="40"/>
      <c r="BK71" s="40"/>
      <c r="BL71" s="41"/>
      <c r="BN71" s="39"/>
      <c r="BO71" s="40"/>
      <c r="BP71" s="40">
        <v>0</v>
      </c>
      <c r="BQ71" s="40">
        <v>0</v>
      </c>
      <c r="BR71" s="40">
        <v>0</v>
      </c>
      <c r="BS71" s="40">
        <v>0</v>
      </c>
      <c r="BT71" s="40">
        <v>0</v>
      </c>
      <c r="BU71" s="40"/>
      <c r="BV71" s="40"/>
      <c r="BW71" s="40"/>
      <c r="BX71" s="40"/>
      <c r="BY71" s="41"/>
    </row>
    <row r="72" spans="1:77">
      <c r="A72" s="14"/>
      <c r="B72" s="17"/>
      <c r="C72" s="110" t="s">
        <v>51</v>
      </c>
      <c r="D72" s="110"/>
      <c r="E72" s="110"/>
      <c r="F72" s="110"/>
      <c r="G72" s="110"/>
      <c r="H72" s="110" t="s">
        <v>52</v>
      </c>
      <c r="I72" s="110"/>
      <c r="J72" s="110"/>
      <c r="K72" s="110"/>
      <c r="L72" s="111"/>
      <c r="N72" s="39"/>
      <c r="O72" s="40"/>
      <c r="P72" s="110" t="s">
        <v>51</v>
      </c>
      <c r="Q72" s="110"/>
      <c r="R72" s="110"/>
      <c r="S72" s="110"/>
      <c r="T72" s="110"/>
      <c r="U72" s="110" t="s">
        <v>52</v>
      </c>
      <c r="V72" s="110"/>
      <c r="W72" s="110"/>
      <c r="X72" s="110"/>
      <c r="Y72" s="111"/>
      <c r="AA72" s="39"/>
      <c r="AB72" s="40"/>
      <c r="AC72" s="110" t="s">
        <v>51</v>
      </c>
      <c r="AD72" s="110"/>
      <c r="AE72" s="110"/>
      <c r="AF72" s="110"/>
      <c r="AG72" s="110"/>
      <c r="AH72" s="110" t="s">
        <v>52</v>
      </c>
      <c r="AI72" s="110"/>
      <c r="AJ72" s="110"/>
      <c r="AK72" s="110"/>
      <c r="AL72" s="111"/>
      <c r="AN72" s="39"/>
      <c r="AO72" s="40"/>
      <c r="AP72" s="110" t="s">
        <v>51</v>
      </c>
      <c r="AQ72" s="110"/>
      <c r="AR72" s="110"/>
      <c r="AS72" s="110"/>
      <c r="AT72" s="110"/>
      <c r="AU72" s="110" t="s">
        <v>52</v>
      </c>
      <c r="AV72" s="110"/>
      <c r="AW72" s="110"/>
      <c r="AX72" s="110"/>
      <c r="AY72" s="111"/>
      <c r="BA72" s="39"/>
      <c r="BB72" s="40"/>
      <c r="BC72" s="110" t="s">
        <v>51</v>
      </c>
      <c r="BD72" s="110"/>
      <c r="BE72" s="110"/>
      <c r="BF72" s="110"/>
      <c r="BG72" s="110"/>
      <c r="BH72" s="110" t="s">
        <v>52</v>
      </c>
      <c r="BI72" s="110"/>
      <c r="BJ72" s="110"/>
      <c r="BK72" s="110"/>
      <c r="BL72" s="111"/>
      <c r="BN72" s="39"/>
      <c r="BO72" s="40"/>
      <c r="BP72" s="110" t="s">
        <v>51</v>
      </c>
      <c r="BQ72" s="110"/>
      <c r="BR72" s="110"/>
      <c r="BS72" s="110"/>
      <c r="BT72" s="110"/>
      <c r="BU72" s="110" t="s">
        <v>52</v>
      </c>
      <c r="BV72" s="110"/>
      <c r="BW72" s="110"/>
      <c r="BX72" s="110"/>
      <c r="BY72" s="111"/>
    </row>
    <row r="73" spans="1:77">
      <c r="A73" s="14"/>
      <c r="B73" s="17"/>
      <c r="C73" s="25">
        <f>PRODUCT(C71,D47)</f>
        <v>0</v>
      </c>
      <c r="D73" s="25">
        <f>PRODUCT(D71,E47)</f>
        <v>0</v>
      </c>
      <c r="E73" s="25">
        <f>PRODUCT(E71,F47)</f>
        <v>0</v>
      </c>
      <c r="F73" s="25">
        <f>PRODUCT(F71,G47)</f>
        <v>0</v>
      </c>
      <c r="G73" s="25">
        <f>PRODUCT(G71,H47)</f>
        <v>0</v>
      </c>
      <c r="H73" s="17">
        <f>PRODUCT(D40,D35)</f>
        <v>3.2106100473341968E-2</v>
      </c>
      <c r="I73" s="17">
        <f>PRODUCT(E40,E35)</f>
        <v>0.48731285314270151</v>
      </c>
      <c r="J73" s="17">
        <f>PRODUCT(F40,F35)</f>
        <v>1.4775580894157855E-2</v>
      </c>
      <c r="K73" s="17">
        <f>PRODUCT(G40,G35)</f>
        <v>0.21102268805354144</v>
      </c>
      <c r="L73" s="13"/>
      <c r="N73" s="39"/>
      <c r="O73" s="40"/>
      <c r="P73" s="25">
        <f>PRODUCT(Q47,D74)</f>
        <v>2.0677779246119868E-2</v>
      </c>
      <c r="Q73" s="25">
        <f>PRODUCT(R47,E74)</f>
        <v>0.17653890825573929</v>
      </c>
      <c r="R73" s="25">
        <f>PRODUCT(S47,F74)</f>
        <v>6.1528443995145796E-3</v>
      </c>
      <c r="S73" s="25">
        <f>PRODUCT(T47,G74)</f>
        <v>9.5943381728520127E-2</v>
      </c>
      <c r="T73" s="25"/>
      <c r="U73" s="40">
        <f>PRODUCT(Q40,Q35)</f>
        <v>-5.0712011038773375E-2</v>
      </c>
      <c r="V73" s="40">
        <f t="shared" ref="V73" si="46">PRODUCT(R40,R35)</f>
        <v>0.47209717610484342</v>
      </c>
      <c r="W73" s="40">
        <f t="shared" ref="W73" si="47">PRODUCT(S40,S35)</f>
        <v>3.2343451351426834E-2</v>
      </c>
      <c r="X73" s="40">
        <f t="shared" ref="X73" si="48">PRODUCT(T40,T35)</f>
        <v>0.21858780999682365</v>
      </c>
      <c r="Y73" s="41"/>
      <c r="AA73" s="39"/>
      <c r="AB73" s="40"/>
      <c r="AC73" s="25">
        <f>PRODUCT(Q74,AD47)</f>
        <v>-1.8046538727577818E-2</v>
      </c>
      <c r="AD73" s="25">
        <f t="shared" ref="AD73:AF73" si="49">PRODUCT(R74,AE47)</f>
        <v>0.24395540574300206</v>
      </c>
      <c r="AE73" s="25">
        <f t="shared" si="49"/>
        <v>1.6223855514451137E-2</v>
      </c>
      <c r="AF73" s="25">
        <f t="shared" si="49"/>
        <v>0.13187711543665687</v>
      </c>
      <c r="AG73" s="25"/>
      <c r="AH73" s="40">
        <f>PRODUCT(AD40,AD35)</f>
        <v>-9.7179746635227798E-2</v>
      </c>
      <c r="AI73" s="40">
        <f t="shared" ref="AI73" si="50">PRODUCT(AE40,AE35)</f>
        <v>0.47096606663730983</v>
      </c>
      <c r="AJ73" s="40">
        <f t="shared" ref="AJ73" si="51">PRODUCT(AF40,AF35)</f>
        <v>3.428276255938547E-2</v>
      </c>
      <c r="AK73" s="40">
        <f t="shared" ref="AK73" si="52">PRODUCT(AG40,AG35)</f>
        <v>0.20620984541442841</v>
      </c>
      <c r="AL73" s="41"/>
      <c r="AN73" s="39"/>
      <c r="AO73" s="40"/>
      <c r="AP73" s="25">
        <f>PRODUCT(AD74,AQ47)</f>
        <v>-6.7022437817732608E-2</v>
      </c>
      <c r="AQ73" s="25">
        <f t="shared" ref="AQ73:AS73" si="53">PRODUCT(AE74,AR47)</f>
        <v>0.27168261551149392</v>
      </c>
      <c r="AR73" s="25">
        <f t="shared" si="53"/>
        <v>2.0759979349491409E-2</v>
      </c>
      <c r="AS73" s="25">
        <f t="shared" si="53"/>
        <v>0.14175414455985186</v>
      </c>
      <c r="AT73" s="25"/>
      <c r="AU73" s="40">
        <f>PRODUCT(AQ40,AQ35)</f>
        <v>-0.10735187738725013</v>
      </c>
      <c r="AV73" s="40">
        <f t="shared" ref="AV73" si="54">PRODUCT(AR40,AR35)</f>
        <v>0.48350111370781002</v>
      </c>
      <c r="AW73" s="40">
        <f t="shared" ref="AW73" si="55">PRODUCT(AS40,AS35)</f>
        <v>4.7951501091153731E-2</v>
      </c>
      <c r="AX73" s="40">
        <f t="shared" ref="AX73" si="56">PRODUCT(AT40,AT35)</f>
        <v>0.20780961492953468</v>
      </c>
      <c r="AY73" s="41"/>
      <c r="BA73" s="39"/>
      <c r="BB73" s="40"/>
      <c r="BC73" s="25">
        <f>PRODUCT(AQ74,BD47)</f>
        <v>-0.1030901521347192</v>
      </c>
      <c r="BD73" s="25">
        <f t="shared" ref="BD73:BF73" si="57">PRODUCT(AR74,BE47)</f>
        <v>0.28569068793927449</v>
      </c>
      <c r="BE73" s="25">
        <f t="shared" si="57"/>
        <v>2.7510818170087575E-2</v>
      </c>
      <c r="BF73" s="25">
        <f t="shared" si="57"/>
        <v>0.14817911923525287</v>
      </c>
      <c r="BG73" s="25"/>
      <c r="BH73" s="40">
        <f>PRODUCT(BD40,BD35)</f>
        <v>-0.1077978057705079</v>
      </c>
      <c r="BI73" s="40">
        <f t="shared" ref="BI73" si="58">PRODUCT(BE40,BE35)</f>
        <v>0.49738439130438078</v>
      </c>
      <c r="BJ73" s="40">
        <f t="shared" ref="BJ73" si="59">PRODUCT(BF40,BF35)</f>
        <v>6.0459868824600548E-2</v>
      </c>
      <c r="BK73" s="40">
        <f t="shared" ref="BK73" si="60">PRODUCT(BG40,BG35)</f>
        <v>0.21152988973987019</v>
      </c>
      <c r="BL73" s="41"/>
      <c r="BN73" s="39"/>
      <c r="BO73" s="40"/>
      <c r="BP73" s="25">
        <f>PRODUCT(BD74,BQ47)</f>
        <v>-0.12451622639482608</v>
      </c>
      <c r="BQ73" s="25">
        <f t="shared" ref="BQ73:BS73" si="61">PRODUCT(BE74,BR47)</f>
        <v>0.29881333461081649</v>
      </c>
      <c r="BR73" s="25">
        <f t="shared" si="61"/>
        <v>3.5484057895553242E-2</v>
      </c>
      <c r="BS73" s="25">
        <f t="shared" si="61"/>
        <v>0.14998940290024276</v>
      </c>
      <c r="BT73" s="25"/>
      <c r="BU73" s="40">
        <f>PRODUCT(BQ40,BQ35)</f>
        <v>-0.11976206924083464</v>
      </c>
      <c r="BV73" s="40">
        <f t="shared" ref="BV73" si="62">PRODUCT(BR40,BR35)</f>
        <v>0.4997128540607067</v>
      </c>
      <c r="BW73" s="40">
        <f t="shared" ref="BW73" si="63">PRODUCT(BS40,BS35)</f>
        <v>5.5291511790685213E-2</v>
      </c>
      <c r="BX73" s="40">
        <f t="shared" ref="BX73" si="64">PRODUCT(BT40,BT35)</f>
        <v>0.20735957181086567</v>
      </c>
      <c r="BY73" s="41"/>
    </row>
    <row r="74" spans="1:77">
      <c r="A74" s="14"/>
      <c r="B74" s="17"/>
      <c r="C74" s="17" t="s">
        <v>40</v>
      </c>
      <c r="D74" s="17">
        <f>SUM(C73,H73)</f>
        <v>3.2106100473341968E-2</v>
      </c>
      <c r="E74" s="17">
        <f>SUM(D73,I73)</f>
        <v>0.48731285314270151</v>
      </c>
      <c r="F74" s="17">
        <f>SUM(E73,J73)</f>
        <v>1.4775580894157855E-2</v>
      </c>
      <c r="G74" s="17">
        <f>SUM(F73,K73)</f>
        <v>0.21102268805354144</v>
      </c>
      <c r="H74" s="17"/>
      <c r="I74" s="17"/>
      <c r="J74" s="17"/>
      <c r="K74" s="17"/>
      <c r="L74" s="13"/>
      <c r="N74" s="39"/>
      <c r="O74" s="40"/>
      <c r="P74" s="40" t="s">
        <v>40</v>
      </c>
      <c r="Q74" s="40">
        <f>SUM(P73,U73)</f>
        <v>-3.0034231792653507E-2</v>
      </c>
      <c r="R74" s="40">
        <f t="shared" ref="R74" si="65">SUM(Q73,V73)</f>
        <v>0.64863608436058273</v>
      </c>
      <c r="S74" s="40">
        <f t="shared" ref="S74" si="66">SUM(R73,W73)</f>
        <v>3.8496295750941413E-2</v>
      </c>
      <c r="T74" s="40">
        <f t="shared" ref="T74" si="67">SUM(S73,X73)</f>
        <v>0.31453119172534377</v>
      </c>
      <c r="U74" s="40"/>
      <c r="V74" s="40"/>
      <c r="W74" s="40"/>
      <c r="X74" s="40"/>
      <c r="Y74" s="41"/>
      <c r="AA74" s="39"/>
      <c r="AB74" s="40"/>
      <c r="AC74" s="40" t="s">
        <v>40</v>
      </c>
      <c r="AD74" s="40">
        <f>SUM(AC73,AH73)</f>
        <v>-0.11522628536280562</v>
      </c>
      <c r="AE74" s="40">
        <f t="shared" ref="AE74" si="68">SUM(AD73,AI73)</f>
        <v>0.7149214723803119</v>
      </c>
      <c r="AF74" s="40">
        <f t="shared" ref="AF74" si="69">SUM(AE73,AJ73)</f>
        <v>5.0506618073836607E-2</v>
      </c>
      <c r="AG74" s="40">
        <f t="shared" ref="AG74" si="70">SUM(AF73,AK73)</f>
        <v>0.33808696085108525</v>
      </c>
      <c r="AH74" s="40"/>
      <c r="AI74" s="40"/>
      <c r="AJ74" s="40"/>
      <c r="AK74" s="40"/>
      <c r="AL74" s="41"/>
      <c r="AN74" s="39"/>
      <c r="AO74" s="40"/>
      <c r="AP74" s="40" t="s">
        <v>40</v>
      </c>
      <c r="AQ74" s="40">
        <f>SUM(AP73,AU73)</f>
        <v>-0.17437431520498275</v>
      </c>
      <c r="AR74" s="40">
        <f t="shared" ref="AR74" si="71">SUM(AQ73,AV73)</f>
        <v>0.75518372921930399</v>
      </c>
      <c r="AS74" s="40">
        <f t="shared" ref="AS74" si="72">SUM(AR73,AW73)</f>
        <v>6.8711480440645137E-2</v>
      </c>
      <c r="AT74" s="40">
        <f t="shared" ref="AT74" si="73">SUM(AS73,AX73)</f>
        <v>0.34956375948938656</v>
      </c>
      <c r="AU74" s="40"/>
      <c r="AV74" s="40"/>
      <c r="AW74" s="40"/>
      <c r="AX74" s="40"/>
      <c r="AY74" s="41"/>
      <c r="BA74" s="39"/>
      <c r="BB74" s="40"/>
      <c r="BC74" s="40" t="s">
        <v>40</v>
      </c>
      <c r="BD74" s="40">
        <f>SUM(BC73,BH73)</f>
        <v>-0.2108879579052271</v>
      </c>
      <c r="BE74" s="40">
        <f t="shared" ref="BE74" si="74">SUM(BD73,BI73)</f>
        <v>0.78307507924365527</v>
      </c>
      <c r="BF74" s="40">
        <f t="shared" ref="BF74" si="75">SUM(BE73,BJ73)</f>
        <v>8.797068699468813E-2</v>
      </c>
      <c r="BG74" s="40">
        <f t="shared" ref="BG74" si="76">SUM(BF73,BK73)</f>
        <v>0.35970900897512303</v>
      </c>
      <c r="BH74" s="40"/>
      <c r="BI74" s="40"/>
      <c r="BJ74" s="40"/>
      <c r="BK74" s="40"/>
      <c r="BL74" s="41"/>
      <c r="BN74" s="39"/>
      <c r="BO74" s="40"/>
      <c r="BP74" s="40" t="s">
        <v>40</v>
      </c>
      <c r="BQ74" s="40">
        <f>SUM(BP73,BU73)</f>
        <v>-0.24427829563566072</v>
      </c>
      <c r="BR74" s="40">
        <f t="shared" ref="BR74" si="77">SUM(BQ73,BV73)</f>
        <v>0.79852618867152314</v>
      </c>
      <c r="BS74" s="40">
        <f t="shared" ref="BS74" si="78">SUM(BR73,BW73)</f>
        <v>9.0775569686238455E-2</v>
      </c>
      <c r="BT74" s="40">
        <f t="shared" ref="BT74" si="79">SUM(BS73,BX73)</f>
        <v>0.35734897471110844</v>
      </c>
      <c r="BU74" s="40"/>
      <c r="BV74" s="40"/>
      <c r="BW74" s="40"/>
      <c r="BX74" s="40"/>
      <c r="BY74" s="41"/>
    </row>
    <row r="75" spans="1:77">
      <c r="A75" s="14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3"/>
      <c r="N75" s="39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1"/>
      <c r="AA75" s="39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1"/>
      <c r="AN75" s="39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1"/>
      <c r="BA75" s="39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1"/>
      <c r="BN75" s="39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1"/>
    </row>
    <row r="76" spans="1:77">
      <c r="A76" s="14"/>
      <c r="B76" s="17"/>
      <c r="C76" s="21" t="s">
        <v>53</v>
      </c>
      <c r="D76" s="21"/>
      <c r="E76" s="21"/>
      <c r="F76" s="21"/>
      <c r="G76" s="21"/>
      <c r="H76" s="21"/>
      <c r="I76" s="21"/>
      <c r="J76" s="17"/>
      <c r="K76" s="17"/>
      <c r="L76" s="13"/>
      <c r="N76" s="39"/>
      <c r="O76" s="40"/>
      <c r="P76" s="21" t="s">
        <v>53</v>
      </c>
      <c r="Q76" s="21"/>
      <c r="R76" s="21"/>
      <c r="S76" s="21"/>
      <c r="T76" s="21"/>
      <c r="U76" s="21"/>
      <c r="V76" s="21"/>
      <c r="W76" s="40"/>
      <c r="X76" s="40"/>
      <c r="Y76" s="41"/>
      <c r="AA76" s="39"/>
      <c r="AB76" s="40"/>
      <c r="AC76" s="21" t="s">
        <v>53</v>
      </c>
      <c r="AD76" s="21"/>
      <c r="AE76" s="21"/>
      <c r="AF76" s="21"/>
      <c r="AG76" s="21"/>
      <c r="AH76" s="21"/>
      <c r="AI76" s="21"/>
      <c r="AJ76" s="40"/>
      <c r="AK76" s="40"/>
      <c r="AL76" s="41"/>
      <c r="AN76" s="39"/>
      <c r="AO76" s="40"/>
      <c r="AP76" s="21" t="s">
        <v>53</v>
      </c>
      <c r="AQ76" s="21"/>
      <c r="AR76" s="21"/>
      <c r="AS76" s="21"/>
      <c r="AT76" s="21"/>
      <c r="AU76" s="21"/>
      <c r="AV76" s="21"/>
      <c r="AW76" s="40"/>
      <c r="AX76" s="40"/>
      <c r="AY76" s="41"/>
      <c r="BA76" s="39"/>
      <c r="BB76" s="40"/>
      <c r="BC76" s="21" t="s">
        <v>53</v>
      </c>
      <c r="BD76" s="21"/>
      <c r="BE76" s="21"/>
      <c r="BF76" s="21"/>
      <c r="BG76" s="21"/>
      <c r="BH76" s="21"/>
      <c r="BI76" s="21"/>
      <c r="BJ76" s="40"/>
      <c r="BK76" s="40"/>
      <c r="BL76" s="41"/>
      <c r="BN76" s="39"/>
      <c r="BO76" s="40"/>
      <c r="BP76" s="21" t="s">
        <v>53</v>
      </c>
      <c r="BQ76" s="21"/>
      <c r="BR76" s="21"/>
      <c r="BS76" s="21"/>
      <c r="BT76" s="21"/>
      <c r="BU76" s="21"/>
      <c r="BV76" s="21"/>
      <c r="BW76" s="40"/>
      <c r="BX76" s="40"/>
      <c r="BY76" s="41"/>
    </row>
    <row r="77" spans="1:77">
      <c r="A77" s="14"/>
      <c r="B77" s="17"/>
      <c r="C77" s="17" t="s">
        <v>54</v>
      </c>
      <c r="D77" s="17"/>
      <c r="E77" s="17"/>
      <c r="F77" s="17"/>
      <c r="G77" s="17"/>
      <c r="H77" s="17"/>
      <c r="I77" s="17"/>
      <c r="J77" s="17"/>
      <c r="K77" s="17"/>
      <c r="L77" s="13"/>
      <c r="N77" s="39"/>
      <c r="O77" s="40"/>
      <c r="P77" s="40" t="s">
        <v>54</v>
      </c>
      <c r="Q77" s="40"/>
      <c r="R77" s="40"/>
      <c r="S77" s="40"/>
      <c r="T77" s="40"/>
      <c r="U77" s="40"/>
      <c r="V77" s="40"/>
      <c r="W77" s="40"/>
      <c r="X77" s="40"/>
      <c r="Y77" s="41"/>
      <c r="AA77" s="39"/>
      <c r="AB77" s="40"/>
      <c r="AC77" s="40" t="s">
        <v>54</v>
      </c>
      <c r="AD77" s="40"/>
      <c r="AE77" s="40"/>
      <c r="AF77" s="40"/>
      <c r="AG77" s="40"/>
      <c r="AH77" s="40"/>
      <c r="AI77" s="40"/>
      <c r="AJ77" s="40"/>
      <c r="AK77" s="40"/>
      <c r="AL77" s="41"/>
      <c r="AN77" s="39"/>
      <c r="AO77" s="40"/>
      <c r="AP77" s="40" t="s">
        <v>54</v>
      </c>
      <c r="AQ77" s="40"/>
      <c r="AR77" s="40"/>
      <c r="AS77" s="40"/>
      <c r="AT77" s="40"/>
      <c r="AU77" s="40"/>
      <c r="AV77" s="40"/>
      <c r="AW77" s="40"/>
      <c r="AX77" s="40"/>
      <c r="AY77" s="41"/>
      <c r="BA77" s="39"/>
      <c r="BB77" s="40"/>
      <c r="BC77" s="40" t="s">
        <v>54</v>
      </c>
      <c r="BD77" s="40"/>
      <c r="BE77" s="40"/>
      <c r="BF77" s="40"/>
      <c r="BG77" s="40"/>
      <c r="BH77" s="40"/>
      <c r="BI77" s="40"/>
      <c r="BJ77" s="40"/>
      <c r="BK77" s="40"/>
      <c r="BL77" s="41"/>
      <c r="BN77" s="39"/>
      <c r="BO77" s="40"/>
      <c r="BP77" s="40" t="s">
        <v>54</v>
      </c>
      <c r="BQ77" s="40"/>
      <c r="BR77" s="40"/>
      <c r="BS77" s="40"/>
      <c r="BT77" s="40"/>
      <c r="BU77" s="40"/>
      <c r="BV77" s="40"/>
      <c r="BW77" s="40"/>
      <c r="BX77" s="40"/>
      <c r="BY77" s="41"/>
    </row>
    <row r="78" spans="1:77">
      <c r="A78" s="14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3"/>
      <c r="N78" s="39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1"/>
      <c r="AA78" s="39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1"/>
      <c r="AN78" s="39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1"/>
      <c r="BA78" s="39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1"/>
      <c r="BN78" s="39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1"/>
    </row>
    <row r="79" spans="1:77">
      <c r="A79" s="14"/>
      <c r="B79" s="17"/>
      <c r="C79" s="17"/>
      <c r="D79" s="17"/>
      <c r="E79" s="17"/>
      <c r="F79" s="17" t="s">
        <v>55</v>
      </c>
      <c r="G79" s="17">
        <f>TANH(D74)</f>
        <v>3.2095073345848865E-2</v>
      </c>
      <c r="H79" s="17">
        <f>TANH(E74)</f>
        <v>0.4520810768319577</v>
      </c>
      <c r="I79" s="17">
        <f>TANH(F74)</f>
        <v>1.4774505730656019E-2</v>
      </c>
      <c r="J79" s="17">
        <f>TANH(G74)</f>
        <v>0.20794517331584822</v>
      </c>
      <c r="K79" s="17"/>
      <c r="L79" s="13"/>
      <c r="N79" s="39"/>
      <c r="O79" s="40"/>
      <c r="P79" s="40"/>
      <c r="Q79" s="40"/>
      <c r="R79" s="40"/>
      <c r="S79" s="40" t="s">
        <v>55</v>
      </c>
      <c r="T79" s="40">
        <f>TANH(Q74)</f>
        <v>-3.0025204206210371E-2</v>
      </c>
      <c r="U79" s="40">
        <f t="shared" ref="U79" si="80">TANH(R74)</f>
        <v>0.570751071109033</v>
      </c>
      <c r="V79" s="40">
        <f t="shared" ref="V79" si="81">TANH(S74)</f>
        <v>3.8477290298787818E-2</v>
      </c>
      <c r="W79" s="40">
        <f t="shared" ref="W79" si="82">TANH(T74)</f>
        <v>0.30455366020204266</v>
      </c>
      <c r="X79" s="40"/>
      <c r="Y79" s="41"/>
      <c r="AA79" s="39"/>
      <c r="AB79" s="40"/>
      <c r="AC79" s="40"/>
      <c r="AD79" s="40"/>
      <c r="AE79" s="40"/>
      <c r="AF79" s="40" t="s">
        <v>55</v>
      </c>
      <c r="AG79" s="40">
        <f>TANH(AD74)</f>
        <v>-0.11471902233501612</v>
      </c>
      <c r="AH79" s="40">
        <f t="shared" ref="AH79" si="83">TANH(AE74)</f>
        <v>0.61375368712378797</v>
      </c>
      <c r="AI79" s="40">
        <f t="shared" ref="AI79" si="84">TANH(AF74)</f>
        <v>5.0463715761137569E-2</v>
      </c>
      <c r="AJ79" s="40">
        <f t="shared" ref="AJ79" si="85">TANH(AG74)</f>
        <v>0.32576844420714257</v>
      </c>
      <c r="AK79" s="40"/>
      <c r="AL79" s="41"/>
      <c r="AN79" s="39"/>
      <c r="AO79" s="40"/>
      <c r="AP79" s="40"/>
      <c r="AQ79" s="40"/>
      <c r="AR79" s="40"/>
      <c r="AS79" s="40" t="s">
        <v>55</v>
      </c>
      <c r="AT79" s="40">
        <f>TANH(AQ74)</f>
        <v>-0.17262818439206076</v>
      </c>
      <c r="AU79" s="40">
        <f t="shared" ref="AU79" si="86">TANH(AR74)</f>
        <v>0.63823131556837354</v>
      </c>
      <c r="AV79" s="40">
        <f t="shared" ref="AV79" si="87">TANH(AS74)</f>
        <v>6.8603549170847905E-2</v>
      </c>
      <c r="AW79" s="40">
        <f t="shared" ref="AW79" si="88">TANH(AT74)</f>
        <v>0.33598860703323064</v>
      </c>
      <c r="AX79" s="40"/>
      <c r="AY79" s="41"/>
      <c r="BA79" s="39"/>
      <c r="BB79" s="40"/>
      <c r="BC79" s="40"/>
      <c r="BD79" s="40"/>
      <c r="BE79" s="40"/>
      <c r="BF79" s="40" t="s">
        <v>55</v>
      </c>
      <c r="BG79" s="40">
        <f>TANH(BD74)</f>
        <v>-0.20781626544939852</v>
      </c>
      <c r="BH79" s="40">
        <f t="shared" ref="BH79" si="89">TANH(BE74)</f>
        <v>0.65446818030930676</v>
      </c>
      <c r="BI79" s="40">
        <f t="shared" ref="BI79" si="90">TANH(BF74)</f>
        <v>8.7744456863539128E-2</v>
      </c>
      <c r="BJ79" s="40">
        <f t="shared" ref="BJ79" si="91">TANH(BG74)</f>
        <v>0.34495769556225159</v>
      </c>
      <c r="BK79" s="40"/>
      <c r="BL79" s="41"/>
      <c r="BN79" s="39"/>
      <c r="BO79" s="40"/>
      <c r="BP79" s="40"/>
      <c r="BQ79" s="40"/>
      <c r="BR79" s="40"/>
      <c r="BS79" s="40" t="s">
        <v>55</v>
      </c>
      <c r="BT79" s="40">
        <f>TANH(BQ74)</f>
        <v>-0.23953268646668521</v>
      </c>
      <c r="BU79" s="40">
        <f t="shared" ref="BU79" si="92">TANH(BR74)</f>
        <v>0.66321202187323525</v>
      </c>
      <c r="BV79" s="40">
        <f t="shared" ref="BV79" si="93">TANH(BS74)</f>
        <v>9.0527052381715226E-2</v>
      </c>
      <c r="BW79" s="40">
        <f t="shared" ref="BW79" si="94">TANH(BT74)</f>
        <v>0.34287680527682851</v>
      </c>
      <c r="BX79" s="40"/>
      <c r="BY79" s="41"/>
    </row>
    <row r="80" spans="1:77">
      <c r="A80" s="14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3"/>
      <c r="N80" s="39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1"/>
      <c r="AA80" s="39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1"/>
      <c r="AN80" s="39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1"/>
      <c r="BA80" s="39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1"/>
      <c r="BN80" s="39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1"/>
    </row>
    <row r="81" spans="1:102">
      <c r="A81" s="14"/>
      <c r="B81" s="17"/>
      <c r="C81" s="17" t="s">
        <v>56</v>
      </c>
      <c r="D81" s="17">
        <f>PRODUCT(D54,G79)</f>
        <v>1.8042808179765397E-2</v>
      </c>
      <c r="E81" s="17">
        <f>PRODUCT(E54,H79)</f>
        <v>0.1073770866692443</v>
      </c>
      <c r="F81" s="17">
        <f>PRODUCT(F54,I79)</f>
        <v>5.5681266008060304E-3</v>
      </c>
      <c r="G81" s="17">
        <f>PRODUCT(G54,J79)</f>
        <v>0.12443470364555562</v>
      </c>
      <c r="H81" s="17"/>
      <c r="I81" s="17"/>
      <c r="J81" s="17"/>
      <c r="K81" s="17"/>
      <c r="L81" s="13"/>
      <c r="N81" s="39"/>
      <c r="O81" s="40"/>
      <c r="P81" s="40" t="s">
        <v>56</v>
      </c>
      <c r="Q81" s="40">
        <f>PRODUCT(Q54,T79)</f>
        <v>-1.6943015895396506E-2</v>
      </c>
      <c r="R81" s="40">
        <f>PRODUCT(R54,U79)</f>
        <v>0.14267630201942549</v>
      </c>
      <c r="S81" s="40">
        <f t="shared" ref="S81" si="95">PRODUCT(S54,V79)</f>
        <v>1.4007210150810677E-2</v>
      </c>
      <c r="T81" s="40">
        <f t="shared" ref="T81" si="96">PRODUCT(T54,W79)</f>
        <v>0.18684099642347227</v>
      </c>
      <c r="U81" s="40"/>
      <c r="V81" s="40"/>
      <c r="W81" s="40"/>
      <c r="X81" s="40"/>
      <c r="Y81" s="41"/>
      <c r="AA81" s="39"/>
      <c r="AB81" s="40"/>
      <c r="AC81" s="40" t="s">
        <v>56</v>
      </c>
      <c r="AD81" s="40">
        <f>PRODUCT(AD54,AG79)</f>
        <v>-6.2425130452500172E-2</v>
      </c>
      <c r="AE81" s="40">
        <f>PRODUCT(AE54,AH79)</f>
        <v>0.16397561198920779</v>
      </c>
      <c r="AF81" s="40">
        <f t="shared" ref="AF81" si="97">PRODUCT(AF54,AI79)</f>
        <v>1.7444493409736896E-2</v>
      </c>
      <c r="AG81" s="40">
        <f t="shared" ref="AG81" si="98">PRODUCT(AG54,AJ79)</f>
        <v>0.20217925622660635</v>
      </c>
      <c r="AH81" s="40"/>
      <c r="AI81" s="40"/>
      <c r="AJ81" s="40"/>
      <c r="AK81" s="40"/>
      <c r="AL81" s="41"/>
      <c r="AN81" s="39"/>
      <c r="AO81" s="40"/>
      <c r="AP81" s="40" t="s">
        <v>56</v>
      </c>
      <c r="AQ81" s="40">
        <f>PRODUCT(AQ54,AT79)</f>
        <v>-9.4133751938876492E-2</v>
      </c>
      <c r="AR81" s="40">
        <f>PRODUCT(AR54,AU79)</f>
        <v>0.16450839820150656</v>
      </c>
      <c r="AS81" s="40">
        <f t="shared" ref="AS81" si="99">PRODUCT(AS54,AV79)</f>
        <v>2.3493555807313288E-2</v>
      </c>
      <c r="AT81" s="40">
        <f t="shared" ref="AT81" si="100">PRODUCT(AT54,AW79)</f>
        <v>0.21045550435716351</v>
      </c>
      <c r="AU81" s="40"/>
      <c r="AV81" s="40"/>
      <c r="AW81" s="40"/>
      <c r="AX81" s="40"/>
      <c r="AY81" s="41"/>
      <c r="BA81" s="39"/>
      <c r="BB81" s="40"/>
      <c r="BC81" s="40" t="s">
        <v>56</v>
      </c>
      <c r="BD81" s="40">
        <f>PRODUCT(BD54,BG79)</f>
        <v>-0.11387018519281396</v>
      </c>
      <c r="BE81" s="40">
        <f>PRODUCT(BE54,BH79)</f>
        <v>0.16080604532546292</v>
      </c>
      <c r="BF81" s="40">
        <f t="shared" ref="BF81" si="101">PRODUCT(BF54,BI79)</f>
        <v>2.9660400957576188E-2</v>
      </c>
      <c r="BG81" s="40">
        <f t="shared" ref="BG81" si="102">PRODUCT(BG54,BJ79)</f>
        <v>0.21390659142759133</v>
      </c>
      <c r="BH81" s="40"/>
      <c r="BI81" s="40"/>
      <c r="BJ81" s="40"/>
      <c r="BK81" s="40"/>
      <c r="BL81" s="41"/>
      <c r="BN81" s="39"/>
      <c r="BO81" s="40"/>
      <c r="BP81" s="40" t="s">
        <v>56</v>
      </c>
      <c r="BQ81" s="40">
        <f>PRODUCT(BQ54,BT79)</f>
        <v>-0.12891084614252418</v>
      </c>
      <c r="BR81" s="40">
        <f>PRODUCT(BR54,BU79)</f>
        <v>0.16608396999239028</v>
      </c>
      <c r="BS81" s="40">
        <f t="shared" ref="BS81" si="103">PRODUCT(BS54,BV79)</f>
        <v>2.9747849800247885E-2</v>
      </c>
      <c r="BT81" s="40">
        <f t="shared" ref="BT81" si="104">PRODUCT(BT54,BW79)</f>
        <v>0.21028223110785918</v>
      </c>
      <c r="BU81" s="40"/>
      <c r="BV81" s="40"/>
      <c r="BW81" s="40"/>
      <c r="BX81" s="40"/>
      <c r="BY81" s="41"/>
    </row>
    <row r="82" spans="1:102">
      <c r="A82" s="22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4"/>
      <c r="N82" s="42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4"/>
      <c r="AA82" s="42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4"/>
      <c r="AN82" s="42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4"/>
      <c r="BA82" s="42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4"/>
      <c r="BN82" s="42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4"/>
    </row>
    <row r="83" spans="1:102">
      <c r="CA83" s="108" t="s">
        <v>224</v>
      </c>
      <c r="CB83" s="108"/>
      <c r="CC83" s="108"/>
      <c r="CD83" s="108"/>
      <c r="CE83" s="108" t="s">
        <v>225</v>
      </c>
      <c r="CF83" s="108"/>
      <c r="CG83" s="108"/>
      <c r="CH83" s="108"/>
      <c r="CI83" s="108" t="s">
        <v>226</v>
      </c>
      <c r="CJ83" s="108"/>
      <c r="CK83" s="108"/>
      <c r="CL83" s="108"/>
      <c r="CM83" s="108" t="s">
        <v>227</v>
      </c>
      <c r="CN83" s="108"/>
      <c r="CO83" s="108"/>
      <c r="CP83" s="108"/>
      <c r="CQ83" s="108" t="s">
        <v>228</v>
      </c>
      <c r="CR83" s="108"/>
      <c r="CS83" s="108"/>
      <c r="CT83" s="108"/>
      <c r="CU83" s="108" t="s">
        <v>229</v>
      </c>
      <c r="CV83" s="108"/>
      <c r="CW83" s="108"/>
      <c r="CX83" s="108"/>
    </row>
    <row r="84" spans="1:102">
      <c r="A84" t="s">
        <v>38</v>
      </c>
      <c r="B84">
        <f>D35</f>
        <v>8.3081602199878188E-2</v>
      </c>
      <c r="C84" s="32">
        <f>E35</f>
        <v>0.80099615184501971</v>
      </c>
      <c r="D84" s="32">
        <f>F35</f>
        <v>4.0622432604764627E-2</v>
      </c>
      <c r="E84" s="32">
        <f>G35</f>
        <v>0.85011493361129919</v>
      </c>
      <c r="I84" s="17"/>
      <c r="J84" s="17"/>
      <c r="N84" s="32" t="s">
        <v>38</v>
      </c>
      <c r="O84" s="32">
        <f>Q35</f>
        <v>-0.11937514426626714</v>
      </c>
      <c r="P84" s="32">
        <f t="shared" ref="P84" si="105">R35</f>
        <v>0.76250571159509395</v>
      </c>
      <c r="Q84" s="32">
        <f t="shared" ref="Q84" si="106">S35</f>
        <v>9.6745733451780141E-2</v>
      </c>
      <c r="R84" s="32">
        <f t="shared" ref="R84" si="107">T35</f>
        <v>0.7583759511934518</v>
      </c>
      <c r="AA84" s="32" t="s">
        <v>38</v>
      </c>
      <c r="AB84" s="32">
        <f>AD35</f>
        <v>-0.21371598102830969</v>
      </c>
      <c r="AC84" s="32">
        <f t="shared" ref="AC84" si="108">AE35</f>
        <v>0.75389485851896199</v>
      </c>
      <c r="AD84" s="32">
        <f t="shared" ref="AD84" si="109">AF35</f>
        <v>0.10664717668413001</v>
      </c>
      <c r="AE84" s="32">
        <f t="shared" ref="AE84" si="110">AG35</f>
        <v>0.66057183392472707</v>
      </c>
      <c r="AN84" s="32" t="s">
        <v>38</v>
      </c>
      <c r="AO84" s="32">
        <f>AQ35</f>
        <v>-0.23452872544994277</v>
      </c>
      <c r="AP84" s="32">
        <f t="shared" ref="AP84" si="111">AR35</f>
        <v>0.7707908434017221</v>
      </c>
      <c r="AQ84" s="32">
        <f t="shared" ref="AQ84" si="112">AS35</f>
        <v>0.1506606043043566</v>
      </c>
      <c r="AR84" s="32">
        <f t="shared" ref="AR84" si="113">AT35</f>
        <v>0.64334062075543952</v>
      </c>
      <c r="BA84" s="32" t="s">
        <v>38</v>
      </c>
      <c r="BB84" s="32">
        <f>BD35</f>
        <v>-0.23575442821608703</v>
      </c>
      <c r="BC84" s="32">
        <f t="shared" ref="BC84" si="114">BE35</f>
        <v>0.78255074020477433</v>
      </c>
      <c r="BD84" s="32">
        <f t="shared" ref="BD84" si="115">BF35</f>
        <v>0.18594673564314568</v>
      </c>
      <c r="BE84" s="32">
        <f t="shared" ref="BE84" si="116">BG35</f>
        <v>0.65616434053612416</v>
      </c>
      <c r="BN84" s="32" t="s">
        <v>38</v>
      </c>
      <c r="BO84" s="32">
        <f>BQ35</f>
        <v>-0.25526745386079391</v>
      </c>
      <c r="BP84" s="32">
        <f t="shared" ref="BP84" si="117">BR35</f>
        <v>0.77694891298332203</v>
      </c>
      <c r="BQ84" s="32">
        <f t="shared" ref="BQ84" si="118">BS35</f>
        <v>0.16993261024965711</v>
      </c>
      <c r="BR84" s="32">
        <f t="shared" ref="BR84" si="119">BT35</f>
        <v>0.63433340117040604</v>
      </c>
      <c r="BZ84" t="str">
        <f t="shared" ref="BZ84:CD89" si="120">A84</f>
        <v>C_bar</v>
      </c>
      <c r="CA84">
        <f t="shared" si="120"/>
        <v>8.3081602199878188E-2</v>
      </c>
      <c r="CB84">
        <f t="shared" si="120"/>
        <v>0.80099615184501971</v>
      </c>
      <c r="CC84">
        <f t="shared" si="120"/>
        <v>4.0622432604764627E-2</v>
      </c>
      <c r="CD84">
        <f t="shared" si="120"/>
        <v>0.85011493361129919</v>
      </c>
      <c r="CE84">
        <f t="shared" ref="CE84:CH89" si="121">O84</f>
        <v>-0.11937514426626714</v>
      </c>
      <c r="CF84">
        <f t="shared" si="121"/>
        <v>0.76250571159509395</v>
      </c>
      <c r="CG84">
        <f t="shared" si="121"/>
        <v>9.6745733451780141E-2</v>
      </c>
      <c r="CH84">
        <f t="shared" si="121"/>
        <v>0.7583759511934518</v>
      </c>
      <c r="CI84">
        <f t="shared" ref="CI84:CL89" si="122">AB84</f>
        <v>-0.21371598102830969</v>
      </c>
      <c r="CJ84">
        <f t="shared" si="122"/>
        <v>0.75389485851896199</v>
      </c>
      <c r="CK84">
        <f t="shared" si="122"/>
        <v>0.10664717668413001</v>
      </c>
      <c r="CL84">
        <f t="shared" si="122"/>
        <v>0.66057183392472707</v>
      </c>
      <c r="CM84">
        <f t="shared" ref="CM84:CP89" si="123">AO84</f>
        <v>-0.23452872544994277</v>
      </c>
      <c r="CN84">
        <f t="shared" si="123"/>
        <v>0.7707908434017221</v>
      </c>
      <c r="CO84">
        <f t="shared" si="123"/>
        <v>0.1506606043043566</v>
      </c>
      <c r="CP84">
        <f t="shared" si="123"/>
        <v>0.64334062075543952</v>
      </c>
      <c r="CQ84">
        <f t="shared" ref="CQ84:CT89" si="124">BB84</f>
        <v>-0.23575442821608703</v>
      </c>
      <c r="CR84">
        <f t="shared" si="124"/>
        <v>0.78255074020477433</v>
      </c>
      <c r="CS84">
        <f t="shared" si="124"/>
        <v>0.18594673564314568</v>
      </c>
      <c r="CT84">
        <f t="shared" si="124"/>
        <v>0.65616434053612416</v>
      </c>
      <c r="CU84">
        <f t="shared" ref="CU84:CX89" si="125">BO84</f>
        <v>-0.25526745386079391</v>
      </c>
      <c r="CV84">
        <f t="shared" si="125"/>
        <v>0.77694891298332203</v>
      </c>
      <c r="CW84">
        <f t="shared" si="125"/>
        <v>0.16993261024965711</v>
      </c>
      <c r="CX84">
        <f t="shared" si="125"/>
        <v>0.63433340117040604</v>
      </c>
    </row>
    <row r="85" spans="1:102">
      <c r="A85" t="s">
        <v>27</v>
      </c>
      <c r="B85">
        <f>D40</f>
        <v>0.38644055510750658</v>
      </c>
      <c r="C85" s="32">
        <f>E40</f>
        <v>0.60838351347908715</v>
      </c>
      <c r="D85" s="32">
        <f>F40</f>
        <v>0.36372959339773314</v>
      </c>
      <c r="E85" s="32">
        <f>G40</f>
        <v>0.24822842148780322</v>
      </c>
      <c r="I85" s="17"/>
      <c r="J85" s="17"/>
      <c r="N85" s="32" t="s">
        <v>27</v>
      </c>
      <c r="O85" s="32">
        <f>Q40</f>
        <v>0.42481214452532817</v>
      </c>
      <c r="P85" s="32">
        <f t="shared" ref="P85" si="126">R40</f>
        <v>0.6191391997802328</v>
      </c>
      <c r="Q85" s="32">
        <f t="shared" ref="Q85" si="127">S40</f>
        <v>0.33431398158294395</v>
      </c>
      <c r="R85" s="32">
        <f t="shared" ref="R85" si="128">T40</f>
        <v>0.28823146310590847</v>
      </c>
      <c r="AA85" s="32" t="s">
        <v>27</v>
      </c>
      <c r="AB85" s="32">
        <f>AD40</f>
        <v>0.45471445872994859</v>
      </c>
      <c r="AC85" s="32">
        <f t="shared" ref="AC85" si="129">AE40</f>
        <v>0.62471054327460185</v>
      </c>
      <c r="AD85" s="32">
        <f t="shared" ref="AD85" si="130">AF40</f>
        <v>0.32145963564441016</v>
      </c>
      <c r="AE85" s="32">
        <f t="shared" ref="AE85" si="131">AG40</f>
        <v>0.31216869206979581</v>
      </c>
      <c r="AN85" s="32" t="s">
        <v>27</v>
      </c>
      <c r="AO85" s="32">
        <f>AQ40</f>
        <v>0.45773445099868182</v>
      </c>
      <c r="AP85" s="32">
        <f t="shared" ref="AP85" si="132">AR40</f>
        <v>0.62727926498708819</v>
      </c>
      <c r="AQ85" s="32">
        <f t="shared" ref="AQ85" si="133">AS40</f>
        <v>0.31827498178810326</v>
      </c>
      <c r="AR85" s="32">
        <f t="shared" ref="AR85" si="134">AT40</f>
        <v>0.323016467832414</v>
      </c>
      <c r="BA85" s="32" t="s">
        <v>27</v>
      </c>
      <c r="BB85" s="32">
        <f>BD40</f>
        <v>0.45724615476449476</v>
      </c>
      <c r="BC85" s="32">
        <f t="shared" ref="BC85" si="135">BE40</f>
        <v>0.63559379060101262</v>
      </c>
      <c r="BD85" s="32">
        <f t="shared" ref="BD85" si="136">BF40</f>
        <v>0.32514616949571173</v>
      </c>
      <c r="BE85" s="32">
        <f t="shared" ref="BE85" si="137">BG40</f>
        <v>0.32237333953112729</v>
      </c>
      <c r="BN85" s="32" t="s">
        <v>27</v>
      </c>
      <c r="BO85" s="32">
        <f>BQ40</f>
        <v>0.46916309709480236</v>
      </c>
      <c r="BP85" s="32">
        <f t="shared" ref="BP85" si="138">BR40</f>
        <v>0.64317337434956101</v>
      </c>
      <c r="BQ85" s="32">
        <f t="shared" ref="BQ85" si="139">BS40</f>
        <v>0.32537316827802204</v>
      </c>
      <c r="BR85" s="32">
        <f t="shared" ref="BR85" si="140">BT40</f>
        <v>0.32689366731795511</v>
      </c>
      <c r="BZ85" t="str">
        <f t="shared" si="120"/>
        <v>i</v>
      </c>
      <c r="CA85">
        <f t="shared" si="120"/>
        <v>0.38644055510750658</v>
      </c>
      <c r="CB85">
        <f t="shared" si="120"/>
        <v>0.60838351347908715</v>
      </c>
      <c r="CC85">
        <f t="shared" si="120"/>
        <v>0.36372959339773314</v>
      </c>
      <c r="CD85">
        <f t="shared" si="120"/>
        <v>0.24822842148780322</v>
      </c>
      <c r="CE85">
        <f t="shared" si="121"/>
        <v>0.42481214452532817</v>
      </c>
      <c r="CF85">
        <f t="shared" si="121"/>
        <v>0.6191391997802328</v>
      </c>
      <c r="CG85">
        <f t="shared" si="121"/>
        <v>0.33431398158294395</v>
      </c>
      <c r="CH85">
        <f t="shared" si="121"/>
        <v>0.28823146310590847</v>
      </c>
      <c r="CI85">
        <f t="shared" si="122"/>
        <v>0.45471445872994859</v>
      </c>
      <c r="CJ85">
        <f t="shared" si="122"/>
        <v>0.62471054327460185</v>
      </c>
      <c r="CK85">
        <f t="shared" si="122"/>
        <v>0.32145963564441016</v>
      </c>
      <c r="CL85">
        <f t="shared" si="122"/>
        <v>0.31216869206979581</v>
      </c>
      <c r="CM85">
        <f t="shared" si="123"/>
        <v>0.45773445099868182</v>
      </c>
      <c r="CN85">
        <f t="shared" si="123"/>
        <v>0.62727926498708819</v>
      </c>
      <c r="CO85">
        <f t="shared" si="123"/>
        <v>0.31827498178810326</v>
      </c>
      <c r="CP85">
        <f t="shared" si="123"/>
        <v>0.323016467832414</v>
      </c>
      <c r="CQ85">
        <f t="shared" si="124"/>
        <v>0.45724615476449476</v>
      </c>
      <c r="CR85">
        <f t="shared" si="124"/>
        <v>0.63559379060101262</v>
      </c>
      <c r="CS85">
        <f t="shared" si="124"/>
        <v>0.32514616949571173</v>
      </c>
      <c r="CT85">
        <f t="shared" si="124"/>
        <v>0.32237333953112729</v>
      </c>
      <c r="CU85">
        <f t="shared" si="125"/>
        <v>0.46916309709480236</v>
      </c>
      <c r="CV85">
        <f t="shared" si="125"/>
        <v>0.64317337434956101</v>
      </c>
      <c r="CW85">
        <f t="shared" si="125"/>
        <v>0.32537316827802204</v>
      </c>
      <c r="CX85">
        <f t="shared" si="125"/>
        <v>0.32689366731795511</v>
      </c>
    </row>
    <row r="86" spans="1:102">
      <c r="A86" t="s">
        <v>28</v>
      </c>
      <c r="B86">
        <f>D47</f>
        <v>0.71860936868812064</v>
      </c>
      <c r="C86" s="32">
        <f>E47</f>
        <v>0.33766513284055399</v>
      </c>
      <c r="D86" s="32">
        <f>F47</f>
        <v>0.39291901734966911</v>
      </c>
      <c r="E86" s="32">
        <f>G47</f>
        <v>0.51794945690629457</v>
      </c>
      <c r="N86" s="32" t="s">
        <v>28</v>
      </c>
      <c r="O86" s="32">
        <f>Q47</f>
        <v>0.64404517961590646</v>
      </c>
      <c r="P86" s="32">
        <f t="shared" ref="P86" si="141">R47</f>
        <v>0.36227016611039969</v>
      </c>
      <c r="Q86" s="32">
        <f t="shared" ref="Q86" si="142">S47</f>
        <v>0.41641979720386929</v>
      </c>
      <c r="R86" s="32">
        <f t="shared" ref="R86" si="143">T47</f>
        <v>0.45465908245930897</v>
      </c>
      <c r="AA86" s="32" t="s">
        <v>28</v>
      </c>
      <c r="AB86" s="32">
        <f>AD47</f>
        <v>0.60086566728808677</v>
      </c>
      <c r="AC86" s="32">
        <f t="shared" ref="AC86" si="144">AE47</f>
        <v>0.37610520232387351</v>
      </c>
      <c r="AD86" s="32">
        <f t="shared" ref="AD86" si="145">AF47</f>
        <v>0.42143939301106365</v>
      </c>
      <c r="AE86" s="32">
        <f t="shared" ref="AE86" si="146">AG47</f>
        <v>0.41928151771928279</v>
      </c>
      <c r="AN86" s="32" t="s">
        <v>28</v>
      </c>
      <c r="AO86" s="32">
        <f>AQ47</f>
        <v>0.58165927684558572</v>
      </c>
      <c r="AP86" s="32">
        <f t="shared" ref="AP86" si="147">AR47</f>
        <v>0.38001742290231388</v>
      </c>
      <c r="AQ86" s="32">
        <f t="shared" ref="AQ86" si="148">AS47</f>
        <v>0.41103483347750569</v>
      </c>
      <c r="AR86" s="32">
        <f t="shared" ref="AR86" si="149">AT47</f>
        <v>0.41928308682182303</v>
      </c>
      <c r="BA86" s="32" t="s">
        <v>28</v>
      </c>
      <c r="BB86" s="32">
        <f>BD47</f>
        <v>0.5912003268000412</v>
      </c>
      <c r="BC86" s="32">
        <f t="shared" ref="BC86" si="150">BE47</f>
        <v>0.37830620137250126</v>
      </c>
      <c r="BD86" s="32">
        <f t="shared" ref="BD86" si="151">BF47</f>
        <v>0.40038168285214254</v>
      </c>
      <c r="BE86" s="32">
        <f t="shared" ref="BE86" si="152">BG47</f>
        <v>0.42389725826184188</v>
      </c>
      <c r="BN86" s="32" t="s">
        <v>28</v>
      </c>
      <c r="BO86" s="32">
        <f>BQ47</f>
        <v>0.59043782125664845</v>
      </c>
      <c r="BP86" s="32">
        <f t="shared" ref="BP86" si="153">BR47</f>
        <v>0.38158963620631348</v>
      </c>
      <c r="BQ86" s="32">
        <f t="shared" ref="BQ86" si="154">BS47</f>
        <v>0.40336229155168302</v>
      </c>
      <c r="BR86" s="32">
        <f t="shared" ref="BR86" si="155">BT47</f>
        <v>0.41697427408779691</v>
      </c>
      <c r="BZ86" t="str">
        <f t="shared" si="120"/>
        <v>f</v>
      </c>
      <c r="CA86">
        <f t="shared" si="120"/>
        <v>0.71860936868812064</v>
      </c>
      <c r="CB86">
        <f t="shared" si="120"/>
        <v>0.33766513284055399</v>
      </c>
      <c r="CC86">
        <f t="shared" si="120"/>
        <v>0.39291901734966911</v>
      </c>
      <c r="CD86">
        <f t="shared" si="120"/>
        <v>0.51794945690629457</v>
      </c>
      <c r="CE86">
        <f t="shared" si="121"/>
        <v>0.64404517961590646</v>
      </c>
      <c r="CF86">
        <f t="shared" si="121"/>
        <v>0.36227016611039969</v>
      </c>
      <c r="CG86">
        <f t="shared" si="121"/>
        <v>0.41641979720386929</v>
      </c>
      <c r="CH86">
        <f t="shared" si="121"/>
        <v>0.45465908245930897</v>
      </c>
      <c r="CI86">
        <f t="shared" si="122"/>
        <v>0.60086566728808677</v>
      </c>
      <c r="CJ86">
        <f t="shared" si="122"/>
        <v>0.37610520232387351</v>
      </c>
      <c r="CK86">
        <f t="shared" si="122"/>
        <v>0.42143939301106365</v>
      </c>
      <c r="CL86">
        <f t="shared" si="122"/>
        <v>0.41928151771928279</v>
      </c>
      <c r="CM86">
        <f t="shared" si="123"/>
        <v>0.58165927684558572</v>
      </c>
      <c r="CN86">
        <f t="shared" si="123"/>
        <v>0.38001742290231388</v>
      </c>
      <c r="CO86">
        <f t="shared" si="123"/>
        <v>0.41103483347750569</v>
      </c>
      <c r="CP86">
        <f t="shared" si="123"/>
        <v>0.41928308682182303</v>
      </c>
      <c r="CQ86">
        <f t="shared" si="124"/>
        <v>0.5912003268000412</v>
      </c>
      <c r="CR86">
        <f t="shared" si="124"/>
        <v>0.37830620137250126</v>
      </c>
      <c r="CS86">
        <f t="shared" si="124"/>
        <v>0.40038168285214254</v>
      </c>
      <c r="CT86">
        <f t="shared" si="124"/>
        <v>0.42389725826184188</v>
      </c>
      <c r="CU86">
        <f t="shared" si="125"/>
        <v>0.59043782125664845</v>
      </c>
      <c r="CV86">
        <f t="shared" si="125"/>
        <v>0.38158963620631348</v>
      </c>
      <c r="CW86">
        <f t="shared" si="125"/>
        <v>0.40336229155168302</v>
      </c>
      <c r="CX86">
        <f t="shared" si="125"/>
        <v>0.41697427408779691</v>
      </c>
    </row>
    <row r="87" spans="1:102">
      <c r="A87" t="s">
        <v>29</v>
      </c>
      <c r="B87">
        <f>D54</f>
        <v>0.56216753223587912</v>
      </c>
      <c r="C87" s="32">
        <f>E54</f>
        <v>0.23751732194081029</v>
      </c>
      <c r="D87" s="32">
        <f>F54</f>
        <v>0.3768739680578671</v>
      </c>
      <c r="E87" s="32">
        <f>G54</f>
        <v>0.59840150007498161</v>
      </c>
      <c r="N87" s="32" t="s">
        <v>29</v>
      </c>
      <c r="O87" s="32">
        <f>Q54</f>
        <v>0.56429311118197278</v>
      </c>
      <c r="P87" s="32">
        <f t="shared" ref="P87" si="156">R54</f>
        <v>0.24997991110588635</v>
      </c>
      <c r="Q87" s="32">
        <f t="shared" ref="Q87" si="157">S54</f>
        <v>0.36403837281784779</v>
      </c>
      <c r="R87" s="32">
        <f t="shared" ref="R87" si="158">T54</f>
        <v>0.61349121957529873</v>
      </c>
      <c r="AA87" s="32" t="s">
        <v>29</v>
      </c>
      <c r="AB87" s="32">
        <f>AD54</f>
        <v>0.54415675083247217</v>
      </c>
      <c r="AC87" s="32">
        <f t="shared" ref="AC87" si="159">AE54</f>
        <v>0.26716843487758235</v>
      </c>
      <c r="AD87" s="32">
        <f t="shared" ref="AD87" si="160">AF54</f>
        <v>0.34568388686056706</v>
      </c>
      <c r="AE87" s="32">
        <f t="shared" ref="AE87" si="161">AG54</f>
        <v>0.62062259197225678</v>
      </c>
      <c r="AN87" s="32" t="s">
        <v>29</v>
      </c>
      <c r="AO87" s="32">
        <f>AQ54</f>
        <v>0.54529770020106716</v>
      </c>
      <c r="AP87" s="32">
        <f t="shared" ref="AP87" si="162">AR54</f>
        <v>0.25775670072692136</v>
      </c>
      <c r="AQ87" s="32">
        <f t="shared" ref="AQ87" si="163">AS54</f>
        <v>0.34245394139603114</v>
      </c>
      <c r="AR87" s="32">
        <f t="shared" ref="AR87" si="164">AT54</f>
        <v>0.62637690669180524</v>
      </c>
      <c r="BA87" s="32" t="s">
        <v>29</v>
      </c>
      <c r="BB87" s="32">
        <f>BD54</f>
        <v>0.5479368274979437</v>
      </c>
      <c r="BC87" s="32">
        <f t="shared" ref="BC87" si="165">BE54</f>
        <v>0.24570490997662364</v>
      </c>
      <c r="BD87" s="32">
        <f t="shared" ref="BD87" si="166">BF54</f>
        <v>0.33803162066071341</v>
      </c>
      <c r="BE87" s="32">
        <f t="shared" ref="BE87" si="167">BG54</f>
        <v>0.62009514262014609</v>
      </c>
      <c r="BN87" s="32" t="s">
        <v>29</v>
      </c>
      <c r="BO87" s="32">
        <f>BQ54</f>
        <v>0.5381764302988078</v>
      </c>
      <c r="BP87" s="32">
        <f t="shared" ref="BP87" si="168">BR54</f>
        <v>0.25042364208550966</v>
      </c>
      <c r="BQ87" s="32">
        <f t="shared" ref="BQ87" si="169">BS54</f>
        <v>0.32860729492012486</v>
      </c>
      <c r="BR87" s="32">
        <f t="shared" ref="BR87" si="170">BT54</f>
        <v>0.61328800278013429</v>
      </c>
      <c r="BZ87" t="str">
        <f t="shared" si="120"/>
        <v>o</v>
      </c>
      <c r="CA87">
        <f t="shared" si="120"/>
        <v>0.56216753223587912</v>
      </c>
      <c r="CB87">
        <f t="shared" si="120"/>
        <v>0.23751732194081029</v>
      </c>
      <c r="CC87">
        <f t="shared" si="120"/>
        <v>0.3768739680578671</v>
      </c>
      <c r="CD87">
        <f t="shared" si="120"/>
        <v>0.59840150007498161</v>
      </c>
      <c r="CE87">
        <f t="shared" si="121"/>
        <v>0.56429311118197278</v>
      </c>
      <c r="CF87">
        <f t="shared" si="121"/>
        <v>0.24997991110588635</v>
      </c>
      <c r="CG87">
        <f t="shared" si="121"/>
        <v>0.36403837281784779</v>
      </c>
      <c r="CH87">
        <f t="shared" si="121"/>
        <v>0.61349121957529873</v>
      </c>
      <c r="CI87">
        <f t="shared" si="122"/>
        <v>0.54415675083247217</v>
      </c>
      <c r="CJ87">
        <f t="shared" si="122"/>
        <v>0.26716843487758235</v>
      </c>
      <c r="CK87">
        <f t="shared" si="122"/>
        <v>0.34568388686056706</v>
      </c>
      <c r="CL87">
        <f t="shared" si="122"/>
        <v>0.62062259197225678</v>
      </c>
      <c r="CM87">
        <f t="shared" si="123"/>
        <v>0.54529770020106716</v>
      </c>
      <c r="CN87">
        <f t="shared" si="123"/>
        <v>0.25775670072692136</v>
      </c>
      <c r="CO87">
        <f t="shared" si="123"/>
        <v>0.34245394139603114</v>
      </c>
      <c r="CP87">
        <f t="shared" si="123"/>
        <v>0.62637690669180524</v>
      </c>
      <c r="CQ87">
        <f t="shared" si="124"/>
        <v>0.5479368274979437</v>
      </c>
      <c r="CR87">
        <f t="shared" si="124"/>
        <v>0.24570490997662364</v>
      </c>
      <c r="CS87">
        <f t="shared" si="124"/>
        <v>0.33803162066071341</v>
      </c>
      <c r="CT87">
        <f t="shared" si="124"/>
        <v>0.62009514262014609</v>
      </c>
      <c r="CU87">
        <f t="shared" si="125"/>
        <v>0.5381764302988078</v>
      </c>
      <c r="CV87">
        <f t="shared" si="125"/>
        <v>0.25042364208550966</v>
      </c>
      <c r="CW87">
        <f t="shared" si="125"/>
        <v>0.32860729492012486</v>
      </c>
      <c r="CX87">
        <f t="shared" si="125"/>
        <v>0.61328800278013429</v>
      </c>
    </row>
    <row r="88" spans="1:102">
      <c r="A88" t="s">
        <v>144</v>
      </c>
      <c r="B88">
        <f>D74</f>
        <v>3.2106100473341968E-2</v>
      </c>
      <c r="C88" s="32">
        <f>E74</f>
        <v>0.48731285314270151</v>
      </c>
      <c r="D88" s="32">
        <f>F74</f>
        <v>1.4775580894157855E-2</v>
      </c>
      <c r="E88" s="32">
        <f>G74</f>
        <v>0.21102268805354144</v>
      </c>
      <c r="N88" s="32" t="s">
        <v>144</v>
      </c>
      <c r="O88" s="32">
        <f>Q74</f>
        <v>-3.0034231792653507E-2</v>
      </c>
      <c r="P88" s="32">
        <f t="shared" ref="P88" si="171">R74</f>
        <v>0.64863608436058273</v>
      </c>
      <c r="Q88" s="32">
        <f t="shared" ref="Q88" si="172">S74</f>
        <v>3.8496295750941413E-2</v>
      </c>
      <c r="R88" s="32">
        <f t="shared" ref="R88" si="173">T74</f>
        <v>0.31453119172534377</v>
      </c>
      <c r="AA88" s="32" t="s">
        <v>144</v>
      </c>
      <c r="AB88" s="32">
        <f>AD74</f>
        <v>-0.11522628536280562</v>
      </c>
      <c r="AC88" s="32">
        <f t="shared" ref="AC88" si="174">AE74</f>
        <v>0.7149214723803119</v>
      </c>
      <c r="AD88" s="32">
        <f t="shared" ref="AD88" si="175">AF74</f>
        <v>5.0506618073836607E-2</v>
      </c>
      <c r="AE88" s="32">
        <f t="shared" ref="AE88" si="176">AG74</f>
        <v>0.33808696085108525</v>
      </c>
      <c r="AN88" s="32" t="s">
        <v>144</v>
      </c>
      <c r="AO88" s="32">
        <f>AQ74</f>
        <v>-0.17437431520498275</v>
      </c>
      <c r="AP88" s="32">
        <f t="shared" ref="AP88" si="177">AR74</f>
        <v>0.75518372921930399</v>
      </c>
      <c r="AQ88" s="32">
        <f t="shared" ref="AQ88" si="178">AS74</f>
        <v>6.8711480440645137E-2</v>
      </c>
      <c r="AR88" s="32">
        <f t="shared" ref="AR88" si="179">AT74</f>
        <v>0.34956375948938656</v>
      </c>
      <c r="BA88" s="32" t="s">
        <v>144</v>
      </c>
      <c r="BB88" s="32">
        <f>BD74</f>
        <v>-0.2108879579052271</v>
      </c>
      <c r="BC88" s="32">
        <f t="shared" ref="BC88" si="180">BE74</f>
        <v>0.78307507924365527</v>
      </c>
      <c r="BD88" s="32">
        <f t="shared" ref="BD88" si="181">BF74</f>
        <v>8.797068699468813E-2</v>
      </c>
      <c r="BE88" s="32">
        <f t="shared" ref="BE88" si="182">BG74</f>
        <v>0.35970900897512303</v>
      </c>
      <c r="BN88" s="32" t="s">
        <v>144</v>
      </c>
      <c r="BO88" s="32">
        <f>BQ74</f>
        <v>-0.24427829563566072</v>
      </c>
      <c r="BP88" s="32">
        <f t="shared" ref="BP88" si="183">BR74</f>
        <v>0.79852618867152314</v>
      </c>
      <c r="BQ88" s="32">
        <f t="shared" ref="BQ88" si="184">BS74</f>
        <v>9.0775569686238455E-2</v>
      </c>
      <c r="BR88" s="32">
        <f t="shared" ref="BR88" si="185">BT74</f>
        <v>0.35734897471110844</v>
      </c>
      <c r="BZ88" t="str">
        <f t="shared" si="120"/>
        <v>C</v>
      </c>
      <c r="CA88">
        <f t="shared" si="120"/>
        <v>3.2106100473341968E-2</v>
      </c>
      <c r="CB88">
        <f t="shared" si="120"/>
        <v>0.48731285314270151</v>
      </c>
      <c r="CC88">
        <f t="shared" si="120"/>
        <v>1.4775580894157855E-2</v>
      </c>
      <c r="CD88">
        <f t="shared" si="120"/>
        <v>0.21102268805354144</v>
      </c>
      <c r="CE88">
        <f t="shared" si="121"/>
        <v>-3.0034231792653507E-2</v>
      </c>
      <c r="CF88">
        <f t="shared" si="121"/>
        <v>0.64863608436058273</v>
      </c>
      <c r="CG88">
        <f t="shared" si="121"/>
        <v>3.8496295750941413E-2</v>
      </c>
      <c r="CH88">
        <f t="shared" si="121"/>
        <v>0.31453119172534377</v>
      </c>
      <c r="CI88">
        <f t="shared" si="122"/>
        <v>-0.11522628536280562</v>
      </c>
      <c r="CJ88">
        <f t="shared" si="122"/>
        <v>0.7149214723803119</v>
      </c>
      <c r="CK88">
        <f t="shared" si="122"/>
        <v>5.0506618073836607E-2</v>
      </c>
      <c r="CL88">
        <f t="shared" si="122"/>
        <v>0.33808696085108525</v>
      </c>
      <c r="CM88">
        <f t="shared" si="123"/>
        <v>-0.17437431520498275</v>
      </c>
      <c r="CN88">
        <f t="shared" si="123"/>
        <v>0.75518372921930399</v>
      </c>
      <c r="CO88">
        <f t="shared" si="123"/>
        <v>6.8711480440645137E-2</v>
      </c>
      <c r="CP88">
        <f t="shared" si="123"/>
        <v>0.34956375948938656</v>
      </c>
      <c r="CQ88">
        <f t="shared" si="124"/>
        <v>-0.2108879579052271</v>
      </c>
      <c r="CR88">
        <f t="shared" si="124"/>
        <v>0.78307507924365527</v>
      </c>
      <c r="CS88">
        <f t="shared" si="124"/>
        <v>8.797068699468813E-2</v>
      </c>
      <c r="CT88">
        <f t="shared" si="124"/>
        <v>0.35970900897512303</v>
      </c>
      <c r="CU88">
        <f t="shared" si="125"/>
        <v>-0.24427829563566072</v>
      </c>
      <c r="CV88">
        <f t="shared" si="125"/>
        <v>0.79852618867152314</v>
      </c>
      <c r="CW88">
        <f t="shared" si="125"/>
        <v>9.0775569686238455E-2</v>
      </c>
      <c r="CX88">
        <f t="shared" si="125"/>
        <v>0.35734897471110844</v>
      </c>
    </row>
    <row r="89" spans="1:102">
      <c r="A89" t="s">
        <v>69</v>
      </c>
      <c r="B89">
        <f>D81</f>
        <v>1.8042808179765397E-2</v>
      </c>
      <c r="C89" s="32">
        <f>E81</f>
        <v>0.1073770866692443</v>
      </c>
      <c r="D89" s="32">
        <f>F81</f>
        <v>5.5681266008060304E-3</v>
      </c>
      <c r="E89" s="32">
        <f>G81</f>
        <v>0.12443470364555562</v>
      </c>
      <c r="N89" s="32" t="s">
        <v>69</v>
      </c>
      <c r="O89" s="32">
        <f>Q81</f>
        <v>-1.6943015895396506E-2</v>
      </c>
      <c r="P89" s="32">
        <f t="shared" ref="P89" si="186">R81</f>
        <v>0.14267630201942549</v>
      </c>
      <c r="Q89" s="32">
        <f t="shared" ref="Q89" si="187">S81</f>
        <v>1.4007210150810677E-2</v>
      </c>
      <c r="R89" s="32">
        <f t="shared" ref="R89" si="188">T81</f>
        <v>0.18684099642347227</v>
      </c>
      <c r="AA89" s="32" t="s">
        <v>69</v>
      </c>
      <c r="AB89" s="32">
        <f>AD81</f>
        <v>-6.2425130452500172E-2</v>
      </c>
      <c r="AC89" s="32">
        <f t="shared" ref="AC89" si="189">AE81</f>
        <v>0.16397561198920779</v>
      </c>
      <c r="AD89" s="32">
        <f t="shared" ref="AD89" si="190">AF81</f>
        <v>1.7444493409736896E-2</v>
      </c>
      <c r="AE89" s="32">
        <f t="shared" ref="AE89" si="191">AG81</f>
        <v>0.20217925622660635</v>
      </c>
      <c r="AN89" s="32" t="s">
        <v>69</v>
      </c>
      <c r="AO89" s="32">
        <f>AQ81</f>
        <v>-9.4133751938876492E-2</v>
      </c>
      <c r="AP89" s="32">
        <f t="shared" ref="AP89" si="192">AR81</f>
        <v>0.16450839820150656</v>
      </c>
      <c r="AQ89" s="32">
        <f t="shared" ref="AQ89" si="193">AS81</f>
        <v>2.3493555807313288E-2</v>
      </c>
      <c r="AR89" s="32">
        <f t="shared" ref="AR89" si="194">AT81</f>
        <v>0.21045550435716351</v>
      </c>
      <c r="BA89" s="32" t="s">
        <v>69</v>
      </c>
      <c r="BB89" s="32">
        <f>BD81</f>
        <v>-0.11387018519281396</v>
      </c>
      <c r="BC89" s="32">
        <f t="shared" ref="BC89" si="195">BE81</f>
        <v>0.16080604532546292</v>
      </c>
      <c r="BD89" s="32">
        <f t="shared" ref="BD89" si="196">BF81</f>
        <v>2.9660400957576188E-2</v>
      </c>
      <c r="BE89" s="32">
        <f t="shared" ref="BE89" si="197">BG81</f>
        <v>0.21390659142759133</v>
      </c>
      <c r="BN89" s="32" t="s">
        <v>69</v>
      </c>
      <c r="BO89" s="32">
        <f>BQ81</f>
        <v>-0.12891084614252418</v>
      </c>
      <c r="BP89" s="32">
        <f t="shared" ref="BP89" si="198">BR81</f>
        <v>0.16608396999239028</v>
      </c>
      <c r="BQ89" s="32">
        <f t="shared" ref="BQ89" si="199">BS81</f>
        <v>2.9747849800247885E-2</v>
      </c>
      <c r="BR89" s="32">
        <f t="shared" ref="BR89" si="200">BT81</f>
        <v>0.21028223110785918</v>
      </c>
      <c r="BZ89" t="str">
        <f t="shared" si="120"/>
        <v>h</v>
      </c>
      <c r="CA89">
        <f t="shared" si="120"/>
        <v>1.8042808179765397E-2</v>
      </c>
      <c r="CB89">
        <f t="shared" si="120"/>
        <v>0.1073770866692443</v>
      </c>
      <c r="CC89">
        <f t="shared" si="120"/>
        <v>5.5681266008060304E-3</v>
      </c>
      <c r="CD89">
        <f t="shared" si="120"/>
        <v>0.12443470364555562</v>
      </c>
      <c r="CE89">
        <f t="shared" si="121"/>
        <v>-1.6943015895396506E-2</v>
      </c>
      <c r="CF89">
        <f t="shared" si="121"/>
        <v>0.14267630201942549</v>
      </c>
      <c r="CG89">
        <f t="shared" si="121"/>
        <v>1.4007210150810677E-2</v>
      </c>
      <c r="CH89">
        <f t="shared" si="121"/>
        <v>0.18684099642347227</v>
      </c>
      <c r="CI89">
        <f t="shared" si="122"/>
        <v>-6.2425130452500172E-2</v>
      </c>
      <c r="CJ89">
        <f t="shared" si="122"/>
        <v>0.16397561198920779</v>
      </c>
      <c r="CK89">
        <f t="shared" si="122"/>
        <v>1.7444493409736896E-2</v>
      </c>
      <c r="CL89">
        <f t="shared" si="122"/>
        <v>0.20217925622660635</v>
      </c>
      <c r="CM89">
        <f t="shared" si="123"/>
        <v>-9.4133751938876492E-2</v>
      </c>
      <c r="CN89">
        <f t="shared" si="123"/>
        <v>0.16450839820150656</v>
      </c>
      <c r="CO89">
        <f t="shared" si="123"/>
        <v>2.3493555807313288E-2</v>
      </c>
      <c r="CP89">
        <f t="shared" si="123"/>
        <v>0.21045550435716351</v>
      </c>
      <c r="CQ89">
        <f t="shared" si="124"/>
        <v>-0.11387018519281396</v>
      </c>
      <c r="CR89">
        <f t="shared" si="124"/>
        <v>0.16080604532546292</v>
      </c>
      <c r="CS89">
        <f t="shared" si="124"/>
        <v>2.9660400957576188E-2</v>
      </c>
      <c r="CT89">
        <f t="shared" si="124"/>
        <v>0.21390659142759133</v>
      </c>
      <c r="CU89">
        <f t="shared" si="125"/>
        <v>-0.12891084614252418</v>
      </c>
      <c r="CV89">
        <f t="shared" si="125"/>
        <v>0.16608396999239028</v>
      </c>
      <c r="CW89">
        <f t="shared" si="125"/>
        <v>2.9747849800247885E-2</v>
      </c>
      <c r="CX89">
        <f t="shared" si="125"/>
        <v>0.21028223110785918</v>
      </c>
    </row>
  </sheetData>
  <mergeCells count="48">
    <mergeCell ref="A28:A31"/>
    <mergeCell ref="C59:H59"/>
    <mergeCell ref="A32:A35"/>
    <mergeCell ref="A36:A39"/>
    <mergeCell ref="A40:A43"/>
    <mergeCell ref="C72:G72"/>
    <mergeCell ref="H72:L72"/>
    <mergeCell ref="N28:N31"/>
    <mergeCell ref="N32:N35"/>
    <mergeCell ref="N36:N39"/>
    <mergeCell ref="N40:N43"/>
    <mergeCell ref="AA28:AA31"/>
    <mergeCell ref="AA32:AA35"/>
    <mergeCell ref="AA36:AA39"/>
    <mergeCell ref="P59:U59"/>
    <mergeCell ref="P72:T72"/>
    <mergeCell ref="U72:Y72"/>
    <mergeCell ref="AA40:AA43"/>
    <mergeCell ref="AC59:AH59"/>
    <mergeCell ref="AC72:AG72"/>
    <mergeCell ref="AH72:AL72"/>
    <mergeCell ref="AN28:AN31"/>
    <mergeCell ref="AN32:AN35"/>
    <mergeCell ref="AN36:AN39"/>
    <mergeCell ref="AN40:AN43"/>
    <mergeCell ref="AP59:AU59"/>
    <mergeCell ref="AP72:AT72"/>
    <mergeCell ref="AU72:AY72"/>
    <mergeCell ref="BA28:BA31"/>
    <mergeCell ref="BA32:BA35"/>
    <mergeCell ref="BA36:BA39"/>
    <mergeCell ref="BA40:BA43"/>
    <mergeCell ref="BC59:BH59"/>
    <mergeCell ref="BC72:BG72"/>
    <mergeCell ref="BH72:BL72"/>
    <mergeCell ref="BN28:BN31"/>
    <mergeCell ref="BN32:BN35"/>
    <mergeCell ref="BN36:BN39"/>
    <mergeCell ref="BN40:BN43"/>
    <mergeCell ref="CI83:CL83"/>
    <mergeCell ref="CM83:CP83"/>
    <mergeCell ref="CQ83:CT83"/>
    <mergeCell ref="CU83:CX83"/>
    <mergeCell ref="BP59:BU59"/>
    <mergeCell ref="BP72:BT72"/>
    <mergeCell ref="BU72:BY72"/>
    <mergeCell ref="CA83:CD83"/>
    <mergeCell ref="CE83:CH8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D263"/>
  <sheetViews>
    <sheetView tabSelected="1" topLeftCell="Q67" zoomScale="70" zoomScaleNormal="70" workbookViewId="0">
      <selection activeCell="AB45" sqref="AB45:AC45"/>
    </sheetView>
  </sheetViews>
  <sheetFormatPr defaultRowHeight="15"/>
  <cols>
    <col min="9" max="9" width="9.140625" customWidth="1"/>
    <col min="21" max="27" width="9.28515625" bestFit="1" customWidth="1"/>
    <col min="28" max="28" width="12" bestFit="1" customWidth="1"/>
    <col min="29" max="30" width="9.28515625" bestFit="1" customWidth="1"/>
    <col min="67" max="67" width="13.140625" bestFit="1" customWidth="1"/>
  </cols>
  <sheetData>
    <row r="1" spans="1:134">
      <c r="A1" t="s">
        <v>63</v>
      </c>
      <c r="B1" s="6">
        <v>0</v>
      </c>
      <c r="C1" s="31" t="s">
        <v>223</v>
      </c>
      <c r="D1" s="31">
        <f>iNPUT!C32</f>
        <v>0.18977408299106016</v>
      </c>
      <c r="E1" s="31">
        <f>iNPUT!D32</f>
        <v>0.16688888888888884</v>
      </c>
      <c r="F1" s="31">
        <f>iNPUT!E32</f>
        <v>0.16236842105263163</v>
      </c>
      <c r="G1">
        <f>iNPUT!F32</f>
        <v>0.16505362280931193</v>
      </c>
      <c r="J1" s="115" t="str">
        <f>'FORWARD 1'!CA83</f>
        <v>Forward 1</v>
      </c>
      <c r="K1" s="115"/>
      <c r="L1" s="115"/>
      <c r="M1" s="115"/>
      <c r="N1" s="115" t="str">
        <f>'FORWARD 1'!CE83</f>
        <v>Forward 2</v>
      </c>
      <c r="O1" s="115"/>
      <c r="P1" s="115"/>
      <c r="Q1" s="115"/>
      <c r="R1" s="115" t="str">
        <f>'FORWARD 1'!CI83</f>
        <v>Forward 3</v>
      </c>
      <c r="S1" s="115"/>
      <c r="T1" s="115"/>
      <c r="U1" s="115"/>
      <c r="V1" s="115" t="str">
        <f>'FORWARD 1'!CM83</f>
        <v>Forward 4</v>
      </c>
      <c r="W1" s="115"/>
      <c r="X1" s="115"/>
      <c r="Y1" s="115"/>
      <c r="Z1" s="115" t="str">
        <f>'FORWARD 1'!CQ83</f>
        <v>Forward 5</v>
      </c>
      <c r="AA1" s="115"/>
      <c r="AB1" s="115"/>
      <c r="AC1" s="115"/>
      <c r="AD1" s="115" t="str">
        <f>'FORWARD 1'!CU83</f>
        <v>Forward 6</v>
      </c>
      <c r="AE1" s="115"/>
      <c r="AF1" s="115"/>
      <c r="AG1" s="115"/>
      <c r="AI1" t="s">
        <v>180</v>
      </c>
    </row>
    <row r="2" spans="1:134">
      <c r="A2" t="s">
        <v>64</v>
      </c>
      <c r="B2" s="6">
        <v>0</v>
      </c>
      <c r="D2" s="31">
        <f>iNPUT!C33</f>
        <v>9.6551773996474938E-2</v>
      </c>
      <c r="E2" s="31">
        <f>iNPUT!D33</f>
        <v>9.8666666666666777E-2</v>
      </c>
      <c r="F2" s="31">
        <f>iNPUT!E33</f>
        <v>0.1081579210526316</v>
      </c>
      <c r="G2">
        <f>iNPUT!F33</f>
        <v>8.5796521056761679E-2</v>
      </c>
      <c r="I2" s="33" t="str">
        <f>'FORWARD 1'!BZ84</f>
        <v>C_bar</v>
      </c>
      <c r="J2" s="33">
        <f>'FORWARD 1'!CA84</f>
        <v>8.3081602199878188E-2</v>
      </c>
      <c r="K2" s="33">
        <f>'FORWARD 1'!CB84</f>
        <v>0.80099615184501971</v>
      </c>
      <c r="L2" s="33">
        <f>'FORWARD 1'!CC84</f>
        <v>4.0622432604764627E-2</v>
      </c>
      <c r="M2" s="33">
        <f>'FORWARD 1'!CD84</f>
        <v>0.85011493361129919</v>
      </c>
      <c r="N2" s="33">
        <f>'FORWARD 1'!CE84</f>
        <v>-0.11937514426626714</v>
      </c>
      <c r="O2" s="33">
        <f>'FORWARD 1'!CF84</f>
        <v>0.76250571159509395</v>
      </c>
      <c r="P2" s="33">
        <f>'FORWARD 1'!CG84</f>
        <v>9.6745733451780141E-2</v>
      </c>
      <c r="Q2" s="33">
        <f>'FORWARD 1'!CH84</f>
        <v>0.7583759511934518</v>
      </c>
      <c r="R2" s="33">
        <f>'FORWARD 1'!CI84</f>
        <v>-0.21371598102830969</v>
      </c>
      <c r="S2" s="33">
        <f>'FORWARD 1'!CJ84</f>
        <v>0.75389485851896199</v>
      </c>
      <c r="T2" s="33">
        <f>'FORWARD 1'!CK84</f>
        <v>0.10664717668413001</v>
      </c>
      <c r="U2" s="33">
        <f>'FORWARD 1'!CL84</f>
        <v>0.66057183392472707</v>
      </c>
      <c r="V2" s="33">
        <f>'FORWARD 1'!CM84</f>
        <v>-0.23452872544994277</v>
      </c>
      <c r="W2" s="33">
        <f>'FORWARD 1'!CN84</f>
        <v>0.7707908434017221</v>
      </c>
      <c r="X2" s="33">
        <f>'FORWARD 1'!CO84</f>
        <v>0.1506606043043566</v>
      </c>
      <c r="Y2" s="33">
        <f>'FORWARD 1'!CP84</f>
        <v>0.64334062075543952</v>
      </c>
      <c r="Z2" s="33">
        <f>'FORWARD 1'!CQ84</f>
        <v>-0.23575442821608703</v>
      </c>
      <c r="AA2" s="33">
        <f>'FORWARD 1'!CR84</f>
        <v>0.78255074020477433</v>
      </c>
      <c r="AB2" s="33">
        <f>'FORWARD 1'!CS84</f>
        <v>0.18594673564314568</v>
      </c>
      <c r="AC2" s="33">
        <f>'FORWARD 1'!CT84</f>
        <v>0.65616434053612416</v>
      </c>
      <c r="AD2" s="33">
        <f>'FORWARD 1'!CU84</f>
        <v>-0.25526745386079391</v>
      </c>
      <c r="AE2" s="33">
        <f>'FORWARD 1'!CV84</f>
        <v>0.77694891298332203</v>
      </c>
      <c r="AF2" s="33">
        <f>'FORWARD 1'!CW84</f>
        <v>0.16993261024965711</v>
      </c>
      <c r="AG2" s="33">
        <f>'FORWARD 1'!CX84</f>
        <v>0.63433340117040604</v>
      </c>
      <c r="AH2" t="s">
        <v>38</v>
      </c>
      <c r="AI2" s="32">
        <v>-0.24571428566790501</v>
      </c>
      <c r="AJ2" s="32">
        <v>0.86802039774552897</v>
      </c>
      <c r="AK2" s="32">
        <v>-0.20644416090359599</v>
      </c>
      <c r="AL2" s="32">
        <v>0.84287438280084104</v>
      </c>
      <c r="AM2" s="32">
        <v>-3.3688638013480598E-2</v>
      </c>
      <c r="AN2" s="32">
        <v>0.63718613541014402</v>
      </c>
      <c r="AO2" s="32">
        <v>-0.91169719770305402</v>
      </c>
      <c r="AP2" s="32">
        <v>-0.73101821009060897</v>
      </c>
      <c r="AQ2" s="32">
        <v>0.422948332023037</v>
      </c>
      <c r="AR2" s="32">
        <v>-0.32251625653697003</v>
      </c>
      <c r="AS2" s="32">
        <v>-8.5563577975749705E-2</v>
      </c>
      <c r="AT2" s="32">
        <v>-0.27839803785600797</v>
      </c>
      <c r="AU2" s="32">
        <v>0.10084364551318201</v>
      </c>
      <c r="AV2" s="32">
        <v>-0.74387335851811298</v>
      </c>
      <c r="AW2" s="32">
        <v>-0.69024293478626797</v>
      </c>
      <c r="AX2" s="32">
        <v>0.34674523325583501</v>
      </c>
    </row>
    <row r="3" spans="1:134">
      <c r="A3" t="s">
        <v>65</v>
      </c>
      <c r="B3" s="6">
        <v>0</v>
      </c>
      <c r="C3" s="20"/>
      <c r="D3" s="31">
        <f>iNPUT!C34</f>
        <v>6.7063069371297704E-2</v>
      </c>
      <c r="E3" s="31">
        <f>iNPUT!D34</f>
        <v>7.444444444444448E-2</v>
      </c>
      <c r="F3" s="31">
        <f>iNPUT!E34</f>
        <v>0.11921055263157901</v>
      </c>
      <c r="G3">
        <f>iNPUT!F34</f>
        <v>0.11195398901386343</v>
      </c>
      <c r="I3" s="33" t="str">
        <f>'FORWARD 1'!BZ85</f>
        <v>i</v>
      </c>
      <c r="J3" s="33">
        <f>'FORWARD 1'!CA85</f>
        <v>0.38644055510750658</v>
      </c>
      <c r="K3" s="33">
        <f>'FORWARD 1'!CB85</f>
        <v>0.60838351347908715</v>
      </c>
      <c r="L3" s="33">
        <f>'FORWARD 1'!CC85</f>
        <v>0.36372959339773314</v>
      </c>
      <c r="M3" s="33">
        <f>'FORWARD 1'!CD85</f>
        <v>0.24822842148780322</v>
      </c>
      <c r="N3" s="33">
        <f>'FORWARD 1'!CE85</f>
        <v>0.42481214452532817</v>
      </c>
      <c r="O3" s="33">
        <f>'FORWARD 1'!CF85</f>
        <v>0.6191391997802328</v>
      </c>
      <c r="P3" s="33">
        <f>'FORWARD 1'!CG85</f>
        <v>0.33431398158294395</v>
      </c>
      <c r="Q3" s="33">
        <f>'FORWARD 1'!CH85</f>
        <v>0.28823146310590847</v>
      </c>
      <c r="R3" s="33">
        <f>'FORWARD 1'!CI85</f>
        <v>0.45471445872994859</v>
      </c>
      <c r="S3" s="33">
        <f>'FORWARD 1'!CJ85</f>
        <v>0.62471054327460185</v>
      </c>
      <c r="T3" s="33">
        <f>'FORWARD 1'!CK85</f>
        <v>0.32145963564441016</v>
      </c>
      <c r="U3" s="33">
        <f>'FORWARD 1'!CL85</f>
        <v>0.31216869206979581</v>
      </c>
      <c r="V3" s="33">
        <f>'FORWARD 1'!CM85</f>
        <v>0.45773445099868182</v>
      </c>
      <c r="W3" s="33">
        <f>'FORWARD 1'!CN85</f>
        <v>0.62727926498708819</v>
      </c>
      <c r="X3" s="33">
        <f>'FORWARD 1'!CO85</f>
        <v>0.31827498178810326</v>
      </c>
      <c r="Y3" s="33">
        <f>'FORWARD 1'!CP85</f>
        <v>0.323016467832414</v>
      </c>
      <c r="Z3" s="33">
        <f>'FORWARD 1'!CQ85</f>
        <v>0.45724615476449476</v>
      </c>
      <c r="AA3" s="33">
        <f>'FORWARD 1'!CR85</f>
        <v>0.63559379060101262</v>
      </c>
      <c r="AB3" s="33">
        <f>'FORWARD 1'!CS85</f>
        <v>0.32514616949571173</v>
      </c>
      <c r="AC3" s="33">
        <f>'FORWARD 1'!CT85</f>
        <v>0.32237333953112729</v>
      </c>
      <c r="AD3" s="33">
        <f>'FORWARD 1'!CU85</f>
        <v>0.46916309709480236</v>
      </c>
      <c r="AE3" s="33">
        <f>'FORWARD 1'!CV85</f>
        <v>0.64317337434956101</v>
      </c>
      <c r="AF3" s="33">
        <f>'FORWARD 1'!CW85</f>
        <v>0.32537316827802204</v>
      </c>
      <c r="AG3" s="33">
        <f>'FORWARD 1'!CX85</f>
        <v>0.32689366731795511</v>
      </c>
      <c r="AH3" t="s">
        <v>27</v>
      </c>
      <c r="AI3" s="32">
        <v>0.85036060194095398</v>
      </c>
      <c r="AJ3" s="32">
        <v>0.86042975449316705</v>
      </c>
      <c r="AK3" s="32">
        <v>-0.248561659698114</v>
      </c>
      <c r="AL3" s="32">
        <v>-0.32420606505682098</v>
      </c>
      <c r="AM3" s="32">
        <v>-0.37633417815307302</v>
      </c>
      <c r="AN3" s="32">
        <v>6.4674992228903605E-2</v>
      </c>
      <c r="AO3" s="32">
        <v>-0.91663759835016501</v>
      </c>
      <c r="AP3" s="32">
        <v>0.43617224360187501</v>
      </c>
      <c r="AQ3" s="32">
        <v>-0.43776731755294501</v>
      </c>
      <c r="AR3" s="32">
        <v>-0.71297747540941403</v>
      </c>
      <c r="AS3" s="32">
        <v>-0.86354554821761398</v>
      </c>
      <c r="AT3" s="32">
        <v>-0.56810615556787003</v>
      </c>
      <c r="AU3" s="32">
        <v>-0.295229906505664</v>
      </c>
      <c r="AV3" s="32">
        <v>0.84961193364862697</v>
      </c>
      <c r="AW3" s="32">
        <v>0.220126548897839</v>
      </c>
      <c r="AX3" s="32">
        <v>0.63582599694530895</v>
      </c>
    </row>
    <row r="4" spans="1:134">
      <c r="A4" t="s">
        <v>66</v>
      </c>
      <c r="B4" s="6">
        <v>0</v>
      </c>
      <c r="C4" s="20"/>
      <c r="D4" s="31">
        <f>iNPUT!C35</f>
        <v>0.10463738655499137</v>
      </c>
      <c r="E4" s="31">
        <f>iNPUT!D35</f>
        <v>9.0222200000000113E-2</v>
      </c>
      <c r="F4" s="31">
        <f>iNPUT!E35</f>
        <v>0.13000000000000003</v>
      </c>
      <c r="G4">
        <f>iNPUT!F35</f>
        <v>0.13889615485221019</v>
      </c>
      <c r="I4" s="33" t="str">
        <f>'FORWARD 1'!BZ86</f>
        <v>f</v>
      </c>
      <c r="J4" s="33">
        <f>'FORWARD 1'!CA86</f>
        <v>0.71860936868812064</v>
      </c>
      <c r="K4" s="33">
        <f>'FORWARD 1'!CB86</f>
        <v>0.33766513284055399</v>
      </c>
      <c r="L4" s="33">
        <f>'FORWARD 1'!CC86</f>
        <v>0.39291901734966911</v>
      </c>
      <c r="M4" s="33">
        <f>'FORWARD 1'!CD86</f>
        <v>0.51794945690629457</v>
      </c>
      <c r="N4" s="33">
        <f>'FORWARD 1'!CE86</f>
        <v>0.64404517961590646</v>
      </c>
      <c r="O4" s="33">
        <f>'FORWARD 1'!CF86</f>
        <v>0.36227016611039969</v>
      </c>
      <c r="P4" s="33">
        <f>'FORWARD 1'!CG86</f>
        <v>0.41641979720386929</v>
      </c>
      <c r="Q4" s="33">
        <f>'FORWARD 1'!CH86</f>
        <v>0.45465908245930897</v>
      </c>
      <c r="R4" s="33">
        <f>'FORWARD 1'!CI86</f>
        <v>0.60086566728808677</v>
      </c>
      <c r="S4" s="33">
        <f>'FORWARD 1'!CJ86</f>
        <v>0.37610520232387351</v>
      </c>
      <c r="T4" s="33">
        <f>'FORWARD 1'!CK86</f>
        <v>0.42143939301106365</v>
      </c>
      <c r="U4" s="33">
        <f>'FORWARD 1'!CL86</f>
        <v>0.41928151771928279</v>
      </c>
      <c r="V4" s="33">
        <f>'FORWARD 1'!CM86</f>
        <v>0.58165927684558572</v>
      </c>
      <c r="W4" s="33">
        <f>'FORWARD 1'!CN86</f>
        <v>0.38001742290231388</v>
      </c>
      <c r="X4" s="33">
        <f>'FORWARD 1'!CO86</f>
        <v>0.41103483347750569</v>
      </c>
      <c r="Y4" s="33">
        <f>'FORWARD 1'!CP86</f>
        <v>0.41928308682182303</v>
      </c>
      <c r="Z4" s="33">
        <f>'FORWARD 1'!CQ86</f>
        <v>0.5912003268000412</v>
      </c>
      <c r="AA4" s="33">
        <f>'FORWARD 1'!CR86</f>
        <v>0.37830620137250126</v>
      </c>
      <c r="AB4" s="33">
        <f>'FORWARD 1'!CS86</f>
        <v>0.40038168285214254</v>
      </c>
      <c r="AC4" s="33">
        <f>'FORWARD 1'!CT86</f>
        <v>0.42389725826184188</v>
      </c>
      <c r="AD4" s="33">
        <f>'FORWARD 1'!CU86</f>
        <v>0.59043782125664845</v>
      </c>
      <c r="AE4" s="33">
        <f>'FORWARD 1'!CV86</f>
        <v>0.38158963620631348</v>
      </c>
      <c r="AF4" s="33">
        <f>'FORWARD 1'!CW86</f>
        <v>0.40336229155168302</v>
      </c>
      <c r="AG4" s="33">
        <f>'FORWARD 1'!CX86</f>
        <v>0.41697427408779691</v>
      </c>
      <c r="AH4" t="s">
        <v>28</v>
      </c>
      <c r="AI4" s="32">
        <v>2.92620451446696E-2</v>
      </c>
      <c r="AJ4" s="32">
        <v>-0.37958092521959402</v>
      </c>
      <c r="AK4" s="32">
        <v>-8.52532467742039E-2</v>
      </c>
      <c r="AL4" s="32">
        <v>0.90772282903366497</v>
      </c>
      <c r="AM4" s="32">
        <v>0.106290154056943</v>
      </c>
      <c r="AN4" s="32">
        <v>0.79265583347785296</v>
      </c>
      <c r="AO4" s="32">
        <v>0.58263103190466103</v>
      </c>
      <c r="AP4" s="32">
        <v>-0.312168511613377</v>
      </c>
      <c r="AQ4" s="32">
        <v>0.90236966873465996</v>
      </c>
      <c r="AR4" s="32">
        <v>-0.29056653558819001</v>
      </c>
      <c r="AS4" s="32">
        <v>0.20694458527293799</v>
      </c>
      <c r="AT4" s="32">
        <v>0.16909449788559699</v>
      </c>
      <c r="AU4" s="32">
        <v>0.59368906530708698</v>
      </c>
      <c r="AV4" s="32">
        <v>-0.99958067658662197</v>
      </c>
      <c r="AW4" s="32">
        <v>-0.42138024293502901</v>
      </c>
      <c r="AX4" s="32">
        <v>-0.74845881874345699</v>
      </c>
    </row>
    <row r="5" spans="1:134">
      <c r="A5" s="28" t="s">
        <v>67</v>
      </c>
      <c r="B5" s="29">
        <v>0.5</v>
      </c>
      <c r="C5" s="20"/>
      <c r="D5" s="31">
        <f>iNPUT!C36</f>
        <v>0.10344834966583473</v>
      </c>
      <c r="E5" s="31">
        <f>iNPUT!D36</f>
        <v>8.4444466666666704E-2</v>
      </c>
      <c r="F5" s="31">
        <f>iNPUT!E36</f>
        <v>0.11263160526315795</v>
      </c>
      <c r="G5">
        <f>iNPUT!F36</f>
        <v>0.10959981689772427</v>
      </c>
      <c r="I5" s="33" t="str">
        <f>'FORWARD 1'!BZ87</f>
        <v>o</v>
      </c>
      <c r="J5" s="33">
        <f>'FORWARD 1'!CA87</f>
        <v>0.56216753223587912</v>
      </c>
      <c r="K5" s="33">
        <f>'FORWARD 1'!CB87</f>
        <v>0.23751732194081029</v>
      </c>
      <c r="L5" s="33">
        <f>'FORWARD 1'!CC87</f>
        <v>0.3768739680578671</v>
      </c>
      <c r="M5" s="33">
        <f>'FORWARD 1'!CD87</f>
        <v>0.59840150007498161</v>
      </c>
      <c r="N5" s="33">
        <f>'FORWARD 1'!CE87</f>
        <v>0.56429311118197278</v>
      </c>
      <c r="O5" s="33">
        <f>'FORWARD 1'!CF87</f>
        <v>0.24997991110588635</v>
      </c>
      <c r="P5" s="33">
        <f>'FORWARD 1'!CG87</f>
        <v>0.36403837281784779</v>
      </c>
      <c r="Q5" s="33">
        <f>'FORWARD 1'!CH87</f>
        <v>0.61349121957529873</v>
      </c>
      <c r="R5" s="33">
        <f>'FORWARD 1'!CI87</f>
        <v>0.54415675083247217</v>
      </c>
      <c r="S5" s="33">
        <f>'FORWARD 1'!CJ87</f>
        <v>0.26716843487758235</v>
      </c>
      <c r="T5" s="33">
        <f>'FORWARD 1'!CK87</f>
        <v>0.34568388686056706</v>
      </c>
      <c r="U5" s="33">
        <f>'FORWARD 1'!CL87</f>
        <v>0.62062259197225678</v>
      </c>
      <c r="V5" s="33">
        <f>'FORWARD 1'!CM87</f>
        <v>0.54529770020106716</v>
      </c>
      <c r="W5" s="33">
        <f>'FORWARD 1'!CN87</f>
        <v>0.25775670072692136</v>
      </c>
      <c r="X5" s="33">
        <f>'FORWARD 1'!CO87</f>
        <v>0.34245394139603114</v>
      </c>
      <c r="Y5" s="33">
        <f>'FORWARD 1'!CP87</f>
        <v>0.62637690669180524</v>
      </c>
      <c r="Z5" s="33">
        <f>'FORWARD 1'!CQ87</f>
        <v>0.5479368274979437</v>
      </c>
      <c r="AA5" s="33">
        <f>'FORWARD 1'!CR87</f>
        <v>0.24570490997662364</v>
      </c>
      <c r="AB5" s="33">
        <f>'FORWARD 1'!CS87</f>
        <v>0.33803162066071341</v>
      </c>
      <c r="AC5" s="33">
        <f>'FORWARD 1'!CT87</f>
        <v>0.62009514262014609</v>
      </c>
      <c r="AD5" s="33">
        <f>'FORWARD 1'!CU87</f>
        <v>0.5381764302988078</v>
      </c>
      <c r="AE5" s="33">
        <f>'FORWARD 1'!CV87</f>
        <v>0.25042364208550966</v>
      </c>
      <c r="AF5" s="33">
        <f>'FORWARD 1'!CW87</f>
        <v>0.32860729492012486</v>
      </c>
      <c r="AG5" s="33">
        <f>'FORWARD 1'!CX87</f>
        <v>0.61328800278013429</v>
      </c>
      <c r="AH5" t="s">
        <v>29</v>
      </c>
      <c r="AI5" s="32">
        <v>0.184398086691373</v>
      </c>
      <c r="AJ5" s="32">
        <v>7.9506914225139003E-2</v>
      </c>
      <c r="AK5" s="32">
        <v>0.25112624003832001</v>
      </c>
      <c r="AL5" s="32">
        <v>-0.59373879210080704</v>
      </c>
      <c r="AM5" s="32">
        <v>-0.476211950266822</v>
      </c>
      <c r="AN5" s="32">
        <v>-0.62277947400202505</v>
      </c>
      <c r="AO5" s="32">
        <v>0.54204509846008997</v>
      </c>
      <c r="AP5" s="32">
        <v>-0.32548577581627902</v>
      </c>
      <c r="AQ5" s="32">
        <v>0.98390974381523899</v>
      </c>
      <c r="AR5" s="32">
        <v>-0.49684985298294598</v>
      </c>
      <c r="AS5" s="32">
        <v>-0.78311659057955896</v>
      </c>
      <c r="AT5" s="32">
        <v>-0.14374156732430901</v>
      </c>
      <c r="AU5" s="32">
        <v>-0.97344654545605402</v>
      </c>
      <c r="AV5" s="32">
        <v>0.80442242644253603</v>
      </c>
      <c r="AW5" s="32">
        <v>0.70010880369407502</v>
      </c>
      <c r="AX5" s="32">
        <v>0.107733446188696</v>
      </c>
    </row>
    <row r="6" spans="1:134">
      <c r="A6" s="47" t="s">
        <v>177</v>
      </c>
      <c r="B6" s="50">
        <v>4</v>
      </c>
      <c r="D6" s="31">
        <f>iNPUT!C37</f>
        <v>6.967897906489845E-2</v>
      </c>
      <c r="E6" s="31">
        <f>iNPUT!D37</f>
        <v>5.6444466666666672E-2</v>
      </c>
      <c r="F6" s="31">
        <f>iNPUT!E37</f>
        <v>4.7894736842105268E-2</v>
      </c>
      <c r="G6">
        <f>iNPUT!F37</f>
        <v>2.9296390269421883E-2</v>
      </c>
      <c r="I6" s="33" t="str">
        <f>'FORWARD 1'!BZ88</f>
        <v>C</v>
      </c>
      <c r="J6" s="33">
        <f>'FORWARD 1'!CA88</f>
        <v>3.2106100473341968E-2</v>
      </c>
      <c r="K6" s="33">
        <f>'FORWARD 1'!CB88</f>
        <v>0.48731285314270151</v>
      </c>
      <c r="L6" s="33">
        <f>'FORWARD 1'!CC88</f>
        <v>1.4775580894157855E-2</v>
      </c>
      <c r="M6" s="33">
        <f>'FORWARD 1'!CD88</f>
        <v>0.21102268805354144</v>
      </c>
      <c r="N6" s="33">
        <f>'FORWARD 1'!CE88</f>
        <v>-3.0034231792653507E-2</v>
      </c>
      <c r="O6" s="33">
        <f>'FORWARD 1'!CF88</f>
        <v>0.64863608436058273</v>
      </c>
      <c r="P6" s="33">
        <f>'FORWARD 1'!CG88</f>
        <v>3.8496295750941413E-2</v>
      </c>
      <c r="Q6" s="33">
        <f>'FORWARD 1'!CH88</f>
        <v>0.31453119172534377</v>
      </c>
      <c r="R6" s="33">
        <f>'FORWARD 1'!CI88</f>
        <v>-0.11522628536280562</v>
      </c>
      <c r="S6" s="33">
        <f>'FORWARD 1'!CJ88</f>
        <v>0.7149214723803119</v>
      </c>
      <c r="T6" s="33">
        <f>'FORWARD 1'!CK88</f>
        <v>5.0506618073836607E-2</v>
      </c>
      <c r="U6" s="33">
        <f>'FORWARD 1'!CL88</f>
        <v>0.33808696085108525</v>
      </c>
      <c r="V6" s="33">
        <f>'FORWARD 1'!CM88</f>
        <v>-0.17437431520498275</v>
      </c>
      <c r="W6" s="33">
        <f>'FORWARD 1'!CN88</f>
        <v>0.75518372921930399</v>
      </c>
      <c r="X6" s="33">
        <f>'FORWARD 1'!CO88</f>
        <v>6.8711480440645137E-2</v>
      </c>
      <c r="Y6" s="33">
        <f>'FORWARD 1'!CP88</f>
        <v>0.34956375948938656</v>
      </c>
      <c r="Z6" s="33">
        <f>'FORWARD 1'!CQ88</f>
        <v>-0.2108879579052271</v>
      </c>
      <c r="AA6" s="33">
        <f>'FORWARD 1'!CR88</f>
        <v>0.78307507924365527</v>
      </c>
      <c r="AB6" s="33">
        <f>'FORWARD 1'!CS88</f>
        <v>8.797068699468813E-2</v>
      </c>
      <c r="AC6" s="33">
        <f>'FORWARD 1'!CT88</f>
        <v>0.35970900897512303</v>
      </c>
      <c r="AD6" s="33">
        <f>'FORWARD 1'!CU88</f>
        <v>-0.24427829563566072</v>
      </c>
      <c r="AE6" s="33">
        <f>'FORWARD 1'!CV88</f>
        <v>0.79852618867152314</v>
      </c>
      <c r="AF6" s="33">
        <f>'FORWARD 1'!CW88</f>
        <v>9.0775569686238455E-2</v>
      </c>
      <c r="AG6" s="33">
        <f>'FORWARD 1'!CX88</f>
        <v>0.35734897471110844</v>
      </c>
      <c r="AH6" t="s">
        <v>144</v>
      </c>
      <c r="AI6" s="32">
        <v>0.95933570867949003</v>
      </c>
      <c r="AJ6" s="32">
        <v>0.40254345863788299</v>
      </c>
      <c r="AK6" s="32">
        <v>-0.20415488921559699</v>
      </c>
      <c r="AL6" s="32">
        <v>0.62190803906297498</v>
      </c>
      <c r="AM6" s="32">
        <v>-0.281579612441484</v>
      </c>
      <c r="AN6" s="32">
        <v>-0.75087270017404195</v>
      </c>
      <c r="AO6" s="32">
        <v>0.13065204355176299</v>
      </c>
      <c r="AP6" s="32">
        <v>-0.59304823356445002</v>
      </c>
      <c r="AQ6" s="32">
        <v>-0.58665370366138203</v>
      </c>
      <c r="AR6" s="32">
        <v>-0.58580241667415001</v>
      </c>
      <c r="AS6" s="32">
        <v>0.23243438399188701</v>
      </c>
      <c r="AT6" s="32">
        <v>0.62630421594589303</v>
      </c>
      <c r="AU6" s="32">
        <v>0.25539685132158702</v>
      </c>
      <c r="AV6" s="32">
        <v>-0.584357739910914</v>
      </c>
      <c r="AW6" s="32">
        <v>-0.52137237014203397</v>
      </c>
      <c r="AX6" s="32">
        <v>0.68142855183136697</v>
      </c>
    </row>
    <row r="7" spans="1:134">
      <c r="I7" s="33" t="str">
        <f>'FORWARD 1'!BZ89</f>
        <v>h</v>
      </c>
      <c r="J7" s="33">
        <f>'FORWARD 1'!CA89</f>
        <v>1.8042808179765397E-2</v>
      </c>
      <c r="K7" s="33">
        <f>'FORWARD 1'!CB89</f>
        <v>0.1073770866692443</v>
      </c>
      <c r="L7" s="33">
        <f>'FORWARD 1'!CC89</f>
        <v>5.5681266008060304E-3</v>
      </c>
      <c r="M7" s="33">
        <f>'FORWARD 1'!CD89</f>
        <v>0.12443470364555562</v>
      </c>
      <c r="N7" s="33">
        <f>'FORWARD 1'!CE89</f>
        <v>-1.6943015895396506E-2</v>
      </c>
      <c r="O7" s="33">
        <f>'FORWARD 1'!CF89</f>
        <v>0.14267630201942549</v>
      </c>
      <c r="P7" s="33">
        <f>'FORWARD 1'!CG89</f>
        <v>1.4007210150810677E-2</v>
      </c>
      <c r="Q7" s="33">
        <f>'FORWARD 1'!CH89</f>
        <v>0.18684099642347227</v>
      </c>
      <c r="R7" s="33">
        <f>'FORWARD 1'!CI89</f>
        <v>-6.2425130452500172E-2</v>
      </c>
      <c r="S7" s="33">
        <f>'FORWARD 1'!CJ89</f>
        <v>0.16397561198920779</v>
      </c>
      <c r="T7" s="33">
        <f>'FORWARD 1'!CK89</f>
        <v>1.7444493409736896E-2</v>
      </c>
      <c r="U7" s="33">
        <f>'FORWARD 1'!CL89</f>
        <v>0.20217925622660635</v>
      </c>
      <c r="V7" s="33">
        <f>'FORWARD 1'!CM89</f>
        <v>-9.4133751938876492E-2</v>
      </c>
      <c r="W7" s="33">
        <f>'FORWARD 1'!CN89</f>
        <v>0.16450839820150656</v>
      </c>
      <c r="X7" s="33">
        <f>'FORWARD 1'!CO89</f>
        <v>2.3493555807313288E-2</v>
      </c>
      <c r="Y7" s="33">
        <f>'FORWARD 1'!CP89</f>
        <v>0.21045550435716351</v>
      </c>
      <c r="Z7" s="33">
        <f>'FORWARD 1'!CQ89</f>
        <v>-0.11387018519281396</v>
      </c>
      <c r="AA7" s="33">
        <f>'FORWARD 1'!CR89</f>
        <v>0.16080604532546292</v>
      </c>
      <c r="AB7" s="33">
        <f>'FORWARD 1'!CS89</f>
        <v>2.9660400957576188E-2</v>
      </c>
      <c r="AC7" s="33">
        <f>'FORWARD 1'!CT89</f>
        <v>0.21390659142759133</v>
      </c>
      <c r="AD7" s="33">
        <f>'FORWARD 1'!CU89</f>
        <v>-0.12891084614252418</v>
      </c>
      <c r="AE7" s="33">
        <f>'FORWARD 1'!CV89</f>
        <v>0.16608396999239028</v>
      </c>
      <c r="AF7" s="33">
        <f>'FORWARD 1'!CW89</f>
        <v>2.9747849800247885E-2</v>
      </c>
      <c r="AG7" s="33">
        <f>'FORWARD 1'!CX89</f>
        <v>0.21028223110785918</v>
      </c>
      <c r="AH7" t="s">
        <v>69</v>
      </c>
      <c r="AI7" s="32">
        <v>-9.9485081832568698E-2</v>
      </c>
      <c r="AJ7" s="32">
        <v>0.75986215578417904</v>
      </c>
      <c r="AK7" s="32">
        <v>0.89488657964323504</v>
      </c>
      <c r="AL7" s="32">
        <v>0.54049934907390895</v>
      </c>
      <c r="AM7" s="32">
        <v>-0.77199317520024102</v>
      </c>
      <c r="AN7" s="32">
        <v>-4.0263882830577198E-2</v>
      </c>
      <c r="AO7" s="32">
        <v>-0.232408057101884</v>
      </c>
      <c r="AP7" s="32">
        <v>4.4100620359316597E-2</v>
      </c>
      <c r="AQ7" s="32">
        <v>0.18483402433478699</v>
      </c>
      <c r="AR7" s="32">
        <v>0.324760846625892</v>
      </c>
      <c r="AS7" s="32">
        <v>-0.75814815425682303</v>
      </c>
      <c r="AT7" s="32">
        <v>0.59097555657809597</v>
      </c>
      <c r="AU7" s="32">
        <v>0.82321609192014</v>
      </c>
      <c r="AV7" s="32">
        <v>-0.77521831110930295</v>
      </c>
      <c r="AW7" s="32">
        <v>0.83425682437096704</v>
      </c>
      <c r="AX7" s="32">
        <v>0.19680125107297</v>
      </c>
    </row>
    <row r="8" spans="1:134">
      <c r="I8" s="33" t="s">
        <v>231</v>
      </c>
      <c r="J8">
        <f>iNPUT!X27</f>
        <v>8.327355618983695E-2</v>
      </c>
      <c r="K8">
        <f>iNPUT!X28</f>
        <v>1.1013855232485499</v>
      </c>
      <c r="L8">
        <f>iNPUT!X29</f>
        <v>4.0644799557446987E-2</v>
      </c>
      <c r="M8">
        <f>iNPUT!X30</f>
        <v>1.2565671330488828</v>
      </c>
      <c r="N8">
        <f>iNPUT!Y27</f>
        <v>-0.11994709143285631</v>
      </c>
      <c r="O8">
        <f>iNPUT!Y28</f>
        <v>1.0021741004692162</v>
      </c>
      <c r="P8">
        <f>iNPUT!Y29</f>
        <v>9.7049278148202467E-2</v>
      </c>
      <c r="Q8">
        <f>iNPUT!Y30</f>
        <v>0.99238145307944292</v>
      </c>
      <c r="R8">
        <f>iNPUT!Z27</f>
        <v>-0.21706195838624268</v>
      </c>
      <c r="S8">
        <f>iNPUT!Z28</f>
        <v>0.98191768914400268</v>
      </c>
      <c r="T8">
        <f>iNPUT!Z29</f>
        <v>0.10705427995695281</v>
      </c>
      <c r="U8">
        <f>iNPUT!Z30</f>
        <v>0.79382748154782623</v>
      </c>
      <c r="V8">
        <f>iNPUT!AA27</f>
        <v>-0.2389764440483384</v>
      </c>
      <c r="W8">
        <f>iNPUT!AA28</f>
        <v>1.022273297832756</v>
      </c>
      <c r="X8">
        <f>iNPUT!AA29</f>
        <v>0.15181631458424055</v>
      </c>
      <c r="Y8">
        <f>iNPUT!AA30</f>
        <v>0.76385260317053183</v>
      </c>
      <c r="Z8">
        <f>iNPUT!AB27</f>
        <v>-0.24027388452437015</v>
      </c>
      <c r="AA8">
        <f>iNPUT!AB28</f>
        <v>1.05191754131068</v>
      </c>
      <c r="AB8">
        <f>iNPUT!AB29</f>
        <v>0.18813543421736822</v>
      </c>
      <c r="AC8">
        <f>iNPUT!AB30</f>
        <v>0.78604788018501004</v>
      </c>
      <c r="AD8">
        <f>iNPUT!AC27</f>
        <v>-0.26103939202688486</v>
      </c>
      <c r="AE8">
        <f>iNPUT!AC28</f>
        <v>1.0376261218664282</v>
      </c>
      <c r="AF8">
        <f>iNPUT!AC29</f>
        <v>0.17159726904537331</v>
      </c>
      <c r="AG8">
        <f>iNPUT!AC30</f>
        <v>0.74863415419982982</v>
      </c>
      <c r="AH8" t="s">
        <v>231</v>
      </c>
      <c r="AI8" s="32">
        <v>0.39216633927922701</v>
      </c>
      <c r="AJ8" s="32">
        <v>-0.242968242321522</v>
      </c>
      <c r="AK8" s="32">
        <v>-1.0754663727889E-2</v>
      </c>
      <c r="AL8" s="32">
        <v>0.49659237129921802</v>
      </c>
      <c r="AM8" s="32">
        <v>-0.72069876899548801</v>
      </c>
      <c r="AN8" s="32">
        <v>-0.90475694619612901</v>
      </c>
      <c r="AO8" s="32">
        <v>-0.29982545778926001</v>
      </c>
      <c r="AP8" s="32">
        <v>-0.66962364949557396</v>
      </c>
      <c r="AQ8" s="32">
        <v>0.26953863477411599</v>
      </c>
      <c r="AR8" s="32">
        <v>-0.136000234636562</v>
      </c>
      <c r="AS8" s="32">
        <v>0.67017113149798302</v>
      </c>
      <c r="AT8" s="32">
        <v>0.188457129018791</v>
      </c>
      <c r="AU8" s="32">
        <v>0.55397886876325297</v>
      </c>
      <c r="AV8" s="32">
        <v>0.37434472784919398</v>
      </c>
      <c r="AW8" s="32">
        <v>0.79766220000757304</v>
      </c>
      <c r="AX8" s="32">
        <v>0.43054744456285499</v>
      </c>
    </row>
    <row r="9" spans="1:134">
      <c r="AI9" s="32">
        <v>-0.115332029515086</v>
      </c>
      <c r="AJ9" s="32">
        <v>-0.86908489349029905</v>
      </c>
      <c r="AK9" s="32">
        <v>0.47624777903135401</v>
      </c>
      <c r="AL9" s="32">
        <v>-8.2000833192932499E-2</v>
      </c>
      <c r="AM9" s="32">
        <v>-0.42186846550169199</v>
      </c>
      <c r="AN9" s="32">
        <v>-0.52496061466262001</v>
      </c>
      <c r="AO9" s="32">
        <v>0.387831388002504</v>
      </c>
      <c r="AP9" s="32">
        <v>0.45575040903341901</v>
      </c>
      <c r="AQ9" s="32">
        <v>-0.48213197379355999</v>
      </c>
      <c r="AR9" s="32">
        <v>-0.79160649393643101</v>
      </c>
      <c r="AS9" s="32">
        <v>2.11558022796221E-3</v>
      </c>
      <c r="AT9" s="32">
        <v>-8.8438995884666305E-2</v>
      </c>
      <c r="AU9" s="32">
        <v>-6.1636168391381897E-2</v>
      </c>
      <c r="AV9" s="32">
        <v>-0.64238117558075902</v>
      </c>
      <c r="AW9" s="32">
        <v>0.97835733304528905</v>
      </c>
      <c r="AX9" s="32">
        <v>0.3177671688257</v>
      </c>
    </row>
    <row r="10" spans="1:134">
      <c r="K10" s="31"/>
      <c r="L10" s="31"/>
      <c r="AI10" s="32">
        <v>0.43777571266936699</v>
      </c>
      <c r="AJ10" s="32">
        <v>0.69643092862904399</v>
      </c>
      <c r="AK10" s="32">
        <v>0.98462066896193601</v>
      </c>
      <c r="AL10" s="32">
        <v>-7.8056646290275797E-2</v>
      </c>
      <c r="AM10" s="32">
        <v>0.23591815774516101</v>
      </c>
      <c r="AN10" s="32">
        <v>-0.64859607081584503</v>
      </c>
      <c r="AO10" s="32">
        <v>-0.70537503491824105</v>
      </c>
      <c r="AP10" s="32">
        <v>-0.32761969644373001</v>
      </c>
      <c r="AQ10" s="32">
        <v>0.64127493451894502</v>
      </c>
      <c r="AR10" s="32">
        <v>0.62867453942059603</v>
      </c>
      <c r="AS10" s="32">
        <v>0.92332832021988498</v>
      </c>
      <c r="AT10" s="32">
        <v>0.90578063072025505</v>
      </c>
      <c r="AU10" s="32">
        <v>-0.95446925122432003</v>
      </c>
      <c r="AV10" s="32">
        <v>0.21701275843269399</v>
      </c>
      <c r="AW10" s="32">
        <v>-0.32973610570879203</v>
      </c>
      <c r="AX10" s="32">
        <v>-0.548290639848664</v>
      </c>
    </row>
    <row r="11" spans="1:134">
      <c r="AI11" s="32">
        <v>-0.37798765435810799</v>
      </c>
      <c r="AJ11" s="32">
        <v>0.77122355462346104</v>
      </c>
      <c r="AK11" s="32">
        <v>0.85811756102465997</v>
      </c>
      <c r="AL11" s="32">
        <v>-0.912741137728037</v>
      </c>
      <c r="AM11" s="32">
        <v>0.16129818738304899</v>
      </c>
      <c r="AN11" s="32">
        <v>5.6959619118414198E-2</v>
      </c>
      <c r="AO11" s="32">
        <v>5.4400065890228097E-2</v>
      </c>
      <c r="AP11" s="32">
        <v>-4.3612854880400898E-2</v>
      </c>
      <c r="AQ11" s="32">
        <v>-0.46089027443845998</v>
      </c>
      <c r="AR11" s="32">
        <v>0.16489798712270701</v>
      </c>
      <c r="AS11" s="32">
        <v>-0.72784152832272997</v>
      </c>
      <c r="AT11" s="32">
        <v>-0.88197478195644097</v>
      </c>
      <c r="AU11" s="32">
        <v>0.25833182189588599</v>
      </c>
      <c r="AV11" s="32">
        <v>-0.124984937433835</v>
      </c>
      <c r="AW11" s="32">
        <v>-0.60402167308474297</v>
      </c>
      <c r="AX11" s="32">
        <v>0.46099053413924401</v>
      </c>
    </row>
    <row r="13" spans="1:134">
      <c r="U13" s="31"/>
      <c r="V13" s="31"/>
      <c r="W13" s="31"/>
      <c r="X13" s="31"/>
      <c r="Y13" s="31"/>
      <c r="Z13" s="31"/>
      <c r="AA13" s="31"/>
      <c r="AB13" s="31"/>
    </row>
    <row r="14" spans="1:134"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47"/>
      <c r="CC14" s="47"/>
      <c r="CD14" s="47"/>
      <c r="CE14" s="47"/>
      <c r="CF14" s="47"/>
      <c r="CG14" s="47"/>
    </row>
    <row r="15" spans="1:134">
      <c r="V15" s="36"/>
      <c r="W15" s="37"/>
      <c r="X15" s="37"/>
      <c r="Y15" s="37"/>
      <c r="Z15" s="38" t="s">
        <v>233</v>
      </c>
      <c r="AA15" s="38"/>
      <c r="AB15" s="37" t="s">
        <v>73</v>
      </c>
      <c r="AC15" s="37"/>
      <c r="AD15" s="37"/>
      <c r="AE15" s="37"/>
      <c r="AF15" s="37"/>
      <c r="AG15" s="37"/>
      <c r="AH15" s="37"/>
      <c r="AI15" s="37"/>
      <c r="AJ15" s="45"/>
      <c r="AK15" s="37"/>
      <c r="AL15" s="37"/>
      <c r="AM15" s="45"/>
      <c r="AN15" s="32"/>
      <c r="AO15" s="36"/>
      <c r="AP15" s="37"/>
      <c r="AQ15" s="37"/>
      <c r="AR15" s="37"/>
      <c r="AS15" s="38" t="s">
        <v>234</v>
      </c>
      <c r="AT15" s="38"/>
      <c r="AU15" s="37" t="s">
        <v>73</v>
      </c>
      <c r="AV15" s="37"/>
      <c r="AW15" s="37"/>
      <c r="AX15" s="37"/>
      <c r="AY15" s="37"/>
      <c r="AZ15" s="37"/>
      <c r="BA15" s="37"/>
      <c r="BB15" s="37"/>
      <c r="BC15" s="45"/>
      <c r="BD15" s="37"/>
      <c r="BE15" s="37"/>
      <c r="BF15" s="45"/>
      <c r="BG15" s="32"/>
      <c r="BH15" s="36"/>
      <c r="BI15" s="37"/>
      <c r="BJ15" s="37"/>
      <c r="BK15" s="37"/>
      <c r="BL15" s="38" t="s">
        <v>235</v>
      </c>
      <c r="BM15" s="38"/>
      <c r="BN15" s="37" t="s">
        <v>73</v>
      </c>
      <c r="BO15" s="37"/>
      <c r="BP15" s="37"/>
      <c r="BQ15" s="37"/>
      <c r="BR15" s="37"/>
      <c r="BS15" s="37"/>
      <c r="BT15" s="37"/>
      <c r="BU15" s="37"/>
      <c r="BV15" s="45"/>
      <c r="BW15" s="37"/>
      <c r="BX15" s="37"/>
      <c r="BY15" s="45"/>
      <c r="BZ15" s="32"/>
      <c r="CA15" s="36"/>
      <c r="CB15" s="37"/>
      <c r="CC15" s="37"/>
      <c r="CD15" s="37"/>
      <c r="CE15" s="38" t="s">
        <v>237</v>
      </c>
      <c r="CF15" s="38"/>
      <c r="CG15" s="37" t="s">
        <v>73</v>
      </c>
      <c r="CH15" s="37"/>
      <c r="CI15" s="37"/>
      <c r="CJ15" s="37"/>
      <c r="CK15" s="37"/>
      <c r="CL15" s="37"/>
      <c r="CM15" s="37"/>
      <c r="CN15" s="37"/>
      <c r="CO15" s="45"/>
      <c r="CP15" s="37"/>
      <c r="CQ15" s="37"/>
      <c r="CR15" s="45"/>
      <c r="CS15" s="32"/>
      <c r="CT15" s="36"/>
      <c r="CU15" s="37"/>
      <c r="CV15" s="37"/>
      <c r="CW15" s="37"/>
      <c r="CX15" s="38" t="s">
        <v>238</v>
      </c>
      <c r="CY15" s="38"/>
      <c r="CZ15" s="37" t="s">
        <v>73</v>
      </c>
      <c r="DA15" s="37"/>
      <c r="DB15" s="37"/>
      <c r="DC15" s="37"/>
      <c r="DD15" s="37"/>
      <c r="DE15" s="37"/>
      <c r="DF15" s="37"/>
      <c r="DG15" s="37"/>
      <c r="DH15" s="45"/>
      <c r="DI15" s="37"/>
      <c r="DJ15" s="37"/>
      <c r="DK15" s="45"/>
      <c r="DL15" s="32"/>
      <c r="DM15" s="36"/>
      <c r="DN15" s="37"/>
      <c r="DO15" s="37"/>
      <c r="DP15" s="37"/>
      <c r="DQ15" s="38" t="s">
        <v>256</v>
      </c>
      <c r="DR15" s="38"/>
      <c r="DS15" s="37" t="s">
        <v>73</v>
      </c>
      <c r="DT15" s="37"/>
      <c r="DU15" s="37"/>
      <c r="DV15" s="37"/>
      <c r="DW15" s="37"/>
      <c r="DX15" s="37"/>
      <c r="DY15" s="37"/>
      <c r="DZ15" s="37"/>
      <c r="EA15" s="45"/>
      <c r="EB15" s="37"/>
      <c r="EC15" s="37"/>
      <c r="ED15" s="45"/>
    </row>
    <row r="16" spans="1:134">
      <c r="V16" s="39"/>
      <c r="W16" s="40"/>
      <c r="X16" s="40"/>
      <c r="Y16" s="40"/>
      <c r="Z16" s="40"/>
      <c r="AA16" s="51"/>
      <c r="AB16" s="40">
        <v>8.5720866046634821E-3</v>
      </c>
      <c r="AC16" s="40">
        <v>1.3406917819166643E-2</v>
      </c>
      <c r="AD16" s="40">
        <v>1.1317006145904945E-2</v>
      </c>
      <c r="AE16" s="40">
        <v>0</v>
      </c>
      <c r="AF16" s="40"/>
      <c r="AG16" s="40"/>
      <c r="AH16" s="40"/>
      <c r="AI16" s="40"/>
      <c r="AJ16" s="41"/>
      <c r="AK16" s="40"/>
      <c r="AL16" s="40"/>
      <c r="AM16" s="41"/>
      <c r="AN16" s="32"/>
      <c r="AO16" s="39"/>
      <c r="AP16" s="40"/>
      <c r="AQ16" s="40"/>
      <c r="AR16" s="40"/>
      <c r="AS16" s="40"/>
      <c r="AT16" s="51"/>
      <c r="AU16" s="40">
        <v>8.5720866046634821E-3</v>
      </c>
      <c r="AV16" s="40">
        <v>1.3406917819166643E-2</v>
      </c>
      <c r="AW16" s="40">
        <v>1.1317006145904945E-2</v>
      </c>
      <c r="AX16" s="40">
        <v>0</v>
      </c>
      <c r="AY16" s="40"/>
      <c r="AZ16" s="40"/>
      <c r="BA16" s="40"/>
      <c r="BB16" s="40"/>
      <c r="BC16" s="41"/>
      <c r="BD16" s="40"/>
      <c r="BE16" s="40"/>
      <c r="BF16" s="41"/>
      <c r="BG16" s="32"/>
      <c r="BH16" s="39"/>
      <c r="BI16" s="40"/>
      <c r="BJ16" s="40"/>
      <c r="BK16" s="40"/>
      <c r="BL16" s="40"/>
      <c r="BM16" s="51"/>
      <c r="BN16" s="40">
        <v>8.5720866046634821E-3</v>
      </c>
      <c r="BO16" s="40">
        <v>1.3406917819166643E-2</v>
      </c>
      <c r="BP16" s="40">
        <v>1.1317006145904945E-2</v>
      </c>
      <c r="BQ16" s="40">
        <v>0</v>
      </c>
      <c r="BR16" s="40"/>
      <c r="BS16" s="40"/>
      <c r="BT16" s="40"/>
      <c r="BU16" s="40"/>
      <c r="BV16" s="41"/>
      <c r="BW16" s="40"/>
      <c r="BX16" s="40"/>
      <c r="BY16" s="41"/>
      <c r="BZ16" s="32"/>
      <c r="CA16" s="39"/>
      <c r="CB16" s="40"/>
      <c r="CC16" s="40"/>
      <c r="CD16" s="40"/>
      <c r="CE16" s="40"/>
      <c r="CF16" s="51"/>
      <c r="CG16" s="40">
        <v>8.5720866046634821E-3</v>
      </c>
      <c r="CH16" s="40">
        <v>1.3406917819166643E-2</v>
      </c>
      <c r="CI16" s="40">
        <v>1.1317006145904945E-2</v>
      </c>
      <c r="CJ16" s="40">
        <v>0</v>
      </c>
      <c r="CK16" s="40"/>
      <c r="CL16" s="40"/>
      <c r="CM16" s="40"/>
      <c r="CN16" s="40"/>
      <c r="CO16" s="41"/>
      <c r="CP16" s="40"/>
      <c r="CQ16" s="40"/>
      <c r="CR16" s="41"/>
      <c r="CS16" s="32"/>
      <c r="CT16" s="39"/>
      <c r="CU16" s="40"/>
      <c r="CV16" s="40"/>
      <c r="CW16" s="40"/>
      <c r="CX16" s="40"/>
      <c r="CY16" s="51"/>
      <c r="CZ16" s="40">
        <v>8.5720866046634821E-3</v>
      </c>
      <c r="DA16" s="40">
        <v>1.3406917819166643E-2</v>
      </c>
      <c r="DB16" s="40">
        <v>1.1317006145904945E-2</v>
      </c>
      <c r="DC16" s="40">
        <v>0</v>
      </c>
      <c r="DD16" s="40"/>
      <c r="DE16" s="40"/>
      <c r="DF16" s="40"/>
      <c r="DG16" s="40"/>
      <c r="DH16" s="41"/>
      <c r="DI16" s="40"/>
      <c r="DJ16" s="40"/>
      <c r="DK16" s="41"/>
      <c r="DL16" s="32"/>
      <c r="DM16" s="39"/>
      <c r="DN16" s="40"/>
      <c r="DO16" s="40"/>
      <c r="DP16" s="40"/>
      <c r="DQ16" s="40"/>
      <c r="DR16" s="51"/>
      <c r="DS16" s="40">
        <v>8.5720866046634821E-3</v>
      </c>
      <c r="DT16" s="40">
        <v>1.3406917819166643E-2</v>
      </c>
      <c r="DU16" s="40">
        <v>1.1317006145904945E-2</v>
      </c>
      <c r="DV16" s="40">
        <v>0</v>
      </c>
      <c r="DW16" s="40"/>
      <c r="DX16" s="40"/>
      <c r="DY16" s="40"/>
      <c r="DZ16" s="40"/>
      <c r="EA16" s="41"/>
      <c r="EB16" s="40"/>
      <c r="EC16" s="40"/>
      <c r="ED16" s="41"/>
    </row>
    <row r="17" spans="22:134">
      <c r="V17" s="39" t="s">
        <v>68</v>
      </c>
      <c r="W17" s="40" t="s">
        <v>236</v>
      </c>
      <c r="X17" s="40"/>
      <c r="Y17" s="40"/>
      <c r="Z17" s="40"/>
      <c r="AA17" s="56">
        <v>1</v>
      </c>
      <c r="AB17" s="35" t="s">
        <v>74</v>
      </c>
      <c r="AC17" s="35"/>
      <c r="AD17" s="35"/>
      <c r="AE17" s="37"/>
      <c r="AF17" s="56">
        <v>2</v>
      </c>
      <c r="AG17" s="64" t="s">
        <v>75</v>
      </c>
      <c r="AH17" s="64"/>
      <c r="AI17" s="37"/>
      <c r="AJ17" s="45"/>
      <c r="AK17" s="40"/>
      <c r="AL17" s="40"/>
      <c r="AM17" s="41"/>
      <c r="AN17" s="32"/>
      <c r="AO17" s="39" t="s">
        <v>68</v>
      </c>
      <c r="AP17" s="40" t="s">
        <v>236</v>
      </c>
      <c r="AQ17" s="40"/>
      <c r="AR17" s="40"/>
      <c r="AS17" s="40"/>
      <c r="AT17" s="56">
        <v>1</v>
      </c>
      <c r="AU17" s="35" t="s">
        <v>74</v>
      </c>
      <c r="AV17" s="35"/>
      <c r="AW17" s="35"/>
      <c r="AX17" s="37"/>
      <c r="AY17" s="56">
        <v>2</v>
      </c>
      <c r="AZ17" s="64" t="s">
        <v>75</v>
      </c>
      <c r="BA17" s="64"/>
      <c r="BB17" s="37"/>
      <c r="BC17" s="45"/>
      <c r="BD17" s="40"/>
      <c r="BE17" s="40"/>
      <c r="BF17" s="41"/>
      <c r="BG17" s="32"/>
      <c r="BH17" s="39" t="s">
        <v>68</v>
      </c>
      <c r="BI17" s="40" t="s">
        <v>236</v>
      </c>
      <c r="BJ17" s="40"/>
      <c r="BK17" s="40"/>
      <c r="BL17" s="40"/>
      <c r="BM17" s="56">
        <v>1</v>
      </c>
      <c r="BN17" s="35" t="s">
        <v>74</v>
      </c>
      <c r="BO17" s="35"/>
      <c r="BP17" s="35"/>
      <c r="BQ17" s="37"/>
      <c r="BR17" s="56">
        <v>2</v>
      </c>
      <c r="BS17" s="64" t="s">
        <v>75</v>
      </c>
      <c r="BT17" s="64"/>
      <c r="BU17" s="37"/>
      <c r="BV17" s="45"/>
      <c r="BW17" s="40"/>
      <c r="BX17" s="40"/>
      <c r="BY17" s="41"/>
      <c r="BZ17" s="32"/>
      <c r="CA17" s="39" t="s">
        <v>68</v>
      </c>
      <c r="CB17" s="40" t="s">
        <v>236</v>
      </c>
      <c r="CC17" s="40"/>
      <c r="CD17" s="40"/>
      <c r="CE17" s="40"/>
      <c r="CF17" s="56">
        <v>1</v>
      </c>
      <c r="CG17" s="35" t="s">
        <v>74</v>
      </c>
      <c r="CH17" s="35"/>
      <c r="CI17" s="35"/>
      <c r="CJ17" s="37"/>
      <c r="CK17" s="56">
        <v>2</v>
      </c>
      <c r="CL17" s="64" t="s">
        <v>75</v>
      </c>
      <c r="CM17" s="64"/>
      <c r="CN17" s="37"/>
      <c r="CO17" s="45"/>
      <c r="CP17" s="40"/>
      <c r="CQ17" s="40"/>
      <c r="CR17" s="41"/>
      <c r="CS17" s="32"/>
      <c r="CT17" s="39" t="s">
        <v>68</v>
      </c>
      <c r="CU17" s="40" t="s">
        <v>236</v>
      </c>
      <c r="CV17" s="40"/>
      <c r="CW17" s="40"/>
      <c r="CX17" s="40"/>
      <c r="CY17" s="56">
        <v>1</v>
      </c>
      <c r="CZ17" s="35" t="s">
        <v>74</v>
      </c>
      <c r="DA17" s="35"/>
      <c r="DB17" s="35"/>
      <c r="DC17" s="37"/>
      <c r="DD17" s="56">
        <v>2</v>
      </c>
      <c r="DE17" s="64" t="s">
        <v>75</v>
      </c>
      <c r="DF17" s="64"/>
      <c r="DG17" s="37"/>
      <c r="DH17" s="45"/>
      <c r="DI17" s="40"/>
      <c r="DJ17" s="40"/>
      <c r="DK17" s="41"/>
      <c r="DL17" s="32"/>
      <c r="DM17" s="39" t="s">
        <v>68</v>
      </c>
      <c r="DN17" s="40" t="s">
        <v>236</v>
      </c>
      <c r="DO17" s="40"/>
      <c r="DP17" s="40"/>
      <c r="DQ17" s="40"/>
      <c r="DR17" s="56">
        <v>1</v>
      </c>
      <c r="DS17" s="35" t="s">
        <v>74</v>
      </c>
      <c r="DT17" s="35"/>
      <c r="DU17" s="35"/>
      <c r="DV17" s="37"/>
      <c r="DW17" s="56">
        <v>2</v>
      </c>
      <c r="DX17" s="64" t="s">
        <v>75</v>
      </c>
      <c r="DY17" s="64"/>
      <c r="DZ17" s="37"/>
      <c r="EA17" s="45"/>
      <c r="EB17" s="40"/>
      <c r="EC17" s="40"/>
      <c r="ED17" s="41"/>
    </row>
    <row r="18" spans="22:134">
      <c r="V18" s="39">
        <f>D6</f>
        <v>6.967897906489845E-2</v>
      </c>
      <c r="W18" s="39">
        <f>E6</f>
        <v>5.6444466666666672E-2</v>
      </c>
      <c r="X18" s="39">
        <f>F6</f>
        <v>4.7894736842105268E-2</v>
      </c>
      <c r="Y18" s="39">
        <f>G6</f>
        <v>2.9296390269421883E-2</v>
      </c>
      <c r="Z18" s="40"/>
      <c r="AA18" s="39"/>
      <c r="AB18" s="34">
        <f>W33-$B5*W30</f>
        <v>-0.5</v>
      </c>
      <c r="AC18" s="34">
        <f>X33-$B5*X30</f>
        <v>0</v>
      </c>
      <c r="AD18" s="34">
        <f>Y33-$B5*Y30</f>
        <v>-0.5</v>
      </c>
      <c r="AE18" s="34">
        <f>Z33-$B5*Z30</f>
        <v>0</v>
      </c>
      <c r="AF18" s="39"/>
      <c r="AG18" s="40"/>
      <c r="AH18" s="46" t="s">
        <v>76</v>
      </c>
      <c r="AI18" s="40"/>
      <c r="AJ18" s="41"/>
      <c r="AK18" s="40"/>
      <c r="AL18" s="40"/>
      <c r="AM18" s="41"/>
      <c r="AN18" s="32"/>
      <c r="AO18" s="39">
        <f>D5</f>
        <v>0.10344834966583473</v>
      </c>
      <c r="AP18" s="39">
        <f>E5</f>
        <v>8.4444466666666704E-2</v>
      </c>
      <c r="AQ18" s="39">
        <f>F5</f>
        <v>0.11263160526315795</v>
      </c>
      <c r="AR18" s="39">
        <f>G5</f>
        <v>0.10959981689772427</v>
      </c>
      <c r="AS18" s="40"/>
      <c r="AT18" s="39"/>
      <c r="AU18" s="34">
        <f>AP34-$B5*AP30</f>
        <v>-0.51436843384871433</v>
      </c>
      <c r="AV18" s="34">
        <f>AQ34-$B5*AQ30</f>
        <v>-8.7345037356959365E-2</v>
      </c>
      <c r="AW18" s="34">
        <f>AR34-$B5*AR30</f>
        <v>-0.60268110016060916</v>
      </c>
      <c r="AX18" s="34">
        <f>AS34-$B5*AS30</f>
        <v>-3.2758122329048359E-2</v>
      </c>
      <c r="AY18" s="39"/>
      <c r="AZ18" s="40"/>
      <c r="BA18" s="46" t="s">
        <v>76</v>
      </c>
      <c r="BB18" s="40"/>
      <c r="BC18" s="41"/>
      <c r="BD18" s="40"/>
      <c r="BE18" s="40"/>
      <c r="BF18" s="41"/>
      <c r="BG18" s="68"/>
      <c r="BH18" s="39">
        <f>D4</f>
        <v>0.10463738655499137</v>
      </c>
      <c r="BI18" s="39">
        <f t="shared" ref="BI18:BK18" si="0">E4</f>
        <v>9.0222200000000113E-2</v>
      </c>
      <c r="BJ18" s="39">
        <f t="shared" si="0"/>
        <v>0.13000000000000003</v>
      </c>
      <c r="BK18" s="39">
        <f t="shared" si="0"/>
        <v>0.13889615485221019</v>
      </c>
      <c r="BL18" s="40"/>
      <c r="BM18" s="39"/>
      <c r="BN18" s="34">
        <f>BI34-$B5*BI30</f>
        <v>-0.55928327210979867</v>
      </c>
      <c r="BO18" s="34">
        <f>BJ34-$B5*BJ30</f>
        <v>-9.7967627806076998E-2</v>
      </c>
      <c r="BP18" s="34">
        <f>BK34-$B5*BK30</f>
        <v>-0.65272316920668494</v>
      </c>
      <c r="BQ18" s="34">
        <f>BL34-$B5*BL30</f>
        <v>-5.2264051573318274E-2</v>
      </c>
      <c r="BR18" s="39"/>
      <c r="BS18" s="40"/>
      <c r="BT18" s="46" t="s">
        <v>76</v>
      </c>
      <c r="BU18" s="40"/>
      <c r="BV18" s="41"/>
      <c r="BW18" s="40"/>
      <c r="BX18" s="40"/>
      <c r="BY18" s="41"/>
      <c r="BZ18" s="32"/>
      <c r="CA18" s="39">
        <f>D3</f>
        <v>6.7063069371297704E-2</v>
      </c>
      <c r="CB18" s="39">
        <f t="shared" ref="CB18:CD18" si="1">E3</f>
        <v>7.444444444444448E-2</v>
      </c>
      <c r="CC18" s="39">
        <f t="shared" si="1"/>
        <v>0.11921055263157901</v>
      </c>
      <c r="CD18" s="39">
        <f t="shared" si="1"/>
        <v>0.11195398901386343</v>
      </c>
      <c r="CE18" s="40"/>
      <c r="CF18" s="39"/>
      <c r="CG18" s="34">
        <f>CB34-$B5*CB30</f>
        <v>-0.58753635178303842</v>
      </c>
      <c r="CH18" s="34">
        <f>CC34-$B5*CC30</f>
        <v>-0.10356174390978264</v>
      </c>
      <c r="CI18" s="34">
        <f>CD34-$B5*CD30</f>
        <v>-0.68992880562261072</v>
      </c>
      <c r="CJ18" s="34">
        <f>CE34-$B5*CE30</f>
        <v>-5.6216952355077038E-2</v>
      </c>
      <c r="CK18" s="39"/>
      <c r="CL18" s="40"/>
      <c r="CM18" s="46" t="s">
        <v>76</v>
      </c>
      <c r="CN18" s="40"/>
      <c r="CO18" s="41"/>
      <c r="CP18" s="40"/>
      <c r="CQ18" s="40"/>
      <c r="CR18" s="41"/>
      <c r="CS18" s="32"/>
      <c r="CT18" s="39">
        <f>D2</f>
        <v>9.6551773996474938E-2</v>
      </c>
      <c r="CU18" s="39">
        <f t="shared" ref="CU18:CW18" si="2">E2</f>
        <v>9.8666666666666777E-2</v>
      </c>
      <c r="CV18" s="39">
        <f t="shared" si="2"/>
        <v>0.1081579210526316</v>
      </c>
      <c r="CW18" s="39">
        <f t="shared" si="2"/>
        <v>8.5796521056761679E-2</v>
      </c>
      <c r="CX18" s="40"/>
      <c r="CY18" s="39"/>
      <c r="CZ18" s="34">
        <f>CU34-$B5*CU30</f>
        <v>-0.61557925603502273</v>
      </c>
      <c r="DA18" s="34">
        <f>CV34-$B5*CV30</f>
        <v>-0.10049414860167266</v>
      </c>
      <c r="DB18" s="34">
        <f>CW34-$B5*CW30</f>
        <v>-0.72390358094259555</v>
      </c>
      <c r="DC18" s="34">
        <f>CX34-$B5*CX30</f>
        <v>-4.6780837340977252E-2</v>
      </c>
      <c r="DD18" s="39"/>
      <c r="DE18" s="40"/>
      <c r="DF18" s="46" t="s">
        <v>76</v>
      </c>
      <c r="DG18" s="40"/>
      <c r="DH18" s="41"/>
      <c r="DI18" s="40"/>
      <c r="DJ18" s="40"/>
      <c r="DK18" s="41"/>
      <c r="DL18" s="32"/>
      <c r="DM18" s="39">
        <f>D1</f>
        <v>0.18977408299106016</v>
      </c>
      <c r="DN18" s="39">
        <f t="shared" ref="DN18:DP18" si="3">E1</f>
        <v>0.16688888888888884</v>
      </c>
      <c r="DO18" s="39">
        <f t="shared" si="3"/>
        <v>0.16236842105263163</v>
      </c>
      <c r="DP18" s="39">
        <f t="shared" si="3"/>
        <v>0.16505362280931193</v>
      </c>
      <c r="DQ18" s="40"/>
      <c r="DR18" s="39"/>
      <c r="DS18" s="34">
        <f>DN34-$B5*DN30</f>
        <v>-0.64511487225624897</v>
      </c>
      <c r="DT18" s="34">
        <f>DO34-$B5*DO30</f>
        <v>-0.58389684442123302</v>
      </c>
      <c r="DU18" s="34">
        <f>DP34-$B5*DP30</f>
        <v>-0.76606028906493318</v>
      </c>
      <c r="DV18" s="34">
        <f>DQ34-$B5*DQ30</f>
        <v>-0.52931647972690032</v>
      </c>
      <c r="DW18" s="39"/>
      <c r="DX18" s="40"/>
      <c r="DY18" s="46" t="s">
        <v>76</v>
      </c>
      <c r="DZ18" s="40"/>
      <c r="EA18" s="41"/>
      <c r="EB18" s="40"/>
      <c r="EC18" s="40"/>
      <c r="ED18" s="41"/>
    </row>
    <row r="19" spans="22:134">
      <c r="V19" s="39"/>
      <c r="W19" s="40"/>
      <c r="X19" s="40"/>
      <c r="Y19" s="40"/>
      <c r="Z19" s="40"/>
      <c r="AA19" s="39"/>
      <c r="AB19" s="35" t="s">
        <v>77</v>
      </c>
      <c r="AC19" s="35"/>
      <c r="AD19" s="35"/>
      <c r="AE19" s="40"/>
      <c r="AF19" s="39"/>
      <c r="AG19" s="40">
        <f>TANH(W44)</f>
        <v>-0.23953268646668521</v>
      </c>
      <c r="AH19" s="40">
        <f>TANH(X44)</f>
        <v>0.66321202187323525</v>
      </c>
      <c r="AI19" s="40">
        <f>TANH(Y44)</f>
        <v>9.0527052381715226E-2</v>
      </c>
      <c r="AJ19" s="41">
        <f>TANH(Z44)</f>
        <v>0.34287680527682851</v>
      </c>
      <c r="AK19" s="40"/>
      <c r="AL19" s="40"/>
      <c r="AM19" s="41"/>
      <c r="AN19" s="32"/>
      <c r="AO19" s="39"/>
      <c r="AP19" s="40"/>
      <c r="AQ19" s="40"/>
      <c r="AR19" s="40"/>
      <c r="AS19" s="40"/>
      <c r="AT19" s="39"/>
      <c r="AU19" s="35" t="s">
        <v>77</v>
      </c>
      <c r="AV19" s="35"/>
      <c r="AW19" s="35"/>
      <c r="AX19" s="40"/>
      <c r="AY19" s="39"/>
      <c r="AZ19" s="40">
        <f>TANH(AP44)</f>
        <v>-0.20781626544939852</v>
      </c>
      <c r="BA19" s="40">
        <f>TANH(AQ44)</f>
        <v>0.65446818030930676</v>
      </c>
      <c r="BB19" s="40">
        <f>TANH(AR44)</f>
        <v>8.7744456863539128E-2</v>
      </c>
      <c r="BC19" s="41">
        <f>TANH(AS44)</f>
        <v>0.34495769556225159</v>
      </c>
      <c r="BD19" s="40"/>
      <c r="BE19" s="40"/>
      <c r="BF19" s="41"/>
      <c r="BG19" s="32"/>
      <c r="BH19" s="39"/>
      <c r="BI19" s="40"/>
      <c r="BJ19" s="40"/>
      <c r="BK19" s="40"/>
      <c r="BL19" s="40"/>
      <c r="BM19" s="39"/>
      <c r="BN19" s="35" t="s">
        <v>77</v>
      </c>
      <c r="BO19" s="35"/>
      <c r="BP19" s="35"/>
      <c r="BQ19" s="40"/>
      <c r="BR19" s="39"/>
      <c r="BS19" s="40">
        <f>TANH(BI44)</f>
        <v>-0.17262818439206076</v>
      </c>
      <c r="BT19" s="40">
        <f>TANH(BJ44)</f>
        <v>0.63823131556837354</v>
      </c>
      <c r="BU19" s="40">
        <f>TANH(BK44)</f>
        <v>6.8603549170847905E-2</v>
      </c>
      <c r="BV19" s="41">
        <f>TANH(BL44)</f>
        <v>0.33598860703323064</v>
      </c>
      <c r="BW19" s="40"/>
      <c r="BX19" s="40"/>
      <c r="BY19" s="41"/>
      <c r="BZ19" s="32"/>
      <c r="CA19" s="39"/>
      <c r="CB19" s="40"/>
      <c r="CC19" s="40"/>
      <c r="CD19" s="40"/>
      <c r="CE19" s="40"/>
      <c r="CF19" s="39"/>
      <c r="CG19" s="35" t="s">
        <v>77</v>
      </c>
      <c r="CH19" s="35"/>
      <c r="CI19" s="35"/>
      <c r="CJ19" s="40"/>
      <c r="CK19" s="39"/>
      <c r="CL19" s="40">
        <f>TANH(CB44)</f>
        <v>-0.11471902233501612</v>
      </c>
      <c r="CM19" s="40">
        <f>TANH(CC44)</f>
        <v>0.61375368712378797</v>
      </c>
      <c r="CN19" s="40">
        <f>TANH(CD44)</f>
        <v>5.0463715761137569E-2</v>
      </c>
      <c r="CO19" s="41">
        <f>TANH(CE44)</f>
        <v>0.32576844420714257</v>
      </c>
      <c r="CP19" s="40"/>
      <c r="CQ19" s="40"/>
      <c r="CR19" s="41"/>
      <c r="CS19" s="32"/>
      <c r="CT19" s="39"/>
      <c r="CU19" s="40"/>
      <c r="CV19" s="40"/>
      <c r="CW19" s="40"/>
      <c r="CX19" s="40"/>
      <c r="CY19" s="39"/>
      <c r="CZ19" s="35" t="s">
        <v>77</v>
      </c>
      <c r="DA19" s="35"/>
      <c r="DB19" s="35"/>
      <c r="DC19" s="40"/>
      <c r="DD19" s="39"/>
      <c r="DE19" s="40">
        <f>TANH(CU44)</f>
        <v>-3.0025204206210371E-2</v>
      </c>
      <c r="DF19" s="40">
        <f>TANH(CV44)</f>
        <v>0.570751071109033</v>
      </c>
      <c r="DG19" s="40">
        <f>TANH(CW44)</f>
        <v>3.8477290298787818E-2</v>
      </c>
      <c r="DH19" s="41">
        <f>TANH(CX44)</f>
        <v>0.30455366020204266</v>
      </c>
      <c r="DI19" s="40"/>
      <c r="DJ19" s="40"/>
      <c r="DK19" s="41"/>
      <c r="DL19" s="32"/>
      <c r="DM19" s="39"/>
      <c r="DN19" s="40"/>
      <c r="DO19" s="40"/>
      <c r="DP19" s="40"/>
      <c r="DQ19" s="40"/>
      <c r="DR19" s="39"/>
      <c r="DS19" s="35" t="s">
        <v>77</v>
      </c>
      <c r="DT19" s="35"/>
      <c r="DU19" s="35"/>
      <c r="DV19" s="40"/>
      <c r="DW19" s="39"/>
      <c r="DX19" s="40">
        <f>TANH(DN44)</f>
        <v>3.2095073345848865E-2</v>
      </c>
      <c r="DY19" s="40">
        <f>TANH(DO44)</f>
        <v>0.4520810768319577</v>
      </c>
      <c r="DZ19" s="40">
        <f>TANH(DP44)</f>
        <v>1.4774505730656019E-2</v>
      </c>
      <c r="EA19" s="41">
        <f>TANH(DQ44)</f>
        <v>0.20794517331584822</v>
      </c>
      <c r="EB19" s="40"/>
      <c r="EC19" s="40"/>
      <c r="ED19" s="41"/>
    </row>
    <row r="20" spans="22:134">
      <c r="V20" s="39" t="s">
        <v>70</v>
      </c>
      <c r="W20" s="40"/>
      <c r="X20" s="40"/>
      <c r="Y20" s="40"/>
      <c r="Z20" s="40"/>
      <c r="AA20" s="53" t="s">
        <v>79</v>
      </c>
      <c r="AB20" s="34">
        <f>AB18+$B5*W31</f>
        <v>-0.5</v>
      </c>
      <c r="AC20" s="34">
        <f>AC18+$B5*X31</f>
        <v>0.5</v>
      </c>
      <c r="AD20" s="34">
        <f>AD18+$B5*Y31</f>
        <v>-0.5</v>
      </c>
      <c r="AE20" s="34">
        <f>AE18+$B5*Z31</f>
        <v>0.5</v>
      </c>
      <c r="AF20" s="39"/>
      <c r="AG20" s="40"/>
      <c r="AH20" s="110" t="s">
        <v>80</v>
      </c>
      <c r="AI20" s="110"/>
      <c r="AJ20" s="62"/>
      <c r="AK20" s="40"/>
      <c r="AL20" s="40"/>
      <c r="AM20" s="41"/>
      <c r="AN20" s="32"/>
      <c r="AO20" s="39" t="s">
        <v>70</v>
      </c>
      <c r="AP20" s="40"/>
      <c r="AQ20" s="40"/>
      <c r="AR20" s="40"/>
      <c r="AS20" s="40"/>
      <c r="AT20" s="53" t="s">
        <v>79</v>
      </c>
      <c r="AU20" s="34">
        <f>AU18+$B5*AP31</f>
        <v>-0.51436843384871433</v>
      </c>
      <c r="AV20" s="34">
        <f>AV18+$B5*AQ31</f>
        <v>0.41265496264304063</v>
      </c>
      <c r="AW20" s="34">
        <f>AW18+$B5*AR31</f>
        <v>-0.60268110016060916</v>
      </c>
      <c r="AX20" s="34">
        <f>AX18+$B5*AS31</f>
        <v>0.46724187767095166</v>
      </c>
      <c r="AY20" s="39"/>
      <c r="AZ20" s="40"/>
      <c r="BA20" s="110" t="s">
        <v>80</v>
      </c>
      <c r="BB20" s="110"/>
      <c r="BC20" s="62"/>
      <c r="BD20" s="40"/>
      <c r="BE20" s="40"/>
      <c r="BF20" s="41"/>
      <c r="BG20" s="32"/>
      <c r="BH20" s="39" t="s">
        <v>70</v>
      </c>
      <c r="BI20" s="40"/>
      <c r="BJ20" s="40"/>
      <c r="BK20" s="40"/>
      <c r="BL20" s="40"/>
      <c r="BM20" s="53" t="s">
        <v>79</v>
      </c>
      <c r="BN20" s="34">
        <f>BN18+$B5*BI31</f>
        <v>-0.55928327210979867</v>
      </c>
      <c r="BO20" s="34">
        <f>BO18+$B5*BJ31</f>
        <v>0.40203237219392302</v>
      </c>
      <c r="BP20" s="34">
        <f>BP18+$B5*BK31</f>
        <v>-0.65272316920668494</v>
      </c>
      <c r="BQ20" s="34">
        <f>BQ18+$B5*BL31</f>
        <v>0.44773594842668174</v>
      </c>
      <c r="BR20" s="39"/>
      <c r="BS20" s="40"/>
      <c r="BT20" s="110" t="s">
        <v>80</v>
      </c>
      <c r="BU20" s="110"/>
      <c r="BV20" s="62"/>
      <c r="BW20" s="40"/>
      <c r="BX20" s="40"/>
      <c r="BY20" s="41"/>
      <c r="BZ20" s="32"/>
      <c r="CA20" s="39" t="s">
        <v>70</v>
      </c>
      <c r="CB20" s="40"/>
      <c r="CC20" s="40"/>
      <c r="CD20" s="40"/>
      <c r="CE20" s="40"/>
      <c r="CF20" s="53" t="s">
        <v>79</v>
      </c>
      <c r="CG20" s="34">
        <f>CG18+$B5*CB31</f>
        <v>-0.58753635178303842</v>
      </c>
      <c r="CH20" s="34">
        <f>CH18+$B5*CC31</f>
        <v>0.39643825609021738</v>
      </c>
      <c r="CI20" s="34">
        <f>CI18+$B5*CD31</f>
        <v>-0.68992880562261072</v>
      </c>
      <c r="CJ20" s="34">
        <f>CJ18+$B5*CE31</f>
        <v>0.44378304764492293</v>
      </c>
      <c r="CK20" s="39"/>
      <c r="CL20" s="40"/>
      <c r="CM20" s="110" t="s">
        <v>80</v>
      </c>
      <c r="CN20" s="110"/>
      <c r="CO20" s="62"/>
      <c r="CP20" s="40"/>
      <c r="CQ20" s="40"/>
      <c r="CR20" s="41"/>
      <c r="CS20" s="32"/>
      <c r="CT20" s="39" t="s">
        <v>70</v>
      </c>
      <c r="CU20" s="40"/>
      <c r="CV20" s="40"/>
      <c r="CW20" s="40"/>
      <c r="CX20" s="40"/>
      <c r="CY20" s="53" t="s">
        <v>79</v>
      </c>
      <c r="CZ20" s="34">
        <f>CZ18+$B5*CU31</f>
        <v>-0.61557925603502273</v>
      </c>
      <c r="DA20" s="34">
        <f>DA18+$B5*CV31</f>
        <v>0.39950585139832734</v>
      </c>
      <c r="DB20" s="34">
        <f>DB18+$B5*CW31</f>
        <v>-0.72390358094259555</v>
      </c>
      <c r="DC20" s="34">
        <f>DC18+$B5*CX31</f>
        <v>0.45321916265902273</v>
      </c>
      <c r="DD20" s="39"/>
      <c r="DE20" s="40"/>
      <c r="DF20" s="110" t="s">
        <v>80</v>
      </c>
      <c r="DG20" s="110"/>
      <c r="DH20" s="62"/>
      <c r="DI20" s="40"/>
      <c r="DJ20" s="40"/>
      <c r="DK20" s="41"/>
      <c r="DL20" s="32"/>
      <c r="DM20" s="39" t="s">
        <v>70</v>
      </c>
      <c r="DN20" s="40"/>
      <c r="DO20" s="40"/>
      <c r="DP20" s="40"/>
      <c r="DQ20" s="40"/>
      <c r="DR20" s="53" t="s">
        <v>79</v>
      </c>
      <c r="DS20" s="34">
        <f>DS18+$B5*DN31</f>
        <v>-0.64511487225624897</v>
      </c>
      <c r="DT20" s="34">
        <f>DT18+$B5*DO31</f>
        <v>-0.58389684442123302</v>
      </c>
      <c r="DU20" s="34">
        <f>DU18+$B5*DP31</f>
        <v>-0.76606028906493318</v>
      </c>
      <c r="DV20" s="34">
        <f>DV18+$B5*DQ31</f>
        <v>-0.52931647972690032</v>
      </c>
      <c r="DW20" s="39"/>
      <c r="DX20" s="40"/>
      <c r="DY20" s="110" t="s">
        <v>80</v>
      </c>
      <c r="DZ20" s="110"/>
      <c r="EA20" s="62"/>
      <c r="EB20" s="40"/>
      <c r="EC20" s="40"/>
      <c r="ED20" s="41"/>
    </row>
    <row r="21" spans="22:134">
      <c r="V21" s="39">
        <f>ABS(V18-W45)</f>
        <v>0.19858982520742263</v>
      </c>
      <c r="W21" s="39">
        <f t="shared" ref="W21:Y21" si="4">ABS(W18-X45)</f>
        <v>0.10963950332572361</v>
      </c>
      <c r="X21" s="39">
        <f t="shared" si="4"/>
        <v>1.8146887041857383E-2</v>
      </c>
      <c r="Y21" s="39">
        <f t="shared" si="4"/>
        <v>0.1809858408384373</v>
      </c>
      <c r="Z21" s="40"/>
      <c r="AA21" s="42"/>
      <c r="AB21" s="43"/>
      <c r="AC21" s="43"/>
      <c r="AD21" s="43"/>
      <c r="AE21" s="43"/>
      <c r="AF21" s="54" t="s">
        <v>81</v>
      </c>
      <c r="AG21" s="40">
        <f>PRODUCT(AG19,AB20)</f>
        <v>0.11976634323334261</v>
      </c>
      <c r="AH21" s="40">
        <f>PRODUCT(AH19,AC20)</f>
        <v>0.33160601093661762</v>
      </c>
      <c r="AI21" s="40">
        <f t="shared" ref="AI21" si="5">PRODUCT(AI19,AD20)</f>
        <v>-4.5263526190857613E-2</v>
      </c>
      <c r="AJ21" s="41">
        <f t="shared" ref="AJ21" si="6">PRODUCT(AJ19,AE20)</f>
        <v>0.17143840263841426</v>
      </c>
      <c r="AK21" s="40"/>
      <c r="AL21" s="40"/>
      <c r="AM21" s="41"/>
      <c r="AN21" s="32"/>
      <c r="AO21" s="39">
        <f>ABS(AO18-AP45)</f>
        <v>0.21731853485864869</v>
      </c>
      <c r="AP21" s="39">
        <f t="shared" ref="AP21:AR21" si="7">ABS(AP18-AQ45)</f>
        <v>7.6361578658796211E-2</v>
      </c>
      <c r="AQ21" s="39">
        <f t="shared" si="7"/>
        <v>8.2971204305581761E-2</v>
      </c>
      <c r="AR21" s="39">
        <f t="shared" si="7"/>
        <v>0.10430677452986706</v>
      </c>
      <c r="AS21" s="40"/>
      <c r="AT21" s="42"/>
      <c r="AU21" s="43"/>
      <c r="AV21" s="43"/>
      <c r="AW21" s="43"/>
      <c r="AX21" s="43"/>
      <c r="AY21" s="54" t="s">
        <v>81</v>
      </c>
      <c r="AZ21" s="40">
        <f>PRODUCT(AZ19,AU20)</f>
        <v>0.1068941269874958</v>
      </c>
      <c r="BA21" s="40">
        <f>PRODUCT(BA19,AV20)</f>
        <v>0.27006954249659576</v>
      </c>
      <c r="BB21" s="40">
        <f t="shared" ref="BB21" si="8">PRODUCT(BB19,AW20)</f>
        <v>-5.2881925795512874E-2</v>
      </c>
      <c r="BC21" s="41">
        <f t="shared" ref="BC21" si="9">PRODUCT(BC19,AX20)</f>
        <v>0.16117868139155095</v>
      </c>
      <c r="BD21" s="40"/>
      <c r="BE21" s="40"/>
      <c r="BF21" s="41"/>
      <c r="BG21" s="32"/>
      <c r="BH21" s="39">
        <f>ABS(BH18-BI45)</f>
        <v>0.19877113849386785</v>
      </c>
      <c r="BI21" s="39">
        <f t="shared" ref="BI21:BK21" si="10">ABS(BI18-BJ45)</f>
        <v>7.4286198201506448E-2</v>
      </c>
      <c r="BJ21" s="39">
        <f t="shared" si="10"/>
        <v>0.10650644419268675</v>
      </c>
      <c r="BK21" s="39">
        <f t="shared" si="10"/>
        <v>7.1559349504953323E-2</v>
      </c>
      <c r="BL21" s="40"/>
      <c r="BM21" s="42"/>
      <c r="BN21" s="43"/>
      <c r="BO21" s="43"/>
      <c r="BP21" s="43"/>
      <c r="BQ21" s="43"/>
      <c r="BR21" s="54" t="s">
        <v>81</v>
      </c>
      <c r="BS21" s="40">
        <f>PRODUCT(BS19,BN20)</f>
        <v>9.6548055825165416E-2</v>
      </c>
      <c r="BT21" s="40">
        <f>PRODUCT(BT19,BO20)</f>
        <v>0.25658964980640148</v>
      </c>
      <c r="BU21" s="40">
        <f t="shared" ref="BU21" si="11">PRODUCT(BU19,BP20)</f>
        <v>-4.4779126033622489E-2</v>
      </c>
      <c r="BV21" s="41">
        <f t="shared" ref="BV21" si="12">PRODUCT(BV19,BQ20)</f>
        <v>0.1504341776305832</v>
      </c>
      <c r="BW21" s="40"/>
      <c r="BX21" s="40"/>
      <c r="BY21" s="41"/>
      <c r="BZ21" s="32"/>
      <c r="CA21" s="39">
        <f>ABS(CA18-CB45)</f>
        <v>0.12948819982379789</v>
      </c>
      <c r="CB21" s="39">
        <f t="shared" ref="CB21:CD21" si="13">ABS(CB18-CC45)</f>
        <v>8.9531167544763313E-2</v>
      </c>
      <c r="CC21" s="39">
        <f t="shared" si="13"/>
        <v>0.10176605922184212</v>
      </c>
      <c r="CD21" s="39">
        <f t="shared" si="13"/>
        <v>9.0225267212742918E-2</v>
      </c>
      <c r="CE21" s="40"/>
      <c r="CF21" s="42"/>
      <c r="CG21" s="43"/>
      <c r="CH21" s="43"/>
      <c r="CI21" s="43"/>
      <c r="CJ21" s="43"/>
      <c r="CK21" s="54" t="s">
        <v>81</v>
      </c>
      <c r="CL21" s="40">
        <f>PRODUCT(CL19,CG20)</f>
        <v>6.7401595862832273E-2</v>
      </c>
      <c r="CM21" s="40">
        <f>PRODUCT(CM19,CH20)</f>
        <v>0.24331544139229541</v>
      </c>
      <c r="CN21" s="40">
        <f t="shared" ref="CN21" si="14">PRODUCT(CN19,CI20)</f>
        <v>-3.481637114236056E-2</v>
      </c>
      <c r="CO21" s="41">
        <f t="shared" ref="CO21" si="15">PRODUCT(CO19,CJ20)</f>
        <v>0.14457051299679077</v>
      </c>
      <c r="CP21" s="40"/>
      <c r="CQ21" s="40"/>
      <c r="CR21" s="41"/>
      <c r="CS21" s="32"/>
      <c r="CT21" s="39">
        <f>ABS(CT18-CU45)</f>
        <v>0.11349478989187145</v>
      </c>
      <c r="CU21" s="39">
        <f t="shared" ref="CU21:CW21" si="16">ABS(CU18-CV45)</f>
        <v>4.4009635352758716E-2</v>
      </c>
      <c r="CV21" s="39">
        <f t="shared" si="16"/>
        <v>9.4150710901820922E-2</v>
      </c>
      <c r="CW21" s="39">
        <f t="shared" si="16"/>
        <v>0.10104447536671059</v>
      </c>
      <c r="CX21" s="40"/>
      <c r="CY21" s="42"/>
      <c r="CZ21" s="43"/>
      <c r="DA21" s="43"/>
      <c r="DB21" s="43"/>
      <c r="DC21" s="43"/>
      <c r="DD21" s="54" t="s">
        <v>81</v>
      </c>
      <c r="DE21" s="40">
        <f>PRODUCT(DE19,CZ20)</f>
        <v>1.8482892867558616E-2</v>
      </c>
      <c r="DF21" s="40">
        <f>PRODUCT(DF19,DA20)</f>
        <v>0.22801839259992149</v>
      </c>
      <c r="DG21" s="40">
        <f t="shared" ref="DG21" si="17">PRODUCT(DG19,DB20)</f>
        <v>-2.7853848232260295E-2</v>
      </c>
      <c r="DH21" s="41">
        <f t="shared" ref="DH21" si="18">PRODUCT(DH19,DC20)</f>
        <v>0.13802955486151031</v>
      </c>
      <c r="DI21" s="40"/>
      <c r="DJ21" s="40"/>
      <c r="DK21" s="41"/>
      <c r="DL21" s="32"/>
      <c r="DM21" s="39">
        <f>ABS(DM18-DN45)</f>
        <v>0.17173127481129477</v>
      </c>
      <c r="DN21" s="39">
        <f t="shared" ref="DN21:DP21" si="19">ABS(DN18-DO45)</f>
        <v>5.9511802219644541E-2</v>
      </c>
      <c r="DO21" s="39">
        <f t="shared" si="19"/>
        <v>0.15680029445182561</v>
      </c>
      <c r="DP21" s="39">
        <f t="shared" si="19"/>
        <v>4.0618919163756317E-2</v>
      </c>
      <c r="DQ21" s="40"/>
      <c r="DR21" s="42"/>
      <c r="DS21" s="43"/>
      <c r="DT21" s="43"/>
      <c r="DU21" s="43"/>
      <c r="DV21" s="43"/>
      <c r="DW21" s="54" t="s">
        <v>81</v>
      </c>
      <c r="DX21" s="40">
        <f>PRODUCT(DX19,DS20)</f>
        <v>-2.0705009141562231E-2</v>
      </c>
      <c r="DY21" s="40">
        <f>PRODUCT(DY19,DT20)</f>
        <v>-0.26396871418473311</v>
      </c>
      <c r="DZ21" s="40">
        <f t="shared" ref="DZ21" si="20">PRODUCT(DZ19,DU20)</f>
        <v>-1.1318162130817861E-2</v>
      </c>
      <c r="EA21" s="41">
        <f t="shared" ref="EA21" si="21">PRODUCT(EA19,DV20)</f>
        <v>-0.11006880711574495</v>
      </c>
      <c r="EB21" s="40"/>
      <c r="EC21" s="40"/>
      <c r="ED21" s="41"/>
    </row>
    <row r="22" spans="22:134">
      <c r="V22" s="39"/>
      <c r="W22" s="40"/>
      <c r="X22" s="40"/>
      <c r="Y22" s="40"/>
      <c r="Z22" s="40"/>
      <c r="AA22" s="40"/>
      <c r="AB22" s="40"/>
      <c r="AC22" s="40"/>
      <c r="AD22" s="40"/>
      <c r="AE22" s="40"/>
      <c r="AF22" s="42"/>
      <c r="AG22" s="43"/>
      <c r="AH22" s="43"/>
      <c r="AI22" s="43"/>
      <c r="AJ22" s="44"/>
      <c r="AK22" s="40"/>
      <c r="AL22" s="40"/>
      <c r="AM22" s="41"/>
      <c r="AN22" s="32"/>
      <c r="AO22" s="39"/>
      <c r="AP22" s="40"/>
      <c r="AQ22" s="40"/>
      <c r="AR22" s="40"/>
      <c r="AS22" s="40"/>
      <c r="AT22" s="40"/>
      <c r="AU22" s="40"/>
      <c r="AV22" s="40"/>
      <c r="AW22" s="40"/>
      <c r="AX22" s="40"/>
      <c r="AY22" s="42"/>
      <c r="AZ22" s="43"/>
      <c r="BA22" s="43"/>
      <c r="BB22" s="43"/>
      <c r="BC22" s="44"/>
      <c r="BD22" s="40"/>
      <c r="BE22" s="40"/>
      <c r="BF22" s="41"/>
      <c r="BG22" s="32"/>
      <c r="BH22" s="39"/>
      <c r="BI22" s="40"/>
      <c r="BJ22" s="40"/>
      <c r="BK22" s="40"/>
      <c r="BL22" s="40"/>
      <c r="BM22" s="40"/>
      <c r="BN22" s="40"/>
      <c r="BO22" s="40"/>
      <c r="BP22" s="40"/>
      <c r="BQ22" s="40"/>
      <c r="BR22" s="42"/>
      <c r="BS22" s="43"/>
      <c r="BT22" s="43"/>
      <c r="BU22" s="43"/>
      <c r="BV22" s="44"/>
      <c r="BW22" s="40"/>
      <c r="BX22" s="40"/>
      <c r="BY22" s="41"/>
      <c r="BZ22" s="32"/>
      <c r="CA22" s="39"/>
      <c r="CB22" s="40"/>
      <c r="CC22" s="40"/>
      <c r="CD22" s="40"/>
      <c r="CE22" s="40"/>
      <c r="CF22" s="40"/>
      <c r="CG22" s="40"/>
      <c r="CH22" s="40"/>
      <c r="CI22" s="40"/>
      <c r="CJ22" s="40"/>
      <c r="CK22" s="42"/>
      <c r="CL22" s="43"/>
      <c r="CM22" s="43"/>
      <c r="CN22" s="43"/>
      <c r="CO22" s="44"/>
      <c r="CP22" s="40"/>
      <c r="CQ22" s="40"/>
      <c r="CR22" s="41"/>
      <c r="CS22" s="32"/>
      <c r="CT22" s="39"/>
      <c r="CU22" s="40"/>
      <c r="CV22" s="40"/>
      <c r="CW22" s="40"/>
      <c r="CX22" s="40"/>
      <c r="CY22" s="40"/>
      <c r="CZ22" s="40"/>
      <c r="DA22" s="40"/>
      <c r="DB22" s="40"/>
      <c r="DC22" s="40"/>
      <c r="DD22" s="42"/>
      <c r="DE22" s="43"/>
      <c r="DF22" s="43"/>
      <c r="DG22" s="43"/>
      <c r="DH22" s="44"/>
      <c r="DI22" s="40"/>
      <c r="DJ22" s="40"/>
      <c r="DK22" s="41"/>
      <c r="DL22" s="32"/>
      <c r="DM22" s="39"/>
      <c r="DN22" s="40"/>
      <c r="DO22" s="40"/>
      <c r="DP22" s="40"/>
      <c r="DQ22" s="40"/>
      <c r="DR22" s="40"/>
      <c r="DS22" s="40"/>
      <c r="DT22" s="40"/>
      <c r="DU22" s="40"/>
      <c r="DV22" s="40"/>
      <c r="DW22" s="42"/>
      <c r="DX22" s="43"/>
      <c r="DY22" s="43"/>
      <c r="DZ22" s="43"/>
      <c r="EA22" s="44"/>
      <c r="EB22" s="40"/>
      <c r="EC22" s="40"/>
      <c r="ED22" s="41"/>
    </row>
    <row r="23" spans="22:134">
      <c r="V23" s="39" t="s">
        <v>72</v>
      </c>
      <c r="W23" s="32"/>
      <c r="X23" s="32"/>
      <c r="Y23" s="32"/>
      <c r="Z23" s="40"/>
      <c r="AA23" s="56">
        <v>3</v>
      </c>
      <c r="AB23" s="64" t="s">
        <v>82</v>
      </c>
      <c r="AC23" s="37"/>
      <c r="AD23" s="37"/>
      <c r="AE23" s="37"/>
      <c r="AF23" s="36"/>
      <c r="AG23" s="37"/>
      <c r="AH23" s="37"/>
      <c r="AI23" s="37"/>
      <c r="AJ23" s="45"/>
      <c r="AK23" s="40"/>
      <c r="AL23" s="40"/>
      <c r="AM23" s="41"/>
      <c r="AN23" s="32"/>
      <c r="AO23" s="39" t="s">
        <v>72</v>
      </c>
      <c r="AP23" s="32"/>
      <c r="AQ23" s="32"/>
      <c r="AR23" s="32"/>
      <c r="AS23" s="40"/>
      <c r="AT23" s="56">
        <v>3</v>
      </c>
      <c r="AU23" s="64" t="s">
        <v>82</v>
      </c>
      <c r="AV23" s="37"/>
      <c r="AW23" s="37"/>
      <c r="AX23" s="37"/>
      <c r="AY23" s="36"/>
      <c r="AZ23" s="37"/>
      <c r="BA23" s="37"/>
      <c r="BB23" s="37"/>
      <c r="BC23" s="45"/>
      <c r="BD23" s="40"/>
      <c r="BE23" s="40"/>
      <c r="BF23" s="41"/>
      <c r="BG23" s="32"/>
      <c r="BH23" s="39" t="s">
        <v>72</v>
      </c>
      <c r="BI23" s="32"/>
      <c r="BJ23" s="32"/>
      <c r="BK23" s="32"/>
      <c r="BL23" s="40"/>
      <c r="BM23" s="56">
        <v>3</v>
      </c>
      <c r="BN23" s="64" t="s">
        <v>82</v>
      </c>
      <c r="BO23" s="37"/>
      <c r="BP23" s="37"/>
      <c r="BQ23" s="37"/>
      <c r="BR23" s="36"/>
      <c r="BS23" s="37"/>
      <c r="BT23" s="37"/>
      <c r="BU23" s="37"/>
      <c r="BV23" s="45"/>
      <c r="BW23" s="40"/>
      <c r="BX23" s="40"/>
      <c r="BY23" s="41"/>
      <c r="BZ23" s="32"/>
      <c r="CA23" s="39" t="s">
        <v>72</v>
      </c>
      <c r="CB23" s="40"/>
      <c r="CC23" s="40"/>
      <c r="CD23" s="40"/>
      <c r="CE23" s="40"/>
      <c r="CF23" s="56">
        <v>3</v>
      </c>
      <c r="CG23" s="64" t="s">
        <v>82</v>
      </c>
      <c r="CH23" s="37"/>
      <c r="CI23" s="37"/>
      <c r="CJ23" s="37"/>
      <c r="CK23" s="36"/>
      <c r="CL23" s="37"/>
      <c r="CM23" s="37"/>
      <c r="CN23" s="37"/>
      <c r="CO23" s="45"/>
      <c r="CP23" s="40"/>
      <c r="CQ23" s="40"/>
      <c r="CR23" s="41"/>
      <c r="CS23" s="32"/>
      <c r="CT23" s="39" t="s">
        <v>72</v>
      </c>
      <c r="CU23" s="40"/>
      <c r="CV23" s="40"/>
      <c r="CW23" s="40"/>
      <c r="CX23" s="40"/>
      <c r="CY23" s="56">
        <v>3</v>
      </c>
      <c r="CZ23" s="64" t="s">
        <v>82</v>
      </c>
      <c r="DA23" s="37"/>
      <c r="DB23" s="37"/>
      <c r="DC23" s="37"/>
      <c r="DD23" s="36"/>
      <c r="DE23" s="37"/>
      <c r="DF23" s="37"/>
      <c r="DG23" s="37"/>
      <c r="DH23" s="45"/>
      <c r="DI23" s="40"/>
      <c r="DJ23" s="40"/>
      <c r="DK23" s="41"/>
      <c r="DL23" s="32"/>
      <c r="DM23" s="39" t="s">
        <v>72</v>
      </c>
      <c r="DN23" s="40"/>
      <c r="DO23" s="40"/>
      <c r="DP23" s="40"/>
      <c r="DQ23" s="40"/>
      <c r="DR23" s="56">
        <v>3</v>
      </c>
      <c r="DS23" s="64" t="s">
        <v>82</v>
      </c>
      <c r="DT23" s="37"/>
      <c r="DU23" s="37"/>
      <c r="DV23" s="37"/>
      <c r="DW23" s="36"/>
      <c r="DX23" s="37"/>
      <c r="DY23" s="37"/>
      <c r="DZ23" s="37"/>
      <c r="EA23" s="45"/>
      <c r="EB23" s="40"/>
      <c r="EC23" s="40"/>
      <c r="ED23" s="41"/>
    </row>
    <row r="24" spans="22:134">
      <c r="V24" s="39">
        <f>(V27*B5)+0</f>
        <v>0.25368102820672045</v>
      </c>
      <c r="W24" s="32"/>
      <c r="X24" s="32"/>
      <c r="Y24" s="32"/>
      <c r="Z24" s="40"/>
      <c r="AA24" s="39"/>
      <c r="AB24" s="61" t="s">
        <v>84</v>
      </c>
      <c r="AC24" s="109" t="s">
        <v>85</v>
      </c>
      <c r="AD24" s="109"/>
      <c r="AE24" s="118"/>
      <c r="AF24" s="39"/>
      <c r="AG24" s="40"/>
      <c r="AH24" s="40"/>
      <c r="AI24" s="40"/>
      <c r="AJ24" s="41"/>
      <c r="AK24" s="40"/>
      <c r="AL24" s="40"/>
      <c r="AM24" s="41"/>
      <c r="AN24" s="32"/>
      <c r="AO24" s="39">
        <f>(AO27*$U5)+V24</f>
        <v>0.55217448611280529</v>
      </c>
      <c r="AP24" s="32"/>
      <c r="AQ24" s="32"/>
      <c r="AR24" s="32"/>
      <c r="AS24" s="40"/>
      <c r="AT24" s="39"/>
      <c r="AU24" s="61" t="s">
        <v>84</v>
      </c>
      <c r="AV24" s="109" t="s">
        <v>85</v>
      </c>
      <c r="AW24" s="109"/>
      <c r="AX24" s="118"/>
      <c r="AY24" s="39"/>
      <c r="AZ24" s="40"/>
      <c r="BA24" s="40"/>
      <c r="BB24" s="40"/>
      <c r="BC24" s="41"/>
      <c r="BD24" s="40"/>
      <c r="BE24" s="40"/>
      <c r="BF24" s="41"/>
      <c r="BG24" s="32"/>
      <c r="BH24" s="39">
        <f>(BH27*$U5)+AO24</f>
        <v>0.83215169259595623</v>
      </c>
      <c r="BI24" s="32"/>
      <c r="BJ24" s="32"/>
      <c r="BK24" s="32"/>
      <c r="BL24" s="40"/>
      <c r="BM24" s="39"/>
      <c r="BN24" s="61" t="s">
        <v>84</v>
      </c>
      <c r="BO24" s="109" t="s">
        <v>85</v>
      </c>
      <c r="BP24" s="109"/>
      <c r="BQ24" s="118"/>
      <c r="BR24" s="39"/>
      <c r="BS24" s="40"/>
      <c r="BT24" s="40"/>
      <c r="BU24" s="40"/>
      <c r="BV24" s="41"/>
      <c r="BW24" s="40"/>
      <c r="BX24" s="40"/>
      <c r="BY24" s="41"/>
      <c r="BZ24" s="32"/>
      <c r="CA24" s="39">
        <f>(CA27*BG5)+BH24</f>
        <v>0.83215169259595623</v>
      </c>
      <c r="CB24" s="40"/>
      <c r="CC24" s="40"/>
      <c r="CD24" s="40"/>
      <c r="CE24" s="40"/>
      <c r="CF24" s="39"/>
      <c r="CG24" s="61" t="s">
        <v>84</v>
      </c>
      <c r="CH24" s="109" t="s">
        <v>85</v>
      </c>
      <c r="CI24" s="109"/>
      <c r="CJ24" s="118"/>
      <c r="CK24" s="39"/>
      <c r="CL24" s="40"/>
      <c r="CM24" s="40"/>
      <c r="CN24" s="40"/>
      <c r="CO24" s="41"/>
      <c r="CP24" s="40"/>
      <c r="CQ24" s="40"/>
      <c r="CR24" s="41"/>
      <c r="CS24" s="32"/>
      <c r="CT24" s="39">
        <f>(CT27*BZ5)+CA24</f>
        <v>0.83215169259595623</v>
      </c>
      <c r="CU24" s="40"/>
      <c r="CV24" s="40"/>
      <c r="CW24" s="40"/>
      <c r="CX24" s="40"/>
      <c r="CY24" s="39"/>
      <c r="CZ24" s="61" t="s">
        <v>84</v>
      </c>
      <c r="DA24" s="109" t="s">
        <v>85</v>
      </c>
      <c r="DB24" s="109"/>
      <c r="DC24" s="118"/>
      <c r="DD24" s="39"/>
      <c r="DE24" s="40"/>
      <c r="DF24" s="40"/>
      <c r="DG24" s="40"/>
      <c r="DH24" s="41"/>
      <c r="DI24" s="40"/>
      <c r="DJ24" s="40"/>
      <c r="DK24" s="41"/>
      <c r="DL24" s="32"/>
      <c r="DM24" s="39">
        <f>(DM27*CS5)+CT24</f>
        <v>0.83215169259595623</v>
      </c>
      <c r="DN24" s="40"/>
      <c r="DO24" s="40"/>
      <c r="DP24" s="40"/>
      <c r="DQ24" s="40"/>
      <c r="DR24" s="39"/>
      <c r="DS24" s="61" t="s">
        <v>84</v>
      </c>
      <c r="DT24" s="109" t="s">
        <v>85</v>
      </c>
      <c r="DU24" s="109"/>
      <c r="DV24" s="118"/>
      <c r="DW24" s="39"/>
      <c r="DX24" s="40"/>
      <c r="DY24" s="40"/>
      <c r="DZ24" s="40"/>
      <c r="EA24" s="41"/>
      <c r="EB24" s="40"/>
      <c r="EC24" s="40"/>
      <c r="ED24" s="41"/>
    </row>
    <row r="25" spans="22:134">
      <c r="V25" s="39"/>
      <c r="W25" s="40"/>
      <c r="X25" s="40"/>
      <c r="Y25" s="40"/>
      <c r="Z25" s="40"/>
      <c r="AA25" s="39"/>
      <c r="AB25" s="40"/>
      <c r="AC25" s="40">
        <f>PRODUCT(AB20,W43)</f>
        <v>-0.2690882151494039</v>
      </c>
      <c r="AD25" s="40">
        <f>PRODUCT(AC20,X43)</f>
        <v>0.12521182104275483</v>
      </c>
      <c r="AE25" s="40">
        <f>PRODUCT(AD20,Y43)</f>
        <v>-0.16430364746006243</v>
      </c>
      <c r="AF25" s="40">
        <f>PRODUCT(AE20,Z43)</f>
        <v>0.30664400139006714</v>
      </c>
      <c r="AG25" s="40"/>
      <c r="AH25" s="40"/>
      <c r="AI25" s="40"/>
      <c r="AJ25" s="41"/>
      <c r="AK25" s="40"/>
      <c r="AL25" s="40"/>
      <c r="AM25" s="41"/>
      <c r="AN25" s="32"/>
      <c r="AO25" s="39"/>
      <c r="AP25" s="40"/>
      <c r="AQ25" s="40"/>
      <c r="AR25" s="40"/>
      <c r="AS25" s="40"/>
      <c r="AT25" s="39"/>
      <c r="AU25" s="40"/>
      <c r="AV25" s="40">
        <f>PRODUCT(AU20,AP43)</f>
        <v>-0.28184140780815048</v>
      </c>
      <c r="AW25" s="40">
        <f>PRODUCT(AV20,AQ43)</f>
        <v>0.1013913504476153</v>
      </c>
      <c r="AX25" s="40">
        <f>PRODUCT(AW20,AR43)</f>
        <v>-0.20372526902887245</v>
      </c>
      <c r="AY25" s="40">
        <f>PRODUCT(AX20,AS43)</f>
        <v>0.28973441877247363</v>
      </c>
      <c r="AZ25" s="40"/>
      <c r="BA25" s="40"/>
      <c r="BB25" s="40"/>
      <c r="BC25" s="41"/>
      <c r="BD25" s="40"/>
      <c r="BE25" s="40"/>
      <c r="BF25" s="41"/>
      <c r="BG25" s="32"/>
      <c r="BH25" s="39"/>
      <c r="BI25" s="40"/>
      <c r="BJ25" s="40"/>
      <c r="BK25" s="40"/>
      <c r="BL25" s="40"/>
      <c r="BM25" s="39"/>
      <c r="BN25" s="40"/>
      <c r="BO25" s="40">
        <f>PRODUCT(BN20,BI43)</f>
        <v>-0.30497588204240084</v>
      </c>
      <c r="BP25" s="40">
        <f>PRODUCT(BO20,BJ43)</f>
        <v>0.10362653784212328</v>
      </c>
      <c r="BQ25" s="40">
        <f>PRODUCT(BP20,BK43)</f>
        <v>-0.22352762193533779</v>
      </c>
      <c r="BR25" s="40">
        <f>PRODUCT(BQ20,BL43)</f>
        <v>0.28045145839022656</v>
      </c>
      <c r="BS25" s="40"/>
      <c r="BT25" s="40"/>
      <c r="BU25" s="40"/>
      <c r="BV25" s="41"/>
      <c r="BW25" s="40"/>
      <c r="BX25" s="40"/>
      <c r="BY25" s="41"/>
      <c r="BZ25" s="32"/>
      <c r="CA25" s="39"/>
      <c r="CB25" s="40"/>
      <c r="CC25" s="40"/>
      <c r="CD25" s="40"/>
      <c r="CE25" s="40"/>
      <c r="CF25" s="39"/>
      <c r="CG25" s="40"/>
      <c r="CH25" s="40">
        <f>PRODUCT(CG20,CB43)</f>
        <v>-0.31971187218222258</v>
      </c>
      <c r="CI25" s="40">
        <f>PRODUCT(CH20,CC43)</f>
        <v>0.10591578840522156</v>
      </c>
      <c r="CJ25" s="40">
        <f>PRODUCT(CI20,CD43)</f>
        <v>-0.23849727118469272</v>
      </c>
      <c r="CK25" s="40">
        <f>PRODUCT(CJ20,CE43)</f>
        <v>0.27542178530273959</v>
      </c>
      <c r="CL25" s="40"/>
      <c r="CM25" s="40"/>
      <c r="CN25" s="40"/>
      <c r="CO25" s="41"/>
      <c r="CP25" s="40"/>
      <c r="CQ25" s="40"/>
      <c r="CR25" s="41"/>
      <c r="CS25" s="32"/>
      <c r="CT25" s="39"/>
      <c r="CU25" s="40"/>
      <c r="CV25" s="40"/>
      <c r="CW25" s="40"/>
      <c r="CX25" s="40"/>
      <c r="CY25" s="39"/>
      <c r="CZ25" s="40"/>
      <c r="DA25" s="40">
        <f>PRODUCT(CZ20,CU43)</f>
        <v>-0.34736713356708715</v>
      </c>
      <c r="DB25" s="40">
        <f>PRODUCT(DA20,CV43)</f>
        <v>9.9868437218835315E-2</v>
      </c>
      <c r="DC25" s="40">
        <f>PRODUCT(DB20,CW43)</f>
        <v>-0.26352868168335564</v>
      </c>
      <c r="DD25" s="40">
        <f>PRODUCT(DC20,CX43)</f>
        <v>0.27804597683457954</v>
      </c>
      <c r="DE25" s="40"/>
      <c r="DF25" s="40"/>
      <c r="DG25" s="40"/>
      <c r="DH25" s="41"/>
      <c r="DI25" s="40"/>
      <c r="DJ25" s="40"/>
      <c r="DK25" s="41"/>
      <c r="DL25" s="32"/>
      <c r="DM25" s="39"/>
      <c r="DN25" s="40"/>
      <c r="DO25" s="40"/>
      <c r="DP25" s="40"/>
      <c r="DQ25" s="40"/>
      <c r="DR25" s="39"/>
      <c r="DS25" s="40"/>
      <c r="DT25" s="40">
        <f>PRODUCT(DS20,DN43)</f>
        <v>-0.36266263574495988</v>
      </c>
      <c r="DU25" s="40">
        <f>PRODUCT(DT20,DO43)</f>
        <v>-0.13868561477662122</v>
      </c>
      <c r="DV25" s="40">
        <f>PRODUCT(DU20,DP43)</f>
        <v>-0.28870818091145806</v>
      </c>
      <c r="DW25" s="40">
        <f>PRODUCT(DV20,DQ43)</f>
        <v>-0.31674377548298577</v>
      </c>
      <c r="DX25" s="40"/>
      <c r="DY25" s="40"/>
      <c r="DZ25" s="40"/>
      <c r="EA25" s="41"/>
      <c r="EB25" s="40"/>
      <c r="EC25" s="40"/>
      <c r="ED25" s="41"/>
    </row>
    <row r="26" spans="22:134">
      <c r="V26" s="119" t="s">
        <v>71</v>
      </c>
      <c r="W26" s="109"/>
      <c r="X26" s="109"/>
      <c r="Y26" s="40"/>
      <c r="Z26" s="40"/>
      <c r="AA26" s="39"/>
      <c r="AB26" s="48" t="s">
        <v>86</v>
      </c>
      <c r="AC26" s="109" t="s">
        <v>87</v>
      </c>
      <c r="AD26" s="109"/>
      <c r="AE26" s="118"/>
      <c r="AF26" s="39"/>
      <c r="AG26" s="40"/>
      <c r="AH26" s="40"/>
      <c r="AI26" s="40"/>
      <c r="AJ26" s="41"/>
      <c r="AK26" s="40"/>
      <c r="AL26" s="40"/>
      <c r="AM26" s="41"/>
      <c r="AN26" s="32"/>
      <c r="AO26" s="119" t="s">
        <v>71</v>
      </c>
      <c r="AP26" s="109"/>
      <c r="AQ26" s="109"/>
      <c r="AR26" s="40"/>
      <c r="AS26" s="40"/>
      <c r="AT26" s="39"/>
      <c r="AU26" s="48" t="s">
        <v>86</v>
      </c>
      <c r="AV26" s="109" t="s">
        <v>87</v>
      </c>
      <c r="AW26" s="109"/>
      <c r="AX26" s="118"/>
      <c r="AY26" s="39"/>
      <c r="AZ26" s="40"/>
      <c r="BA26" s="40"/>
      <c r="BB26" s="40"/>
      <c r="BC26" s="41"/>
      <c r="BD26" s="40"/>
      <c r="BE26" s="40"/>
      <c r="BF26" s="41"/>
      <c r="BG26" s="32"/>
      <c r="BH26" s="119" t="s">
        <v>71</v>
      </c>
      <c r="BI26" s="109"/>
      <c r="BJ26" s="109"/>
      <c r="BK26" s="40"/>
      <c r="BL26" s="40"/>
      <c r="BM26" s="39"/>
      <c r="BN26" s="48" t="s">
        <v>86</v>
      </c>
      <c r="BO26" s="109" t="s">
        <v>87</v>
      </c>
      <c r="BP26" s="109"/>
      <c r="BQ26" s="118"/>
      <c r="BR26" s="39"/>
      <c r="BS26" s="40"/>
      <c r="BT26" s="40"/>
      <c r="BU26" s="40"/>
      <c r="BV26" s="41"/>
      <c r="BW26" s="40"/>
      <c r="BX26" s="40"/>
      <c r="BY26" s="41"/>
      <c r="BZ26" s="32"/>
      <c r="CA26" s="119" t="s">
        <v>71</v>
      </c>
      <c r="CB26" s="109"/>
      <c r="CC26" s="109"/>
      <c r="CD26" s="40"/>
      <c r="CE26" s="40"/>
      <c r="CF26" s="39"/>
      <c r="CG26" s="48" t="s">
        <v>86</v>
      </c>
      <c r="CH26" s="109" t="s">
        <v>87</v>
      </c>
      <c r="CI26" s="109"/>
      <c r="CJ26" s="118"/>
      <c r="CK26" s="39"/>
      <c r="CL26" s="40"/>
      <c r="CM26" s="40"/>
      <c r="CN26" s="40"/>
      <c r="CO26" s="41"/>
      <c r="CP26" s="40"/>
      <c r="CQ26" s="40"/>
      <c r="CR26" s="41"/>
      <c r="CS26" s="32"/>
      <c r="CT26" s="119" t="s">
        <v>71</v>
      </c>
      <c r="CU26" s="109"/>
      <c r="CV26" s="109"/>
      <c r="CW26" s="40"/>
      <c r="CX26" s="40"/>
      <c r="CY26" s="39"/>
      <c r="CZ26" s="48" t="s">
        <v>86</v>
      </c>
      <c r="DA26" s="109" t="s">
        <v>87</v>
      </c>
      <c r="DB26" s="109"/>
      <c r="DC26" s="118"/>
      <c r="DD26" s="39"/>
      <c r="DE26" s="40"/>
      <c r="DF26" s="40"/>
      <c r="DG26" s="40"/>
      <c r="DH26" s="41"/>
      <c r="DI26" s="40"/>
      <c r="DJ26" s="40"/>
      <c r="DK26" s="41"/>
      <c r="DL26" s="32"/>
      <c r="DM26" s="119" t="s">
        <v>71</v>
      </c>
      <c r="DN26" s="109"/>
      <c r="DO26" s="109"/>
      <c r="DP26" s="40"/>
      <c r="DQ26" s="40"/>
      <c r="DR26" s="39"/>
      <c r="DS26" s="48" t="s">
        <v>86</v>
      </c>
      <c r="DT26" s="109" t="s">
        <v>87</v>
      </c>
      <c r="DU26" s="109"/>
      <c r="DV26" s="118"/>
      <c r="DW26" s="39"/>
      <c r="DX26" s="40"/>
      <c r="DY26" s="40"/>
      <c r="DZ26" s="40"/>
      <c r="EA26" s="41"/>
      <c r="EB26" s="40"/>
      <c r="EC26" s="40"/>
      <c r="ED26" s="41"/>
    </row>
    <row r="27" spans="22:134">
      <c r="V27" s="39">
        <f>SUM(V21:Y21)</f>
        <v>0.5073620564134409</v>
      </c>
      <c r="W27" s="40"/>
      <c r="X27" s="40"/>
      <c r="Y27" s="40"/>
      <c r="Z27" s="40"/>
      <c r="AA27" s="39"/>
      <c r="AB27" s="40"/>
      <c r="AC27" s="40">
        <f>AG19^2</f>
        <v>5.7375907885947319E-2</v>
      </c>
      <c r="AD27" s="40">
        <f t="shared" ref="AD27:AF27" si="22">AH19^2</f>
        <v>0.43985018595718467</v>
      </c>
      <c r="AE27" s="40">
        <f t="shared" si="22"/>
        <v>8.195147212921812E-3</v>
      </c>
      <c r="AF27" s="40">
        <f t="shared" si="22"/>
        <v>0.11756450359684417</v>
      </c>
      <c r="AG27" s="40"/>
      <c r="AH27" s="40"/>
      <c r="AI27" s="40"/>
      <c r="AJ27" s="41"/>
      <c r="AK27" s="40"/>
      <c r="AL27" s="40"/>
      <c r="AM27" s="41"/>
      <c r="AN27" s="32"/>
      <c r="AO27" s="39">
        <f>SUM(AO21:AR21)</f>
        <v>0.48095809235289366</v>
      </c>
      <c r="AP27" s="40"/>
      <c r="AQ27" s="40"/>
      <c r="AR27" s="40"/>
      <c r="AS27" s="40"/>
      <c r="AT27" s="39"/>
      <c r="AU27" s="40"/>
      <c r="AV27" s="40">
        <f>AZ19^2</f>
        <v>4.3187600185334865E-2</v>
      </c>
      <c r="AW27" s="40">
        <f t="shared" ref="AW27" si="23">BA19^2</f>
        <v>0.42832859903737525</v>
      </c>
      <c r="AX27" s="40">
        <f t="shared" ref="AX27" si="24">BB19^2</f>
        <v>7.6990897102774784E-3</v>
      </c>
      <c r="AY27" s="40">
        <f t="shared" ref="AY27" si="25">BC19^2</f>
        <v>0.11899581172761906</v>
      </c>
      <c r="AZ27" s="40"/>
      <c r="BA27" s="40"/>
      <c r="BB27" s="40"/>
      <c r="BC27" s="41"/>
      <c r="BD27" s="40"/>
      <c r="BE27" s="40"/>
      <c r="BF27" s="41"/>
      <c r="BG27" s="32"/>
      <c r="BH27" s="39">
        <f>SUM(BH21:BK21)</f>
        <v>0.45112313039301433</v>
      </c>
      <c r="BI27" s="40"/>
      <c r="BJ27" s="40"/>
      <c r="BK27" s="40"/>
      <c r="BL27" s="40"/>
      <c r="BM27" s="39"/>
      <c r="BN27" s="40"/>
      <c r="BO27" s="40">
        <f>BS19^2</f>
        <v>2.9800490046499331E-2</v>
      </c>
      <c r="BP27" s="40">
        <f t="shared" ref="BP27" si="26">BT19^2</f>
        <v>0.40733921217213681</v>
      </c>
      <c r="BQ27" s="40">
        <f t="shared" ref="BQ27" si="27">BU19^2</f>
        <v>4.706446958836946E-3</v>
      </c>
      <c r="BR27" s="40">
        <f t="shared" ref="BR27" si="28">BV19^2</f>
        <v>0.11288834405613069</v>
      </c>
      <c r="BS27" s="40"/>
      <c r="BT27" s="40"/>
      <c r="BU27" s="40"/>
      <c r="BV27" s="41"/>
      <c r="BW27" s="40"/>
      <c r="BX27" s="40"/>
      <c r="BY27" s="41"/>
      <c r="BZ27" s="32"/>
      <c r="CA27" s="39">
        <f>SUM(CA21:CD21)</f>
        <v>0.41101069380314625</v>
      </c>
      <c r="CB27" s="40"/>
      <c r="CC27" s="40"/>
      <c r="CD27" s="40"/>
      <c r="CE27" s="40"/>
      <c r="CF27" s="39"/>
      <c r="CG27" s="40"/>
      <c r="CH27" s="40">
        <f>CL19^2</f>
        <v>1.3160454085501927E-2</v>
      </c>
      <c r="CI27" s="40">
        <f t="shared" ref="CI27" si="29">CM19^2</f>
        <v>0.37669358845804463</v>
      </c>
      <c r="CJ27" s="40">
        <f t="shared" ref="CJ27" si="30">CN19^2</f>
        <v>2.5465866084208844E-3</v>
      </c>
      <c r="CK27" s="40">
        <f t="shared" ref="CK27" si="31">CO19^2</f>
        <v>0.10612507924114216</v>
      </c>
      <c r="CL27" s="40"/>
      <c r="CM27" s="40"/>
      <c r="CN27" s="40"/>
      <c r="CO27" s="41"/>
      <c r="CP27" s="40"/>
      <c r="CQ27" s="40"/>
      <c r="CR27" s="41"/>
      <c r="CS27" s="32"/>
      <c r="CT27" s="39">
        <f>SUM(CT21:CW21)</f>
        <v>0.35269961151316165</v>
      </c>
      <c r="CU27" s="40"/>
      <c r="CV27" s="40"/>
      <c r="CW27" s="40"/>
      <c r="CX27" s="40"/>
      <c r="CY27" s="39"/>
      <c r="CZ27" s="40"/>
      <c r="DA27" s="40">
        <f>DE19^2</f>
        <v>9.0151288762463301E-4</v>
      </c>
      <c r="DB27" s="40">
        <f t="shared" ref="DB27" si="32">DF19^2</f>
        <v>0.32575678517210843</v>
      </c>
      <c r="DC27" s="40">
        <f t="shared" ref="DC27" si="33">DG19^2</f>
        <v>1.4805018687371911E-3</v>
      </c>
      <c r="DD27" s="40">
        <f t="shared" ref="DD27" si="34">DH19^2</f>
        <v>9.2752931942461272E-2</v>
      </c>
      <c r="DE27" s="40"/>
      <c r="DF27" s="40"/>
      <c r="DG27" s="40"/>
      <c r="DH27" s="41"/>
      <c r="DI27" s="40"/>
      <c r="DJ27" s="40"/>
      <c r="DK27" s="41"/>
      <c r="DL27" s="32"/>
      <c r="DM27" s="39">
        <f>SUM(DM21:DP21)</f>
        <v>0.42866229064652123</v>
      </c>
      <c r="DN27" s="40"/>
      <c r="DO27" s="40"/>
      <c r="DP27" s="40"/>
      <c r="DQ27" s="40"/>
      <c r="DR27" s="39"/>
      <c r="DS27" s="40"/>
      <c r="DT27" s="40">
        <f>DX19^2</f>
        <v>1.0300937330754182E-3</v>
      </c>
      <c r="DU27" s="40">
        <f t="shared" ref="DU27" si="35">DY19^2</f>
        <v>0.20437730002954244</v>
      </c>
      <c r="DV27" s="40">
        <f t="shared" ref="DV27" si="36">DZ19^2</f>
        <v>2.1828601958518755E-4</v>
      </c>
      <c r="DW27" s="40">
        <f t="shared" ref="DW27" si="37">EA19^2</f>
        <v>4.3241195105358156E-2</v>
      </c>
      <c r="DX27" s="40"/>
      <c r="DY27" s="40"/>
      <c r="DZ27" s="40"/>
      <c r="EA27" s="41"/>
      <c r="EB27" s="40"/>
      <c r="EC27" s="40"/>
      <c r="ED27" s="41"/>
    </row>
    <row r="28" spans="22:134">
      <c r="V28" s="39"/>
      <c r="W28" s="40"/>
      <c r="X28" s="40"/>
      <c r="Y28" s="40"/>
      <c r="Z28" s="40"/>
      <c r="AA28" s="39"/>
      <c r="AB28" s="57" t="s">
        <v>89</v>
      </c>
      <c r="AC28" s="40" t="s">
        <v>178</v>
      </c>
      <c r="AD28" s="40"/>
      <c r="AE28" s="40"/>
      <c r="AF28" s="39"/>
      <c r="AG28" s="40"/>
      <c r="AH28" s="40"/>
      <c r="AI28" s="40"/>
      <c r="AJ28" s="41"/>
      <c r="AK28" s="40"/>
      <c r="AL28" s="40"/>
      <c r="AM28" s="41"/>
      <c r="AN28" s="32"/>
      <c r="AO28" s="39"/>
      <c r="AP28" s="40"/>
      <c r="AQ28" s="40"/>
      <c r="AR28" s="40"/>
      <c r="AS28" s="40"/>
      <c r="AT28" s="39"/>
      <c r="AU28" s="57" t="s">
        <v>89</v>
      </c>
      <c r="AV28" s="40" t="s">
        <v>178</v>
      </c>
      <c r="AW28" s="40"/>
      <c r="AX28" s="40"/>
      <c r="AY28" s="39"/>
      <c r="AZ28" s="40"/>
      <c r="BA28" s="40"/>
      <c r="BB28" s="40"/>
      <c r="BC28" s="41"/>
      <c r="BD28" s="40"/>
      <c r="BE28" s="40"/>
      <c r="BF28" s="41"/>
      <c r="BG28" s="32"/>
      <c r="BH28" s="39"/>
      <c r="BI28" s="40"/>
      <c r="BJ28" s="40"/>
      <c r="BK28" s="40"/>
      <c r="BL28" s="40"/>
      <c r="BM28" s="39"/>
      <c r="BN28" s="57" t="s">
        <v>89</v>
      </c>
      <c r="BO28" s="40" t="s">
        <v>178</v>
      </c>
      <c r="BP28" s="40"/>
      <c r="BQ28" s="40"/>
      <c r="BR28" s="39"/>
      <c r="BS28" s="40"/>
      <c r="BT28" s="40"/>
      <c r="BU28" s="40"/>
      <c r="BV28" s="41"/>
      <c r="BW28" s="40"/>
      <c r="BX28" s="40"/>
      <c r="BY28" s="41"/>
      <c r="BZ28" s="32"/>
      <c r="CA28" s="39"/>
      <c r="CB28" s="40"/>
      <c r="CC28" s="40"/>
      <c r="CD28" s="40"/>
      <c r="CE28" s="40"/>
      <c r="CF28" s="39"/>
      <c r="CG28" s="57" t="s">
        <v>89</v>
      </c>
      <c r="CH28" s="40" t="s">
        <v>178</v>
      </c>
      <c r="CI28" s="40"/>
      <c r="CJ28" s="40"/>
      <c r="CK28" s="39"/>
      <c r="CL28" s="40"/>
      <c r="CM28" s="40"/>
      <c r="CN28" s="40"/>
      <c r="CO28" s="41"/>
      <c r="CP28" s="40"/>
      <c r="CQ28" s="40"/>
      <c r="CR28" s="41"/>
      <c r="CS28" s="32"/>
      <c r="CT28" s="39"/>
      <c r="CU28" s="40"/>
      <c r="CV28" s="40"/>
      <c r="CW28" s="40"/>
      <c r="CX28" s="40"/>
      <c r="CY28" s="39"/>
      <c r="CZ28" s="57" t="s">
        <v>89</v>
      </c>
      <c r="DA28" s="40" t="s">
        <v>178</v>
      </c>
      <c r="DB28" s="40"/>
      <c r="DC28" s="40"/>
      <c r="DD28" s="39"/>
      <c r="DE28" s="40"/>
      <c r="DF28" s="40"/>
      <c r="DG28" s="40"/>
      <c r="DH28" s="41"/>
      <c r="DI28" s="40"/>
      <c r="DJ28" s="40"/>
      <c r="DK28" s="41"/>
      <c r="DL28" s="32"/>
      <c r="DM28" s="39"/>
      <c r="DN28" s="40"/>
      <c r="DO28" s="40"/>
      <c r="DP28" s="40"/>
      <c r="DQ28" s="40"/>
      <c r="DR28" s="39"/>
      <c r="DS28" s="57" t="s">
        <v>89</v>
      </c>
      <c r="DT28" s="40" t="s">
        <v>178</v>
      </c>
      <c r="DU28" s="40"/>
      <c r="DV28" s="40"/>
      <c r="DW28" s="39"/>
      <c r="DX28" s="40"/>
      <c r="DY28" s="40"/>
      <c r="DZ28" s="40"/>
      <c r="EA28" s="41"/>
      <c r="EB28" s="40"/>
      <c r="EC28" s="40"/>
      <c r="ED28" s="41"/>
    </row>
    <row r="29" spans="22:134">
      <c r="V29" s="119" t="s">
        <v>140</v>
      </c>
      <c r="W29" s="109"/>
      <c r="X29" s="109"/>
      <c r="Y29" s="109"/>
      <c r="Z29" s="118"/>
      <c r="AA29" s="39"/>
      <c r="AB29" s="40"/>
      <c r="AC29" s="40">
        <f>1-AC27</f>
        <v>0.94262409211405274</v>
      </c>
      <c r="AD29" s="40">
        <f>1-AD27</f>
        <v>0.56014981404281539</v>
      </c>
      <c r="AE29" s="40">
        <f t="shared" ref="AE29:AF29" si="38">1-AE27</f>
        <v>0.99180485278707819</v>
      </c>
      <c r="AF29" s="40">
        <f t="shared" si="38"/>
        <v>0.88243549640315577</v>
      </c>
      <c r="AG29" s="40"/>
      <c r="AH29" s="40"/>
      <c r="AI29" s="40"/>
      <c r="AJ29" s="41"/>
      <c r="AK29" s="40"/>
      <c r="AL29" s="40"/>
      <c r="AM29" s="41"/>
      <c r="AN29" s="32"/>
      <c r="AO29" s="119" t="s">
        <v>140</v>
      </c>
      <c r="AP29" s="109"/>
      <c r="AQ29" s="109"/>
      <c r="AR29" s="109"/>
      <c r="AS29" s="118"/>
      <c r="AT29" s="39"/>
      <c r="AU29" s="40"/>
      <c r="AV29" s="40">
        <f>1-AV27</f>
        <v>0.95681239981466515</v>
      </c>
      <c r="AW29" s="40">
        <f>1-AW27</f>
        <v>0.5716714009626247</v>
      </c>
      <c r="AX29" s="40">
        <f t="shared" ref="AX29:AY29" si="39">1-AX27</f>
        <v>0.99230091028972256</v>
      </c>
      <c r="AY29" s="40">
        <f t="shared" si="39"/>
        <v>0.88100418827238092</v>
      </c>
      <c r="AZ29" s="40"/>
      <c r="BA29" s="40"/>
      <c r="BB29" s="40"/>
      <c r="BC29" s="41"/>
      <c r="BD29" s="40"/>
      <c r="BE29" s="40"/>
      <c r="BF29" s="41"/>
      <c r="BG29" s="32"/>
      <c r="BH29" s="119" t="s">
        <v>140</v>
      </c>
      <c r="BI29" s="109"/>
      <c r="BJ29" s="109"/>
      <c r="BK29" s="109"/>
      <c r="BL29" s="118"/>
      <c r="BM29" s="39"/>
      <c r="BN29" s="40"/>
      <c r="BO29" s="40">
        <f>1-BO27</f>
        <v>0.97019950995350068</v>
      </c>
      <c r="BP29" s="40">
        <f>1-BP27</f>
        <v>0.59266078782786313</v>
      </c>
      <c r="BQ29" s="40">
        <f t="shared" ref="BQ29:BR29" si="40">1-BQ27</f>
        <v>0.99529355304116307</v>
      </c>
      <c r="BR29" s="40">
        <f t="shared" si="40"/>
        <v>0.88711165594386931</v>
      </c>
      <c r="BS29" s="40"/>
      <c r="BT29" s="40"/>
      <c r="BU29" s="40"/>
      <c r="BV29" s="41"/>
      <c r="BW29" s="40"/>
      <c r="BX29" s="40"/>
      <c r="BY29" s="41"/>
      <c r="BZ29" s="32"/>
      <c r="CA29" s="119" t="s">
        <v>140</v>
      </c>
      <c r="CB29" s="109"/>
      <c r="CC29" s="109"/>
      <c r="CD29" s="109"/>
      <c r="CE29" s="118"/>
      <c r="CF29" s="39"/>
      <c r="CG29" s="40"/>
      <c r="CH29" s="40">
        <f>1-CH27</f>
        <v>0.98683954591449807</v>
      </c>
      <c r="CI29" s="40">
        <f>1-CI27</f>
        <v>0.62330641154195532</v>
      </c>
      <c r="CJ29" s="40">
        <f t="shared" ref="CJ29:CK29" si="41">1-CJ27</f>
        <v>0.99745341339157911</v>
      </c>
      <c r="CK29" s="40">
        <f t="shared" si="41"/>
        <v>0.89387492075885788</v>
      </c>
      <c r="CL29" s="40"/>
      <c r="CM29" s="40"/>
      <c r="CN29" s="40"/>
      <c r="CO29" s="41"/>
      <c r="CP29" s="40"/>
      <c r="CQ29" s="40"/>
      <c r="CR29" s="41"/>
      <c r="CS29" s="32"/>
      <c r="CT29" s="119" t="s">
        <v>140</v>
      </c>
      <c r="CU29" s="109"/>
      <c r="CV29" s="109"/>
      <c r="CW29" s="109"/>
      <c r="CX29" s="118"/>
      <c r="CY29" s="39"/>
      <c r="CZ29" s="40"/>
      <c r="DA29" s="40">
        <f>1-DA27</f>
        <v>0.99909848711237537</v>
      </c>
      <c r="DB29" s="40">
        <f>1-DB27</f>
        <v>0.67424321482789162</v>
      </c>
      <c r="DC29" s="40">
        <f t="shared" ref="DC29:DD29" si="42">1-DC27</f>
        <v>0.99851949813126284</v>
      </c>
      <c r="DD29" s="40">
        <f t="shared" si="42"/>
        <v>0.90724706805753874</v>
      </c>
      <c r="DE29" s="40"/>
      <c r="DF29" s="40"/>
      <c r="DG29" s="40"/>
      <c r="DH29" s="41"/>
      <c r="DI29" s="40"/>
      <c r="DJ29" s="40"/>
      <c r="DK29" s="41"/>
      <c r="DL29" s="32"/>
      <c r="DM29" s="119" t="s">
        <v>140</v>
      </c>
      <c r="DN29" s="109"/>
      <c r="DO29" s="109"/>
      <c r="DP29" s="109"/>
      <c r="DQ29" s="118"/>
      <c r="DR29" s="39"/>
      <c r="DS29" s="40"/>
      <c r="DT29" s="40">
        <f>1-DT27</f>
        <v>0.99896990626692461</v>
      </c>
      <c r="DU29" s="40">
        <f>1-DU27</f>
        <v>0.79562269997045754</v>
      </c>
      <c r="DV29" s="40">
        <f t="shared" ref="DV29:DW29" si="43">1-DV27</f>
        <v>0.99978171398041482</v>
      </c>
      <c r="DW29" s="40">
        <f t="shared" si="43"/>
        <v>0.95675880489464182</v>
      </c>
      <c r="DX29" s="40"/>
      <c r="DY29" s="40"/>
      <c r="DZ29" s="40"/>
      <c r="EA29" s="41"/>
      <c r="EB29" s="40"/>
      <c r="EC29" s="40"/>
      <c r="ED29" s="41"/>
    </row>
    <row r="30" spans="22:134">
      <c r="V30" s="33" t="s">
        <v>141</v>
      </c>
      <c r="W30" s="33" t="str">
        <f>IF(W45&lt;V18,"1","0")</f>
        <v>1</v>
      </c>
      <c r="X30" s="33" t="str">
        <f>IF(X45&lt;W18,"1","0")</f>
        <v>0</v>
      </c>
      <c r="Y30" s="33" t="str">
        <f>IF(Y45&lt;X18,"1","0")</f>
        <v>1</v>
      </c>
      <c r="Z30" s="33" t="str">
        <f>IF(Z45&lt;Y18,"1","0")</f>
        <v>0</v>
      </c>
      <c r="AA30" s="39"/>
      <c r="AB30" s="57" t="s">
        <v>90</v>
      </c>
      <c r="AC30" s="40" t="s">
        <v>91</v>
      </c>
      <c r="AD30" s="40"/>
      <c r="AE30" s="40"/>
      <c r="AF30" s="39"/>
      <c r="AG30" s="40"/>
      <c r="AH30" s="40"/>
      <c r="AI30" s="40"/>
      <c r="AJ30" s="41"/>
      <c r="AK30" s="40"/>
      <c r="AL30" s="40"/>
      <c r="AM30" s="41"/>
      <c r="AN30" s="32"/>
      <c r="AO30" s="33" t="s">
        <v>141</v>
      </c>
      <c r="AP30" s="33" t="str">
        <f>IF(AP45&lt;AO18,"1","0")</f>
        <v>1</v>
      </c>
      <c r="AQ30" s="33" t="str">
        <f>IF(AQ45&lt;AP18,"1","0")</f>
        <v>0</v>
      </c>
      <c r="AR30" s="33" t="str">
        <f>IF(AR45&lt;AQ18,"1","0")</f>
        <v>1</v>
      </c>
      <c r="AS30" s="33" t="str">
        <f>IF(AS45&lt;AR18,"1","0")</f>
        <v>0</v>
      </c>
      <c r="AT30" s="39"/>
      <c r="AU30" s="57" t="s">
        <v>90</v>
      </c>
      <c r="AV30" s="40" t="s">
        <v>91</v>
      </c>
      <c r="AW30" s="40"/>
      <c r="AX30" s="40"/>
      <c r="AY30" s="39"/>
      <c r="AZ30" s="40"/>
      <c r="BA30" s="40"/>
      <c r="BB30" s="40"/>
      <c r="BC30" s="41"/>
      <c r="BD30" s="40"/>
      <c r="BE30" s="40"/>
      <c r="BF30" s="41"/>
      <c r="BG30" s="32"/>
      <c r="BH30" s="33" t="s">
        <v>141</v>
      </c>
      <c r="BI30" s="33" t="str">
        <f>IF(BI45&lt;BH18,"1","0")</f>
        <v>1</v>
      </c>
      <c r="BJ30" s="33" t="str">
        <f>IF(BJ45&lt;BI18,"1","0")</f>
        <v>0</v>
      </c>
      <c r="BK30" s="33" t="str">
        <f>IF(BK45&lt;BJ18,"1","0")</f>
        <v>1</v>
      </c>
      <c r="BL30" s="33" t="str">
        <f>IF(BL45&lt;BK18,"1","0")</f>
        <v>0</v>
      </c>
      <c r="BM30" s="39"/>
      <c r="BN30" s="57" t="s">
        <v>90</v>
      </c>
      <c r="BO30" s="40" t="s">
        <v>91</v>
      </c>
      <c r="BP30" s="40"/>
      <c r="BQ30" s="40"/>
      <c r="BR30" s="39"/>
      <c r="BS30" s="40"/>
      <c r="BT30" s="40"/>
      <c r="BU30" s="40"/>
      <c r="BV30" s="41"/>
      <c r="BW30" s="40"/>
      <c r="BX30" s="40"/>
      <c r="BY30" s="41"/>
      <c r="BZ30" s="32"/>
      <c r="CA30" s="33" t="s">
        <v>141</v>
      </c>
      <c r="CB30" s="33" t="str">
        <f>IF(CB45&lt;CA18,"1","0")</f>
        <v>1</v>
      </c>
      <c r="CC30" s="33" t="str">
        <f>IF(CC45&lt;CB18,"1","0")</f>
        <v>0</v>
      </c>
      <c r="CD30" s="33" t="str">
        <f>IF(CD45&lt;CC18,"1","0")</f>
        <v>1</v>
      </c>
      <c r="CE30" s="33" t="str">
        <f>IF(CE45&lt;CD18,"1","0")</f>
        <v>0</v>
      </c>
      <c r="CF30" s="39"/>
      <c r="CG30" s="57" t="s">
        <v>90</v>
      </c>
      <c r="CH30" s="40" t="s">
        <v>91</v>
      </c>
      <c r="CI30" s="40"/>
      <c r="CJ30" s="40"/>
      <c r="CK30" s="39"/>
      <c r="CL30" s="40"/>
      <c r="CM30" s="40"/>
      <c r="CN30" s="40"/>
      <c r="CO30" s="41"/>
      <c r="CP30" s="40"/>
      <c r="CQ30" s="40"/>
      <c r="CR30" s="41"/>
      <c r="CS30" s="32"/>
      <c r="CT30" s="33" t="s">
        <v>141</v>
      </c>
      <c r="CU30" s="33" t="str">
        <f>IF(CU45&lt;CT18,"1","0")</f>
        <v>1</v>
      </c>
      <c r="CV30" s="33" t="str">
        <f>IF(CV45&lt;CU18,"1","0")</f>
        <v>0</v>
      </c>
      <c r="CW30" s="33" t="str">
        <f>IF(CW45&lt;CV18,"1","0")</f>
        <v>1</v>
      </c>
      <c r="CX30" s="33" t="str">
        <f>IF(CX45&lt;CW18,"1","0")</f>
        <v>0</v>
      </c>
      <c r="CY30" s="39"/>
      <c r="CZ30" s="57" t="s">
        <v>90</v>
      </c>
      <c r="DA30" s="40" t="s">
        <v>91</v>
      </c>
      <c r="DB30" s="40"/>
      <c r="DC30" s="40"/>
      <c r="DD30" s="39"/>
      <c r="DE30" s="40"/>
      <c r="DF30" s="40"/>
      <c r="DG30" s="40"/>
      <c r="DH30" s="41"/>
      <c r="DI30" s="40"/>
      <c r="DJ30" s="40"/>
      <c r="DK30" s="41"/>
      <c r="DL30" s="32"/>
      <c r="DM30" s="33" t="s">
        <v>141</v>
      </c>
      <c r="DN30" s="33" t="str">
        <f>IF(DN45&lt;DM18,"1","0")</f>
        <v>1</v>
      </c>
      <c r="DO30" s="33" t="str">
        <f>IF(DO45&lt;DN18,"1","0")</f>
        <v>1</v>
      </c>
      <c r="DP30" s="33" t="str">
        <f>IF(DP45&lt;DO18,"1","0")</f>
        <v>1</v>
      </c>
      <c r="DQ30" s="33" t="str">
        <f>IF(DQ45&lt;DP18,"1","0")</f>
        <v>1</v>
      </c>
      <c r="DR30" s="39"/>
      <c r="DS30" s="57" t="s">
        <v>90</v>
      </c>
      <c r="DT30" s="40" t="s">
        <v>91</v>
      </c>
      <c r="DU30" s="40"/>
      <c r="DV30" s="40"/>
      <c r="DW30" s="39"/>
      <c r="DX30" s="40"/>
      <c r="DY30" s="40"/>
      <c r="DZ30" s="40"/>
      <c r="EA30" s="41"/>
      <c r="EB30" s="40"/>
      <c r="EC30" s="40"/>
      <c r="ED30" s="41"/>
    </row>
    <row r="31" spans="22:134">
      <c r="V31" s="33" t="s">
        <v>142</v>
      </c>
      <c r="W31" s="33" t="str">
        <f>IF(W45&gt;V18,"1","0")</f>
        <v>0</v>
      </c>
      <c r="X31" s="33" t="str">
        <f>IF(X45&gt;W18,"1","0")</f>
        <v>1</v>
      </c>
      <c r="Y31" s="33" t="str">
        <f>IF(Y45&gt;X18,"1","0")</f>
        <v>0</v>
      </c>
      <c r="Z31" s="33" t="str">
        <f>IF(Z45&gt;Y18,"1","0")</f>
        <v>1</v>
      </c>
      <c r="AA31" s="39"/>
      <c r="AB31" s="40"/>
      <c r="AC31" s="40">
        <f>AC25*AC29</f>
        <v>-0.25364903450379772</v>
      </c>
      <c r="AD31" s="40">
        <f t="shared" ref="AD31:AF31" si="44">AD25*AD29</f>
        <v>7.0137378273061393E-2</v>
      </c>
      <c r="AE31" s="40">
        <f t="shared" si="44"/>
        <v>-0.16295715488150722</v>
      </c>
      <c r="AF31" s="40">
        <f t="shared" si="44"/>
        <v>0.27059355158569387</v>
      </c>
      <c r="AG31" s="40"/>
      <c r="AH31" s="40"/>
      <c r="AI31" s="40"/>
      <c r="AJ31" s="41"/>
      <c r="AK31" s="40"/>
      <c r="AL31" s="40"/>
      <c r="AM31" s="41"/>
      <c r="AN31" s="32"/>
      <c r="AO31" s="33" t="s">
        <v>142</v>
      </c>
      <c r="AP31" s="33" t="str">
        <f>IF(AP45&gt;AO18,"1","0")</f>
        <v>0</v>
      </c>
      <c r="AQ31" s="33" t="str">
        <f>IF(AQ45&gt;AP18,"1","0")</f>
        <v>1</v>
      </c>
      <c r="AR31" s="33" t="str">
        <f>IF(AR45&gt;AQ18,"1","0")</f>
        <v>0</v>
      </c>
      <c r="AS31" s="33" t="str">
        <f>IF(AS45&gt;AR18,"1","0")</f>
        <v>1</v>
      </c>
      <c r="AT31" s="39"/>
      <c r="AU31" s="40"/>
      <c r="AV31" s="40">
        <f>AV25*AV29</f>
        <v>-0.26966935377206014</v>
      </c>
      <c r="AW31" s="40">
        <f t="shared" ref="AW31:AY31" si="45">AW25*AW29</f>
        <v>5.7962535355880682E-2</v>
      </c>
      <c r="AX31" s="40">
        <f t="shared" si="45"/>
        <v>-0.20215676990636874</v>
      </c>
      <c r="AY31" s="40">
        <f t="shared" si="45"/>
        <v>0.2552572364252132</v>
      </c>
      <c r="AZ31" s="40"/>
      <c r="BA31" s="40"/>
      <c r="BB31" s="40"/>
      <c r="BC31" s="41"/>
      <c r="BD31" s="40"/>
      <c r="BE31" s="40"/>
      <c r="BF31" s="41"/>
      <c r="BG31" s="32"/>
      <c r="BH31" s="33" t="s">
        <v>142</v>
      </c>
      <c r="BI31" s="33" t="str">
        <f>IF(BI45&gt;BH18,"1","0")</f>
        <v>0</v>
      </c>
      <c r="BJ31" s="33" t="str">
        <f>IF(BJ45&gt;BI18,"1","0")</f>
        <v>1</v>
      </c>
      <c r="BK31" s="33" t="str">
        <f>IF(BK45&gt;BJ18,"1","0")</f>
        <v>0</v>
      </c>
      <c r="BL31" s="33" t="str">
        <f>IF(BL45&gt;BK18,"1","0")</f>
        <v>1</v>
      </c>
      <c r="BM31" s="39"/>
      <c r="BN31" s="40"/>
      <c r="BO31" s="40">
        <f>BO25*BO29</f>
        <v>-0.29588745130517391</v>
      </c>
      <c r="BP31" s="40">
        <f t="shared" ref="BP31:BR31" si="46">BP25*BP29</f>
        <v>6.1415385557386654E-2</v>
      </c>
      <c r="BQ31" s="40">
        <f t="shared" si="46"/>
        <v>-0.22247560103886416</v>
      </c>
      <c r="BR31" s="40">
        <f t="shared" si="46"/>
        <v>0.24879175766442704</v>
      </c>
      <c r="BS31" s="40"/>
      <c r="BT31" s="40"/>
      <c r="BU31" s="40"/>
      <c r="BV31" s="41"/>
      <c r="BW31" s="40"/>
      <c r="BX31" s="40"/>
      <c r="BY31" s="41"/>
      <c r="BZ31" s="32"/>
      <c r="CA31" s="33" t="s">
        <v>142</v>
      </c>
      <c r="CB31" s="33" t="str">
        <f>IF(CB45&gt;CA18,"1","0")</f>
        <v>0</v>
      </c>
      <c r="CC31" s="33" t="str">
        <f>IF(CC45&gt;CB18,"1","0")</f>
        <v>1</v>
      </c>
      <c r="CD31" s="33" t="str">
        <f>IF(CD45&gt;CC18,"1","0")</f>
        <v>0</v>
      </c>
      <c r="CE31" s="33" t="str">
        <f>IF(CE45&gt;CD18,"1","0")</f>
        <v>1</v>
      </c>
      <c r="CF31" s="39"/>
      <c r="CG31" s="40"/>
      <c r="CH31" s="40">
        <f>CH25*CH29</f>
        <v>-0.31550431876777857</v>
      </c>
      <c r="CI31" s="40">
        <f t="shared" ref="CI31:CK31" si="47">CI25*CI29</f>
        <v>6.6017989996495691E-2</v>
      </c>
      <c r="CJ31" s="40">
        <f t="shared" si="47"/>
        <v>-0.23788991722774885</v>
      </c>
      <c r="CK31" s="40">
        <f t="shared" si="47"/>
        <v>0.24619262651274951</v>
      </c>
      <c r="CL31" s="40"/>
      <c r="CM31" s="40"/>
      <c r="CN31" s="40"/>
      <c r="CO31" s="41"/>
      <c r="CP31" s="40"/>
      <c r="CQ31" s="40"/>
      <c r="CR31" s="41"/>
      <c r="CS31" s="32"/>
      <c r="CT31" s="33" t="s">
        <v>142</v>
      </c>
      <c r="CU31" s="33" t="str">
        <f>IF(CU45&gt;CT18,"1","0")</f>
        <v>0</v>
      </c>
      <c r="CV31" s="33" t="str">
        <f>IF(CV45&gt;CU18,"1","0")</f>
        <v>1</v>
      </c>
      <c r="CW31" s="33" t="str">
        <f>IF(CW45&gt;CV18,"1","0")</f>
        <v>0</v>
      </c>
      <c r="CX31" s="33" t="str">
        <f>IF(CX45&gt;CW18,"1","0")</f>
        <v>1</v>
      </c>
      <c r="CY31" s="39"/>
      <c r="CZ31" s="40"/>
      <c r="DA31" s="40">
        <f>DA25*DA29</f>
        <v>-0.34705397761943918</v>
      </c>
      <c r="DB31" s="40">
        <f t="shared" ref="DB31:DD31" si="48">DB25*DB29</f>
        <v>6.7335616170264984E-2</v>
      </c>
      <c r="DC31" s="40">
        <f t="shared" si="48"/>
        <v>-0.26313852697765761</v>
      </c>
      <c r="DD31" s="40">
        <f t="shared" si="48"/>
        <v>0.25225639726836663</v>
      </c>
      <c r="DE31" s="40"/>
      <c r="DF31" s="40"/>
      <c r="DG31" s="40"/>
      <c r="DH31" s="41"/>
      <c r="DI31" s="40"/>
      <c r="DJ31" s="40"/>
      <c r="DK31" s="41"/>
      <c r="DL31" s="32"/>
      <c r="DM31" s="33" t="s">
        <v>142</v>
      </c>
      <c r="DN31" s="33" t="str">
        <f>IF(DN45&gt;DM18,"1","0")</f>
        <v>0</v>
      </c>
      <c r="DO31" s="33" t="str">
        <f>IF(DO45&gt;DN18,"1","0")</f>
        <v>0</v>
      </c>
      <c r="DP31" s="33" t="str">
        <f>IF(DP45&gt;DO18,"1","0")</f>
        <v>0</v>
      </c>
      <c r="DQ31" s="33" t="str">
        <f>IF(DQ45&gt;DP18,"1","0")</f>
        <v>0</v>
      </c>
      <c r="DR31" s="39"/>
      <c r="DS31" s="40"/>
      <c r="DT31" s="40">
        <f>DT25*DT29</f>
        <v>-0.36228905923665838</v>
      </c>
      <c r="DU31" s="40">
        <f t="shared" ref="DU31:DW31" si="49">DU25*DU29</f>
        <v>-0.11034142327563816</v>
      </c>
      <c r="DV31" s="40">
        <f t="shared" si="49"/>
        <v>-0.28864515995182521</v>
      </c>
      <c r="DW31" s="40">
        <f t="shared" si="49"/>
        <v>-0.30304739608891823</v>
      </c>
      <c r="DX31" s="40"/>
      <c r="DY31" s="40"/>
      <c r="DZ31" s="40"/>
      <c r="EA31" s="41"/>
      <c r="EB31" s="40"/>
      <c r="EC31" s="40"/>
      <c r="ED31" s="41"/>
    </row>
    <row r="32" spans="22:134">
      <c r="V32" s="36"/>
      <c r="W32" s="32"/>
      <c r="X32" s="32"/>
      <c r="Y32" s="32"/>
      <c r="Z32" s="32"/>
      <c r="AA32" s="39"/>
      <c r="AB32" s="57" t="s">
        <v>92</v>
      </c>
      <c r="AC32" s="40" t="s">
        <v>93</v>
      </c>
      <c r="AD32" s="40"/>
      <c r="AE32" s="40"/>
      <c r="AF32" s="39"/>
      <c r="AG32" s="40"/>
      <c r="AH32" s="40"/>
      <c r="AI32" s="40"/>
      <c r="AJ32" s="41"/>
      <c r="AK32" s="40"/>
      <c r="AL32" s="40"/>
      <c r="AM32" s="41"/>
      <c r="AN32" s="32"/>
      <c r="AT32" s="39"/>
      <c r="AU32" s="57" t="s">
        <v>92</v>
      </c>
      <c r="AV32" s="40" t="s">
        <v>93</v>
      </c>
      <c r="AW32" s="40"/>
      <c r="AX32" s="40"/>
      <c r="AY32" s="39"/>
      <c r="AZ32" s="40"/>
      <c r="BA32" s="40"/>
      <c r="BB32" s="40"/>
      <c r="BC32" s="41"/>
      <c r="BD32" s="40"/>
      <c r="BE32" s="40"/>
      <c r="BF32" s="41"/>
      <c r="BG32" s="32"/>
      <c r="BH32" s="32"/>
      <c r="BI32" s="32"/>
      <c r="BJ32" s="32"/>
      <c r="BK32" s="32"/>
      <c r="BL32" s="32"/>
      <c r="BM32" s="39"/>
      <c r="BN32" s="57" t="s">
        <v>92</v>
      </c>
      <c r="BO32" s="40" t="s">
        <v>93</v>
      </c>
      <c r="BP32" s="40"/>
      <c r="BQ32" s="40"/>
      <c r="BR32" s="39"/>
      <c r="BS32" s="40"/>
      <c r="BT32" s="40"/>
      <c r="BU32" s="40"/>
      <c r="BV32" s="41"/>
      <c r="BW32" s="40"/>
      <c r="BX32" s="40"/>
      <c r="BY32" s="41"/>
      <c r="BZ32" s="32"/>
      <c r="CA32" s="39"/>
      <c r="CB32" s="40"/>
      <c r="CC32" s="40"/>
      <c r="CD32" s="40"/>
      <c r="CE32" s="40"/>
      <c r="CF32" s="39"/>
      <c r="CG32" s="57" t="s">
        <v>92</v>
      </c>
      <c r="CH32" s="40" t="s">
        <v>93</v>
      </c>
      <c r="CI32" s="40"/>
      <c r="CJ32" s="40"/>
      <c r="CK32" s="39"/>
      <c r="CL32" s="40"/>
      <c r="CM32" s="40"/>
      <c r="CN32" s="40"/>
      <c r="CO32" s="41"/>
      <c r="CP32" s="40"/>
      <c r="CQ32" s="40"/>
      <c r="CR32" s="41"/>
      <c r="CS32" s="32"/>
      <c r="CT32" s="39"/>
      <c r="CU32" s="40"/>
      <c r="CV32" s="40"/>
      <c r="CW32" s="40"/>
      <c r="CX32" s="40"/>
      <c r="CY32" s="39"/>
      <c r="CZ32" s="57" t="s">
        <v>92</v>
      </c>
      <c r="DA32" s="40" t="s">
        <v>93</v>
      </c>
      <c r="DB32" s="40"/>
      <c r="DC32" s="40"/>
      <c r="DD32" s="39"/>
      <c r="DE32" s="40"/>
      <c r="DF32" s="40"/>
      <c r="DG32" s="40"/>
      <c r="DH32" s="41"/>
      <c r="DI32" s="40"/>
      <c r="DJ32" s="40"/>
      <c r="DK32" s="41"/>
      <c r="DL32" s="32"/>
      <c r="DM32" s="39"/>
      <c r="DN32" s="40"/>
      <c r="DO32" s="40"/>
      <c r="DP32" s="40"/>
      <c r="DQ32" s="40"/>
      <c r="DR32" s="39"/>
      <c r="DS32" s="57" t="s">
        <v>92</v>
      </c>
      <c r="DT32" s="40" t="s">
        <v>93</v>
      </c>
      <c r="DU32" s="40"/>
      <c r="DV32" s="40"/>
      <c r="DW32" s="39"/>
      <c r="DX32" s="40"/>
      <c r="DY32" s="40"/>
      <c r="DZ32" s="40"/>
      <c r="EA32" s="41"/>
      <c r="EB32" s="40"/>
      <c r="EC32" s="40"/>
      <c r="ED32" s="41"/>
    </row>
    <row r="33" spans="21:134">
      <c r="U33" s="68"/>
      <c r="V33" s="36" t="s">
        <v>78</v>
      </c>
      <c r="W33" s="36">
        <v>0</v>
      </c>
      <c r="X33" s="37">
        <v>0</v>
      </c>
      <c r="Y33" s="37">
        <v>0</v>
      </c>
      <c r="Z33" s="45">
        <v>0</v>
      </c>
      <c r="AA33" s="39"/>
      <c r="AB33" s="40" t="s">
        <v>94</v>
      </c>
      <c r="AC33" s="40">
        <f>W34+AC31</f>
        <v>-0.25364903450379772</v>
      </c>
      <c r="AD33" s="40">
        <f>X34+AD31</f>
        <v>7.0137378273061393E-2</v>
      </c>
      <c r="AE33" s="40">
        <f>Y34+AE31</f>
        <v>-0.16295715488150722</v>
      </c>
      <c r="AF33" s="40">
        <f>Z34+AF31</f>
        <v>0.27059355158569387</v>
      </c>
      <c r="AG33" s="40"/>
      <c r="AH33" s="40"/>
      <c r="AI33" s="40"/>
      <c r="AJ33" s="41"/>
      <c r="AK33" s="40"/>
      <c r="AL33" s="40"/>
      <c r="AM33" s="41"/>
      <c r="AN33" s="68"/>
      <c r="AO33" s="42" t="s">
        <v>143</v>
      </c>
      <c r="AP33" s="42">
        <f t="shared" ref="AP33:AS34" si="50">AD112</f>
        <v>-0.14976398329627477</v>
      </c>
      <c r="AQ33" s="43">
        <f t="shared" si="50"/>
        <v>2.676369665968209E-2</v>
      </c>
      <c r="AR33" s="43">
        <f t="shared" si="50"/>
        <v>-6.5730771417747275E-2</v>
      </c>
      <c r="AS33" s="44">
        <f t="shared" si="50"/>
        <v>0.11283054974528353</v>
      </c>
      <c r="AT33" s="39"/>
      <c r="AU33" s="40" t="s">
        <v>94</v>
      </c>
      <c r="AV33" s="40">
        <f>AP33+AV31</f>
        <v>-0.41943333706833491</v>
      </c>
      <c r="AW33" s="40">
        <f>AQ33+AW31</f>
        <v>8.4726232015562772E-2</v>
      </c>
      <c r="AX33" s="40">
        <f>AR33+AX31</f>
        <v>-0.26788754132411602</v>
      </c>
      <c r="AY33" s="40">
        <f>AS33+AY31</f>
        <v>0.36808778617049676</v>
      </c>
      <c r="AZ33" s="40"/>
      <c r="BA33" s="40"/>
      <c r="BB33" s="40"/>
      <c r="BC33" s="41"/>
      <c r="BD33" s="40"/>
      <c r="BE33" s="40"/>
      <c r="BF33" s="41"/>
      <c r="BG33" s="68"/>
      <c r="BH33" s="42" t="str">
        <f t="shared" ref="BH33:BL34" si="51">AU112</f>
        <v>dE_dc_tminus1</v>
      </c>
      <c r="BI33" s="42">
        <f>AV112</f>
        <v>-0.24796912594563145</v>
      </c>
      <c r="BJ33" s="43">
        <f t="shared" si="51"/>
        <v>3.2052458990412751E-2</v>
      </c>
      <c r="BK33" s="43">
        <f>AX112</f>
        <v>-0.10725726461047246</v>
      </c>
      <c r="BL33" s="44">
        <f t="shared" si="51"/>
        <v>0.15603140335734469</v>
      </c>
      <c r="BM33" s="39"/>
      <c r="BN33" s="40" t="s">
        <v>94</v>
      </c>
      <c r="BO33" s="40">
        <f>BI33+BO31</f>
        <v>-0.54385657725080538</v>
      </c>
      <c r="BP33" s="40">
        <f>BJ33+BP31</f>
        <v>9.3467844547799411E-2</v>
      </c>
      <c r="BQ33" s="40">
        <f>BK33+BQ31</f>
        <v>-0.32973286564933663</v>
      </c>
      <c r="BR33" s="40">
        <f>BL33+BR31</f>
        <v>0.40482316102177174</v>
      </c>
      <c r="BS33" s="40"/>
      <c r="BT33" s="40"/>
      <c r="BU33" s="40"/>
      <c r="BV33" s="41"/>
      <c r="BW33" s="40"/>
      <c r="BX33" s="40"/>
      <c r="BY33" s="41"/>
      <c r="BZ33" s="68"/>
      <c r="CA33" s="42">
        <f t="shared" ref="CA33:CA34" si="52">BN112</f>
        <v>0</v>
      </c>
      <c r="CB33" s="42">
        <f>BO112</f>
        <v>-0.3163392234314189</v>
      </c>
      <c r="CC33" s="43">
        <f t="shared" ref="CC33:CC34" si="53">BP112</f>
        <v>3.551940940928882E-2</v>
      </c>
      <c r="CD33" s="43">
        <f t="shared" ref="CD33:CD34" si="54">BQ112</f>
        <v>-0.13553169352423583</v>
      </c>
      <c r="CE33" s="44">
        <f t="shared" ref="CE33:CE34" si="55">BR112</f>
        <v>0.16973550457017636</v>
      </c>
      <c r="CF33" s="39"/>
      <c r="CG33" s="40" t="s">
        <v>94</v>
      </c>
      <c r="CH33" s="40">
        <f>CB33+CH31</f>
        <v>-0.63184354219919747</v>
      </c>
      <c r="CI33" s="40">
        <f>CC33+CI31</f>
        <v>0.10153739940578452</v>
      </c>
      <c r="CJ33" s="40">
        <f>CD33+CJ31</f>
        <v>-0.37342161075198466</v>
      </c>
      <c r="CK33" s="40">
        <f>CE33+CK31</f>
        <v>0.41592813108292587</v>
      </c>
      <c r="CL33" s="40"/>
      <c r="CM33" s="40"/>
      <c r="CN33" s="40"/>
      <c r="CO33" s="41"/>
      <c r="CP33" s="40"/>
      <c r="CQ33" s="40"/>
      <c r="CR33" s="41"/>
      <c r="CS33" s="68"/>
      <c r="CT33" s="42">
        <f t="shared" ref="CT33:CT34" si="56">CG112</f>
        <v>0</v>
      </c>
      <c r="CU33" s="42">
        <f>CH112</f>
        <v>-0.37965309160518917</v>
      </c>
      <c r="CV33" s="43">
        <f t="shared" ref="CV33:CV34" si="57">CI112</f>
        <v>3.8188744146952537E-2</v>
      </c>
      <c r="CW33" s="43">
        <f t="shared" ref="CW33:CW34" si="58">CJ112</f>
        <v>-0.1573745769725301</v>
      </c>
      <c r="CX33" s="44">
        <f t="shared" ref="CX33:CX34" si="59">CK112</f>
        <v>0.17439097806259396</v>
      </c>
      <c r="CY33" s="39"/>
      <c r="CZ33" s="40" t="s">
        <v>94</v>
      </c>
      <c r="DA33" s="40">
        <f>CU33+DA31</f>
        <v>-0.72670706922462835</v>
      </c>
      <c r="DB33" s="40">
        <f>CV33+DB31</f>
        <v>0.10552436031721751</v>
      </c>
      <c r="DC33" s="40">
        <f>CW33+DC31</f>
        <v>-0.42051310395018771</v>
      </c>
      <c r="DD33" s="40">
        <f>CX33+DD31</f>
        <v>0.42664737533096059</v>
      </c>
      <c r="DE33" s="40"/>
      <c r="DF33" s="40"/>
      <c r="DG33" s="40"/>
      <c r="DH33" s="41"/>
      <c r="DI33" s="40"/>
      <c r="DJ33" s="40"/>
      <c r="DK33" s="41"/>
      <c r="DL33" s="68"/>
      <c r="DM33" s="42">
        <f t="shared" ref="DM33:DM34" si="60">CZ112</f>
        <v>0</v>
      </c>
      <c r="DN33" s="42">
        <f>DA112</f>
        <v>-0.46803218492692472</v>
      </c>
      <c r="DO33" s="43">
        <f t="shared" ref="DO33:DO34" si="61">DB112</f>
        <v>3.8228327540812061E-2</v>
      </c>
      <c r="DP33" s="43">
        <f t="shared" ref="DP33:DP34" si="62">DC112</f>
        <v>-0.17510998146850676</v>
      </c>
      <c r="DQ33" s="44">
        <f t="shared" ref="DQ33:DQ34" si="63">DD112</f>
        <v>0.19397910420164696</v>
      </c>
      <c r="DR33" s="39"/>
      <c r="DS33" s="40" t="s">
        <v>94</v>
      </c>
      <c r="DT33" s="40">
        <f>DN33+DT31</f>
        <v>-0.83032124416358311</v>
      </c>
      <c r="DU33" s="40">
        <f>DO33+DU31</f>
        <v>-7.2113095734826105E-2</v>
      </c>
      <c r="DV33" s="40">
        <f>DP33+DV31</f>
        <v>-0.46375514142033197</v>
      </c>
      <c r="DW33" s="40">
        <f>DQ33+DW31</f>
        <v>-0.10906829188727127</v>
      </c>
      <c r="DX33" s="40"/>
      <c r="DY33" s="40"/>
      <c r="DZ33" s="40"/>
      <c r="EA33" s="41"/>
      <c r="EB33" s="40"/>
      <c r="EC33" s="40"/>
      <c r="ED33" s="41"/>
    </row>
    <row r="34" spans="21:134">
      <c r="U34" s="68"/>
      <c r="V34" s="42" t="s">
        <v>143</v>
      </c>
      <c r="W34" s="42">
        <v>0</v>
      </c>
      <c r="X34" s="43">
        <v>0</v>
      </c>
      <c r="Y34" s="43">
        <v>0</v>
      </c>
      <c r="Z34" s="44">
        <v>0</v>
      </c>
      <c r="AA34" s="42"/>
      <c r="AB34" s="43"/>
      <c r="AC34" s="43"/>
      <c r="AD34" s="43"/>
      <c r="AE34" s="43"/>
      <c r="AF34" s="42"/>
      <c r="AG34" s="43"/>
      <c r="AH34" s="43"/>
      <c r="AI34" s="43"/>
      <c r="AJ34" s="44"/>
      <c r="AK34" s="40"/>
      <c r="AL34" s="40"/>
      <c r="AM34" s="41"/>
      <c r="AN34" s="68"/>
      <c r="AO34" s="36" t="s">
        <v>78</v>
      </c>
      <c r="AP34" s="36">
        <f t="shared" si="50"/>
        <v>-1.4368433848714283E-2</v>
      </c>
      <c r="AQ34" s="37">
        <f t="shared" si="50"/>
        <v>-8.7345037356959365E-2</v>
      </c>
      <c r="AR34" s="37">
        <f t="shared" si="50"/>
        <v>-0.1026811001606092</v>
      </c>
      <c r="AS34" s="45">
        <f t="shared" si="50"/>
        <v>-3.2758122329048359E-2</v>
      </c>
      <c r="AT34" s="42"/>
      <c r="AU34" s="43"/>
      <c r="AV34" s="43"/>
      <c r="AW34" s="43"/>
      <c r="AX34" s="43"/>
      <c r="AY34" s="42"/>
      <c r="AZ34" s="43"/>
      <c r="BA34" s="43"/>
      <c r="BB34" s="43"/>
      <c r="BC34" s="44"/>
      <c r="BD34" s="40"/>
      <c r="BE34" s="40"/>
      <c r="BF34" s="41"/>
      <c r="BG34" s="68"/>
      <c r="BH34" s="36" t="str">
        <f t="shared" si="51"/>
        <v>dE_dh_tminus1</v>
      </c>
      <c r="BI34" s="36">
        <f t="shared" si="51"/>
        <v>-5.9283272109798668E-2</v>
      </c>
      <c r="BJ34" s="37">
        <f t="shared" si="51"/>
        <v>-9.7967627806076998E-2</v>
      </c>
      <c r="BK34" s="37">
        <f t="shared" si="51"/>
        <v>-0.15272316920668491</v>
      </c>
      <c r="BL34" s="45">
        <f t="shared" si="51"/>
        <v>-5.2264051573318274E-2</v>
      </c>
      <c r="BM34" s="42"/>
      <c r="BN34" s="43"/>
      <c r="BO34" s="43"/>
      <c r="BP34" s="43"/>
      <c r="BQ34" s="43"/>
      <c r="BR34" s="42"/>
      <c r="BS34" s="43"/>
      <c r="BT34" s="43"/>
      <c r="BU34" s="43"/>
      <c r="BV34" s="44"/>
      <c r="BW34" s="40"/>
      <c r="BX34" s="40"/>
      <c r="BY34" s="41"/>
      <c r="BZ34" s="68"/>
      <c r="CA34" s="36">
        <f t="shared" si="52"/>
        <v>0</v>
      </c>
      <c r="CB34" s="36">
        <f t="shared" ref="CB34" si="64">BO113</f>
        <v>-8.7536351783038466E-2</v>
      </c>
      <c r="CC34" s="37">
        <f t="shared" si="53"/>
        <v>-0.10356174390978264</v>
      </c>
      <c r="CD34" s="37">
        <f t="shared" si="54"/>
        <v>-0.18992880562261075</v>
      </c>
      <c r="CE34" s="45">
        <f t="shared" si="55"/>
        <v>-5.6216952355077038E-2</v>
      </c>
      <c r="CF34" s="42"/>
      <c r="CG34" s="43"/>
      <c r="CH34" s="43"/>
      <c r="CI34" s="43"/>
      <c r="CJ34" s="43"/>
      <c r="CK34" s="42"/>
      <c r="CL34" s="43"/>
      <c r="CM34" s="43"/>
      <c r="CN34" s="43"/>
      <c r="CO34" s="44"/>
      <c r="CP34" s="40"/>
      <c r="CQ34" s="40"/>
      <c r="CR34" s="41"/>
      <c r="CS34" s="68"/>
      <c r="CT34" s="36">
        <f t="shared" si="56"/>
        <v>0</v>
      </c>
      <c r="CU34" s="36">
        <f t="shared" ref="CU34" si="65">CH113</f>
        <v>-0.11557925603502268</v>
      </c>
      <c r="CV34" s="37">
        <f t="shared" si="57"/>
        <v>-0.10049414860167266</v>
      </c>
      <c r="CW34" s="37">
        <f t="shared" si="58"/>
        <v>-0.22390358094259549</v>
      </c>
      <c r="CX34" s="45">
        <f t="shared" si="59"/>
        <v>-4.6780837340977252E-2</v>
      </c>
      <c r="CY34" s="42"/>
      <c r="CZ34" s="43"/>
      <c r="DA34" s="43"/>
      <c r="DB34" s="43"/>
      <c r="DC34" s="43"/>
      <c r="DD34" s="42"/>
      <c r="DE34" s="43"/>
      <c r="DF34" s="43"/>
      <c r="DG34" s="43"/>
      <c r="DH34" s="44"/>
      <c r="DI34" s="40"/>
      <c r="DJ34" s="40"/>
      <c r="DK34" s="41"/>
      <c r="DL34" s="68"/>
      <c r="DM34" s="36">
        <f t="shared" si="60"/>
        <v>0</v>
      </c>
      <c r="DN34" s="36">
        <f t="shared" ref="DN34" si="66">DA113</f>
        <v>-0.14511487225624894</v>
      </c>
      <c r="DO34" s="37">
        <f t="shared" si="61"/>
        <v>-8.3896844421233047E-2</v>
      </c>
      <c r="DP34" s="37">
        <f t="shared" si="62"/>
        <v>-0.26606028906493318</v>
      </c>
      <c r="DQ34" s="45">
        <f t="shared" si="63"/>
        <v>-2.9316479726900282E-2</v>
      </c>
      <c r="DR34" s="42"/>
      <c r="DS34" s="43"/>
      <c r="DT34" s="43"/>
      <c r="DU34" s="43"/>
      <c r="DV34" s="43"/>
      <c r="DW34" s="42"/>
      <c r="DX34" s="43"/>
      <c r="DY34" s="43"/>
      <c r="DZ34" s="43"/>
      <c r="EA34" s="44"/>
      <c r="EB34" s="40"/>
      <c r="EC34" s="40"/>
      <c r="ED34" s="41"/>
    </row>
    <row r="35" spans="21:134">
      <c r="V35" s="39"/>
      <c r="W35" s="32"/>
      <c r="X35" s="32"/>
      <c r="Y35" s="32"/>
      <c r="Z35" s="32"/>
      <c r="AA35" s="40"/>
      <c r="AB35" s="40"/>
      <c r="AC35" s="40"/>
      <c r="AD35" s="40"/>
      <c r="AE35" s="40"/>
      <c r="AF35" s="40"/>
      <c r="AG35" s="40"/>
      <c r="AH35" s="40"/>
      <c r="AI35" s="40"/>
      <c r="AJ35" s="41"/>
      <c r="AK35" s="40"/>
      <c r="AL35" s="40"/>
      <c r="AM35" s="41"/>
      <c r="AN35" s="32"/>
      <c r="AO35" s="39"/>
      <c r="AP35" s="32"/>
      <c r="AQ35" s="32"/>
      <c r="AR35" s="32"/>
      <c r="AS35" s="32"/>
      <c r="AT35" s="40"/>
      <c r="AU35" s="40"/>
      <c r="AV35" s="40"/>
      <c r="AW35" s="40"/>
      <c r="AX35" s="40"/>
      <c r="AY35" s="40"/>
      <c r="AZ35" s="40"/>
      <c r="BA35" s="40"/>
      <c r="BB35" s="40"/>
      <c r="BC35" s="41"/>
      <c r="BD35" s="40"/>
      <c r="BE35" s="40"/>
      <c r="BF35" s="41"/>
      <c r="BG35" s="32"/>
      <c r="BH35" s="39"/>
      <c r="BI35" s="32"/>
      <c r="BJ35" s="32"/>
      <c r="BK35" s="32"/>
      <c r="BL35" s="32"/>
      <c r="BM35" s="40"/>
      <c r="BN35" s="40"/>
      <c r="BO35" s="40"/>
      <c r="BP35" s="40"/>
      <c r="BQ35" s="40"/>
      <c r="BR35" s="40"/>
      <c r="BS35" s="40"/>
      <c r="BT35" s="40"/>
      <c r="BU35" s="40"/>
      <c r="BV35" s="41"/>
      <c r="BW35" s="40"/>
      <c r="BX35" s="40"/>
      <c r="BY35" s="41"/>
      <c r="BZ35" s="32"/>
      <c r="CA35" s="39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1"/>
      <c r="CP35" s="40"/>
      <c r="CQ35" s="40"/>
      <c r="CR35" s="41"/>
      <c r="CS35" s="32"/>
      <c r="CT35" s="39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1"/>
      <c r="DI35" s="40"/>
      <c r="DJ35" s="40"/>
      <c r="DK35" s="41"/>
      <c r="DL35" s="32"/>
      <c r="DM35" s="39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1"/>
      <c r="EB35" s="40"/>
      <c r="EC35" s="40"/>
      <c r="ED35" s="41"/>
    </row>
    <row r="36" spans="21:134">
      <c r="V36" s="69" t="s">
        <v>83</v>
      </c>
      <c r="W36" s="69">
        <v>4</v>
      </c>
      <c r="X36" s="70">
        <v>4</v>
      </c>
      <c r="Y36" s="70">
        <v>4</v>
      </c>
      <c r="Z36" s="66">
        <v>4</v>
      </c>
      <c r="AA36" s="56">
        <v>4</v>
      </c>
      <c r="AB36" s="116" t="s">
        <v>95</v>
      </c>
      <c r="AC36" s="116"/>
      <c r="AD36" s="37"/>
      <c r="AE36" s="37"/>
      <c r="AF36" s="37"/>
      <c r="AG36" s="36"/>
      <c r="AH36" s="37"/>
      <c r="AI36" s="37"/>
      <c r="AJ36" s="45"/>
      <c r="AK36" s="40"/>
      <c r="AL36" s="40"/>
      <c r="AM36" s="41"/>
      <c r="AN36" s="32"/>
      <c r="AO36" s="69" t="s">
        <v>83</v>
      </c>
      <c r="AP36" s="69">
        <v>4</v>
      </c>
      <c r="AQ36" s="70">
        <v>4</v>
      </c>
      <c r="AR36" s="70">
        <v>4</v>
      </c>
      <c r="AS36" s="66">
        <v>4</v>
      </c>
      <c r="AT36" s="56">
        <v>4</v>
      </c>
      <c r="AU36" s="116" t="s">
        <v>95</v>
      </c>
      <c r="AV36" s="116"/>
      <c r="AW36" s="37"/>
      <c r="AX36" s="37"/>
      <c r="AY36" s="37"/>
      <c r="AZ36" s="36"/>
      <c r="BA36" s="37"/>
      <c r="BB36" s="37"/>
      <c r="BC36" s="45"/>
      <c r="BD36" s="40"/>
      <c r="BE36" s="40"/>
      <c r="BF36" s="41"/>
      <c r="BG36" s="32"/>
      <c r="BH36" s="69" t="s">
        <v>83</v>
      </c>
      <c r="BI36" s="69">
        <v>4</v>
      </c>
      <c r="BJ36" s="70">
        <v>4</v>
      </c>
      <c r="BK36" s="70">
        <v>4</v>
      </c>
      <c r="BL36" s="66">
        <v>4</v>
      </c>
      <c r="BM36" s="56">
        <v>4</v>
      </c>
      <c r="BN36" s="116" t="s">
        <v>95</v>
      </c>
      <c r="BO36" s="116"/>
      <c r="BP36" s="37"/>
      <c r="BQ36" s="37"/>
      <c r="BR36" s="37"/>
      <c r="BS36" s="36"/>
      <c r="BT36" s="37"/>
      <c r="BU36" s="37"/>
      <c r="BV36" s="45"/>
      <c r="BW36" s="40"/>
      <c r="BX36" s="40"/>
      <c r="BY36" s="41"/>
      <c r="BZ36" s="32"/>
      <c r="CA36" s="69" t="s">
        <v>83</v>
      </c>
      <c r="CB36" s="69">
        <v>4</v>
      </c>
      <c r="CC36" s="70">
        <v>4</v>
      </c>
      <c r="CD36" s="70">
        <v>4</v>
      </c>
      <c r="CE36" s="66">
        <v>4</v>
      </c>
      <c r="CF36" s="56">
        <v>4</v>
      </c>
      <c r="CG36" s="116" t="s">
        <v>95</v>
      </c>
      <c r="CH36" s="116"/>
      <c r="CI36" s="37"/>
      <c r="CJ36" s="37"/>
      <c r="CK36" s="37"/>
      <c r="CL36" s="36"/>
      <c r="CM36" s="37"/>
      <c r="CN36" s="37"/>
      <c r="CO36" s="45"/>
      <c r="CP36" s="40"/>
      <c r="CQ36" s="40"/>
      <c r="CR36" s="41"/>
      <c r="CS36" s="32"/>
      <c r="CT36" s="69" t="s">
        <v>83</v>
      </c>
      <c r="CU36" s="69">
        <v>4</v>
      </c>
      <c r="CV36" s="70">
        <v>4</v>
      </c>
      <c r="CW36" s="70">
        <v>4</v>
      </c>
      <c r="CX36" s="66">
        <v>4</v>
      </c>
      <c r="CY36" s="56">
        <v>4</v>
      </c>
      <c r="CZ36" s="116" t="s">
        <v>95</v>
      </c>
      <c r="DA36" s="116"/>
      <c r="DB36" s="37"/>
      <c r="DC36" s="37"/>
      <c r="DD36" s="37"/>
      <c r="DE36" s="36"/>
      <c r="DF36" s="37"/>
      <c r="DG36" s="37"/>
      <c r="DH36" s="45"/>
      <c r="DI36" s="40"/>
      <c r="DJ36" s="40"/>
      <c r="DK36" s="41"/>
      <c r="DL36" s="32"/>
      <c r="DM36" s="69" t="s">
        <v>83</v>
      </c>
      <c r="DN36" s="69">
        <v>4</v>
      </c>
      <c r="DO36" s="70">
        <v>4</v>
      </c>
      <c r="DP36" s="70">
        <v>4</v>
      </c>
      <c r="DQ36" s="66">
        <v>4</v>
      </c>
      <c r="DR36" s="56">
        <v>4</v>
      </c>
      <c r="DS36" s="116" t="s">
        <v>95</v>
      </c>
      <c r="DT36" s="116"/>
      <c r="DU36" s="37"/>
      <c r="DV36" s="37"/>
      <c r="DW36" s="37"/>
      <c r="DX36" s="36"/>
      <c r="DY36" s="37"/>
      <c r="DZ36" s="37"/>
      <c r="EA36" s="45"/>
      <c r="EB36" s="40"/>
      <c r="EC36" s="40"/>
      <c r="ED36" s="41"/>
    </row>
    <row r="37" spans="21:134">
      <c r="V37" s="39"/>
      <c r="W37" s="32"/>
      <c r="X37" s="32"/>
      <c r="Y37" s="32"/>
      <c r="Z37" s="32"/>
      <c r="AA37" s="39"/>
      <c r="AB37" s="40"/>
      <c r="AC37" s="40" t="s">
        <v>96</v>
      </c>
      <c r="AD37" s="40"/>
      <c r="AE37" s="40"/>
      <c r="AF37" s="40"/>
      <c r="AG37" s="39"/>
      <c r="AH37" s="40"/>
      <c r="AI37" s="40"/>
      <c r="AJ37" s="41"/>
      <c r="AK37" s="40"/>
      <c r="AL37" s="40"/>
      <c r="AM37" s="41"/>
      <c r="AN37" s="32"/>
      <c r="AO37" s="39"/>
      <c r="AP37" s="32"/>
      <c r="AQ37" s="32"/>
      <c r="AR37" s="32"/>
      <c r="AS37" s="32"/>
      <c r="AT37" s="39"/>
      <c r="AU37" s="40"/>
      <c r="AV37" s="40" t="s">
        <v>96</v>
      </c>
      <c r="AW37" s="40"/>
      <c r="AX37" s="40"/>
      <c r="AY37" s="40"/>
      <c r="AZ37" s="39"/>
      <c r="BA37" s="40"/>
      <c r="BB37" s="40"/>
      <c r="BC37" s="41"/>
      <c r="BD37" s="40"/>
      <c r="BE37" s="40"/>
      <c r="BF37" s="41"/>
      <c r="BG37" s="32"/>
      <c r="BH37" s="39"/>
      <c r="BI37" s="32"/>
      <c r="BJ37" s="32"/>
      <c r="BK37" s="32"/>
      <c r="BL37" s="32"/>
      <c r="BM37" s="39"/>
      <c r="BN37" s="40"/>
      <c r="BO37" s="40" t="s">
        <v>96</v>
      </c>
      <c r="BP37" s="40"/>
      <c r="BQ37" s="40"/>
      <c r="BR37" s="40"/>
      <c r="BS37" s="39"/>
      <c r="BT37" s="40"/>
      <c r="BU37" s="40"/>
      <c r="BV37" s="41"/>
      <c r="BW37" s="40"/>
      <c r="BX37" s="40"/>
      <c r="BY37" s="41"/>
      <c r="BZ37" s="32"/>
      <c r="CA37" s="39"/>
      <c r="CB37" s="40"/>
      <c r="CC37" s="40"/>
      <c r="CD37" s="40"/>
      <c r="CE37" s="40"/>
      <c r="CF37" s="39"/>
      <c r="CG37" s="40"/>
      <c r="CH37" s="40" t="s">
        <v>96</v>
      </c>
      <c r="CI37" s="40"/>
      <c r="CJ37" s="40"/>
      <c r="CK37" s="40"/>
      <c r="CL37" s="39"/>
      <c r="CM37" s="40"/>
      <c r="CN37" s="40"/>
      <c r="CO37" s="41"/>
      <c r="CP37" s="40"/>
      <c r="CQ37" s="40"/>
      <c r="CR37" s="41"/>
      <c r="CS37" s="32"/>
      <c r="CT37" s="39"/>
      <c r="CU37" s="40"/>
      <c r="CV37" s="40"/>
      <c r="CW37" s="40"/>
      <c r="CX37" s="40"/>
      <c r="CY37" s="39"/>
      <c r="CZ37" s="40"/>
      <c r="DA37" s="40" t="s">
        <v>96</v>
      </c>
      <c r="DB37" s="40"/>
      <c r="DC37" s="40"/>
      <c r="DD37" s="40"/>
      <c r="DE37" s="39"/>
      <c r="DF37" s="40"/>
      <c r="DG37" s="40"/>
      <c r="DH37" s="41"/>
      <c r="DI37" s="40"/>
      <c r="DJ37" s="40"/>
      <c r="DK37" s="41"/>
      <c r="DL37" s="32"/>
      <c r="DM37" s="39"/>
      <c r="DN37" s="40"/>
      <c r="DO37" s="40"/>
      <c r="DP37" s="40"/>
      <c r="DQ37" s="40"/>
      <c r="DR37" s="39"/>
      <c r="DS37" s="40"/>
      <c r="DT37" s="40" t="s">
        <v>96</v>
      </c>
      <c r="DU37" s="40"/>
      <c r="DV37" s="40"/>
      <c r="DW37" s="40"/>
      <c r="DX37" s="39"/>
      <c r="DY37" s="40"/>
      <c r="DZ37" s="40"/>
      <c r="EA37" s="41"/>
      <c r="EB37" s="40"/>
      <c r="EC37" s="40"/>
      <c r="ED37" s="41"/>
    </row>
    <row r="38" spans="21:134">
      <c r="U38" s="68"/>
      <c r="V38" s="69" t="s">
        <v>88</v>
      </c>
      <c r="W38" s="69">
        <f>Z6</f>
        <v>-0.2108879579052271</v>
      </c>
      <c r="X38" s="70">
        <f>AA6</f>
        <v>0.78307507924365527</v>
      </c>
      <c r="Y38" s="70">
        <f>AB6</f>
        <v>8.797068699468813E-2</v>
      </c>
      <c r="Z38" s="66">
        <f>AC6</f>
        <v>0.35970900897512303</v>
      </c>
      <c r="AA38" s="39"/>
      <c r="AB38" s="54" t="s">
        <v>97</v>
      </c>
      <c r="AC38" s="55">
        <f>PRODUCT(AC33,W40)</f>
        <v>6.4748343212033113E-2</v>
      </c>
      <c r="AD38" s="55">
        <f>PRODUCT(AD33,X40)</f>
        <v>5.4493159808755118E-2</v>
      </c>
      <c r="AE38" s="55">
        <f>PRODUCT(AE33,Y40)</f>
        <v>-2.7691734687872175E-2</v>
      </c>
      <c r="AF38" s="55">
        <f>PRODUCT(AF33,Z40)</f>
        <v>0.17164652791213292</v>
      </c>
      <c r="AG38" s="39"/>
      <c r="AH38" s="40"/>
      <c r="AI38" s="40"/>
      <c r="AJ38" s="41"/>
      <c r="AK38" s="40"/>
      <c r="AL38" s="40"/>
      <c r="AM38" s="41"/>
      <c r="AN38" s="68"/>
      <c r="AO38" s="69" t="s">
        <v>88</v>
      </c>
      <c r="AP38" s="69">
        <f>V6</f>
        <v>-0.17437431520498275</v>
      </c>
      <c r="AQ38" s="69">
        <f t="shared" ref="AQ38:AS38" si="67">W6</f>
        <v>0.75518372921930399</v>
      </c>
      <c r="AR38" s="69">
        <f t="shared" si="67"/>
        <v>6.8711480440645137E-2</v>
      </c>
      <c r="AS38" s="69">
        <f t="shared" si="67"/>
        <v>0.34956375948938656</v>
      </c>
      <c r="AT38" s="39"/>
      <c r="AU38" s="54" t="s">
        <v>97</v>
      </c>
      <c r="AV38" s="55">
        <f>PRODUCT(AV33,AP40)</f>
        <v>9.88832665553106E-2</v>
      </c>
      <c r="AW38" s="55">
        <f>PRODUCT(AW33,AQ40)</f>
        <v>6.6302575578540093E-2</v>
      </c>
      <c r="AX38" s="55">
        <f>PRODUCT(AX33,AR40)</f>
        <v>-4.9812813828687665E-2</v>
      </c>
      <c r="AY38" s="55">
        <f>PRODUCT(AY33,AS40)</f>
        <v>0.24152607947196589</v>
      </c>
      <c r="AZ38" s="39"/>
      <c r="BA38" s="40"/>
      <c r="BB38" s="40"/>
      <c r="BC38" s="41"/>
      <c r="BD38" s="40"/>
      <c r="BE38" s="40"/>
      <c r="BF38" s="41"/>
      <c r="BG38" s="68"/>
      <c r="BH38" s="69" t="s">
        <v>88</v>
      </c>
      <c r="BI38" s="69">
        <f>R6</f>
        <v>-0.11522628536280562</v>
      </c>
      <c r="BJ38" s="69">
        <f t="shared" ref="BJ38:BL38" si="68">S6</f>
        <v>0.7149214723803119</v>
      </c>
      <c r="BK38" s="69">
        <f t="shared" si="68"/>
        <v>5.0506618073836607E-2</v>
      </c>
      <c r="BL38" s="69">
        <f t="shared" si="68"/>
        <v>0.33808696085108525</v>
      </c>
      <c r="BM38" s="39"/>
      <c r="BN38" s="54" t="s">
        <v>97</v>
      </c>
      <c r="BO38" s="55">
        <f>PRODUCT(BO33,BI40)</f>
        <v>0.12754998989019972</v>
      </c>
      <c r="BP38" s="55">
        <f>PRODUCT(BP33,BJ40)</f>
        <v>7.2044158729939356E-2</v>
      </c>
      <c r="BQ38" s="55">
        <f>PRODUCT(BQ33,BK40)</f>
        <v>-4.9677752797736278E-2</v>
      </c>
      <c r="BR38" s="55">
        <f>PRODUCT(BR33,BL40)</f>
        <v>0.2604391837079259</v>
      </c>
      <c r="BS38" s="39"/>
      <c r="BT38" s="40"/>
      <c r="BU38" s="40"/>
      <c r="BV38" s="41"/>
      <c r="BW38" s="40"/>
      <c r="BX38" s="40"/>
      <c r="BY38" s="41"/>
      <c r="BZ38" s="68"/>
      <c r="CA38" s="69" t="s">
        <v>88</v>
      </c>
      <c r="CB38" s="69">
        <f>N6</f>
        <v>-3.0034231792653507E-2</v>
      </c>
      <c r="CC38" s="70">
        <f t="shared" ref="CC38:CE38" si="69">O6</f>
        <v>0.64863608436058273</v>
      </c>
      <c r="CD38" s="70">
        <f t="shared" si="69"/>
        <v>3.8496295750941413E-2</v>
      </c>
      <c r="CE38" s="66">
        <f t="shared" si="69"/>
        <v>0.31453119172534377</v>
      </c>
      <c r="CF38" s="39"/>
      <c r="CG38" s="54" t="s">
        <v>97</v>
      </c>
      <c r="CH38" s="55">
        <f>PRODUCT(CH33,CB40)</f>
        <v>0.13503506247750369</v>
      </c>
      <c r="CI38" s="55">
        <f>PRODUCT(CI33,CC40)</f>
        <v>7.6548523359407247E-2</v>
      </c>
      <c r="CJ38" s="55">
        <f>PRODUCT(CJ33,CD40)</f>
        <v>-3.982436049953933E-2</v>
      </c>
      <c r="CK38" s="55">
        <f>PRODUCT(CK33,CE40)</f>
        <v>0.2747504083303326</v>
      </c>
      <c r="CL38" s="39"/>
      <c r="CM38" s="40"/>
      <c r="CN38" s="40"/>
      <c r="CO38" s="41"/>
      <c r="CP38" s="40"/>
      <c r="CQ38" s="40"/>
      <c r="CR38" s="41"/>
      <c r="CS38" s="68"/>
      <c r="CT38" s="69" t="s">
        <v>88</v>
      </c>
      <c r="CU38" s="69">
        <f t="shared" ref="CU38:CX38" si="70">J6</f>
        <v>3.2106100473341968E-2</v>
      </c>
      <c r="CV38" s="70">
        <f t="shared" si="70"/>
        <v>0.48731285314270151</v>
      </c>
      <c r="CW38" s="70">
        <f t="shared" si="70"/>
        <v>1.4775580894157855E-2</v>
      </c>
      <c r="CX38" s="66">
        <f t="shared" si="70"/>
        <v>0.21102268805354144</v>
      </c>
      <c r="CY38" s="39"/>
      <c r="CZ38" s="54" t="s">
        <v>97</v>
      </c>
      <c r="DA38" s="55">
        <f>PRODUCT(DA33,CU40)</f>
        <v>8.6750761228006193E-2</v>
      </c>
      <c r="DB38" s="55">
        <f>PRODUCT(DB33,CV40)</f>
        <v>8.0462927454297034E-2</v>
      </c>
      <c r="DC38" s="55">
        <f>PRODUCT(DC33,CW40)</f>
        <v>-4.0682848667745575E-2</v>
      </c>
      <c r="DD38" s="55">
        <f>PRODUCT(DD33,CX40)</f>
        <v>0.32355910909080687</v>
      </c>
      <c r="DE38" s="39"/>
      <c r="DF38" s="40"/>
      <c r="DG38" s="40"/>
      <c r="DH38" s="41"/>
      <c r="DI38" s="40"/>
      <c r="DJ38" s="40"/>
      <c r="DK38" s="41"/>
      <c r="DL38" s="68"/>
      <c r="DM38" s="69" t="s">
        <v>88</v>
      </c>
      <c r="DN38" s="69">
        <v>0</v>
      </c>
      <c r="DO38" s="69">
        <v>0</v>
      </c>
      <c r="DP38" s="69">
        <v>0</v>
      </c>
      <c r="DQ38" s="69">
        <v>0</v>
      </c>
      <c r="DR38" s="39"/>
      <c r="DS38" s="54" t="s">
        <v>97</v>
      </c>
      <c r="DT38" s="55">
        <f>PRODUCT(DT33,DN40)</f>
        <v>-6.8984419305706743E-2</v>
      </c>
      <c r="DU38" s="55">
        <f>PRODUCT(DU33,DO40)</f>
        <v>-5.7762312181227217E-2</v>
      </c>
      <c r="DV38" s="55">
        <f>PRODUCT(DV33,DP40)</f>
        <v>-1.8838861977460524E-2</v>
      </c>
      <c r="DW38" s="55">
        <f>PRODUCT(DW33,DQ40)</f>
        <v>-9.2720583716845412E-2</v>
      </c>
      <c r="DX38" s="39"/>
      <c r="DY38" s="40"/>
      <c r="DZ38" s="40"/>
      <c r="EA38" s="41"/>
      <c r="EB38" s="40"/>
      <c r="EC38" s="40"/>
      <c r="ED38" s="41"/>
    </row>
    <row r="39" spans="21:134">
      <c r="V39" s="39"/>
      <c r="W39" s="32"/>
      <c r="X39" s="32"/>
      <c r="Y39" s="32"/>
      <c r="Z39" s="32"/>
      <c r="AA39" s="52">
        <v>5</v>
      </c>
      <c r="AB39" s="113" t="s">
        <v>98</v>
      </c>
      <c r="AC39" s="113"/>
      <c r="AD39" s="40"/>
      <c r="AE39" s="40"/>
      <c r="AF39" s="40"/>
      <c r="AG39" s="39"/>
      <c r="AH39" s="40"/>
      <c r="AI39" s="40"/>
      <c r="AJ39" s="41"/>
      <c r="AK39" s="40"/>
      <c r="AL39" s="40"/>
      <c r="AM39" s="41"/>
      <c r="AN39" s="32"/>
      <c r="AO39" s="39"/>
      <c r="AP39" s="32"/>
      <c r="AQ39" s="32"/>
      <c r="AR39" s="32"/>
      <c r="AS39" s="32"/>
      <c r="AT39" s="52">
        <v>5</v>
      </c>
      <c r="AU39" s="113" t="s">
        <v>98</v>
      </c>
      <c r="AV39" s="113"/>
      <c r="AW39" s="40"/>
      <c r="AX39" s="40"/>
      <c r="AY39" s="40"/>
      <c r="AZ39" s="39"/>
      <c r="BA39" s="40"/>
      <c r="BB39" s="40"/>
      <c r="BC39" s="41"/>
      <c r="BD39" s="40"/>
      <c r="BE39" s="40"/>
      <c r="BF39" s="41"/>
      <c r="BG39" s="32"/>
      <c r="BH39" s="39"/>
      <c r="BI39" s="32"/>
      <c r="BJ39" s="32"/>
      <c r="BK39" s="32"/>
      <c r="BL39" s="32"/>
      <c r="BM39" s="52">
        <v>5</v>
      </c>
      <c r="BN39" s="113" t="s">
        <v>98</v>
      </c>
      <c r="BO39" s="113"/>
      <c r="BP39" s="40"/>
      <c r="BQ39" s="40"/>
      <c r="BR39" s="40"/>
      <c r="BS39" s="39"/>
      <c r="BT39" s="40"/>
      <c r="BU39" s="40"/>
      <c r="BV39" s="41"/>
      <c r="BW39" s="40"/>
      <c r="BX39" s="40"/>
      <c r="BY39" s="41"/>
      <c r="BZ39" s="32"/>
      <c r="CA39" s="39"/>
      <c r="CB39" s="40"/>
      <c r="CC39" s="40"/>
      <c r="CD39" s="40"/>
      <c r="CE39" s="40"/>
      <c r="CF39" s="52">
        <v>5</v>
      </c>
      <c r="CG39" s="113" t="s">
        <v>98</v>
      </c>
      <c r="CH39" s="113"/>
      <c r="CI39" s="40"/>
      <c r="CJ39" s="40"/>
      <c r="CK39" s="40"/>
      <c r="CL39" s="39"/>
      <c r="CM39" s="40"/>
      <c r="CN39" s="40"/>
      <c r="CO39" s="41"/>
      <c r="CP39" s="40"/>
      <c r="CQ39" s="40"/>
      <c r="CR39" s="41"/>
      <c r="CS39" s="32"/>
      <c r="CT39" s="39"/>
      <c r="CU39" s="40"/>
      <c r="CV39" s="40"/>
      <c r="CW39" s="40"/>
      <c r="CX39" s="40"/>
      <c r="CY39" s="52">
        <v>5</v>
      </c>
      <c r="CZ39" s="113" t="s">
        <v>98</v>
      </c>
      <c r="DA39" s="113"/>
      <c r="DB39" s="40"/>
      <c r="DC39" s="40"/>
      <c r="DD39" s="40"/>
      <c r="DE39" s="39"/>
      <c r="DF39" s="40"/>
      <c r="DG39" s="40"/>
      <c r="DH39" s="41"/>
      <c r="DI39" s="40"/>
      <c r="DJ39" s="40"/>
      <c r="DK39" s="41"/>
      <c r="DL39" s="32"/>
      <c r="DM39" s="39"/>
      <c r="DN39" s="40"/>
      <c r="DO39" s="40"/>
      <c r="DP39" s="40"/>
      <c r="DQ39" s="40"/>
      <c r="DR39" s="52">
        <v>5</v>
      </c>
      <c r="DS39" s="113" t="s">
        <v>98</v>
      </c>
      <c r="DT39" s="113"/>
      <c r="DU39" s="40"/>
      <c r="DV39" s="40"/>
      <c r="DW39" s="40"/>
      <c r="DX39" s="39"/>
      <c r="DY39" s="40"/>
      <c r="DZ39" s="40"/>
      <c r="EA39" s="41"/>
      <c r="EB39" s="40"/>
      <c r="EC39" s="40"/>
      <c r="ED39" s="41"/>
    </row>
    <row r="40" spans="21:134">
      <c r="V40" s="36" t="s">
        <v>38</v>
      </c>
      <c r="W40" s="36">
        <f t="shared" ref="W40:Z46" si="71">AD2</f>
        <v>-0.25526745386079391</v>
      </c>
      <c r="X40" s="37">
        <f t="shared" si="71"/>
        <v>0.77694891298332203</v>
      </c>
      <c r="Y40" s="37">
        <f t="shared" si="71"/>
        <v>0.16993261024965711</v>
      </c>
      <c r="Z40" s="45">
        <f t="shared" si="71"/>
        <v>0.63433340117040604</v>
      </c>
      <c r="AA40" s="39"/>
      <c r="AB40" s="40"/>
      <c r="AC40" s="49" t="s">
        <v>99</v>
      </c>
      <c r="AD40" s="49"/>
      <c r="AE40" s="40"/>
      <c r="AF40" s="40"/>
      <c r="AG40" s="39"/>
      <c r="AH40" s="40"/>
      <c r="AI40" s="40"/>
      <c r="AJ40" s="41"/>
      <c r="AK40" s="40"/>
      <c r="AL40" s="40"/>
      <c r="AM40" s="41"/>
      <c r="AN40" s="32"/>
      <c r="AO40" s="36" t="s">
        <v>38</v>
      </c>
      <c r="AP40" s="36">
        <f t="shared" ref="AP40:AS46" si="72">Z2</f>
        <v>-0.23575442821608703</v>
      </c>
      <c r="AQ40" s="37">
        <f t="shared" si="72"/>
        <v>0.78255074020477433</v>
      </c>
      <c r="AR40" s="37">
        <f t="shared" si="72"/>
        <v>0.18594673564314568</v>
      </c>
      <c r="AS40" s="45">
        <f t="shared" si="72"/>
        <v>0.65616434053612416</v>
      </c>
      <c r="AT40" s="39"/>
      <c r="AU40" s="40"/>
      <c r="AV40" s="49" t="s">
        <v>99</v>
      </c>
      <c r="AW40" s="49"/>
      <c r="AX40" s="40"/>
      <c r="AY40" s="40"/>
      <c r="AZ40" s="39"/>
      <c r="BA40" s="40"/>
      <c r="BB40" s="40"/>
      <c r="BC40" s="41"/>
      <c r="BD40" s="40"/>
      <c r="BE40" s="40"/>
      <c r="BF40" s="41"/>
      <c r="BG40" s="32"/>
      <c r="BH40" s="36" t="s">
        <v>38</v>
      </c>
      <c r="BI40" s="36">
        <f>V2</f>
        <v>-0.23452872544994277</v>
      </c>
      <c r="BJ40" s="37">
        <f t="shared" ref="BI40:BL46" si="73">W2</f>
        <v>0.7707908434017221</v>
      </c>
      <c r="BK40" s="37">
        <f t="shared" si="73"/>
        <v>0.1506606043043566</v>
      </c>
      <c r="BL40" s="45">
        <f t="shared" si="73"/>
        <v>0.64334062075543952</v>
      </c>
      <c r="BM40" s="39"/>
      <c r="BN40" s="40"/>
      <c r="BO40" s="49" t="s">
        <v>99</v>
      </c>
      <c r="BP40" s="49"/>
      <c r="BQ40" s="40"/>
      <c r="BR40" s="40"/>
      <c r="BS40" s="39"/>
      <c r="BT40" s="40"/>
      <c r="BU40" s="40"/>
      <c r="BV40" s="41"/>
      <c r="BW40" s="40"/>
      <c r="BX40" s="40"/>
      <c r="BY40" s="41"/>
      <c r="BZ40" s="32"/>
      <c r="CA40" s="36" t="s">
        <v>38</v>
      </c>
      <c r="CB40" s="36">
        <f>R2</f>
        <v>-0.21371598102830969</v>
      </c>
      <c r="CC40" s="37">
        <f t="shared" ref="CB40:CE46" si="74">S2</f>
        <v>0.75389485851896199</v>
      </c>
      <c r="CD40" s="37">
        <f t="shared" si="74"/>
        <v>0.10664717668413001</v>
      </c>
      <c r="CE40" s="45">
        <f t="shared" si="74"/>
        <v>0.66057183392472707</v>
      </c>
      <c r="CF40" s="39"/>
      <c r="CG40" s="40"/>
      <c r="CH40" s="49" t="s">
        <v>99</v>
      </c>
      <c r="CI40" s="49"/>
      <c r="CJ40" s="40"/>
      <c r="CK40" s="40"/>
      <c r="CL40" s="39"/>
      <c r="CM40" s="40"/>
      <c r="CN40" s="40"/>
      <c r="CO40" s="41"/>
      <c r="CP40" s="40"/>
      <c r="CQ40" s="40"/>
      <c r="CR40" s="41"/>
      <c r="CS40" s="32"/>
      <c r="CT40" s="36" t="s">
        <v>38</v>
      </c>
      <c r="CU40" s="36">
        <f t="shared" ref="CU40:CX46" si="75">N2</f>
        <v>-0.11937514426626714</v>
      </c>
      <c r="CV40" s="37">
        <f t="shared" si="75"/>
        <v>0.76250571159509395</v>
      </c>
      <c r="CW40" s="37">
        <f t="shared" si="75"/>
        <v>9.6745733451780141E-2</v>
      </c>
      <c r="CX40" s="45">
        <f t="shared" si="75"/>
        <v>0.7583759511934518</v>
      </c>
      <c r="CY40" s="39"/>
      <c r="CZ40" s="40"/>
      <c r="DA40" s="49" t="s">
        <v>99</v>
      </c>
      <c r="DB40" s="49"/>
      <c r="DC40" s="40"/>
      <c r="DD40" s="40"/>
      <c r="DE40" s="39"/>
      <c r="DF40" s="40"/>
      <c r="DG40" s="40"/>
      <c r="DH40" s="41"/>
      <c r="DI40" s="40"/>
      <c r="DJ40" s="40"/>
      <c r="DK40" s="41"/>
      <c r="DL40" s="32"/>
      <c r="DM40" s="36" t="s">
        <v>38</v>
      </c>
      <c r="DN40" s="36">
        <f t="shared" ref="DN40:DQ46" si="76">J2</f>
        <v>8.3081602199878188E-2</v>
      </c>
      <c r="DO40" s="37">
        <f t="shared" si="76"/>
        <v>0.80099615184501971</v>
      </c>
      <c r="DP40" s="37">
        <f t="shared" si="76"/>
        <v>4.0622432604764627E-2</v>
      </c>
      <c r="DQ40" s="45">
        <f t="shared" si="76"/>
        <v>0.85011493361129919</v>
      </c>
      <c r="DR40" s="39"/>
      <c r="DS40" s="40"/>
      <c r="DT40" s="49" t="s">
        <v>99</v>
      </c>
      <c r="DU40" s="49"/>
      <c r="DV40" s="40"/>
      <c r="DW40" s="40"/>
      <c r="DX40" s="39"/>
      <c r="DY40" s="40"/>
      <c r="DZ40" s="40"/>
      <c r="EA40" s="41"/>
      <c r="EB40" s="40"/>
      <c r="EC40" s="40"/>
      <c r="ED40" s="41"/>
    </row>
    <row r="41" spans="21:134">
      <c r="V41" s="39" t="s">
        <v>27</v>
      </c>
      <c r="W41" s="39">
        <f t="shared" si="71"/>
        <v>0.46916309709480236</v>
      </c>
      <c r="X41" s="40">
        <f t="shared" si="71"/>
        <v>0.64317337434956101</v>
      </c>
      <c r="Y41" s="40">
        <f t="shared" si="71"/>
        <v>0.32537316827802204</v>
      </c>
      <c r="Z41" s="41">
        <f t="shared" si="71"/>
        <v>0.32689366731795511</v>
      </c>
      <c r="AA41" s="39"/>
      <c r="AB41" s="54" t="s">
        <v>100</v>
      </c>
      <c r="AC41" s="55">
        <f>PRODUCT(AC33,W41)</f>
        <v>-0.11900276660290812</v>
      </c>
      <c r="AD41" s="55">
        <f>PRODUCT(AD33,X41)</f>
        <v>4.5110494251916482E-2</v>
      </c>
      <c r="AE41" s="55">
        <f>PRODUCT(AE33,Y41)</f>
        <v>-5.3021885777368348E-2</v>
      </c>
      <c r="AF41" s="55">
        <f>PRODUCT(AF33,Z41)</f>
        <v>8.8455318430437732E-2</v>
      </c>
      <c r="AG41" s="39"/>
      <c r="AH41" s="40"/>
      <c r="AI41" s="40"/>
      <c r="AJ41" s="41"/>
      <c r="AK41" s="40"/>
      <c r="AL41" s="40"/>
      <c r="AM41" s="41"/>
      <c r="AN41" s="32"/>
      <c r="AO41" s="39" t="s">
        <v>27</v>
      </c>
      <c r="AP41" s="39">
        <f t="shared" si="72"/>
        <v>0.45724615476449476</v>
      </c>
      <c r="AQ41" s="40">
        <f t="shared" si="72"/>
        <v>0.63559379060101262</v>
      </c>
      <c r="AR41" s="40">
        <f t="shared" si="72"/>
        <v>0.32514616949571173</v>
      </c>
      <c r="AS41" s="41">
        <f t="shared" si="72"/>
        <v>0.32237333953112729</v>
      </c>
      <c r="AT41" s="39"/>
      <c r="AU41" s="54" t="s">
        <v>100</v>
      </c>
      <c r="AV41" s="55">
        <f>PRODUCT(AV33,AP41)</f>
        <v>-0.19178428055453636</v>
      </c>
      <c r="AW41" s="55">
        <f>PRODUCT(AW33,AQ41)</f>
        <v>5.3851466970112415E-2</v>
      </c>
      <c r="AX41" s="55">
        <f>PRODUCT(AX33,AR41)</f>
        <v>-8.7102607917160513E-2</v>
      </c>
      <c r="AY41" s="55">
        <f>PRODUCT(AY33,AS41)</f>
        <v>0.11866168886840253</v>
      </c>
      <c r="AZ41" s="39"/>
      <c r="BA41" s="40"/>
      <c r="BB41" s="40"/>
      <c r="BC41" s="41"/>
      <c r="BD41" s="40"/>
      <c r="BE41" s="40"/>
      <c r="BF41" s="41"/>
      <c r="BG41" s="32"/>
      <c r="BH41" s="39" t="s">
        <v>27</v>
      </c>
      <c r="BI41" s="39">
        <f t="shared" si="73"/>
        <v>0.45773445099868182</v>
      </c>
      <c r="BJ41" s="40">
        <f t="shared" si="73"/>
        <v>0.62727926498708819</v>
      </c>
      <c r="BK41" s="40">
        <f t="shared" si="73"/>
        <v>0.31827498178810326</v>
      </c>
      <c r="BL41" s="41">
        <f t="shared" si="73"/>
        <v>0.323016467832414</v>
      </c>
      <c r="BM41" s="39"/>
      <c r="BN41" s="54" t="s">
        <v>100</v>
      </c>
      <c r="BO41" s="55">
        <f>PRODUCT(BO33,BI41)</f>
        <v>-0.2489418918099196</v>
      </c>
      <c r="BP41" s="55">
        <f>PRODUCT(BP33,BJ41)</f>
        <v>5.8630440827871035E-2</v>
      </c>
      <c r="BQ41" s="55">
        <f>PRODUCT(BQ33,BK41)</f>
        <v>-0.10494572180948171</v>
      </c>
      <c r="BR41" s="55">
        <f>PRODUCT(BR33,BL41)</f>
        <v>0.13076454757000527</v>
      </c>
      <c r="BS41" s="39"/>
      <c r="BT41" s="40"/>
      <c r="BU41" s="40"/>
      <c r="BV41" s="41"/>
      <c r="BW41" s="40"/>
      <c r="BX41" s="40"/>
      <c r="BY41" s="41"/>
      <c r="BZ41" s="32"/>
      <c r="CA41" s="39" t="s">
        <v>27</v>
      </c>
      <c r="CB41" s="39">
        <f t="shared" si="74"/>
        <v>0.45471445872994859</v>
      </c>
      <c r="CC41" s="40">
        <f t="shared" si="74"/>
        <v>0.62471054327460185</v>
      </c>
      <c r="CD41" s="40">
        <f t="shared" si="74"/>
        <v>0.32145963564441016</v>
      </c>
      <c r="CE41" s="41">
        <f t="shared" si="74"/>
        <v>0.31216869206979581</v>
      </c>
      <c r="CF41" s="39"/>
      <c r="CG41" s="54" t="s">
        <v>100</v>
      </c>
      <c r="CH41" s="55">
        <f>PRODUCT(CH33,CB41)</f>
        <v>-0.28730839429312149</v>
      </c>
      <c r="CI41" s="55">
        <f>PRODUCT(CI33,CC41)</f>
        <v>6.3431483945477887E-2</v>
      </c>
      <c r="CJ41" s="55">
        <f>PRODUCT(CJ33,CD41)</f>
        <v>-0.12003997493408174</v>
      </c>
      <c r="CK41" s="55">
        <f>PRODUCT(CK33,CE41)</f>
        <v>0.12983974067519155</v>
      </c>
      <c r="CL41" s="39"/>
      <c r="CM41" s="40"/>
      <c r="CN41" s="40"/>
      <c r="CO41" s="41"/>
      <c r="CP41" s="40"/>
      <c r="CQ41" s="40"/>
      <c r="CR41" s="41"/>
      <c r="CS41" s="32"/>
      <c r="CT41" s="39" t="s">
        <v>27</v>
      </c>
      <c r="CU41" s="39">
        <f t="shared" si="75"/>
        <v>0.42481214452532817</v>
      </c>
      <c r="CV41" s="40">
        <f t="shared" si="75"/>
        <v>0.6191391997802328</v>
      </c>
      <c r="CW41" s="40">
        <f t="shared" si="75"/>
        <v>0.33431398158294395</v>
      </c>
      <c r="CX41" s="41">
        <f t="shared" si="75"/>
        <v>0.28823146310590847</v>
      </c>
      <c r="CY41" s="39"/>
      <c r="CZ41" s="54" t="s">
        <v>100</v>
      </c>
      <c r="DA41" s="55">
        <f>PRODUCT(DA33,CU41)</f>
        <v>-0.30871398851903048</v>
      </c>
      <c r="DB41" s="55">
        <f>PRODUCT(DB33,CV41)</f>
        <v>6.5334268004123008E-2</v>
      </c>
      <c r="DC41" s="55">
        <f>PRODUCT(DC33,CW41)</f>
        <v>-0.14058341008938965</v>
      </c>
      <c r="DD41" s="55">
        <f>PRODUCT(DD33,CX41)</f>
        <v>0.12297319722193845</v>
      </c>
      <c r="DE41" s="39"/>
      <c r="DF41" s="40"/>
      <c r="DG41" s="40"/>
      <c r="DH41" s="41"/>
      <c r="DI41" s="40"/>
      <c r="DJ41" s="40"/>
      <c r="DK41" s="41"/>
      <c r="DL41" s="32"/>
      <c r="DM41" s="39" t="s">
        <v>27</v>
      </c>
      <c r="DN41" s="39">
        <f t="shared" si="76"/>
        <v>0.38644055510750658</v>
      </c>
      <c r="DO41" s="40">
        <f t="shared" si="76"/>
        <v>0.60838351347908715</v>
      </c>
      <c r="DP41" s="40">
        <f t="shared" si="76"/>
        <v>0.36372959339773314</v>
      </c>
      <c r="DQ41" s="41">
        <f t="shared" si="76"/>
        <v>0.24822842148780322</v>
      </c>
      <c r="DR41" s="39"/>
      <c r="DS41" s="54" t="s">
        <v>100</v>
      </c>
      <c r="DT41" s="55">
        <f>PRODUCT(DT33,DN41)</f>
        <v>-0.32086980251213054</v>
      </c>
      <c r="DU41" s="55">
        <f>PRODUCT(DU33,DO41)</f>
        <v>-4.3872418551007278E-2</v>
      </c>
      <c r="DV41" s="55">
        <f>PRODUCT(DV33,DP41)</f>
        <v>-0.16868146902492559</v>
      </c>
      <c r="DW41" s="55">
        <f>PRODUCT(DW33,DQ41)</f>
        <v>-2.7073849929548321E-2</v>
      </c>
      <c r="DX41" s="39"/>
      <c r="DY41" s="40"/>
      <c r="DZ41" s="40"/>
      <c r="EA41" s="41"/>
      <c r="EB41" s="40"/>
      <c r="EC41" s="40"/>
      <c r="ED41" s="41"/>
    </row>
    <row r="42" spans="21:134">
      <c r="V42" s="39" t="s">
        <v>28</v>
      </c>
      <c r="W42" s="39">
        <f t="shared" si="71"/>
        <v>0.59043782125664845</v>
      </c>
      <c r="X42" s="40">
        <f t="shared" si="71"/>
        <v>0.38158963620631348</v>
      </c>
      <c r="Y42" s="40">
        <f t="shared" si="71"/>
        <v>0.40336229155168302</v>
      </c>
      <c r="Z42" s="41">
        <f t="shared" si="71"/>
        <v>0.41697427408779691</v>
      </c>
      <c r="AA42" s="52">
        <v>6</v>
      </c>
      <c r="AB42" s="113" t="s">
        <v>101</v>
      </c>
      <c r="AC42" s="113"/>
      <c r="AD42" s="40"/>
      <c r="AE42" s="40"/>
      <c r="AF42" s="40"/>
      <c r="AG42" s="39"/>
      <c r="AH42" s="40"/>
      <c r="AI42" s="40"/>
      <c r="AJ42" s="41"/>
      <c r="AK42" s="40"/>
      <c r="AL42" s="40"/>
      <c r="AM42" s="41"/>
      <c r="AN42" s="32"/>
      <c r="AO42" s="39" t="s">
        <v>28</v>
      </c>
      <c r="AP42" s="39">
        <f t="shared" si="72"/>
        <v>0.5912003268000412</v>
      </c>
      <c r="AQ42" s="40">
        <f t="shared" si="72"/>
        <v>0.37830620137250126</v>
      </c>
      <c r="AR42" s="40">
        <f t="shared" si="72"/>
        <v>0.40038168285214254</v>
      </c>
      <c r="AS42" s="41">
        <f t="shared" si="72"/>
        <v>0.42389725826184188</v>
      </c>
      <c r="AT42" s="52">
        <v>6</v>
      </c>
      <c r="AU42" s="113" t="s">
        <v>101</v>
      </c>
      <c r="AV42" s="113"/>
      <c r="AW42" s="40"/>
      <c r="AX42" s="40"/>
      <c r="AY42" s="40"/>
      <c r="AZ42" s="39"/>
      <c r="BA42" s="40"/>
      <c r="BB42" s="40"/>
      <c r="BC42" s="41"/>
      <c r="BD42" s="40"/>
      <c r="BE42" s="40"/>
      <c r="BF42" s="41"/>
      <c r="BG42" s="32"/>
      <c r="BH42" s="39" t="s">
        <v>28</v>
      </c>
      <c r="BI42" s="39">
        <f t="shared" si="73"/>
        <v>0.58165927684558572</v>
      </c>
      <c r="BJ42" s="40">
        <f t="shared" si="73"/>
        <v>0.38001742290231388</v>
      </c>
      <c r="BK42" s="40">
        <f t="shared" si="73"/>
        <v>0.41103483347750569</v>
      </c>
      <c r="BL42" s="41">
        <f t="shared" si="73"/>
        <v>0.41928308682182303</v>
      </c>
      <c r="BM42" s="52">
        <v>6</v>
      </c>
      <c r="BN42" s="113" t="s">
        <v>101</v>
      </c>
      <c r="BO42" s="113"/>
      <c r="BP42" s="40"/>
      <c r="BQ42" s="40"/>
      <c r="BR42" s="40"/>
      <c r="BS42" s="39"/>
      <c r="BT42" s="40"/>
      <c r="BU42" s="40"/>
      <c r="BV42" s="41"/>
      <c r="BW42" s="40"/>
      <c r="BX42" s="40"/>
      <c r="BY42" s="41"/>
      <c r="BZ42" s="32"/>
      <c r="CA42" s="39" t="s">
        <v>28</v>
      </c>
      <c r="CB42" s="39">
        <f t="shared" si="74"/>
        <v>0.60086566728808677</v>
      </c>
      <c r="CC42" s="40">
        <f t="shared" si="74"/>
        <v>0.37610520232387351</v>
      </c>
      <c r="CD42" s="40">
        <f t="shared" si="74"/>
        <v>0.42143939301106365</v>
      </c>
      <c r="CE42" s="41">
        <f t="shared" si="74"/>
        <v>0.41928151771928279</v>
      </c>
      <c r="CF42" s="52">
        <v>6</v>
      </c>
      <c r="CG42" s="113" t="s">
        <v>101</v>
      </c>
      <c r="CH42" s="113"/>
      <c r="CI42" s="40"/>
      <c r="CJ42" s="40"/>
      <c r="CK42" s="40"/>
      <c r="CL42" s="39"/>
      <c r="CM42" s="40"/>
      <c r="CN42" s="40"/>
      <c r="CO42" s="41"/>
      <c r="CP42" s="40"/>
      <c r="CQ42" s="40"/>
      <c r="CR42" s="41"/>
      <c r="CS42" s="32"/>
      <c r="CT42" s="39" t="s">
        <v>28</v>
      </c>
      <c r="CU42" s="39">
        <f t="shared" si="75"/>
        <v>0.64404517961590646</v>
      </c>
      <c r="CV42" s="40">
        <f t="shared" si="75"/>
        <v>0.36227016611039969</v>
      </c>
      <c r="CW42" s="40">
        <f t="shared" si="75"/>
        <v>0.41641979720386929</v>
      </c>
      <c r="CX42" s="41">
        <f t="shared" si="75"/>
        <v>0.45465908245930897</v>
      </c>
      <c r="CY42" s="52">
        <v>6</v>
      </c>
      <c r="CZ42" s="113" t="s">
        <v>101</v>
      </c>
      <c r="DA42" s="113"/>
      <c r="DB42" s="40"/>
      <c r="DC42" s="40"/>
      <c r="DD42" s="40"/>
      <c r="DE42" s="39"/>
      <c r="DF42" s="40"/>
      <c r="DG42" s="40"/>
      <c r="DH42" s="41"/>
      <c r="DI42" s="40"/>
      <c r="DJ42" s="40"/>
      <c r="DK42" s="41"/>
      <c r="DL42" s="32"/>
      <c r="DM42" s="39" t="s">
        <v>28</v>
      </c>
      <c r="DN42" s="39">
        <f t="shared" si="76"/>
        <v>0.71860936868812064</v>
      </c>
      <c r="DO42" s="40">
        <f t="shared" si="76"/>
        <v>0.33766513284055399</v>
      </c>
      <c r="DP42" s="40">
        <f t="shared" si="76"/>
        <v>0.39291901734966911</v>
      </c>
      <c r="DQ42" s="41">
        <f t="shared" si="76"/>
        <v>0.51794945690629457</v>
      </c>
      <c r="DR42" s="52">
        <v>6</v>
      </c>
      <c r="DS42" s="113" t="s">
        <v>101</v>
      </c>
      <c r="DT42" s="113"/>
      <c r="DU42" s="40"/>
      <c r="DV42" s="40"/>
      <c r="DW42" s="40"/>
      <c r="DX42" s="39"/>
      <c r="DY42" s="40"/>
      <c r="DZ42" s="40"/>
      <c r="EA42" s="41"/>
      <c r="EB42" s="40"/>
      <c r="EC42" s="40"/>
      <c r="ED42" s="41"/>
    </row>
    <row r="43" spans="21:134">
      <c r="V43" s="39" t="s">
        <v>29</v>
      </c>
      <c r="W43" s="39">
        <f t="shared" si="71"/>
        <v>0.5381764302988078</v>
      </c>
      <c r="X43" s="40">
        <f t="shared" si="71"/>
        <v>0.25042364208550966</v>
      </c>
      <c r="Y43" s="40">
        <f t="shared" si="71"/>
        <v>0.32860729492012486</v>
      </c>
      <c r="Z43" s="41">
        <f t="shared" si="71"/>
        <v>0.61328800278013429</v>
      </c>
      <c r="AA43" s="39"/>
      <c r="AB43" s="40"/>
      <c r="AC43" s="40" t="s">
        <v>102</v>
      </c>
      <c r="AD43" s="40"/>
      <c r="AE43" s="40"/>
      <c r="AF43" s="40"/>
      <c r="AG43" s="39"/>
      <c r="AH43" s="40"/>
      <c r="AI43" s="40"/>
      <c r="AJ43" s="41"/>
      <c r="AK43" s="40"/>
      <c r="AL43" s="40"/>
      <c r="AM43" s="41"/>
      <c r="AN43" s="32"/>
      <c r="AO43" s="39" t="s">
        <v>29</v>
      </c>
      <c r="AP43" s="39">
        <f t="shared" si="72"/>
        <v>0.5479368274979437</v>
      </c>
      <c r="AQ43" s="40">
        <f t="shared" si="72"/>
        <v>0.24570490997662364</v>
      </c>
      <c r="AR43" s="40">
        <f t="shared" si="72"/>
        <v>0.33803162066071341</v>
      </c>
      <c r="AS43" s="41">
        <f t="shared" si="72"/>
        <v>0.62009514262014609</v>
      </c>
      <c r="AT43" s="39"/>
      <c r="AU43" s="40"/>
      <c r="AV43" s="40" t="s">
        <v>102</v>
      </c>
      <c r="AW43" s="40"/>
      <c r="AX43" s="40"/>
      <c r="AY43" s="40"/>
      <c r="AZ43" s="39"/>
      <c r="BA43" s="40"/>
      <c r="BB43" s="40"/>
      <c r="BC43" s="41"/>
      <c r="BD43" s="40"/>
      <c r="BE43" s="40"/>
      <c r="BF43" s="41"/>
      <c r="BG43" s="32"/>
      <c r="BH43" s="39" t="s">
        <v>29</v>
      </c>
      <c r="BI43" s="39">
        <f t="shared" si="73"/>
        <v>0.54529770020106716</v>
      </c>
      <c r="BJ43" s="40">
        <f t="shared" si="73"/>
        <v>0.25775670072692136</v>
      </c>
      <c r="BK43" s="40">
        <f t="shared" si="73"/>
        <v>0.34245394139603114</v>
      </c>
      <c r="BL43" s="41">
        <f t="shared" si="73"/>
        <v>0.62637690669180524</v>
      </c>
      <c r="BM43" s="39"/>
      <c r="BN43" s="40"/>
      <c r="BO43" s="40" t="s">
        <v>102</v>
      </c>
      <c r="BP43" s="40"/>
      <c r="BQ43" s="40"/>
      <c r="BR43" s="40"/>
      <c r="BS43" s="39"/>
      <c r="BT43" s="40"/>
      <c r="BU43" s="40"/>
      <c r="BV43" s="41"/>
      <c r="BW43" s="40"/>
      <c r="BX43" s="40"/>
      <c r="BY43" s="41"/>
      <c r="BZ43" s="32"/>
      <c r="CA43" s="39" t="s">
        <v>29</v>
      </c>
      <c r="CB43" s="39">
        <f t="shared" si="74"/>
        <v>0.54415675083247217</v>
      </c>
      <c r="CC43" s="40">
        <f t="shared" si="74"/>
        <v>0.26716843487758235</v>
      </c>
      <c r="CD43" s="40">
        <f t="shared" si="74"/>
        <v>0.34568388686056706</v>
      </c>
      <c r="CE43" s="41">
        <f t="shared" si="74"/>
        <v>0.62062259197225678</v>
      </c>
      <c r="CF43" s="39"/>
      <c r="CG43" s="40"/>
      <c r="CH43" s="40" t="s">
        <v>102</v>
      </c>
      <c r="CI43" s="40"/>
      <c r="CJ43" s="40"/>
      <c r="CK43" s="40"/>
      <c r="CL43" s="39"/>
      <c r="CM43" s="40"/>
      <c r="CN43" s="40"/>
      <c r="CO43" s="41"/>
      <c r="CP43" s="40"/>
      <c r="CQ43" s="40"/>
      <c r="CR43" s="41"/>
      <c r="CS43" s="32"/>
      <c r="CT43" s="39" t="s">
        <v>29</v>
      </c>
      <c r="CU43" s="39">
        <f t="shared" si="75"/>
        <v>0.56429311118197278</v>
      </c>
      <c r="CV43" s="40">
        <f t="shared" si="75"/>
        <v>0.24997991110588635</v>
      </c>
      <c r="CW43" s="40">
        <f t="shared" si="75"/>
        <v>0.36403837281784779</v>
      </c>
      <c r="CX43" s="41">
        <f t="shared" si="75"/>
        <v>0.61349121957529873</v>
      </c>
      <c r="CY43" s="39"/>
      <c r="CZ43" s="40"/>
      <c r="DA43" s="40" t="s">
        <v>102</v>
      </c>
      <c r="DB43" s="40"/>
      <c r="DC43" s="40"/>
      <c r="DD43" s="40"/>
      <c r="DE43" s="39"/>
      <c r="DF43" s="40"/>
      <c r="DG43" s="40"/>
      <c r="DH43" s="41"/>
      <c r="DI43" s="40"/>
      <c r="DJ43" s="40"/>
      <c r="DK43" s="41"/>
      <c r="DL43" s="32"/>
      <c r="DM43" s="39" t="s">
        <v>29</v>
      </c>
      <c r="DN43" s="39">
        <f t="shared" si="76"/>
        <v>0.56216753223587912</v>
      </c>
      <c r="DO43" s="40">
        <f t="shared" si="76"/>
        <v>0.23751732194081029</v>
      </c>
      <c r="DP43" s="40">
        <f t="shared" si="76"/>
        <v>0.3768739680578671</v>
      </c>
      <c r="DQ43" s="41">
        <f t="shared" si="76"/>
        <v>0.59840150007498161</v>
      </c>
      <c r="DR43" s="39"/>
      <c r="DS43" s="40"/>
      <c r="DT43" s="40" t="s">
        <v>102</v>
      </c>
      <c r="DU43" s="40"/>
      <c r="DV43" s="40"/>
      <c r="DW43" s="40"/>
      <c r="DX43" s="39"/>
      <c r="DY43" s="40"/>
      <c r="DZ43" s="40"/>
      <c r="EA43" s="41"/>
      <c r="EB43" s="40"/>
      <c r="EC43" s="40"/>
      <c r="ED43" s="41"/>
    </row>
    <row r="44" spans="21:134">
      <c r="V44" s="39" t="s">
        <v>144</v>
      </c>
      <c r="W44" s="39">
        <f t="shared" si="71"/>
        <v>-0.24427829563566072</v>
      </c>
      <c r="X44" s="40">
        <f t="shared" si="71"/>
        <v>0.79852618867152314</v>
      </c>
      <c r="Y44" s="40">
        <f t="shared" si="71"/>
        <v>9.0775569686238455E-2</v>
      </c>
      <c r="Z44" s="41">
        <f t="shared" si="71"/>
        <v>0.35734897471110844</v>
      </c>
      <c r="AA44" s="39"/>
      <c r="AB44" s="54" t="s">
        <v>103</v>
      </c>
      <c r="AC44" s="55">
        <f>PRODUCT(AC33,W38)</f>
        <v>5.3491526911138391E-2</v>
      </c>
      <c r="AD44" s="55">
        <f>PRODUCT(AD33,X38)</f>
        <v>5.4922833049119775E-2</v>
      </c>
      <c r="AE44" s="55">
        <f>PRODUCT(AE33,Y38)</f>
        <v>-1.4335452865625986E-2</v>
      </c>
      <c r="AF44" s="55">
        <f>PRODUCT(AF33,Z38)</f>
        <v>9.7334938275948774E-2</v>
      </c>
      <c r="AG44" s="39"/>
      <c r="AH44" s="40"/>
      <c r="AI44" s="40"/>
      <c r="AJ44" s="41"/>
      <c r="AK44" s="40"/>
      <c r="AL44" s="40"/>
      <c r="AM44" s="41"/>
      <c r="AN44" s="32"/>
      <c r="AO44" s="39" t="s">
        <v>144</v>
      </c>
      <c r="AP44" s="39">
        <f t="shared" si="72"/>
        <v>-0.2108879579052271</v>
      </c>
      <c r="AQ44" s="40">
        <f t="shared" si="72"/>
        <v>0.78307507924365527</v>
      </c>
      <c r="AR44" s="40">
        <f t="shared" si="72"/>
        <v>8.797068699468813E-2</v>
      </c>
      <c r="AS44" s="41">
        <f t="shared" si="72"/>
        <v>0.35970900897512303</v>
      </c>
      <c r="AT44" s="39"/>
      <c r="AU44" s="54" t="s">
        <v>103</v>
      </c>
      <c r="AV44" s="55">
        <f>PRODUCT(AV33,AP38)</f>
        <v>7.3138400925431613E-2</v>
      </c>
      <c r="AW44" s="55">
        <f>PRODUCT(AW33,AQ38)</f>
        <v>6.3983871856212682E-2</v>
      </c>
      <c r="AX44" s="55">
        <f>PRODUCT(AX33,AR38)</f>
        <v>-1.8406949555984514E-2</v>
      </c>
      <c r="AY44" s="55">
        <f>PRODUCT(AY33,AS38)</f>
        <v>0.12867015035588428</v>
      </c>
      <c r="AZ44" s="39"/>
      <c r="BA44" s="40"/>
      <c r="BB44" s="40"/>
      <c r="BC44" s="41"/>
      <c r="BD44" s="40"/>
      <c r="BE44" s="40"/>
      <c r="BF44" s="41"/>
      <c r="BG44" s="32"/>
      <c r="BH44" s="39" t="s">
        <v>144</v>
      </c>
      <c r="BI44" s="39">
        <f t="shared" si="73"/>
        <v>-0.17437431520498275</v>
      </c>
      <c r="BJ44" s="40">
        <f t="shared" si="73"/>
        <v>0.75518372921930399</v>
      </c>
      <c r="BK44" s="40">
        <f t="shared" si="73"/>
        <v>6.8711480440645137E-2</v>
      </c>
      <c r="BL44" s="41">
        <f t="shared" si="73"/>
        <v>0.34956375948938656</v>
      </c>
      <c r="BM44" s="39"/>
      <c r="BN44" s="54" t="s">
        <v>103</v>
      </c>
      <c r="BO44" s="55">
        <f>PRODUCT(BO33,BI38)</f>
        <v>6.2666573166740042E-2</v>
      </c>
      <c r="BP44" s="55">
        <f>PRODUCT(BP33,BJ38)</f>
        <v>6.6822169044326862E-2</v>
      </c>
      <c r="BQ44" s="55">
        <f>PRODUCT(BQ33,BK38)</f>
        <v>-1.6653691911742721E-2</v>
      </c>
      <c r="BR44" s="55">
        <f>PRODUCT(BR33,BL38)</f>
        <v>0.13686543219198033</v>
      </c>
      <c r="BS44" s="39"/>
      <c r="BT44" s="40"/>
      <c r="BU44" s="40"/>
      <c r="BV44" s="41"/>
      <c r="BW44" s="40"/>
      <c r="BX44" s="40"/>
      <c r="BY44" s="41"/>
      <c r="BZ44" s="32"/>
      <c r="CA44" s="39" t="s">
        <v>144</v>
      </c>
      <c r="CB44" s="39">
        <f t="shared" si="74"/>
        <v>-0.11522628536280562</v>
      </c>
      <c r="CC44" s="40">
        <f t="shared" si="74"/>
        <v>0.7149214723803119</v>
      </c>
      <c r="CD44" s="40">
        <f t="shared" si="74"/>
        <v>5.0506618073836607E-2</v>
      </c>
      <c r="CE44" s="41">
        <f t="shared" si="74"/>
        <v>0.33808696085108525</v>
      </c>
      <c r="CF44" s="39"/>
      <c r="CG44" s="54" t="s">
        <v>103</v>
      </c>
      <c r="CH44" s="55">
        <f>PRODUCT(CH33,CB38)</f>
        <v>1.8976935403101945E-2</v>
      </c>
      <c r="CI44" s="55">
        <f>PRODUCT(CI33,CC38)</f>
        <v>6.5860821166724634E-2</v>
      </c>
      <c r="CJ44" s="55">
        <f>PRODUCT(CJ33,CD38)</f>
        <v>-1.4375348767301325E-2</v>
      </c>
      <c r="CK44" s="55">
        <f>PRODUCT(CK33,CE38)</f>
        <v>0.13082237074160769</v>
      </c>
      <c r="CL44" s="39"/>
      <c r="CM44" s="40"/>
      <c r="CN44" s="40"/>
      <c r="CO44" s="41"/>
      <c r="CP44" s="40"/>
      <c r="CQ44" s="40"/>
      <c r="CR44" s="41"/>
      <c r="CS44" s="32"/>
      <c r="CT44" s="39" t="s">
        <v>144</v>
      </c>
      <c r="CU44" s="39">
        <f t="shared" si="75"/>
        <v>-3.0034231792653507E-2</v>
      </c>
      <c r="CV44" s="40">
        <f t="shared" si="75"/>
        <v>0.64863608436058273</v>
      </c>
      <c r="CW44" s="40">
        <f t="shared" si="75"/>
        <v>3.8496295750941413E-2</v>
      </c>
      <c r="CX44" s="41">
        <f t="shared" si="75"/>
        <v>0.31453119172534377</v>
      </c>
      <c r="CY44" s="39"/>
      <c r="CZ44" s="54" t="s">
        <v>103</v>
      </c>
      <c r="DA44" s="55">
        <f>PRODUCT(DA33,CU38)</f>
        <v>-2.3331730179213795E-2</v>
      </c>
      <c r="DB44" s="55">
        <f>PRODUCT(DB33,CV38)</f>
        <v>5.1423377102241735E-2</v>
      </c>
      <c r="DC44" s="55">
        <f>PRODUCT(DC33,CW38)</f>
        <v>-6.2133253844694099E-3</v>
      </c>
      <c r="DD44" s="55">
        <f>PRODUCT(DD33,CX38)</f>
        <v>9.0032275993327512E-2</v>
      </c>
      <c r="DE44" s="39"/>
      <c r="DF44" s="40"/>
      <c r="DG44" s="40"/>
      <c r="DH44" s="41"/>
      <c r="DI44" s="40"/>
      <c r="DJ44" s="40"/>
      <c r="DK44" s="41"/>
      <c r="DL44" s="32"/>
      <c r="DM44" s="39" t="s">
        <v>144</v>
      </c>
      <c r="DN44" s="39">
        <f t="shared" si="76"/>
        <v>3.2106100473341968E-2</v>
      </c>
      <c r="DO44" s="40">
        <f t="shared" si="76"/>
        <v>0.48731285314270151</v>
      </c>
      <c r="DP44" s="40">
        <f t="shared" si="76"/>
        <v>1.4775580894157855E-2</v>
      </c>
      <c r="DQ44" s="41">
        <f t="shared" si="76"/>
        <v>0.21102268805354144</v>
      </c>
      <c r="DR44" s="39"/>
      <c r="DS44" s="54" t="s">
        <v>103</v>
      </c>
      <c r="DT44" s="55">
        <f>PRODUCT(DT33,DN38)</f>
        <v>0</v>
      </c>
      <c r="DU44" s="55">
        <f>PRODUCT(DU33,DO38)</f>
        <v>0</v>
      </c>
      <c r="DV44" s="55">
        <f>PRODUCT(DV33,DP38)</f>
        <v>0</v>
      </c>
      <c r="DW44" s="55">
        <f>PRODUCT(DW33,DQ38)</f>
        <v>0</v>
      </c>
      <c r="DX44" s="39"/>
      <c r="DY44" s="40"/>
      <c r="DZ44" s="40"/>
      <c r="EA44" s="41"/>
      <c r="EB44" s="40"/>
      <c r="EC44" s="40"/>
      <c r="ED44" s="41"/>
    </row>
    <row r="45" spans="21:134">
      <c r="V45" s="39" t="s">
        <v>69</v>
      </c>
      <c r="W45" s="39">
        <f t="shared" si="71"/>
        <v>-0.12891084614252418</v>
      </c>
      <c r="X45" s="40">
        <f t="shared" si="71"/>
        <v>0.16608396999239028</v>
      </c>
      <c r="Y45" s="40">
        <f t="shared" si="71"/>
        <v>2.9747849800247885E-2</v>
      </c>
      <c r="Z45" s="41">
        <f t="shared" si="71"/>
        <v>0.21028223110785918</v>
      </c>
      <c r="AA45" s="52">
        <v>7</v>
      </c>
      <c r="AB45" s="113" t="s">
        <v>104</v>
      </c>
      <c r="AC45" s="113"/>
      <c r="AD45" s="40"/>
      <c r="AE45" s="40"/>
      <c r="AF45" s="40"/>
      <c r="AG45" s="39"/>
      <c r="AH45" s="40"/>
      <c r="AI45" s="40"/>
      <c r="AJ45" s="41"/>
      <c r="AK45" s="40"/>
      <c r="AL45" s="40"/>
      <c r="AM45" s="41"/>
      <c r="AN45" s="32"/>
      <c r="AO45" s="39" t="s">
        <v>69</v>
      </c>
      <c r="AP45" s="39">
        <f t="shared" si="72"/>
        <v>-0.11387018519281396</v>
      </c>
      <c r="AQ45" s="40">
        <f t="shared" si="72"/>
        <v>0.16080604532546292</v>
      </c>
      <c r="AR45" s="40">
        <f t="shared" si="72"/>
        <v>2.9660400957576188E-2</v>
      </c>
      <c r="AS45" s="41">
        <f t="shared" si="72"/>
        <v>0.21390659142759133</v>
      </c>
      <c r="AT45" s="52">
        <v>7</v>
      </c>
      <c r="AU45" s="113" t="s">
        <v>104</v>
      </c>
      <c r="AV45" s="113"/>
      <c r="AW45" s="40"/>
      <c r="AX45" s="40"/>
      <c r="AY45" s="40"/>
      <c r="AZ45" s="39"/>
      <c r="BA45" s="40"/>
      <c r="BB45" s="40"/>
      <c r="BC45" s="41"/>
      <c r="BD45" s="40"/>
      <c r="BE45" s="40"/>
      <c r="BF45" s="41"/>
      <c r="BG45" s="32"/>
      <c r="BH45" s="39" t="s">
        <v>69</v>
      </c>
      <c r="BI45" s="39">
        <f t="shared" si="73"/>
        <v>-9.4133751938876492E-2</v>
      </c>
      <c r="BJ45" s="40">
        <f t="shared" si="73"/>
        <v>0.16450839820150656</v>
      </c>
      <c r="BK45" s="40">
        <f t="shared" si="73"/>
        <v>2.3493555807313288E-2</v>
      </c>
      <c r="BL45" s="41">
        <f t="shared" si="73"/>
        <v>0.21045550435716351</v>
      </c>
      <c r="BM45" s="52">
        <v>7</v>
      </c>
      <c r="BN45" s="113" t="s">
        <v>104</v>
      </c>
      <c r="BO45" s="113"/>
      <c r="BP45" s="40"/>
      <c r="BQ45" s="40"/>
      <c r="BR45" s="40"/>
      <c r="BS45" s="39"/>
      <c r="BT45" s="40"/>
      <c r="BU45" s="40"/>
      <c r="BV45" s="41"/>
      <c r="BW45" s="40"/>
      <c r="BX45" s="40"/>
      <c r="BY45" s="41"/>
      <c r="BZ45" s="32"/>
      <c r="CA45" s="39" t="s">
        <v>69</v>
      </c>
      <c r="CB45" s="39">
        <f t="shared" si="74"/>
        <v>-6.2425130452500172E-2</v>
      </c>
      <c r="CC45" s="40">
        <f t="shared" si="74"/>
        <v>0.16397561198920779</v>
      </c>
      <c r="CD45" s="40">
        <f t="shared" si="74"/>
        <v>1.7444493409736896E-2</v>
      </c>
      <c r="CE45" s="41">
        <f t="shared" si="74"/>
        <v>0.20217925622660635</v>
      </c>
      <c r="CF45" s="52">
        <v>7</v>
      </c>
      <c r="CG45" s="113" t="s">
        <v>104</v>
      </c>
      <c r="CH45" s="113"/>
      <c r="CI45" s="40"/>
      <c r="CJ45" s="40"/>
      <c r="CK45" s="40"/>
      <c r="CL45" s="39"/>
      <c r="CM45" s="40"/>
      <c r="CN45" s="40"/>
      <c r="CO45" s="41"/>
      <c r="CP45" s="40"/>
      <c r="CQ45" s="40"/>
      <c r="CR45" s="41"/>
      <c r="CS45" s="32"/>
      <c r="CT45" s="39" t="s">
        <v>69</v>
      </c>
      <c r="CU45" s="39">
        <f t="shared" si="75"/>
        <v>-1.6943015895396506E-2</v>
      </c>
      <c r="CV45" s="40">
        <f t="shared" si="75"/>
        <v>0.14267630201942549</v>
      </c>
      <c r="CW45" s="40">
        <f t="shared" si="75"/>
        <v>1.4007210150810677E-2</v>
      </c>
      <c r="CX45" s="41">
        <f t="shared" si="75"/>
        <v>0.18684099642347227</v>
      </c>
      <c r="CY45" s="52">
        <v>7</v>
      </c>
      <c r="CZ45" s="113" t="s">
        <v>104</v>
      </c>
      <c r="DA45" s="113"/>
      <c r="DB45" s="40"/>
      <c r="DC45" s="40"/>
      <c r="DD45" s="40"/>
      <c r="DE45" s="39"/>
      <c r="DF45" s="40"/>
      <c r="DG45" s="40"/>
      <c r="DH45" s="41"/>
      <c r="DI45" s="40"/>
      <c r="DJ45" s="40"/>
      <c r="DK45" s="41"/>
      <c r="DL45" s="32"/>
      <c r="DM45" s="39" t="s">
        <v>69</v>
      </c>
      <c r="DN45" s="39">
        <f t="shared" si="76"/>
        <v>1.8042808179765397E-2</v>
      </c>
      <c r="DO45" s="40">
        <f t="shared" si="76"/>
        <v>0.1073770866692443</v>
      </c>
      <c r="DP45" s="40">
        <f t="shared" si="76"/>
        <v>5.5681266008060304E-3</v>
      </c>
      <c r="DQ45" s="41">
        <f t="shared" si="76"/>
        <v>0.12443470364555562</v>
      </c>
      <c r="DR45" s="52">
        <v>7</v>
      </c>
      <c r="DS45" s="113" t="s">
        <v>104</v>
      </c>
      <c r="DT45" s="113"/>
      <c r="DU45" s="40"/>
      <c r="DV45" s="40"/>
      <c r="DW45" s="40"/>
      <c r="DX45" s="39"/>
      <c r="DY45" s="40"/>
      <c r="DZ45" s="40"/>
      <c r="EA45" s="41"/>
      <c r="EB45" s="40"/>
      <c r="EC45" s="40"/>
      <c r="ED45" s="41"/>
    </row>
    <row r="46" spans="21:134">
      <c r="V46" s="42" t="s">
        <v>230</v>
      </c>
      <c r="W46" s="42">
        <f t="shared" si="71"/>
        <v>-0.26103939202688486</v>
      </c>
      <c r="X46" s="43">
        <f t="shared" si="71"/>
        <v>1.0376261218664282</v>
      </c>
      <c r="Y46" s="43">
        <f t="shared" si="71"/>
        <v>0.17159726904537331</v>
      </c>
      <c r="Z46" s="44">
        <f t="shared" si="71"/>
        <v>0.74863415419982982</v>
      </c>
      <c r="AA46" s="39"/>
      <c r="AB46" s="40"/>
      <c r="AC46" s="117" t="s">
        <v>105</v>
      </c>
      <c r="AD46" s="117"/>
      <c r="AE46" s="117"/>
      <c r="AF46" s="40"/>
      <c r="AG46" s="39"/>
      <c r="AH46" s="40"/>
      <c r="AI46" s="40"/>
      <c r="AJ46" s="41"/>
      <c r="AK46" s="40"/>
      <c r="AL46" s="40"/>
      <c r="AM46" s="41"/>
      <c r="AN46" s="32"/>
      <c r="AO46" s="42" t="s">
        <v>230</v>
      </c>
      <c r="AP46" s="42">
        <f t="shared" si="72"/>
        <v>-0.24027388452437015</v>
      </c>
      <c r="AQ46" s="43">
        <f t="shared" si="72"/>
        <v>1.05191754131068</v>
      </c>
      <c r="AR46" s="43">
        <f t="shared" si="72"/>
        <v>0.18813543421736822</v>
      </c>
      <c r="AS46" s="44">
        <f t="shared" si="72"/>
        <v>0.78604788018501004</v>
      </c>
      <c r="AT46" s="39"/>
      <c r="AU46" s="40"/>
      <c r="AV46" s="117" t="s">
        <v>105</v>
      </c>
      <c r="AW46" s="117"/>
      <c r="AX46" s="117"/>
      <c r="AY46" s="40"/>
      <c r="AZ46" s="39"/>
      <c r="BA46" s="40"/>
      <c r="BB46" s="40"/>
      <c r="BC46" s="41"/>
      <c r="BD46" s="40"/>
      <c r="BE46" s="40"/>
      <c r="BF46" s="41"/>
      <c r="BG46" s="32"/>
      <c r="BH46" s="42" t="s">
        <v>230</v>
      </c>
      <c r="BI46" s="42">
        <f>V8</f>
        <v>-0.2389764440483384</v>
      </c>
      <c r="BJ46" s="43">
        <f t="shared" si="73"/>
        <v>1.022273297832756</v>
      </c>
      <c r="BK46" s="43">
        <f t="shared" si="73"/>
        <v>0.15181631458424055</v>
      </c>
      <c r="BL46" s="44">
        <f t="shared" si="73"/>
        <v>0.76385260317053183</v>
      </c>
      <c r="BM46" s="39"/>
      <c r="BN46" s="40"/>
      <c r="BO46" s="117" t="s">
        <v>105</v>
      </c>
      <c r="BP46" s="117"/>
      <c r="BQ46" s="117"/>
      <c r="BR46" s="40"/>
      <c r="BS46" s="39"/>
      <c r="BT46" s="40"/>
      <c r="BU46" s="40"/>
      <c r="BV46" s="41"/>
      <c r="BW46" s="40"/>
      <c r="BX46" s="40"/>
      <c r="BY46" s="41"/>
      <c r="BZ46" s="32"/>
      <c r="CA46" s="42" t="s">
        <v>230</v>
      </c>
      <c r="CB46" s="42">
        <f t="shared" si="74"/>
        <v>-0.21706195838624268</v>
      </c>
      <c r="CC46" s="43">
        <f t="shared" si="74"/>
        <v>0.98191768914400268</v>
      </c>
      <c r="CD46" s="43">
        <f t="shared" si="74"/>
        <v>0.10705427995695281</v>
      </c>
      <c r="CE46" s="44">
        <f t="shared" si="74"/>
        <v>0.79382748154782623</v>
      </c>
      <c r="CF46" s="39"/>
      <c r="CG46" s="40"/>
      <c r="CH46" s="117" t="s">
        <v>105</v>
      </c>
      <c r="CI46" s="117"/>
      <c r="CJ46" s="117"/>
      <c r="CK46" s="40"/>
      <c r="CL46" s="39"/>
      <c r="CM46" s="40"/>
      <c r="CN46" s="40"/>
      <c r="CO46" s="41"/>
      <c r="CP46" s="40"/>
      <c r="CQ46" s="40"/>
      <c r="CR46" s="41"/>
      <c r="CS46" s="32"/>
      <c r="CT46" s="42" t="s">
        <v>230</v>
      </c>
      <c r="CU46" s="42">
        <f t="shared" si="75"/>
        <v>-0.11994709143285631</v>
      </c>
      <c r="CV46" s="43">
        <f t="shared" si="75"/>
        <v>1.0021741004692162</v>
      </c>
      <c r="CW46" s="43">
        <f t="shared" si="75"/>
        <v>9.7049278148202467E-2</v>
      </c>
      <c r="CX46" s="44">
        <f t="shared" si="75"/>
        <v>0.99238145307944292</v>
      </c>
      <c r="CY46" s="39"/>
      <c r="CZ46" s="40"/>
      <c r="DA46" s="117" t="s">
        <v>105</v>
      </c>
      <c r="DB46" s="117"/>
      <c r="DC46" s="117"/>
      <c r="DD46" s="40"/>
      <c r="DE46" s="39"/>
      <c r="DF46" s="40"/>
      <c r="DG46" s="40"/>
      <c r="DH46" s="41"/>
      <c r="DI46" s="40"/>
      <c r="DJ46" s="40"/>
      <c r="DK46" s="41"/>
      <c r="DL46" s="32"/>
      <c r="DM46" s="42" t="s">
        <v>230</v>
      </c>
      <c r="DN46" s="42">
        <f t="shared" si="76"/>
        <v>8.327355618983695E-2</v>
      </c>
      <c r="DO46" s="43">
        <f t="shared" si="76"/>
        <v>1.1013855232485499</v>
      </c>
      <c r="DP46" s="43">
        <f t="shared" si="76"/>
        <v>4.0644799557446987E-2</v>
      </c>
      <c r="DQ46" s="44">
        <f t="shared" si="76"/>
        <v>1.2565671330488828</v>
      </c>
      <c r="DR46" s="39"/>
      <c r="DS46" s="40"/>
      <c r="DT46" s="117" t="s">
        <v>105</v>
      </c>
      <c r="DU46" s="117"/>
      <c r="DV46" s="117"/>
      <c r="DW46" s="40"/>
      <c r="DX46" s="39"/>
      <c r="DY46" s="40"/>
      <c r="DZ46" s="40"/>
      <c r="EA46" s="41"/>
      <c r="EB46" s="40"/>
      <c r="EC46" s="40"/>
      <c r="ED46" s="41"/>
    </row>
    <row r="47" spans="21:134">
      <c r="V47" s="39"/>
      <c r="W47" s="32"/>
      <c r="X47" s="32"/>
      <c r="Y47" s="32"/>
      <c r="Z47" s="40"/>
      <c r="AA47" s="39"/>
      <c r="AB47" s="40" t="s">
        <v>106</v>
      </c>
      <c r="AC47" s="55">
        <f>PRODUCT(AC33,W42)</f>
        <v>-0.14976398329627477</v>
      </c>
      <c r="AD47" s="55">
        <f>PRODUCT(AD33,X42)</f>
        <v>2.676369665968209E-2</v>
      </c>
      <c r="AE47" s="55">
        <f>PRODUCT(AE33,Y42)</f>
        <v>-6.5730771417747275E-2</v>
      </c>
      <c r="AF47" s="55">
        <f>PRODUCT(AF33,Z42)</f>
        <v>0.11283054974528353</v>
      </c>
      <c r="AG47" s="39"/>
      <c r="AH47" s="40"/>
      <c r="AI47" s="40"/>
      <c r="AJ47" s="41"/>
      <c r="AK47" s="40"/>
      <c r="AL47" s="40"/>
      <c r="AM47" s="41"/>
      <c r="AN47" s="32"/>
      <c r="AO47" s="39"/>
      <c r="AP47" s="32"/>
      <c r="AQ47" s="32"/>
      <c r="AR47" s="32"/>
      <c r="AS47" s="40"/>
      <c r="AT47" s="39"/>
      <c r="AU47" s="40" t="s">
        <v>106</v>
      </c>
      <c r="AV47" s="55">
        <f>PRODUCT(AV33,AP42)</f>
        <v>-0.24796912594563145</v>
      </c>
      <c r="AW47" s="55">
        <f>PRODUCT(AW33,AQ42)</f>
        <v>3.2052458990412751E-2</v>
      </c>
      <c r="AX47" s="55">
        <f>PRODUCT(AX33,AR42)</f>
        <v>-0.10725726461047246</v>
      </c>
      <c r="AY47" s="55">
        <f>PRODUCT(AY33,AS42)</f>
        <v>0.15603140335734469</v>
      </c>
      <c r="AZ47" s="39"/>
      <c r="BA47" s="40"/>
      <c r="BB47" s="40"/>
      <c r="BC47" s="41"/>
      <c r="BD47" s="40"/>
      <c r="BE47" s="40"/>
      <c r="BF47" s="41"/>
      <c r="BG47" s="32"/>
      <c r="BH47" s="39"/>
      <c r="BI47" s="32"/>
      <c r="BJ47" s="32"/>
      <c r="BK47" s="32"/>
      <c r="BL47" s="40"/>
      <c r="BM47" s="39"/>
      <c r="BN47" s="40" t="s">
        <v>106</v>
      </c>
      <c r="BO47" s="55">
        <f>PRODUCT(BO33,BI42)</f>
        <v>-0.3163392234314189</v>
      </c>
      <c r="BP47" s="55">
        <f>PRODUCT(BP33,BJ42)</f>
        <v>3.551940940928882E-2</v>
      </c>
      <c r="BQ47" s="55">
        <f>PRODUCT(BQ33,BK42)</f>
        <v>-0.13553169352423583</v>
      </c>
      <c r="BR47" s="55">
        <f>PRODUCT(BR33,BL42)</f>
        <v>0.16973550457017636</v>
      </c>
      <c r="BS47" s="39"/>
      <c r="BT47" s="40"/>
      <c r="BU47" s="40"/>
      <c r="BV47" s="41"/>
      <c r="BW47" s="40"/>
      <c r="BX47" s="40"/>
      <c r="BY47" s="41"/>
      <c r="BZ47" s="32"/>
      <c r="CA47" s="39"/>
      <c r="CB47" s="40"/>
      <c r="CC47" s="40"/>
      <c r="CD47" s="40"/>
      <c r="CE47" s="40"/>
      <c r="CF47" s="39"/>
      <c r="CG47" s="40" t="s">
        <v>106</v>
      </c>
      <c r="CH47" s="55">
        <f>PRODUCT(CH33,CB42)</f>
        <v>-0.37965309160518917</v>
      </c>
      <c r="CI47" s="55">
        <f>PRODUCT(CI33,CC42)</f>
        <v>3.8188744146952537E-2</v>
      </c>
      <c r="CJ47" s="55">
        <f>PRODUCT(CJ33,CD42)</f>
        <v>-0.1573745769725301</v>
      </c>
      <c r="CK47" s="55">
        <f>PRODUCT(CK33,CE42)</f>
        <v>0.17439097806259396</v>
      </c>
      <c r="CL47" s="39"/>
      <c r="CM47" s="40"/>
      <c r="CN47" s="40"/>
      <c r="CO47" s="41"/>
      <c r="CP47" s="40"/>
      <c r="CQ47" s="40"/>
      <c r="CR47" s="41"/>
      <c r="CS47" s="32"/>
      <c r="CT47" s="39"/>
      <c r="CU47" s="40"/>
      <c r="CV47" s="40"/>
      <c r="CW47" s="40"/>
      <c r="CX47" s="40"/>
      <c r="CY47" s="39"/>
      <c r="CZ47" s="40" t="s">
        <v>106</v>
      </c>
      <c r="DA47" s="55">
        <f>PRODUCT(DA33,CU42)</f>
        <v>-0.46803218492692472</v>
      </c>
      <c r="DB47" s="55">
        <f>PRODUCT(DB33,CV42)</f>
        <v>3.8228327540812061E-2</v>
      </c>
      <c r="DC47" s="55">
        <f>PRODUCT(DC33,CW42)</f>
        <v>-0.17510998146850676</v>
      </c>
      <c r="DD47" s="55">
        <f>PRODUCT(DD33,CX42)</f>
        <v>0.19397910420164696</v>
      </c>
      <c r="DE47" s="39"/>
      <c r="DF47" s="40"/>
      <c r="DG47" s="40"/>
      <c r="DH47" s="41"/>
      <c r="DI47" s="40"/>
      <c r="DJ47" s="40"/>
      <c r="DK47" s="41"/>
      <c r="DL47" s="32"/>
      <c r="DM47" s="39"/>
      <c r="DN47" s="40"/>
      <c r="DO47" s="40"/>
      <c r="DP47" s="40"/>
      <c r="DQ47" s="40"/>
      <c r="DR47" s="39"/>
      <c r="DS47" s="40" t="s">
        <v>106</v>
      </c>
      <c r="DT47" s="55">
        <f>PRODUCT(DT33,DN42)</f>
        <v>-0.59667662507672736</v>
      </c>
      <c r="DU47" s="55">
        <f>PRODUCT(DU33,DO42)</f>
        <v>-2.4350078050843646E-2</v>
      </c>
      <c r="DV47" s="55">
        <f>PRODUCT(DV33,DP42)</f>
        <v>-0.18221821445773367</v>
      </c>
      <c r="DW47" s="55">
        <f>PRODUCT(DW33,DQ42)</f>
        <v>-5.6491862548709366E-2</v>
      </c>
      <c r="DX47" s="39"/>
      <c r="DY47" s="40"/>
      <c r="DZ47" s="40"/>
      <c r="EA47" s="41"/>
      <c r="EB47" s="40"/>
      <c r="EC47" s="40"/>
      <c r="ED47" s="41"/>
    </row>
    <row r="48" spans="21:134">
      <c r="V48" s="39"/>
      <c r="W48" s="40"/>
      <c r="X48" s="40"/>
      <c r="Y48" s="40"/>
      <c r="Z48" s="40"/>
      <c r="AA48" s="39"/>
      <c r="AB48" s="40"/>
      <c r="AC48" s="40"/>
      <c r="AD48" s="40"/>
      <c r="AE48" s="40"/>
      <c r="AF48" s="40"/>
      <c r="AG48" s="39"/>
      <c r="AH48" s="40"/>
      <c r="AI48" s="40"/>
      <c r="AJ48" s="41"/>
      <c r="AK48" s="40"/>
      <c r="AL48" s="40"/>
      <c r="AM48" s="41"/>
      <c r="AN48" s="32"/>
      <c r="AO48" s="39"/>
      <c r="AP48" s="40"/>
      <c r="AQ48" s="40"/>
      <c r="AR48" s="40"/>
      <c r="AS48" s="40"/>
      <c r="AT48" s="39"/>
      <c r="AU48" s="40"/>
      <c r="AV48" s="40"/>
      <c r="AW48" s="40"/>
      <c r="AX48" s="40"/>
      <c r="AY48" s="40"/>
      <c r="AZ48" s="39"/>
      <c r="BA48" s="40"/>
      <c r="BB48" s="40"/>
      <c r="BC48" s="41"/>
      <c r="BD48" s="40"/>
      <c r="BE48" s="40"/>
      <c r="BF48" s="41"/>
      <c r="BG48" s="32"/>
      <c r="BH48" s="39"/>
      <c r="BI48" s="40"/>
      <c r="BJ48" s="40"/>
      <c r="BK48" s="40"/>
      <c r="BL48" s="40"/>
      <c r="BM48" s="39"/>
      <c r="BN48" s="40"/>
      <c r="BO48" s="40"/>
      <c r="BP48" s="40"/>
      <c r="BQ48" s="40"/>
      <c r="BR48" s="40"/>
      <c r="BS48" s="39"/>
      <c r="BT48" s="40"/>
      <c r="BU48" s="40"/>
      <c r="BV48" s="41"/>
      <c r="BW48" s="40"/>
      <c r="BX48" s="40"/>
      <c r="BY48" s="41"/>
      <c r="BZ48" s="32"/>
      <c r="CA48" s="39"/>
      <c r="CB48" s="40"/>
      <c r="CC48" s="40"/>
      <c r="CD48" s="40"/>
      <c r="CE48" s="40"/>
      <c r="CF48" s="39"/>
      <c r="CG48" s="40"/>
      <c r="CH48" s="40"/>
      <c r="CI48" s="40"/>
      <c r="CJ48" s="40"/>
      <c r="CK48" s="40"/>
      <c r="CL48" s="39"/>
      <c r="CM48" s="40"/>
      <c r="CN48" s="40"/>
      <c r="CO48" s="41"/>
      <c r="CP48" s="40"/>
      <c r="CQ48" s="40"/>
      <c r="CR48" s="41"/>
      <c r="CS48" s="32"/>
      <c r="CT48" s="39"/>
      <c r="CU48" s="40"/>
      <c r="CV48" s="40"/>
      <c r="CW48" s="40"/>
      <c r="CX48" s="40"/>
      <c r="CY48" s="39"/>
      <c r="CZ48" s="40"/>
      <c r="DA48" s="40"/>
      <c r="DB48" s="40"/>
      <c r="DC48" s="40"/>
      <c r="DD48" s="40"/>
      <c r="DE48" s="39"/>
      <c r="DF48" s="40"/>
      <c r="DG48" s="40"/>
      <c r="DH48" s="41"/>
      <c r="DI48" s="40"/>
      <c r="DJ48" s="40"/>
      <c r="DK48" s="41"/>
      <c r="DL48" s="32"/>
      <c r="DM48" s="39"/>
      <c r="DN48" s="40"/>
      <c r="DO48" s="40"/>
      <c r="DP48" s="40"/>
      <c r="DQ48" s="40"/>
      <c r="DR48" s="39"/>
      <c r="DS48" s="40"/>
      <c r="DT48" s="40"/>
      <c r="DU48" s="40"/>
      <c r="DV48" s="40"/>
      <c r="DW48" s="40"/>
      <c r="DX48" s="39"/>
      <c r="DY48" s="40"/>
      <c r="DZ48" s="40"/>
      <c r="EA48" s="41"/>
      <c r="EB48" s="40"/>
      <c r="EC48" s="40"/>
      <c r="ED48" s="41"/>
    </row>
    <row r="49" spans="22:134">
      <c r="V49" s="39"/>
      <c r="W49" s="32"/>
      <c r="X49" s="32"/>
      <c r="Y49" s="32"/>
      <c r="Z49" s="40"/>
      <c r="AA49" s="42"/>
      <c r="AB49" s="43"/>
      <c r="AC49" s="43"/>
      <c r="AD49" s="43"/>
      <c r="AE49" s="43"/>
      <c r="AF49" s="43"/>
      <c r="AG49" s="42"/>
      <c r="AH49" s="43"/>
      <c r="AI49" s="43"/>
      <c r="AJ49" s="44"/>
      <c r="AK49" s="40"/>
      <c r="AL49" s="40"/>
      <c r="AM49" s="41"/>
      <c r="AN49" s="32"/>
      <c r="AO49" s="39"/>
      <c r="AP49" s="32"/>
      <c r="AQ49" s="32"/>
      <c r="AR49" s="32"/>
      <c r="AS49" s="40"/>
      <c r="AT49" s="42"/>
      <c r="AU49" s="43"/>
      <c r="AV49" s="43"/>
      <c r="AW49" s="43"/>
      <c r="AX49" s="43"/>
      <c r="AY49" s="43"/>
      <c r="AZ49" s="42"/>
      <c r="BA49" s="43"/>
      <c r="BB49" s="43"/>
      <c r="BC49" s="44"/>
      <c r="BD49" s="40"/>
      <c r="BE49" s="40"/>
      <c r="BF49" s="41"/>
      <c r="BG49" s="32"/>
      <c r="BH49" s="39"/>
      <c r="BI49" s="32"/>
      <c r="BJ49" s="32"/>
      <c r="BK49" s="32"/>
      <c r="BL49" s="40"/>
      <c r="BM49" s="42"/>
      <c r="BN49" s="43"/>
      <c r="BO49" s="43"/>
      <c r="BP49" s="43"/>
      <c r="BQ49" s="43"/>
      <c r="BR49" s="43"/>
      <c r="BS49" s="42"/>
      <c r="BT49" s="43"/>
      <c r="BU49" s="43"/>
      <c r="BV49" s="44"/>
      <c r="BW49" s="40"/>
      <c r="BX49" s="40"/>
      <c r="BY49" s="41"/>
      <c r="BZ49" s="32"/>
      <c r="CA49" s="39"/>
      <c r="CB49" s="40"/>
      <c r="CC49" s="40"/>
      <c r="CD49" s="40"/>
      <c r="CE49" s="40"/>
      <c r="CF49" s="42"/>
      <c r="CG49" s="43"/>
      <c r="CH49" s="43"/>
      <c r="CI49" s="43"/>
      <c r="CJ49" s="43"/>
      <c r="CK49" s="43"/>
      <c r="CL49" s="42"/>
      <c r="CM49" s="43"/>
      <c r="CN49" s="43"/>
      <c r="CO49" s="44"/>
      <c r="CP49" s="40"/>
      <c r="CQ49" s="40"/>
      <c r="CR49" s="41"/>
      <c r="CS49" s="32"/>
      <c r="CT49" s="39"/>
      <c r="CU49" s="40"/>
      <c r="CV49" s="40"/>
      <c r="CW49" s="40"/>
      <c r="CX49" s="40"/>
      <c r="CY49" s="42"/>
      <c r="CZ49" s="43"/>
      <c r="DA49" s="43"/>
      <c r="DB49" s="43"/>
      <c r="DC49" s="43"/>
      <c r="DD49" s="43"/>
      <c r="DE49" s="42"/>
      <c r="DF49" s="43"/>
      <c r="DG49" s="43"/>
      <c r="DH49" s="44"/>
      <c r="DI49" s="40"/>
      <c r="DJ49" s="40"/>
      <c r="DK49" s="41"/>
      <c r="DL49" s="32"/>
      <c r="DM49" s="39"/>
      <c r="DN49" s="40"/>
      <c r="DO49" s="40"/>
      <c r="DP49" s="40"/>
      <c r="DQ49" s="40"/>
      <c r="DR49" s="42"/>
      <c r="DS49" s="43"/>
      <c r="DT49" s="43"/>
      <c r="DU49" s="43"/>
      <c r="DV49" s="43"/>
      <c r="DW49" s="43"/>
      <c r="DX49" s="42"/>
      <c r="DY49" s="43"/>
      <c r="DZ49" s="43"/>
      <c r="EA49" s="44"/>
      <c r="EB49" s="40"/>
      <c r="EC49" s="40"/>
      <c r="ED49" s="41"/>
    </row>
    <row r="50" spans="22:134">
      <c r="V50" s="39"/>
      <c r="W50" s="32"/>
      <c r="X50" s="32"/>
      <c r="Y50" s="32"/>
      <c r="Z50" s="40"/>
      <c r="AA50" s="56">
        <v>8</v>
      </c>
      <c r="AB50" s="116" t="s">
        <v>107</v>
      </c>
      <c r="AC50" s="116"/>
      <c r="AD50" s="37"/>
      <c r="AE50" s="40"/>
      <c r="AF50" s="37"/>
      <c r="AG50" s="37"/>
      <c r="AH50" s="37"/>
      <c r="AI50" s="37"/>
      <c r="AJ50" s="45"/>
      <c r="AK50" s="40"/>
      <c r="AL50" s="40"/>
      <c r="AM50" s="41"/>
      <c r="AN50" s="32"/>
      <c r="AO50" s="39"/>
      <c r="AP50" s="32"/>
      <c r="AQ50" s="32"/>
      <c r="AR50" s="32"/>
      <c r="AS50" s="40"/>
      <c r="AT50" s="56">
        <v>8</v>
      </c>
      <c r="AU50" s="116" t="s">
        <v>107</v>
      </c>
      <c r="AV50" s="116"/>
      <c r="AW50" s="37"/>
      <c r="AX50" s="40"/>
      <c r="AY50" s="37"/>
      <c r="AZ50" s="37"/>
      <c r="BA50" s="37"/>
      <c r="BB50" s="37"/>
      <c r="BC50" s="45"/>
      <c r="BD50" s="40"/>
      <c r="BE50" s="40"/>
      <c r="BF50" s="41"/>
      <c r="BG50" s="32"/>
      <c r="BH50" s="39"/>
      <c r="BI50" s="32"/>
      <c r="BJ50" s="32"/>
      <c r="BK50" s="32"/>
      <c r="BL50" s="40"/>
      <c r="BM50" s="56">
        <v>8</v>
      </c>
      <c r="BN50" s="116" t="s">
        <v>107</v>
      </c>
      <c r="BO50" s="116"/>
      <c r="BP50" s="37"/>
      <c r="BQ50" s="40"/>
      <c r="BR50" s="37"/>
      <c r="BS50" s="37"/>
      <c r="BT50" s="37"/>
      <c r="BU50" s="37"/>
      <c r="BV50" s="45"/>
      <c r="BW50" s="40"/>
      <c r="BX50" s="40"/>
      <c r="BY50" s="41"/>
      <c r="BZ50" s="32"/>
      <c r="CA50" s="39"/>
      <c r="CB50" s="40"/>
      <c r="CC50" s="40"/>
      <c r="CD50" s="40"/>
      <c r="CE50" s="40"/>
      <c r="CF50" s="56">
        <v>8</v>
      </c>
      <c r="CG50" s="116" t="s">
        <v>107</v>
      </c>
      <c r="CH50" s="116"/>
      <c r="CI50" s="37"/>
      <c r="CJ50" s="40"/>
      <c r="CK50" s="37"/>
      <c r="CL50" s="37"/>
      <c r="CM50" s="37"/>
      <c r="CN50" s="37"/>
      <c r="CO50" s="45"/>
      <c r="CP50" s="40"/>
      <c r="CQ50" s="40"/>
      <c r="CR50" s="41"/>
      <c r="CS50" s="32"/>
      <c r="CT50" s="39"/>
      <c r="CU50" s="40"/>
      <c r="CV50" s="40"/>
      <c r="CW50" s="40"/>
      <c r="CX50" s="40"/>
      <c r="CY50" s="56">
        <v>8</v>
      </c>
      <c r="CZ50" s="116" t="s">
        <v>107</v>
      </c>
      <c r="DA50" s="116"/>
      <c r="DB50" s="37"/>
      <c r="DC50" s="40"/>
      <c r="DD50" s="37"/>
      <c r="DE50" s="37"/>
      <c r="DF50" s="37"/>
      <c r="DG50" s="37"/>
      <c r="DH50" s="45"/>
      <c r="DI50" s="40"/>
      <c r="DJ50" s="40"/>
      <c r="DK50" s="41"/>
      <c r="DL50" s="32"/>
      <c r="DM50" s="39"/>
      <c r="DN50" s="40"/>
      <c r="DO50" s="40"/>
      <c r="DP50" s="40"/>
      <c r="DQ50" s="40"/>
      <c r="DR50" s="56">
        <v>8</v>
      </c>
      <c r="DS50" s="116" t="s">
        <v>107</v>
      </c>
      <c r="DT50" s="116"/>
      <c r="DU50" s="37"/>
      <c r="DV50" s="40"/>
      <c r="DW50" s="37"/>
      <c r="DX50" s="37"/>
      <c r="DY50" s="37"/>
      <c r="DZ50" s="37"/>
      <c r="EA50" s="45"/>
      <c r="EB50" s="40"/>
      <c r="EC50" s="40"/>
      <c r="ED50" s="41"/>
    </row>
    <row r="51" spans="22:134">
      <c r="V51" s="39"/>
      <c r="W51" s="40"/>
      <c r="X51" s="40"/>
      <c r="Y51" s="40"/>
      <c r="Z51" s="40"/>
      <c r="AA51" s="39"/>
      <c r="AB51" s="54" t="s">
        <v>108</v>
      </c>
      <c r="AC51" s="49" t="s">
        <v>109</v>
      </c>
      <c r="AD51" s="49"/>
      <c r="AE51" s="40"/>
      <c r="AF51" s="40"/>
      <c r="AG51" s="40"/>
      <c r="AH51" s="40"/>
      <c r="AI51" s="40"/>
      <c r="AJ51" s="41"/>
      <c r="AK51" s="40"/>
      <c r="AL51" s="40"/>
      <c r="AM51" s="41"/>
      <c r="AN51" s="32"/>
      <c r="AO51" s="39"/>
      <c r="AP51" s="40"/>
      <c r="AQ51" s="40"/>
      <c r="AR51" s="40"/>
      <c r="AS51" s="40"/>
      <c r="AT51" s="39"/>
      <c r="AU51" s="54" t="s">
        <v>108</v>
      </c>
      <c r="AV51" s="49" t="s">
        <v>109</v>
      </c>
      <c r="AW51" s="49"/>
      <c r="AX51" s="40"/>
      <c r="AY51" s="40"/>
      <c r="AZ51" s="40"/>
      <c r="BA51" s="40"/>
      <c r="BB51" s="40"/>
      <c r="BC51" s="41"/>
      <c r="BD51" s="40"/>
      <c r="BE51" s="40"/>
      <c r="BF51" s="41"/>
      <c r="BG51" s="32"/>
      <c r="BH51" s="39"/>
      <c r="BI51" s="40"/>
      <c r="BJ51" s="40"/>
      <c r="BK51" s="40"/>
      <c r="BL51" s="40"/>
      <c r="BM51" s="39"/>
      <c r="BN51" s="54" t="s">
        <v>108</v>
      </c>
      <c r="BO51" s="49" t="s">
        <v>109</v>
      </c>
      <c r="BP51" s="49"/>
      <c r="BQ51" s="40"/>
      <c r="BR51" s="40"/>
      <c r="BS51" s="40"/>
      <c r="BT51" s="40"/>
      <c r="BU51" s="40"/>
      <c r="BV51" s="41"/>
      <c r="BW51" s="40"/>
      <c r="BX51" s="40"/>
      <c r="BY51" s="41"/>
      <c r="BZ51" s="32"/>
      <c r="CA51" s="39"/>
      <c r="CB51" s="40"/>
      <c r="CC51" s="40"/>
      <c r="CD51" s="40"/>
      <c r="CE51" s="40"/>
      <c r="CF51" s="39"/>
      <c r="CG51" s="54" t="s">
        <v>108</v>
      </c>
      <c r="CH51" s="49" t="s">
        <v>109</v>
      </c>
      <c r="CI51" s="49"/>
      <c r="CJ51" s="40"/>
      <c r="CK51" s="40"/>
      <c r="CL51" s="40"/>
      <c r="CM51" s="40"/>
      <c r="CN51" s="40"/>
      <c r="CO51" s="41"/>
      <c r="CP51" s="40"/>
      <c r="CQ51" s="40"/>
      <c r="CR51" s="41"/>
      <c r="CS51" s="32"/>
      <c r="CT51" s="39"/>
      <c r="CU51" s="40"/>
      <c r="CV51" s="40"/>
      <c r="CW51" s="40"/>
      <c r="CX51" s="40"/>
      <c r="CY51" s="39"/>
      <c r="CZ51" s="54" t="s">
        <v>108</v>
      </c>
      <c r="DA51" s="49" t="s">
        <v>109</v>
      </c>
      <c r="DB51" s="49"/>
      <c r="DC51" s="40"/>
      <c r="DD51" s="40"/>
      <c r="DE51" s="40"/>
      <c r="DF51" s="40"/>
      <c r="DG51" s="40"/>
      <c r="DH51" s="41"/>
      <c r="DI51" s="40"/>
      <c r="DJ51" s="40"/>
      <c r="DK51" s="41"/>
      <c r="DL51" s="32"/>
      <c r="DM51" s="39"/>
      <c r="DN51" s="40"/>
      <c r="DO51" s="40"/>
      <c r="DP51" s="40"/>
      <c r="DQ51" s="40"/>
      <c r="DR51" s="39"/>
      <c r="DS51" s="54" t="s">
        <v>108</v>
      </c>
      <c r="DT51" s="49" t="s">
        <v>109</v>
      </c>
      <c r="DU51" s="49"/>
      <c r="DV51" s="40"/>
      <c r="DW51" s="40"/>
      <c r="DX51" s="40"/>
      <c r="DY51" s="40"/>
      <c r="DZ51" s="40"/>
      <c r="EA51" s="41"/>
      <c r="EB51" s="40"/>
      <c r="EC51" s="40"/>
      <c r="ED51" s="41"/>
    </row>
    <row r="52" spans="22:134">
      <c r="V52" s="39"/>
      <c r="W52" s="32"/>
      <c r="X52" s="32"/>
      <c r="Y52" s="32"/>
      <c r="Z52" s="40"/>
      <c r="AA52" s="39"/>
      <c r="AB52" s="40"/>
      <c r="AC52" s="40">
        <f>TANH(W46)</f>
        <v>-0.25526745386079391</v>
      </c>
      <c r="AD52" s="40">
        <f>TANH(X46)</f>
        <v>0.77694891298332203</v>
      </c>
      <c r="AE52" s="40">
        <f>TANH(Y46)</f>
        <v>0.16993261024965711</v>
      </c>
      <c r="AF52" s="40">
        <f>TANH(Z46)</f>
        <v>0.63433340117040604</v>
      </c>
      <c r="AG52" s="40"/>
      <c r="AH52" s="40"/>
      <c r="AI52" s="40"/>
      <c r="AJ52" s="41"/>
      <c r="AK52" s="40"/>
      <c r="AL52" s="40"/>
      <c r="AM52" s="41"/>
      <c r="AN52" s="32"/>
      <c r="AO52" s="39"/>
      <c r="AP52" s="32"/>
      <c r="AQ52" s="32"/>
      <c r="AR52" s="32"/>
      <c r="AS52" s="40"/>
      <c r="AT52" s="39"/>
      <c r="AU52" s="40"/>
      <c r="AV52" s="40">
        <f>TANH(AP46)</f>
        <v>-0.23575442821608703</v>
      </c>
      <c r="AW52" s="40">
        <f>TANH(AQ46)</f>
        <v>0.78255074020477433</v>
      </c>
      <c r="AX52" s="40">
        <f>TANH(AR46)</f>
        <v>0.18594673564314568</v>
      </c>
      <c r="AY52" s="40">
        <f>TANH(AS46)</f>
        <v>0.65616434053612416</v>
      </c>
      <c r="AZ52" s="40"/>
      <c r="BA52" s="40"/>
      <c r="BB52" s="40"/>
      <c r="BC52" s="41"/>
      <c r="BD52" s="40"/>
      <c r="BE52" s="40"/>
      <c r="BF52" s="41"/>
      <c r="BG52" s="32"/>
      <c r="BH52" s="39"/>
      <c r="BI52" s="32"/>
      <c r="BJ52" s="32"/>
      <c r="BK52" s="32"/>
      <c r="BL52" s="40"/>
      <c r="BM52" s="39"/>
      <c r="BN52" s="40"/>
      <c r="BO52" s="40">
        <f>TANH(BI46)</f>
        <v>-0.23452872544994277</v>
      </c>
      <c r="BP52" s="40">
        <f>TANH(BJ46)</f>
        <v>0.7707908434017221</v>
      </c>
      <c r="BQ52" s="40">
        <f>TANH(BK46)</f>
        <v>0.1506606043043566</v>
      </c>
      <c r="BR52" s="40">
        <f>TANH(BL46)</f>
        <v>0.64334062075543952</v>
      </c>
      <c r="BS52" s="40"/>
      <c r="BT52" s="40"/>
      <c r="BU52" s="40"/>
      <c r="BV52" s="41"/>
      <c r="BW52" s="40"/>
      <c r="BX52" s="40"/>
      <c r="BY52" s="41"/>
      <c r="BZ52" s="32"/>
      <c r="CA52" s="39"/>
      <c r="CB52" s="40"/>
      <c r="CC52" s="40"/>
      <c r="CD52" s="40"/>
      <c r="CE52" s="40"/>
      <c r="CF52" s="39"/>
      <c r="CG52" s="40"/>
      <c r="CH52" s="40">
        <f>TANH(CB46)</f>
        <v>-0.21371598102830969</v>
      </c>
      <c r="CI52" s="40">
        <f>TANH(CC46)</f>
        <v>0.75389485851896199</v>
      </c>
      <c r="CJ52" s="40">
        <f>TANH(CD46)</f>
        <v>0.10664717668413001</v>
      </c>
      <c r="CK52" s="40">
        <f>TANH(CE46)</f>
        <v>0.66057183392472707</v>
      </c>
      <c r="CL52" s="40"/>
      <c r="CM52" s="40"/>
      <c r="CN52" s="40"/>
      <c r="CO52" s="41"/>
      <c r="CP52" s="40"/>
      <c r="CQ52" s="40"/>
      <c r="CR52" s="41"/>
      <c r="CS52" s="32"/>
      <c r="CT52" s="39"/>
      <c r="CU52" s="40"/>
      <c r="CV52" s="40"/>
      <c r="CW52" s="40"/>
      <c r="CX52" s="40"/>
      <c r="CY52" s="39"/>
      <c r="CZ52" s="40"/>
      <c r="DA52" s="40">
        <f>TANH(CU46)</f>
        <v>-0.11937514426626714</v>
      </c>
      <c r="DB52" s="40">
        <f>TANH(CV46)</f>
        <v>0.76250571159509395</v>
      </c>
      <c r="DC52" s="40">
        <f>TANH(CW46)</f>
        <v>9.6745733451780141E-2</v>
      </c>
      <c r="DD52" s="40">
        <f>TANH(CX46)</f>
        <v>0.7583759511934518</v>
      </c>
      <c r="DE52" s="40"/>
      <c r="DF52" s="40"/>
      <c r="DG52" s="40"/>
      <c r="DH52" s="41"/>
      <c r="DI52" s="40"/>
      <c r="DJ52" s="40"/>
      <c r="DK52" s="41"/>
      <c r="DL52" s="32"/>
      <c r="DM52" s="39"/>
      <c r="DN52" s="40"/>
      <c r="DO52" s="40"/>
      <c r="DP52" s="40"/>
      <c r="DQ52" s="40"/>
      <c r="DR52" s="39"/>
      <c r="DS52" s="40"/>
      <c r="DT52" s="40">
        <f>TANH(DN46)</f>
        <v>8.3081602199878188E-2</v>
      </c>
      <c r="DU52" s="40">
        <f>TANH(DO46)</f>
        <v>0.80099615184501971</v>
      </c>
      <c r="DV52" s="40">
        <f>TANH(DP46)</f>
        <v>4.0622432604764627E-2</v>
      </c>
      <c r="DW52" s="40">
        <f>TANH(DQ46)</f>
        <v>0.85011493361129919</v>
      </c>
      <c r="DX52" s="40"/>
      <c r="DY52" s="40"/>
      <c r="DZ52" s="40"/>
      <c r="EA52" s="41"/>
      <c r="EB52" s="40"/>
      <c r="EC52" s="40"/>
      <c r="ED52" s="41"/>
    </row>
    <row r="53" spans="22:134">
      <c r="V53" s="39"/>
      <c r="W53" s="32"/>
      <c r="X53" s="32"/>
      <c r="Y53" s="32"/>
      <c r="Z53" s="40"/>
      <c r="AA53" s="39"/>
      <c r="AB53" s="57" t="s">
        <v>110</v>
      </c>
      <c r="AC53" s="40" t="s">
        <v>111</v>
      </c>
      <c r="AD53" s="40"/>
      <c r="AE53" s="40"/>
      <c r="AF53" s="40"/>
      <c r="AG53" s="40"/>
      <c r="AH53" s="40"/>
      <c r="AI53" s="40"/>
      <c r="AJ53" s="41"/>
      <c r="AK53" s="40"/>
      <c r="AL53" s="40"/>
      <c r="AM53" s="41"/>
      <c r="AN53" s="32"/>
      <c r="AO53" s="39"/>
      <c r="AP53" s="32"/>
      <c r="AQ53" s="32"/>
      <c r="AR53" s="32"/>
      <c r="AS53" s="40"/>
      <c r="AT53" s="39"/>
      <c r="AU53" s="57" t="s">
        <v>110</v>
      </c>
      <c r="AV53" s="40" t="s">
        <v>111</v>
      </c>
      <c r="AW53" s="40"/>
      <c r="AX53" s="40"/>
      <c r="AY53" s="40"/>
      <c r="AZ53" s="40"/>
      <c r="BA53" s="40"/>
      <c r="BB53" s="40"/>
      <c r="BC53" s="41"/>
      <c r="BD53" s="40"/>
      <c r="BE53" s="40"/>
      <c r="BF53" s="41"/>
      <c r="BG53" s="32"/>
      <c r="BH53" s="39"/>
      <c r="BI53" s="32"/>
      <c r="BJ53" s="32"/>
      <c r="BK53" s="32"/>
      <c r="BL53" s="40"/>
      <c r="BM53" s="39"/>
      <c r="BN53" s="57" t="s">
        <v>110</v>
      </c>
      <c r="BO53" s="40" t="s">
        <v>111</v>
      </c>
      <c r="BP53" s="40"/>
      <c r="BQ53" s="40"/>
      <c r="BR53" s="40"/>
      <c r="BS53" s="40"/>
      <c r="BT53" s="40"/>
      <c r="BU53" s="40"/>
      <c r="BV53" s="41"/>
      <c r="BW53" s="40"/>
      <c r="BX53" s="40"/>
      <c r="BY53" s="41"/>
      <c r="BZ53" s="32"/>
      <c r="CA53" s="39"/>
      <c r="CB53" s="40"/>
      <c r="CC53" s="40"/>
      <c r="CD53" s="40"/>
      <c r="CE53" s="40"/>
      <c r="CF53" s="39"/>
      <c r="CG53" s="57" t="s">
        <v>110</v>
      </c>
      <c r="CH53" s="40" t="s">
        <v>111</v>
      </c>
      <c r="CI53" s="40"/>
      <c r="CJ53" s="40"/>
      <c r="CK53" s="40"/>
      <c r="CL53" s="40"/>
      <c r="CM53" s="40"/>
      <c r="CN53" s="40"/>
      <c r="CO53" s="41"/>
      <c r="CP53" s="40"/>
      <c r="CQ53" s="40"/>
      <c r="CR53" s="41"/>
      <c r="CS53" s="32"/>
      <c r="CT53" s="39"/>
      <c r="CU53" s="40"/>
      <c r="CV53" s="40"/>
      <c r="CW53" s="40"/>
      <c r="CX53" s="40"/>
      <c r="CY53" s="39"/>
      <c r="CZ53" s="57" t="s">
        <v>110</v>
      </c>
      <c r="DA53" s="40" t="s">
        <v>111</v>
      </c>
      <c r="DB53" s="40"/>
      <c r="DC53" s="40"/>
      <c r="DD53" s="40"/>
      <c r="DE53" s="40"/>
      <c r="DF53" s="40"/>
      <c r="DG53" s="40"/>
      <c r="DH53" s="41"/>
      <c r="DI53" s="40"/>
      <c r="DJ53" s="40"/>
      <c r="DK53" s="41"/>
      <c r="DL53" s="32"/>
      <c r="DM53" s="39"/>
      <c r="DN53" s="40"/>
      <c r="DO53" s="40"/>
      <c r="DP53" s="40"/>
      <c r="DQ53" s="40"/>
      <c r="DR53" s="39"/>
      <c r="DS53" s="57" t="s">
        <v>110</v>
      </c>
      <c r="DT53" s="40" t="s">
        <v>111</v>
      </c>
      <c r="DU53" s="40"/>
      <c r="DV53" s="40"/>
      <c r="DW53" s="40"/>
      <c r="DX53" s="40"/>
      <c r="DY53" s="40"/>
      <c r="DZ53" s="40"/>
      <c r="EA53" s="41"/>
      <c r="EB53" s="40"/>
      <c r="EC53" s="40"/>
      <c r="ED53" s="41"/>
    </row>
    <row r="54" spans="22:134">
      <c r="V54" s="39"/>
      <c r="W54" s="40"/>
      <c r="X54" s="40"/>
      <c r="Y54" s="40"/>
      <c r="Z54" s="40"/>
      <c r="AA54" s="39"/>
      <c r="AB54" s="40"/>
      <c r="AC54" s="40">
        <f>AC52^2</f>
        <v>6.5161473000572553E-2</v>
      </c>
      <c r="AD54" s="40">
        <f t="shared" ref="AD54:AF54" si="77">AD52^2</f>
        <v>0.60364961338596568</v>
      </c>
      <c r="AE54" s="40">
        <f t="shared" si="77"/>
        <v>2.8877092026261868E-2</v>
      </c>
      <c r="AF54" s="40">
        <f t="shared" si="77"/>
        <v>0.40237886384041527</v>
      </c>
      <c r="AG54" s="40"/>
      <c r="AH54" s="40"/>
      <c r="AI54" s="40"/>
      <c r="AJ54" s="41"/>
      <c r="AK54" s="40"/>
      <c r="AL54" s="40"/>
      <c r="AM54" s="41"/>
      <c r="AN54" s="32"/>
      <c r="AO54" s="39"/>
      <c r="AP54" s="40"/>
      <c r="AQ54" s="40"/>
      <c r="AR54" s="40"/>
      <c r="AS54" s="40"/>
      <c r="AT54" s="39"/>
      <c r="AU54" s="40"/>
      <c r="AV54" s="40">
        <f>AV52^2</f>
        <v>5.558015042349413E-2</v>
      </c>
      <c r="AW54" s="40">
        <f t="shared" ref="AW54:AY54" si="78">AW52^2</f>
        <v>0.61238566099504022</v>
      </c>
      <c r="AX54" s="40">
        <f t="shared" si="78"/>
        <v>3.4576188496341906E-2</v>
      </c>
      <c r="AY54" s="40">
        <f t="shared" si="78"/>
        <v>0.4305516417912067</v>
      </c>
      <c r="AZ54" s="40"/>
      <c r="BA54" s="40"/>
      <c r="BB54" s="40"/>
      <c r="BC54" s="41"/>
      <c r="BD54" s="40"/>
      <c r="BE54" s="40"/>
      <c r="BF54" s="41"/>
      <c r="BG54" s="32"/>
      <c r="BH54" s="39"/>
      <c r="BI54" s="40"/>
      <c r="BJ54" s="40"/>
      <c r="BK54" s="40"/>
      <c r="BL54" s="40"/>
      <c r="BM54" s="39"/>
      <c r="BN54" s="40"/>
      <c r="BO54" s="40">
        <f>BO52^2</f>
        <v>5.5003723061174632E-2</v>
      </c>
      <c r="BP54" s="40">
        <f t="shared" ref="BP54:BR54" si="79">BP52^2</f>
        <v>0.59411852427193812</v>
      </c>
      <c r="BQ54" s="40">
        <f t="shared" si="79"/>
        <v>2.2698617689353915E-2</v>
      </c>
      <c r="BR54" s="40">
        <f t="shared" si="79"/>
        <v>0.41388715431399425</v>
      </c>
      <c r="BS54" s="40"/>
      <c r="BT54" s="40"/>
      <c r="BU54" s="40"/>
      <c r="BV54" s="41"/>
      <c r="BW54" s="40"/>
      <c r="BX54" s="40"/>
      <c r="BY54" s="41"/>
      <c r="BZ54" s="32"/>
      <c r="CA54" s="39"/>
      <c r="CB54" s="40"/>
      <c r="CC54" s="40"/>
      <c r="CD54" s="40"/>
      <c r="CE54" s="40"/>
      <c r="CF54" s="39"/>
      <c r="CG54" s="40"/>
      <c r="CH54" s="40">
        <f>CH52^2</f>
        <v>4.5674520546892826E-2</v>
      </c>
      <c r="CI54" s="40">
        <f t="shared" ref="CI54:CK54" si="80">CI52^2</f>
        <v>0.56835745770132573</v>
      </c>
      <c r="CJ54" s="40">
        <f t="shared" si="80"/>
        <v>1.1373620294696045E-2</v>
      </c>
      <c r="CK54" s="40">
        <f t="shared" si="80"/>
        <v>0.43635514777467721</v>
      </c>
      <c r="CL54" s="40"/>
      <c r="CM54" s="40"/>
      <c r="CN54" s="40"/>
      <c r="CO54" s="41"/>
      <c r="CP54" s="40"/>
      <c r="CQ54" s="40"/>
      <c r="CR54" s="41"/>
      <c r="CS54" s="32"/>
      <c r="CT54" s="39"/>
      <c r="CU54" s="40"/>
      <c r="CV54" s="40"/>
      <c r="CW54" s="40"/>
      <c r="CX54" s="40"/>
      <c r="CY54" s="39"/>
      <c r="CZ54" s="40"/>
      <c r="DA54" s="40">
        <f>DA52^2</f>
        <v>1.4250425068592091E-2</v>
      </c>
      <c r="DB54" s="40">
        <f t="shared" ref="DB54:DD54" si="81">DB52^2</f>
        <v>0.58141496021514061</v>
      </c>
      <c r="DC54" s="40">
        <f t="shared" si="81"/>
        <v>9.3597369411228919E-3</v>
      </c>
      <c r="DD54" s="40">
        <f t="shared" si="81"/>
        <v>0.57513408334857274</v>
      </c>
      <c r="DE54" s="40"/>
      <c r="DF54" s="40"/>
      <c r="DG54" s="40"/>
      <c r="DH54" s="41"/>
      <c r="DI54" s="40"/>
      <c r="DJ54" s="40"/>
      <c r="DK54" s="41"/>
      <c r="DL54" s="32"/>
      <c r="DM54" s="39"/>
      <c r="DN54" s="40"/>
      <c r="DO54" s="40"/>
      <c r="DP54" s="40"/>
      <c r="DQ54" s="40"/>
      <c r="DR54" s="39"/>
      <c r="DS54" s="40"/>
      <c r="DT54" s="40">
        <f>DT52^2</f>
        <v>6.9025526240988041E-3</v>
      </c>
      <c r="DU54" s="40">
        <f t="shared" ref="DU54:DW54" si="82">DU52^2</f>
        <v>0.64159483527052985</v>
      </c>
      <c r="DV54" s="40">
        <f t="shared" si="82"/>
        <v>1.6501820307286443E-3</v>
      </c>
      <c r="DW54" s="40">
        <f t="shared" si="82"/>
        <v>0.72269540034894364</v>
      </c>
      <c r="DX54" s="40"/>
      <c r="DY54" s="40"/>
      <c r="DZ54" s="40"/>
      <c r="EA54" s="41"/>
      <c r="EB54" s="40"/>
      <c r="EC54" s="40"/>
      <c r="ED54" s="41"/>
    </row>
    <row r="55" spans="22:134">
      <c r="V55" s="32"/>
      <c r="W55" s="32"/>
      <c r="X55" s="32"/>
      <c r="Y55" s="32"/>
      <c r="Z55" s="32"/>
      <c r="AA55" s="39"/>
      <c r="AB55" s="40" t="s">
        <v>89</v>
      </c>
      <c r="AC55" s="40" t="s">
        <v>178</v>
      </c>
      <c r="AD55" s="40"/>
      <c r="AE55" s="40"/>
      <c r="AF55" s="40"/>
      <c r="AG55" s="40"/>
      <c r="AH55" s="40"/>
      <c r="AI55" s="40"/>
      <c r="AJ55" s="41"/>
      <c r="AK55" s="40"/>
      <c r="AL55" s="40"/>
      <c r="AM55" s="41"/>
      <c r="AN55" s="32"/>
      <c r="AO55" s="32"/>
      <c r="AP55" s="32"/>
      <c r="AQ55" s="32"/>
      <c r="AR55" s="32"/>
      <c r="AS55" s="32"/>
      <c r="AT55" s="39"/>
      <c r="AU55" s="40" t="s">
        <v>89</v>
      </c>
      <c r="AV55" s="40" t="s">
        <v>178</v>
      </c>
      <c r="AW55" s="40"/>
      <c r="AX55" s="40"/>
      <c r="AY55" s="40"/>
      <c r="AZ55" s="40"/>
      <c r="BA55" s="40"/>
      <c r="BB55" s="40"/>
      <c r="BC55" s="41"/>
      <c r="BD55" s="40"/>
      <c r="BE55" s="40"/>
      <c r="BF55" s="41"/>
      <c r="BG55" s="32"/>
      <c r="BH55" s="32"/>
      <c r="BI55" s="32"/>
      <c r="BJ55" s="32"/>
      <c r="BK55" s="32"/>
      <c r="BL55" s="32"/>
      <c r="BM55" s="39"/>
      <c r="BN55" s="40" t="s">
        <v>89</v>
      </c>
      <c r="BO55" s="40" t="s">
        <v>178</v>
      </c>
      <c r="BP55" s="40"/>
      <c r="BQ55" s="40"/>
      <c r="BR55" s="40"/>
      <c r="BS55" s="40"/>
      <c r="BT55" s="40"/>
      <c r="BU55" s="40"/>
      <c r="BV55" s="41"/>
      <c r="BW55" s="40"/>
      <c r="BX55" s="40"/>
      <c r="BY55" s="41"/>
      <c r="BZ55" s="32"/>
      <c r="CA55" s="39"/>
      <c r="CB55" s="40"/>
      <c r="CC55" s="40"/>
      <c r="CD55" s="40"/>
      <c r="CE55" s="40"/>
      <c r="CF55" s="39"/>
      <c r="CG55" s="40" t="s">
        <v>89</v>
      </c>
      <c r="CH55" s="40" t="s">
        <v>178</v>
      </c>
      <c r="CI55" s="40"/>
      <c r="CJ55" s="40"/>
      <c r="CK55" s="40"/>
      <c r="CL55" s="40"/>
      <c r="CM55" s="40"/>
      <c r="CN55" s="40"/>
      <c r="CO55" s="41"/>
      <c r="CP55" s="40"/>
      <c r="CQ55" s="40"/>
      <c r="CR55" s="41"/>
      <c r="CS55" s="32"/>
      <c r="CT55" s="39"/>
      <c r="CU55" s="40"/>
      <c r="CV55" s="40"/>
      <c r="CW55" s="40"/>
      <c r="CX55" s="40"/>
      <c r="CY55" s="39"/>
      <c r="CZ55" s="40" t="s">
        <v>89</v>
      </c>
      <c r="DA55" s="40" t="s">
        <v>178</v>
      </c>
      <c r="DB55" s="40"/>
      <c r="DC55" s="40"/>
      <c r="DD55" s="40"/>
      <c r="DE55" s="40"/>
      <c r="DF55" s="40"/>
      <c r="DG55" s="40"/>
      <c r="DH55" s="41"/>
      <c r="DI55" s="40"/>
      <c r="DJ55" s="40"/>
      <c r="DK55" s="41"/>
      <c r="DL55" s="32"/>
      <c r="DM55" s="39"/>
      <c r="DN55" s="40"/>
      <c r="DO55" s="40"/>
      <c r="DP55" s="40"/>
      <c r="DQ55" s="40"/>
      <c r="DR55" s="39"/>
      <c r="DS55" s="40" t="s">
        <v>89</v>
      </c>
      <c r="DT55" s="40" t="s">
        <v>178</v>
      </c>
      <c r="DU55" s="40"/>
      <c r="DV55" s="40"/>
      <c r="DW55" s="40"/>
      <c r="DX55" s="40"/>
      <c r="DY55" s="40"/>
      <c r="DZ55" s="40"/>
      <c r="EA55" s="41"/>
      <c r="EB55" s="40"/>
      <c r="EC55" s="40"/>
      <c r="ED55" s="41"/>
    </row>
    <row r="56" spans="22:134">
      <c r="V56" s="32"/>
      <c r="W56" s="32"/>
      <c r="X56" s="32"/>
      <c r="Y56" s="32"/>
      <c r="Z56" s="40"/>
      <c r="AA56" s="39"/>
      <c r="AB56" s="40"/>
      <c r="AC56" s="40">
        <f>1-AC54</f>
        <v>0.93483852699942749</v>
      </c>
      <c r="AD56" s="40">
        <f t="shared" ref="AD56:AF56" si="83">1-AD54</f>
        <v>0.39635038661403432</v>
      </c>
      <c r="AE56" s="40">
        <f t="shared" si="83"/>
        <v>0.97112290797373813</v>
      </c>
      <c r="AF56" s="40">
        <f t="shared" si="83"/>
        <v>0.59762113615958468</v>
      </c>
      <c r="AG56" s="40"/>
      <c r="AH56" s="40"/>
      <c r="AI56" s="40"/>
      <c r="AJ56" s="41"/>
      <c r="AK56" s="40"/>
      <c r="AL56" s="40"/>
      <c r="AM56" s="41"/>
      <c r="AN56" s="32"/>
      <c r="AO56" s="32"/>
      <c r="AP56" s="32"/>
      <c r="AQ56" s="32"/>
      <c r="AR56" s="32"/>
      <c r="AS56" s="40"/>
      <c r="AT56" s="39"/>
      <c r="AU56" s="40"/>
      <c r="AV56" s="40">
        <f>1-AV54</f>
        <v>0.94441984957650582</v>
      </c>
      <c r="AW56" s="40">
        <f t="shared" ref="AW56:AY56" si="84">1-AW54</f>
        <v>0.38761433900495978</v>
      </c>
      <c r="AX56" s="40">
        <f t="shared" si="84"/>
        <v>0.96542381150365808</v>
      </c>
      <c r="AY56" s="40">
        <f t="shared" si="84"/>
        <v>0.56944835820879325</v>
      </c>
      <c r="AZ56" s="40"/>
      <c r="BA56" s="40"/>
      <c r="BB56" s="40"/>
      <c r="BC56" s="41"/>
      <c r="BD56" s="40"/>
      <c r="BE56" s="40"/>
      <c r="BF56" s="41"/>
      <c r="BG56" s="32"/>
      <c r="BH56" s="32"/>
      <c r="BI56" s="32"/>
      <c r="BJ56" s="32"/>
      <c r="BK56" s="32"/>
      <c r="BL56" s="40"/>
      <c r="BM56" s="39"/>
      <c r="BN56" s="40"/>
      <c r="BO56" s="40">
        <f>1-BO54</f>
        <v>0.94499627693882537</v>
      </c>
      <c r="BP56" s="40">
        <f t="shared" ref="BP56:BR56" si="85">1-BP54</f>
        <v>0.40588147572806188</v>
      </c>
      <c r="BQ56" s="40">
        <f t="shared" si="85"/>
        <v>0.97730138231064612</v>
      </c>
      <c r="BR56" s="40">
        <f t="shared" si="85"/>
        <v>0.58611284568600575</v>
      </c>
      <c r="BS56" s="40"/>
      <c r="BT56" s="40"/>
      <c r="BU56" s="40"/>
      <c r="BV56" s="41"/>
      <c r="BW56" s="40"/>
      <c r="BX56" s="40"/>
      <c r="BY56" s="41"/>
      <c r="BZ56" s="32"/>
      <c r="CA56" s="39"/>
      <c r="CB56" s="40"/>
      <c r="CC56" s="40"/>
      <c r="CD56" s="40"/>
      <c r="CE56" s="40"/>
      <c r="CF56" s="39"/>
      <c r="CG56" s="40"/>
      <c r="CH56" s="40">
        <f>1-CH54</f>
        <v>0.95432547945310719</v>
      </c>
      <c r="CI56" s="40">
        <f t="shared" ref="CI56:CK56" si="86">1-CI54</f>
        <v>0.43164254229867427</v>
      </c>
      <c r="CJ56" s="40">
        <f t="shared" si="86"/>
        <v>0.98862637970530398</v>
      </c>
      <c r="CK56" s="40">
        <f t="shared" si="86"/>
        <v>0.56364485222532279</v>
      </c>
      <c r="CL56" s="40"/>
      <c r="CM56" s="40"/>
      <c r="CN56" s="40"/>
      <c r="CO56" s="41"/>
      <c r="CP56" s="40"/>
      <c r="CQ56" s="40"/>
      <c r="CR56" s="41"/>
      <c r="CS56" s="32"/>
      <c r="CT56" s="39"/>
      <c r="CU56" s="40"/>
      <c r="CV56" s="40"/>
      <c r="CW56" s="40"/>
      <c r="CX56" s="40"/>
      <c r="CY56" s="39"/>
      <c r="CZ56" s="40"/>
      <c r="DA56" s="40">
        <f>1-DA54</f>
        <v>0.98574957493140791</v>
      </c>
      <c r="DB56" s="40">
        <f t="shared" ref="DB56:DD56" si="87">1-DB54</f>
        <v>0.41858503978485939</v>
      </c>
      <c r="DC56" s="40">
        <f t="shared" si="87"/>
        <v>0.99064026305887709</v>
      </c>
      <c r="DD56" s="40">
        <f t="shared" si="87"/>
        <v>0.42486591665142726</v>
      </c>
      <c r="DE56" s="40"/>
      <c r="DF56" s="40"/>
      <c r="DG56" s="40"/>
      <c r="DH56" s="41"/>
      <c r="DI56" s="40"/>
      <c r="DJ56" s="40"/>
      <c r="DK56" s="41"/>
      <c r="DL56" s="32"/>
      <c r="DM56" s="39"/>
      <c r="DN56" s="40"/>
      <c r="DO56" s="40"/>
      <c r="DP56" s="40"/>
      <c r="DQ56" s="40"/>
      <c r="DR56" s="39"/>
      <c r="DS56" s="40"/>
      <c r="DT56" s="40">
        <f>1-DT54</f>
        <v>0.99309744737590122</v>
      </c>
      <c r="DU56" s="40">
        <f t="shared" ref="DU56:DW56" si="88">1-DU54</f>
        <v>0.35840516472947015</v>
      </c>
      <c r="DV56" s="40">
        <f t="shared" si="88"/>
        <v>0.99834981796927136</v>
      </c>
      <c r="DW56" s="40">
        <f t="shared" si="88"/>
        <v>0.27730459965105636</v>
      </c>
      <c r="DX56" s="40"/>
      <c r="DY56" s="40"/>
      <c r="DZ56" s="40"/>
      <c r="EA56" s="41"/>
      <c r="EB56" s="40"/>
      <c r="EC56" s="40"/>
      <c r="ED56" s="41"/>
    </row>
    <row r="57" spans="22:134">
      <c r="V57" s="39"/>
      <c r="W57" s="40"/>
      <c r="X57" s="40"/>
      <c r="Y57" s="40"/>
      <c r="Z57" s="40"/>
      <c r="AA57" s="39"/>
      <c r="AB57" s="40" t="s">
        <v>90</v>
      </c>
      <c r="AC57" s="40" t="s">
        <v>112</v>
      </c>
      <c r="AD57" s="40"/>
      <c r="AE57" s="40"/>
      <c r="AF57" s="40"/>
      <c r="AG57" s="40"/>
      <c r="AH57" s="40"/>
      <c r="AI57" s="40"/>
      <c r="AJ57" s="41"/>
      <c r="AK57" s="40"/>
      <c r="AL57" s="40"/>
      <c r="AM57" s="41"/>
      <c r="AN57" s="32"/>
      <c r="AO57" s="39"/>
      <c r="AP57" s="40"/>
      <c r="AQ57" s="40"/>
      <c r="AR57" s="40"/>
      <c r="AS57" s="40"/>
      <c r="AT57" s="39"/>
      <c r="AU57" s="40" t="s">
        <v>90</v>
      </c>
      <c r="AV57" s="40" t="s">
        <v>112</v>
      </c>
      <c r="AW57" s="40"/>
      <c r="AX57" s="40"/>
      <c r="AY57" s="40"/>
      <c r="AZ57" s="40"/>
      <c r="BA57" s="40"/>
      <c r="BB57" s="40"/>
      <c r="BC57" s="41"/>
      <c r="BD57" s="40"/>
      <c r="BE57" s="40"/>
      <c r="BF57" s="41"/>
      <c r="BG57" s="32"/>
      <c r="BH57" s="39"/>
      <c r="BI57" s="40"/>
      <c r="BJ57" s="40"/>
      <c r="BK57" s="40"/>
      <c r="BL57" s="40"/>
      <c r="BM57" s="39"/>
      <c r="BN57" s="40" t="s">
        <v>90</v>
      </c>
      <c r="BO57" s="40" t="s">
        <v>112</v>
      </c>
      <c r="BP57" s="40"/>
      <c r="BQ57" s="40"/>
      <c r="BR57" s="40"/>
      <c r="BS57" s="40"/>
      <c r="BT57" s="40"/>
      <c r="BU57" s="40"/>
      <c r="BV57" s="41"/>
      <c r="BW57" s="40"/>
      <c r="BX57" s="40"/>
      <c r="BY57" s="41"/>
      <c r="BZ57" s="32"/>
      <c r="CA57" s="39"/>
      <c r="CB57" s="40"/>
      <c r="CC57" s="40"/>
      <c r="CD57" s="40"/>
      <c r="CE57" s="40"/>
      <c r="CF57" s="39"/>
      <c r="CG57" s="40" t="s">
        <v>90</v>
      </c>
      <c r="CH57" s="40" t="s">
        <v>112</v>
      </c>
      <c r="CI57" s="40"/>
      <c r="CJ57" s="40"/>
      <c r="CK57" s="40"/>
      <c r="CL57" s="40"/>
      <c r="CM57" s="40"/>
      <c r="CN57" s="40"/>
      <c r="CO57" s="41"/>
      <c r="CP57" s="40"/>
      <c r="CQ57" s="40"/>
      <c r="CR57" s="41"/>
      <c r="CS57" s="32"/>
      <c r="CT57" s="39"/>
      <c r="CU57" s="40"/>
      <c r="CV57" s="40"/>
      <c r="CW57" s="40"/>
      <c r="CX57" s="40"/>
      <c r="CY57" s="39"/>
      <c r="CZ57" s="40" t="s">
        <v>90</v>
      </c>
      <c r="DA57" s="40" t="s">
        <v>112</v>
      </c>
      <c r="DB57" s="40"/>
      <c r="DC57" s="40"/>
      <c r="DD57" s="40"/>
      <c r="DE57" s="40"/>
      <c r="DF57" s="40"/>
      <c r="DG57" s="40"/>
      <c r="DH57" s="41"/>
      <c r="DI57" s="40"/>
      <c r="DJ57" s="40"/>
      <c r="DK57" s="41"/>
      <c r="DL57" s="32"/>
      <c r="DM57" s="39"/>
      <c r="DN57" s="40"/>
      <c r="DO57" s="40"/>
      <c r="DP57" s="40"/>
      <c r="DQ57" s="40"/>
      <c r="DR57" s="39"/>
      <c r="DS57" s="40" t="s">
        <v>90</v>
      </c>
      <c r="DT57" s="40" t="s">
        <v>112</v>
      </c>
      <c r="DU57" s="40"/>
      <c r="DV57" s="40"/>
      <c r="DW57" s="40"/>
      <c r="DX57" s="40"/>
      <c r="DY57" s="40"/>
      <c r="DZ57" s="40"/>
      <c r="EA57" s="41"/>
      <c r="EB57" s="40"/>
      <c r="EC57" s="40"/>
      <c r="ED57" s="41"/>
    </row>
    <row r="58" spans="22:134">
      <c r="V58" s="39"/>
      <c r="W58" s="32"/>
      <c r="X58" s="32"/>
      <c r="Y58" s="32"/>
      <c r="Z58" s="40"/>
      <c r="AA58" s="39"/>
      <c r="AB58" s="40"/>
      <c r="AC58" s="40">
        <f>PRODUCT(AC41,AC56)</f>
        <v>-0.11124837103991929</v>
      </c>
      <c r="AD58" s="40">
        <f t="shared" ref="AD58:AE58" si="89">PRODUCT(AD41,AD56)</f>
        <v>1.7879561837097272E-2</v>
      </c>
      <c r="AE58" s="40">
        <f t="shared" si="89"/>
        <v>-5.1490767902369339E-2</v>
      </c>
      <c r="AF58" s="40">
        <f>PRODUCT(AF41,AF56)</f>
        <v>5.2862767899756045E-2</v>
      </c>
      <c r="AG58" s="40"/>
      <c r="AH58" s="40"/>
      <c r="AI58" s="40"/>
      <c r="AJ58" s="41"/>
      <c r="AK58" s="40"/>
      <c r="AL58" s="40"/>
      <c r="AM58" s="41"/>
      <c r="AN58" s="32"/>
      <c r="AO58" s="39"/>
      <c r="AP58" s="32"/>
      <c r="AQ58" s="32"/>
      <c r="AR58" s="32"/>
      <c r="AS58" s="40"/>
      <c r="AT58" s="39"/>
      <c r="AU58" s="40"/>
      <c r="AV58" s="40">
        <f>PRODUCT(AV41,AV56)</f>
        <v>-0.18112488139245361</v>
      </c>
      <c r="AW58" s="40">
        <f t="shared" ref="AW58:AX58" si="90">PRODUCT(AW41,AW56)</f>
        <v>2.0873600774067549E-2</v>
      </c>
      <c r="AX58" s="40">
        <f t="shared" si="90"/>
        <v>-8.4090931727293802E-2</v>
      </c>
      <c r="AY58" s="40">
        <f>PRODUCT(AY41,AY56)</f>
        <v>6.7571703908394454E-2</v>
      </c>
      <c r="AZ58" s="40"/>
      <c r="BA58" s="40"/>
      <c r="BB58" s="40"/>
      <c r="BC58" s="41"/>
      <c r="BD58" s="40"/>
      <c r="BE58" s="40"/>
      <c r="BF58" s="41"/>
      <c r="BG58" s="32"/>
      <c r="BH58" s="39"/>
      <c r="BI58" s="32"/>
      <c r="BJ58" s="32"/>
      <c r="BK58" s="32"/>
      <c r="BL58" s="40"/>
      <c r="BM58" s="39"/>
      <c r="BN58" s="40"/>
      <c r="BO58" s="40">
        <f>PRODUCT(BO41,BO56)</f>
        <v>-0.23524916093448189</v>
      </c>
      <c r="BP58" s="40">
        <f t="shared" ref="BP58:BQ58" si="91">PRODUCT(BP41,BP56)</f>
        <v>2.3797009845803106E-2</v>
      </c>
      <c r="BQ58" s="40">
        <f t="shared" si="91"/>
        <v>-0.10256359899199499</v>
      </c>
      <c r="BR58" s="40">
        <f>PRODUCT(BR41,BR56)</f>
        <v>7.6642781091098858E-2</v>
      </c>
      <c r="BS58" s="40"/>
      <c r="BT58" s="40"/>
      <c r="BU58" s="40"/>
      <c r="BV58" s="41"/>
      <c r="BW58" s="40"/>
      <c r="BX58" s="40"/>
      <c r="BY58" s="41"/>
      <c r="BZ58" s="32"/>
      <c r="CA58" s="39"/>
      <c r="CB58" s="40"/>
      <c r="CC58" s="40"/>
      <c r="CD58" s="40"/>
      <c r="CE58" s="40"/>
      <c r="CF58" s="39"/>
      <c r="CG58" s="40"/>
      <c r="CH58" s="40">
        <f>PRODUCT(CH41,CH56)</f>
        <v>-0.27418572113468553</v>
      </c>
      <c r="CI58" s="40">
        <f t="shared" ref="CI58:CJ58" si="92">PRODUCT(CI41,CI56)</f>
        <v>2.7379726992003618E-2</v>
      </c>
      <c r="CJ58" s="40">
        <f t="shared" si="92"/>
        <v>-0.11867468583899667</v>
      </c>
      <c r="CK58" s="40">
        <f>PRODUCT(CK41,CK56)</f>
        <v>7.3183501445842569E-2</v>
      </c>
      <c r="CL58" s="40"/>
      <c r="CM58" s="40"/>
      <c r="CN58" s="40"/>
      <c r="CO58" s="41"/>
      <c r="CP58" s="40"/>
      <c r="CQ58" s="40"/>
      <c r="CR58" s="41"/>
      <c r="CS58" s="32"/>
      <c r="CT58" s="39"/>
      <c r="CU58" s="40"/>
      <c r="CV58" s="40"/>
      <c r="CW58" s="40"/>
      <c r="CX58" s="40"/>
      <c r="CY58" s="39"/>
      <c r="CZ58" s="40"/>
      <c r="DA58" s="40">
        <f>PRODUCT(DA41,DA56)</f>
        <v>-0.30431468295801384</v>
      </c>
      <c r="DB58" s="40">
        <f t="shared" ref="DB58:DC58" si="93">PRODUCT(DB41,DB56)</f>
        <v>2.7347947171820496E-2</v>
      </c>
      <c r="DC58" s="40">
        <f t="shared" si="93"/>
        <v>-0.13926758635266695</v>
      </c>
      <c r="DD58" s="40">
        <f>PRODUCT(DD41,DD56)</f>
        <v>5.2247120161255628E-2</v>
      </c>
      <c r="DE58" s="40"/>
      <c r="DF58" s="40"/>
      <c r="DG58" s="40"/>
      <c r="DH58" s="41"/>
      <c r="DI58" s="40"/>
      <c r="DJ58" s="40"/>
      <c r="DK58" s="41"/>
      <c r="DL58" s="32"/>
      <c r="DM58" s="39"/>
      <c r="DN58" s="40"/>
      <c r="DO58" s="40"/>
      <c r="DP58" s="40"/>
      <c r="DQ58" s="40"/>
      <c r="DR58" s="39"/>
      <c r="DS58" s="40"/>
      <c r="DT58" s="40">
        <f>PRODUCT(DT41,DT56)</f>
        <v>-0.31865498181480639</v>
      </c>
      <c r="DU58" s="40">
        <f t="shared" ref="DU58:DV58" si="94">PRODUCT(DU41,DU56)</f>
        <v>-1.5724101397854025E-2</v>
      </c>
      <c r="DV58" s="40">
        <f t="shared" si="94"/>
        <v>-0.16840311389582374</v>
      </c>
      <c r="DW58" s="40">
        <f>PRODUCT(DW41,DW56)</f>
        <v>-7.5077031157261779E-3</v>
      </c>
      <c r="DX58" s="40"/>
      <c r="DY58" s="40"/>
      <c r="DZ58" s="40"/>
      <c r="EA58" s="41"/>
      <c r="EB58" s="40"/>
      <c r="EC58" s="40"/>
      <c r="ED58" s="41"/>
    </row>
    <row r="59" spans="22:134">
      <c r="V59" s="39"/>
      <c r="W59" s="32"/>
      <c r="X59" s="32"/>
      <c r="Y59" s="32"/>
      <c r="Z59" s="40"/>
      <c r="AA59" s="52">
        <v>9</v>
      </c>
      <c r="AB59" s="113" t="s">
        <v>113</v>
      </c>
      <c r="AC59" s="113"/>
      <c r="AD59" s="37"/>
      <c r="AE59" s="40"/>
      <c r="AF59" s="40"/>
      <c r="AG59" s="40"/>
      <c r="AH59" s="40"/>
      <c r="AI59" s="40"/>
      <c r="AJ59" s="41"/>
      <c r="AK59" s="40"/>
      <c r="AL59" s="40"/>
      <c r="AM59" s="41"/>
      <c r="AN59" s="32"/>
      <c r="AO59" s="39"/>
      <c r="AP59" s="32"/>
      <c r="AQ59" s="32"/>
      <c r="AR59" s="32"/>
      <c r="AS59" s="40"/>
      <c r="AT59" s="52">
        <v>9</v>
      </c>
      <c r="AU59" s="113" t="s">
        <v>113</v>
      </c>
      <c r="AV59" s="113"/>
      <c r="AW59" s="37"/>
      <c r="AX59" s="40"/>
      <c r="AY59" s="40"/>
      <c r="AZ59" s="40"/>
      <c r="BA59" s="40"/>
      <c r="BB59" s="40"/>
      <c r="BC59" s="41"/>
      <c r="BD59" s="40"/>
      <c r="BE59" s="40"/>
      <c r="BF59" s="41"/>
      <c r="BG59" s="32"/>
      <c r="BH59" s="39"/>
      <c r="BI59" s="32"/>
      <c r="BJ59" s="32"/>
      <c r="BK59" s="32"/>
      <c r="BL59" s="40"/>
      <c r="BM59" s="52">
        <v>9</v>
      </c>
      <c r="BN59" s="113" t="s">
        <v>113</v>
      </c>
      <c r="BO59" s="113"/>
      <c r="BP59" s="37"/>
      <c r="BQ59" s="40"/>
      <c r="BR59" s="40"/>
      <c r="BS59" s="40"/>
      <c r="BT59" s="40"/>
      <c r="BU59" s="40"/>
      <c r="BV59" s="41"/>
      <c r="BW59" s="40"/>
      <c r="BX59" s="40"/>
      <c r="BY59" s="41"/>
      <c r="BZ59" s="32"/>
      <c r="CA59" s="39"/>
      <c r="CB59" s="40"/>
      <c r="CC59" s="40"/>
      <c r="CD59" s="40"/>
      <c r="CE59" s="40"/>
      <c r="CF59" s="52">
        <v>9</v>
      </c>
      <c r="CG59" s="113" t="s">
        <v>113</v>
      </c>
      <c r="CH59" s="113"/>
      <c r="CI59" s="37"/>
      <c r="CJ59" s="40"/>
      <c r="CK59" s="40"/>
      <c r="CL59" s="40"/>
      <c r="CM59" s="40"/>
      <c r="CN59" s="40"/>
      <c r="CO59" s="41"/>
      <c r="CP59" s="40"/>
      <c r="CQ59" s="40"/>
      <c r="CR59" s="41"/>
      <c r="CS59" s="32"/>
      <c r="CT59" s="39"/>
      <c r="CU59" s="40"/>
      <c r="CV59" s="40"/>
      <c r="CW59" s="40"/>
      <c r="CX59" s="40"/>
      <c r="CY59" s="52">
        <v>9</v>
      </c>
      <c r="CZ59" s="113" t="s">
        <v>113</v>
      </c>
      <c r="DA59" s="113"/>
      <c r="DB59" s="37"/>
      <c r="DC59" s="40"/>
      <c r="DD59" s="40"/>
      <c r="DE59" s="40"/>
      <c r="DF59" s="40"/>
      <c r="DG59" s="40"/>
      <c r="DH59" s="41"/>
      <c r="DI59" s="40"/>
      <c r="DJ59" s="40"/>
      <c r="DK59" s="41"/>
      <c r="DL59" s="32"/>
      <c r="DM59" s="39"/>
      <c r="DN59" s="40"/>
      <c r="DO59" s="40"/>
      <c r="DP59" s="40"/>
      <c r="DQ59" s="40"/>
      <c r="DR59" s="52">
        <v>9</v>
      </c>
      <c r="DS59" s="113" t="s">
        <v>113</v>
      </c>
      <c r="DT59" s="113"/>
      <c r="DU59" s="37"/>
      <c r="DV59" s="40"/>
      <c r="DW59" s="40"/>
      <c r="DX59" s="40"/>
      <c r="DY59" s="40"/>
      <c r="DZ59" s="40"/>
      <c r="EA59" s="41"/>
      <c r="EB59" s="40"/>
      <c r="EC59" s="40"/>
      <c r="ED59" s="41"/>
    </row>
    <row r="60" spans="22:134">
      <c r="V60" s="32"/>
      <c r="W60" s="32"/>
      <c r="X60" s="32"/>
      <c r="Y60" s="32"/>
      <c r="Z60" s="32"/>
      <c r="AA60" s="39"/>
      <c r="AB60" s="40" t="s">
        <v>84</v>
      </c>
      <c r="AC60" s="40" t="s">
        <v>114</v>
      </c>
      <c r="AD60" s="40"/>
      <c r="AE60" s="40"/>
      <c r="AF60" s="40"/>
      <c r="AG60" s="40"/>
      <c r="AH60" s="40"/>
      <c r="AI60" s="40"/>
      <c r="AJ60" s="41"/>
      <c r="AK60" s="40"/>
      <c r="AL60" s="40"/>
      <c r="AM60" s="41"/>
      <c r="AN60" s="32"/>
      <c r="AO60" s="32"/>
      <c r="AP60" s="32"/>
      <c r="AQ60" s="32"/>
      <c r="AR60" s="32"/>
      <c r="AS60" s="32"/>
      <c r="AT60" s="39"/>
      <c r="AU60" s="40" t="s">
        <v>84</v>
      </c>
      <c r="AV60" s="40" t="s">
        <v>114</v>
      </c>
      <c r="AW60" s="40"/>
      <c r="AX60" s="40"/>
      <c r="AY60" s="40"/>
      <c r="AZ60" s="40"/>
      <c r="BA60" s="40"/>
      <c r="BB60" s="40"/>
      <c r="BC60" s="41"/>
      <c r="BD60" s="40"/>
      <c r="BE60" s="40"/>
      <c r="BF60" s="41"/>
      <c r="BG60" s="32"/>
      <c r="BH60" s="32"/>
      <c r="BI60" s="32"/>
      <c r="BJ60" s="32"/>
      <c r="BK60" s="32"/>
      <c r="BL60" s="32"/>
      <c r="BM60" s="39"/>
      <c r="BN60" s="40" t="s">
        <v>84</v>
      </c>
      <c r="BO60" s="40" t="s">
        <v>114</v>
      </c>
      <c r="BP60" s="40"/>
      <c r="BQ60" s="40"/>
      <c r="BR60" s="40"/>
      <c r="BS60" s="40"/>
      <c r="BT60" s="40"/>
      <c r="BU60" s="40"/>
      <c r="BV60" s="41"/>
      <c r="BW60" s="40"/>
      <c r="BX60" s="40"/>
      <c r="BY60" s="41"/>
      <c r="BZ60" s="32"/>
      <c r="CA60" s="39"/>
      <c r="CB60" s="40"/>
      <c r="CC60" s="40"/>
      <c r="CD60" s="40"/>
      <c r="CE60" s="40"/>
      <c r="CF60" s="39"/>
      <c r="CG60" s="40" t="s">
        <v>84</v>
      </c>
      <c r="CH60" s="40" t="s">
        <v>114</v>
      </c>
      <c r="CI60" s="40"/>
      <c r="CJ60" s="40"/>
      <c r="CK60" s="40"/>
      <c r="CL60" s="40"/>
      <c r="CM60" s="40"/>
      <c r="CN60" s="40"/>
      <c r="CO60" s="41"/>
      <c r="CP60" s="40"/>
      <c r="CQ60" s="40"/>
      <c r="CR60" s="41"/>
      <c r="CS60" s="32"/>
      <c r="CT60" s="39"/>
      <c r="CU60" s="40"/>
      <c r="CV60" s="40"/>
      <c r="CW60" s="40"/>
      <c r="CX60" s="40"/>
      <c r="CY60" s="39"/>
      <c r="CZ60" s="40" t="s">
        <v>84</v>
      </c>
      <c r="DA60" s="40" t="s">
        <v>114</v>
      </c>
      <c r="DB60" s="40"/>
      <c r="DC60" s="40"/>
      <c r="DD60" s="40"/>
      <c r="DE60" s="40"/>
      <c r="DF60" s="40"/>
      <c r="DG60" s="40"/>
      <c r="DH60" s="41"/>
      <c r="DI60" s="40"/>
      <c r="DJ60" s="40"/>
      <c r="DK60" s="41"/>
      <c r="DL60" s="32"/>
      <c r="DM60" s="39"/>
      <c r="DN60" s="40"/>
      <c r="DO60" s="40"/>
      <c r="DP60" s="40"/>
      <c r="DQ60" s="40"/>
      <c r="DR60" s="39"/>
      <c r="DS60" s="40" t="s">
        <v>84</v>
      </c>
      <c r="DT60" s="40" t="s">
        <v>114</v>
      </c>
      <c r="DU60" s="40"/>
      <c r="DV60" s="40"/>
      <c r="DW60" s="40"/>
      <c r="DX60" s="40"/>
      <c r="DY60" s="40"/>
      <c r="DZ60" s="40"/>
      <c r="EA60" s="41"/>
      <c r="EB60" s="40"/>
      <c r="EC60" s="40"/>
      <c r="ED60" s="41"/>
    </row>
    <row r="61" spans="22:134">
      <c r="V61" s="32"/>
      <c r="W61" s="32"/>
      <c r="X61" s="32"/>
      <c r="Y61" s="32"/>
      <c r="Z61" s="72"/>
      <c r="AA61" s="39"/>
      <c r="AB61" s="40"/>
      <c r="AC61" s="40">
        <f>PRODUCT(AC38,W41)</f>
        <v>3.0377533233114679E-2</v>
      </c>
      <c r="AD61" s="40">
        <f>PRODUCT(AD38,X41)</f>
        <v>3.5048549473166907E-2</v>
      </c>
      <c r="AE61" s="40">
        <f>PRODUCT(AE38,Y41)</f>
        <v>-9.0101474505073741E-3</v>
      </c>
      <c r="AF61" s="40">
        <f>PRODUCT(AF38,Z41)</f>
        <v>5.611016299159087E-2</v>
      </c>
      <c r="AG61" s="40"/>
      <c r="AH61" s="40"/>
      <c r="AI61" s="40"/>
      <c r="AJ61" s="41"/>
      <c r="AK61" s="40"/>
      <c r="AL61" s="40"/>
      <c r="AM61" s="41"/>
      <c r="AN61" s="32"/>
      <c r="AO61" s="32"/>
      <c r="AP61" s="32"/>
      <c r="AQ61" s="32"/>
      <c r="AR61" s="32"/>
      <c r="AS61" s="72"/>
      <c r="AT61" s="39"/>
      <c r="AU61" s="40"/>
      <c r="AV61" s="40">
        <f>PRODUCT(AV38,AP41)</f>
        <v>4.521399340296834E-2</v>
      </c>
      <c r="AW61" s="40">
        <f>PRODUCT(AW38,AQ41)</f>
        <v>4.2141505338574428E-2</v>
      </c>
      <c r="AX61" s="40">
        <f>PRODUCT(AX38,AR41)</f>
        <v>-1.6196445608200813E-2</v>
      </c>
      <c r="AY61" s="40">
        <f>PRODUCT(AY38,AS41)</f>
        <v>7.7861568823238095E-2</v>
      </c>
      <c r="AZ61" s="40"/>
      <c r="BA61" s="40"/>
      <c r="BB61" s="40"/>
      <c r="BC61" s="41"/>
      <c r="BD61" s="40"/>
      <c r="BE61" s="40"/>
      <c r="BF61" s="41"/>
      <c r="BG61" s="32"/>
      <c r="BH61" s="32"/>
      <c r="BI61" s="32"/>
      <c r="BJ61" s="32"/>
      <c r="BK61" s="32"/>
      <c r="BL61" s="72"/>
      <c r="BM61" s="39"/>
      <c r="BN61" s="40"/>
      <c r="BO61" s="40">
        <f>PRODUCT(BO38,BI41)</f>
        <v>5.8384024597277984E-2</v>
      </c>
      <c r="BP61" s="40">
        <f>PRODUCT(BP38,BJ41)</f>
        <v>4.5191806934729475E-2</v>
      </c>
      <c r="BQ61" s="40">
        <f>PRODUCT(BQ38,BK41)</f>
        <v>-1.5811185866973408E-2</v>
      </c>
      <c r="BR61" s="40">
        <f>PRODUCT(BR38,BL41)</f>
        <v>8.4126145206491407E-2</v>
      </c>
      <c r="BS61" s="40"/>
      <c r="BT61" s="40"/>
      <c r="BU61" s="40"/>
      <c r="BV61" s="41"/>
      <c r="BW61" s="40"/>
      <c r="BX61" s="40"/>
      <c r="BY61" s="41"/>
      <c r="BZ61" s="32"/>
      <c r="CA61" s="39"/>
      <c r="CB61" s="40"/>
      <c r="CC61" s="40"/>
      <c r="CD61" s="40"/>
      <c r="CE61" s="47"/>
      <c r="CF61" s="39"/>
      <c r="CG61" s="40"/>
      <c r="CH61" s="40">
        <f>PRODUCT(CH38,CB41)</f>
        <v>6.1402395344022878E-2</v>
      </c>
      <c r="CI61" s="40">
        <f>PRODUCT(CI38,CC41)</f>
        <v>4.7820669614723851E-2</v>
      </c>
      <c r="CJ61" s="40">
        <f>PRODUCT(CJ38,CD41)</f>
        <v>-1.2801924415953554E-2</v>
      </c>
      <c r="CK61" s="40">
        <f>PRODUCT(CK38,CE41)</f>
        <v>8.576847561412225E-2</v>
      </c>
      <c r="CL61" s="40"/>
      <c r="CM61" s="40"/>
      <c r="CN61" s="40"/>
      <c r="CO61" s="41"/>
      <c r="CP61" s="40"/>
      <c r="CQ61" s="40"/>
      <c r="CR61" s="41"/>
      <c r="CS61" s="32"/>
      <c r="CT61" s="39"/>
      <c r="CU61" s="40"/>
      <c r="CV61" s="40"/>
      <c r="CW61" s="40"/>
      <c r="CX61" s="47"/>
      <c r="CY61" s="39"/>
      <c r="CZ61" s="40"/>
      <c r="DA61" s="40">
        <f>PRODUCT(DA38,CU41)</f>
        <v>3.6852776916474005E-2</v>
      </c>
      <c r="DB61" s="40">
        <f>PRODUCT(DB38,CV41)</f>
        <v>4.9817752516028387E-2</v>
      </c>
      <c r="DC61" s="40">
        <f>PRODUCT(DC38,CW41)</f>
        <v>-1.360084512025039E-2</v>
      </c>
      <c r="DD61" s="40">
        <f>PRODUCT(DD38,CX41)</f>
        <v>9.3259915414487513E-2</v>
      </c>
      <c r="DE61" s="40"/>
      <c r="DF61" s="40"/>
      <c r="DG61" s="40"/>
      <c r="DH61" s="41"/>
      <c r="DI61" s="40"/>
      <c r="DJ61" s="40"/>
      <c r="DK61" s="41"/>
      <c r="DL61" s="32"/>
      <c r="DM61" s="39"/>
      <c r="DN61" s="40"/>
      <c r="DO61" s="40"/>
      <c r="DP61" s="40"/>
      <c r="DQ61" s="47"/>
      <c r="DR61" s="39"/>
      <c r="DS61" s="40"/>
      <c r="DT61" s="40">
        <f>PRODUCT(DT38,DN41)</f>
        <v>-2.6658377290266308E-2</v>
      </c>
      <c r="DU61" s="40">
        <f>PRODUCT(DU38,DO41)</f>
        <v>-3.5141638431490888E-2</v>
      </c>
      <c r="DV61" s="40">
        <f>PRODUCT(DV38,DP41)</f>
        <v>-6.8522516071377318E-3</v>
      </c>
      <c r="DW61" s="40">
        <f>PRODUCT(DW38,DQ41)</f>
        <v>-2.3015884135460248E-2</v>
      </c>
      <c r="DX61" s="40"/>
      <c r="DY61" s="40"/>
      <c r="DZ61" s="40"/>
      <c r="EA61" s="41"/>
      <c r="EB61" s="40"/>
      <c r="EC61" s="40"/>
      <c r="ED61" s="41"/>
    </row>
    <row r="62" spans="22:134">
      <c r="V62" s="32"/>
      <c r="W62" s="32"/>
      <c r="X62" s="32"/>
      <c r="Y62" s="32"/>
      <c r="Z62" s="32"/>
      <c r="AA62" s="39"/>
      <c r="AB62" s="40" t="s">
        <v>110</v>
      </c>
      <c r="AC62" s="40" t="s">
        <v>232</v>
      </c>
      <c r="AD62" s="40"/>
      <c r="AE62" s="40"/>
      <c r="AF62" s="40"/>
      <c r="AG62" s="40"/>
      <c r="AH62" s="40"/>
      <c r="AI62" s="40"/>
      <c r="AJ62" s="41"/>
      <c r="AK62" s="40"/>
      <c r="AL62" s="40"/>
      <c r="AM62" s="41"/>
      <c r="AN62" s="32"/>
      <c r="AO62" s="32"/>
      <c r="AP62" s="32"/>
      <c r="AQ62" s="32"/>
      <c r="AR62" s="32"/>
      <c r="AS62" s="32"/>
      <c r="AT62" s="39"/>
      <c r="AU62" s="40" t="s">
        <v>110</v>
      </c>
      <c r="AV62" s="40" t="s">
        <v>232</v>
      </c>
      <c r="AW62" s="40"/>
      <c r="AX62" s="40"/>
      <c r="AY62" s="40"/>
      <c r="AZ62" s="40"/>
      <c r="BA62" s="40"/>
      <c r="BB62" s="40"/>
      <c r="BC62" s="41"/>
      <c r="BD62" s="40"/>
      <c r="BE62" s="40"/>
      <c r="BF62" s="41"/>
      <c r="BG62" s="32"/>
      <c r="BH62" s="32"/>
      <c r="BI62" s="32"/>
      <c r="BJ62" s="32"/>
      <c r="BK62" s="32"/>
      <c r="BL62" s="32"/>
      <c r="BM62" s="39"/>
      <c r="BN62" s="40" t="s">
        <v>110</v>
      </c>
      <c r="BO62" s="40" t="s">
        <v>232</v>
      </c>
      <c r="BP62" s="40"/>
      <c r="BQ62" s="40"/>
      <c r="BR62" s="40"/>
      <c r="BS62" s="40"/>
      <c r="BT62" s="40"/>
      <c r="BU62" s="40"/>
      <c r="BV62" s="41"/>
      <c r="BW62" s="40"/>
      <c r="BX62" s="40"/>
      <c r="BY62" s="41"/>
      <c r="BZ62" s="32"/>
      <c r="CA62" s="39"/>
      <c r="CB62" s="40"/>
      <c r="CC62" s="40"/>
      <c r="CD62" s="40"/>
      <c r="CE62" s="40"/>
      <c r="CF62" s="39"/>
      <c r="CG62" s="40" t="s">
        <v>110</v>
      </c>
      <c r="CH62" s="40" t="s">
        <v>232</v>
      </c>
      <c r="CI62" s="40"/>
      <c r="CJ62" s="40"/>
      <c r="CK62" s="40"/>
      <c r="CL62" s="40"/>
      <c r="CM62" s="40"/>
      <c r="CN62" s="40"/>
      <c r="CO62" s="41"/>
      <c r="CP62" s="40"/>
      <c r="CQ62" s="40"/>
      <c r="CR62" s="41"/>
      <c r="CS62" s="32"/>
      <c r="CT62" s="39"/>
      <c r="CU62" s="40"/>
      <c r="CV62" s="40"/>
      <c r="CW62" s="40"/>
      <c r="CX62" s="40"/>
      <c r="CY62" s="39"/>
      <c r="CZ62" s="40" t="s">
        <v>110</v>
      </c>
      <c r="DA62" s="40" t="s">
        <v>232</v>
      </c>
      <c r="DB62" s="40"/>
      <c r="DC62" s="40"/>
      <c r="DD62" s="40"/>
      <c r="DE62" s="40"/>
      <c r="DF62" s="40"/>
      <c r="DG62" s="40"/>
      <c r="DH62" s="41"/>
      <c r="DI62" s="40"/>
      <c r="DJ62" s="40"/>
      <c r="DK62" s="41"/>
      <c r="DL62" s="32"/>
      <c r="DM62" s="39"/>
      <c r="DN62" s="40"/>
      <c r="DO62" s="40"/>
      <c r="DP62" s="40"/>
      <c r="DQ62" s="40"/>
      <c r="DR62" s="39"/>
      <c r="DS62" s="40" t="s">
        <v>110</v>
      </c>
      <c r="DT62" s="40" t="s">
        <v>232</v>
      </c>
      <c r="DU62" s="40"/>
      <c r="DV62" s="40"/>
      <c r="DW62" s="40"/>
      <c r="DX62" s="40"/>
      <c r="DY62" s="40"/>
      <c r="DZ62" s="40"/>
      <c r="EA62" s="41"/>
      <c r="EB62" s="40"/>
      <c r="EC62" s="40"/>
      <c r="ED62" s="41"/>
    </row>
    <row r="63" spans="22:134">
      <c r="V63" s="32"/>
      <c r="W63" s="32"/>
      <c r="X63" s="32"/>
      <c r="Y63" s="32"/>
      <c r="Z63" s="32"/>
      <c r="AA63" s="39"/>
      <c r="AB63" s="40"/>
      <c r="AC63" s="40">
        <f>1-W41</f>
        <v>0.53083690290519758</v>
      </c>
      <c r="AD63" s="40">
        <f t="shared" ref="AD63:AF63" si="95">1-X41</f>
        <v>0.35682662565043899</v>
      </c>
      <c r="AE63" s="40">
        <f t="shared" si="95"/>
        <v>0.6746268317219779</v>
      </c>
      <c r="AF63" s="40">
        <f t="shared" si="95"/>
        <v>0.67310633268204489</v>
      </c>
      <c r="AG63" s="40"/>
      <c r="AH63" s="40"/>
      <c r="AI63" s="40"/>
      <c r="AJ63" s="41"/>
      <c r="AK63" s="40"/>
      <c r="AL63" s="40"/>
      <c r="AM63" s="41"/>
      <c r="AN63" s="32"/>
      <c r="AO63" s="32"/>
      <c r="AP63" s="32"/>
      <c r="AQ63" s="32"/>
      <c r="AR63" s="32"/>
      <c r="AS63" s="32"/>
      <c r="AT63" s="39"/>
      <c r="AU63" s="40"/>
      <c r="AV63" s="40">
        <f>1-AP41</f>
        <v>0.54275384523550518</v>
      </c>
      <c r="AW63" s="40">
        <f t="shared" ref="AW63" si="96">1-AQ41</f>
        <v>0.36440620939898738</v>
      </c>
      <c r="AX63" s="40">
        <f t="shared" ref="AX63" si="97">1-AR41</f>
        <v>0.67485383050428827</v>
      </c>
      <c r="AY63" s="40">
        <f t="shared" ref="AY63" si="98">1-AS41</f>
        <v>0.67762666046887277</v>
      </c>
      <c r="AZ63" s="40"/>
      <c r="BA63" s="40"/>
      <c r="BB63" s="40"/>
      <c r="BC63" s="41"/>
      <c r="BD63" s="40"/>
      <c r="BE63" s="40"/>
      <c r="BF63" s="41"/>
      <c r="BG63" s="32"/>
      <c r="BH63" s="32"/>
      <c r="BI63" s="32"/>
      <c r="BJ63" s="32"/>
      <c r="BK63" s="32"/>
      <c r="BL63" s="32"/>
      <c r="BM63" s="39"/>
      <c r="BN63" s="40"/>
      <c r="BO63" s="40">
        <f>1-BI41</f>
        <v>0.54226554900131818</v>
      </c>
      <c r="BP63" s="40">
        <f t="shared" ref="BP63" si="99">1-BJ41</f>
        <v>0.37272073501291181</v>
      </c>
      <c r="BQ63" s="40">
        <f t="shared" ref="BQ63" si="100">1-BK41</f>
        <v>0.68172501821189679</v>
      </c>
      <c r="BR63" s="40">
        <f t="shared" ref="BR63" si="101">1-BL41</f>
        <v>0.676983532167586</v>
      </c>
      <c r="BS63" s="40"/>
      <c r="BT63" s="40"/>
      <c r="BU63" s="40"/>
      <c r="BV63" s="41"/>
      <c r="BW63" s="40"/>
      <c r="BX63" s="40"/>
      <c r="BY63" s="41"/>
      <c r="BZ63" s="32"/>
      <c r="CA63" s="39"/>
      <c r="CB63" s="40"/>
      <c r="CC63" s="40"/>
      <c r="CD63" s="40"/>
      <c r="CE63" s="40"/>
      <c r="CF63" s="39"/>
      <c r="CG63" s="40"/>
      <c r="CH63" s="40">
        <f>1-CB41</f>
        <v>0.54528554127005147</v>
      </c>
      <c r="CI63" s="40">
        <f t="shared" ref="CI63" si="102">1-CC41</f>
        <v>0.37528945672539815</v>
      </c>
      <c r="CJ63" s="40">
        <f t="shared" ref="CJ63" si="103">1-CD41</f>
        <v>0.67854036435558984</v>
      </c>
      <c r="CK63" s="40">
        <f t="shared" ref="CK63" si="104">1-CE41</f>
        <v>0.68783130793020419</v>
      </c>
      <c r="CL63" s="40"/>
      <c r="CM63" s="40"/>
      <c r="CN63" s="40"/>
      <c r="CO63" s="41"/>
      <c r="CP63" s="40"/>
      <c r="CQ63" s="40"/>
      <c r="CR63" s="41"/>
      <c r="CS63" s="32"/>
      <c r="CT63" s="39"/>
      <c r="CU63" s="40"/>
      <c r="CV63" s="40"/>
      <c r="CW63" s="40"/>
      <c r="CX63" s="40"/>
      <c r="CY63" s="39"/>
      <c r="CZ63" s="40"/>
      <c r="DA63" s="40">
        <f>1-CU41</f>
        <v>0.57518785547467188</v>
      </c>
      <c r="DB63" s="40">
        <f t="shared" ref="DB63" si="105">1-CV41</f>
        <v>0.3808608002197672</v>
      </c>
      <c r="DC63" s="40">
        <f t="shared" ref="DC63" si="106">1-CW41</f>
        <v>0.6656860184170561</v>
      </c>
      <c r="DD63" s="40">
        <f t="shared" ref="DD63" si="107">1-CX41</f>
        <v>0.71176853689409159</v>
      </c>
      <c r="DE63" s="40"/>
      <c r="DF63" s="40"/>
      <c r="DG63" s="40"/>
      <c r="DH63" s="41"/>
      <c r="DI63" s="40"/>
      <c r="DJ63" s="40"/>
      <c r="DK63" s="41"/>
      <c r="DL63" s="32"/>
      <c r="DM63" s="39"/>
      <c r="DN63" s="40"/>
      <c r="DO63" s="40"/>
      <c r="DP63" s="40"/>
      <c r="DQ63" s="40"/>
      <c r="DR63" s="39"/>
      <c r="DS63" s="40"/>
      <c r="DT63" s="40">
        <f>1-DN41</f>
        <v>0.61355944489249348</v>
      </c>
      <c r="DU63" s="40">
        <f t="shared" ref="DU63" si="108">1-DO41</f>
        <v>0.39161648652091285</v>
      </c>
      <c r="DV63" s="40">
        <f t="shared" ref="DV63" si="109">1-DP41</f>
        <v>0.63627040660226686</v>
      </c>
      <c r="DW63" s="40">
        <f t="shared" ref="DW63" si="110">1-DQ41</f>
        <v>0.75177157851219678</v>
      </c>
      <c r="DX63" s="40"/>
      <c r="DY63" s="40"/>
      <c r="DZ63" s="40"/>
      <c r="EA63" s="41"/>
      <c r="EB63" s="40"/>
      <c r="EC63" s="40"/>
      <c r="ED63" s="41"/>
    </row>
    <row r="64" spans="22:134">
      <c r="V64" s="32"/>
      <c r="W64" s="32"/>
      <c r="X64" s="32"/>
      <c r="Y64" s="32"/>
      <c r="Z64" s="32"/>
      <c r="AA64" s="39"/>
      <c r="AB64" s="40" t="s">
        <v>89</v>
      </c>
      <c r="AC64" s="40" t="s">
        <v>115</v>
      </c>
      <c r="AD64" s="40"/>
      <c r="AE64" s="40"/>
      <c r="AF64" s="40"/>
      <c r="AG64" s="40"/>
      <c r="AH64" s="40"/>
      <c r="AI64" s="40"/>
      <c r="AJ64" s="41"/>
      <c r="AK64" s="40"/>
      <c r="AL64" s="40"/>
      <c r="AM64" s="41"/>
      <c r="AN64" s="32"/>
      <c r="AO64" s="32"/>
      <c r="AP64" s="32"/>
      <c r="AQ64" s="32"/>
      <c r="AR64" s="32"/>
      <c r="AS64" s="32"/>
      <c r="AT64" s="39"/>
      <c r="AU64" s="40" t="s">
        <v>89</v>
      </c>
      <c r="AV64" s="40" t="s">
        <v>115</v>
      </c>
      <c r="AW64" s="40"/>
      <c r="AX64" s="40"/>
      <c r="AY64" s="40"/>
      <c r="AZ64" s="40"/>
      <c r="BA64" s="40"/>
      <c r="BB64" s="40"/>
      <c r="BC64" s="41"/>
      <c r="BD64" s="40"/>
      <c r="BE64" s="40"/>
      <c r="BF64" s="41"/>
      <c r="BG64" s="32"/>
      <c r="BH64" s="32"/>
      <c r="BI64" s="32"/>
      <c r="BJ64" s="32"/>
      <c r="BK64" s="32"/>
      <c r="BL64" s="32"/>
      <c r="BM64" s="39"/>
      <c r="BN64" s="40" t="s">
        <v>89</v>
      </c>
      <c r="BO64" s="40" t="s">
        <v>115</v>
      </c>
      <c r="BP64" s="40"/>
      <c r="BQ64" s="40"/>
      <c r="BR64" s="40"/>
      <c r="BS64" s="40"/>
      <c r="BT64" s="40"/>
      <c r="BU64" s="40"/>
      <c r="BV64" s="41"/>
      <c r="BW64" s="40"/>
      <c r="BX64" s="40"/>
      <c r="BY64" s="41"/>
      <c r="BZ64" s="32"/>
      <c r="CA64" s="39"/>
      <c r="CB64" s="40"/>
      <c r="CC64" s="40"/>
      <c r="CD64" s="40"/>
      <c r="CE64" s="40"/>
      <c r="CF64" s="39"/>
      <c r="CG64" s="40" t="s">
        <v>89</v>
      </c>
      <c r="CH64" s="40" t="s">
        <v>115</v>
      </c>
      <c r="CI64" s="40"/>
      <c r="CJ64" s="40"/>
      <c r="CK64" s="40"/>
      <c r="CL64" s="40"/>
      <c r="CM64" s="40"/>
      <c r="CN64" s="40"/>
      <c r="CO64" s="41"/>
      <c r="CP64" s="40"/>
      <c r="CQ64" s="40"/>
      <c r="CR64" s="41"/>
      <c r="CS64" s="32"/>
      <c r="CT64" s="39"/>
      <c r="CU64" s="40"/>
      <c r="CV64" s="40"/>
      <c r="CW64" s="40"/>
      <c r="CX64" s="40"/>
      <c r="CY64" s="39"/>
      <c r="CZ64" s="40" t="s">
        <v>89</v>
      </c>
      <c r="DA64" s="40" t="s">
        <v>115</v>
      </c>
      <c r="DB64" s="40"/>
      <c r="DC64" s="40"/>
      <c r="DD64" s="40"/>
      <c r="DE64" s="40"/>
      <c r="DF64" s="40"/>
      <c r="DG64" s="40"/>
      <c r="DH64" s="41"/>
      <c r="DI64" s="40"/>
      <c r="DJ64" s="40"/>
      <c r="DK64" s="41"/>
      <c r="DL64" s="32"/>
      <c r="DM64" s="39"/>
      <c r="DN64" s="40"/>
      <c r="DO64" s="40"/>
      <c r="DP64" s="40"/>
      <c r="DQ64" s="40"/>
      <c r="DR64" s="39"/>
      <c r="DS64" s="40" t="s">
        <v>89</v>
      </c>
      <c r="DT64" s="40" t="s">
        <v>115</v>
      </c>
      <c r="DU64" s="40"/>
      <c r="DV64" s="40"/>
      <c r="DW64" s="40"/>
      <c r="DX64" s="40"/>
      <c r="DY64" s="40"/>
      <c r="DZ64" s="40"/>
      <c r="EA64" s="41"/>
      <c r="EB64" s="40"/>
      <c r="EC64" s="40"/>
      <c r="ED64" s="41"/>
    </row>
    <row r="65" spans="22:134">
      <c r="V65" s="32"/>
      <c r="W65" s="32"/>
      <c r="X65" s="32"/>
      <c r="Y65" s="32"/>
      <c r="Z65" s="32"/>
      <c r="AA65" s="39"/>
      <c r="AB65" s="40"/>
      <c r="AC65" s="40">
        <f>PRODUCT(AC61:AC63)</f>
        <v>1.6125515659366308E-2</v>
      </c>
      <c r="AD65" s="40">
        <f t="shared" ref="AD65:AF65" si="111">PRODUCT(AD61:AD63)</f>
        <v>1.2506255642452618E-2</v>
      </c>
      <c r="AE65" s="40">
        <f t="shared" si="111"/>
        <v>-6.0784872278836465E-3</v>
      </c>
      <c r="AF65" s="40">
        <f t="shared" si="111"/>
        <v>3.776810603746153E-2</v>
      </c>
      <c r="AG65" s="40"/>
      <c r="AH65" s="40"/>
      <c r="AI65" s="40"/>
      <c r="AJ65" s="41"/>
      <c r="AK65" s="40"/>
      <c r="AL65" s="40"/>
      <c r="AM65" s="41"/>
      <c r="AN65" s="32"/>
      <c r="AO65" s="32"/>
      <c r="AP65" s="32"/>
      <c r="AQ65" s="32"/>
      <c r="AR65" s="32"/>
      <c r="AS65" s="32"/>
      <c r="AT65" s="39"/>
      <c r="AU65" s="40"/>
      <c r="AV65" s="40">
        <f>PRODUCT(AV61:AV63)</f>
        <v>2.4540068777913832E-2</v>
      </c>
      <c r="AW65" s="40">
        <f t="shared" ref="AW65:AY65" si="112">PRODUCT(AW61:AW63)</f>
        <v>1.5356626218797098E-2</v>
      </c>
      <c r="AX65" s="40">
        <f t="shared" si="112"/>
        <v>-1.0930233359248675E-2</v>
      </c>
      <c r="AY65" s="40">
        <f t="shared" si="112"/>
        <v>5.276107486055813E-2</v>
      </c>
      <c r="AZ65" s="40"/>
      <c r="BA65" s="40"/>
      <c r="BB65" s="40"/>
      <c r="BC65" s="41"/>
      <c r="BD65" s="40"/>
      <c r="BE65" s="40"/>
      <c r="BF65" s="41"/>
      <c r="BG65" s="32"/>
      <c r="BH65" s="32"/>
      <c r="BI65" s="32"/>
      <c r="BJ65" s="32"/>
      <c r="BK65" s="32"/>
      <c r="BL65" s="32"/>
      <c r="BM65" s="39"/>
      <c r="BN65" s="40"/>
      <c r="BO65" s="40">
        <f>PRODUCT(BO61:BO63)</f>
        <v>3.1659645151149413E-2</v>
      </c>
      <c r="BP65" s="40">
        <f t="shared" ref="BP65:BR65" si="113">PRODUCT(BP61:BP63)</f>
        <v>1.6843923497273976E-2</v>
      </c>
      <c r="BQ65" s="40">
        <f t="shared" si="113"/>
        <v>-1.0778880973114132E-2</v>
      </c>
      <c r="BR65" s="40">
        <f t="shared" si="113"/>
        <v>5.6952014929533785E-2</v>
      </c>
      <c r="BS65" s="40"/>
      <c r="BT65" s="40"/>
      <c r="BU65" s="40"/>
      <c r="BV65" s="41"/>
      <c r="BW65" s="40"/>
      <c r="BX65" s="40"/>
      <c r="BY65" s="41"/>
      <c r="BZ65" s="32"/>
      <c r="CA65" s="39"/>
      <c r="CB65" s="40"/>
      <c r="CC65" s="40"/>
      <c r="CD65" s="40"/>
      <c r="CE65" s="40"/>
      <c r="CF65" s="39"/>
      <c r="CG65" s="40"/>
      <c r="CH65" s="40">
        <f>PRODUCT(CH61:CH63)</f>
        <v>3.3481838380443205E-2</v>
      </c>
      <c r="CI65" s="40">
        <f t="shared" ref="CI65:CK65" si="114">PRODUCT(CI61:CI63)</f>
        <v>1.794659311995447E-2</v>
      </c>
      <c r="CJ65" s="40">
        <f t="shared" si="114"/>
        <v>-8.6866224576538469E-3</v>
      </c>
      <c r="CK65" s="40">
        <f t="shared" si="114"/>
        <v>5.8994242760841531E-2</v>
      </c>
      <c r="CL65" s="40"/>
      <c r="CM65" s="40"/>
      <c r="CN65" s="40"/>
      <c r="CO65" s="41"/>
      <c r="CP65" s="40"/>
      <c r="CQ65" s="40"/>
      <c r="CR65" s="41"/>
      <c r="CS65" s="32"/>
      <c r="CT65" s="39"/>
      <c r="CU65" s="40"/>
      <c r="CV65" s="40"/>
      <c r="CW65" s="40"/>
      <c r="CX65" s="40"/>
      <c r="CY65" s="39"/>
      <c r="CZ65" s="40"/>
      <c r="DA65" s="40">
        <f>PRODUCT(DA61:DA63)</f>
        <v>2.1197269722873172E-2</v>
      </c>
      <c r="DB65" s="40">
        <f t="shared" ref="DB65:DD65" si="115">PRODUCT(DB61:DB63)</f>
        <v>1.8973629088404893E-2</v>
      </c>
      <c r="DC65" s="40">
        <f t="shared" si="115"/>
        <v>-9.0538924352065279E-3</v>
      </c>
      <c r="DD65" s="40">
        <f t="shared" si="115"/>
        <v>6.637947354543651E-2</v>
      </c>
      <c r="DE65" s="40"/>
      <c r="DF65" s="40"/>
      <c r="DG65" s="40"/>
      <c r="DH65" s="41"/>
      <c r="DI65" s="40"/>
      <c r="DJ65" s="40"/>
      <c r="DK65" s="41"/>
      <c r="DL65" s="32"/>
      <c r="DM65" s="39"/>
      <c r="DN65" s="40"/>
      <c r="DO65" s="40"/>
      <c r="DP65" s="40"/>
      <c r="DQ65" s="40"/>
      <c r="DR65" s="39"/>
      <c r="DS65" s="40"/>
      <c r="DT65" s="40">
        <f>PRODUCT(DT61:DT63)</f>
        <v>-1.635649917195045E-2</v>
      </c>
      <c r="DU65" s="40">
        <f t="shared" ref="DU65:DW65" si="116">PRODUCT(DU61:DU63)</f>
        <v>-1.3762044973128744E-2</v>
      </c>
      <c r="DV65" s="40">
        <f t="shared" si="116"/>
        <v>-4.3598849162145613E-3</v>
      </c>
      <c r="DW65" s="40">
        <f t="shared" si="116"/>
        <v>-1.7302687547368779E-2</v>
      </c>
      <c r="DX65" s="40"/>
      <c r="DY65" s="40"/>
      <c r="DZ65" s="40"/>
      <c r="EA65" s="41"/>
      <c r="EB65" s="40"/>
      <c r="EC65" s="40"/>
      <c r="ED65" s="41"/>
    </row>
    <row r="66" spans="22:134">
      <c r="V66" s="32"/>
      <c r="W66" s="32"/>
      <c r="X66" s="32"/>
      <c r="Y66" s="32"/>
      <c r="Z66" s="32"/>
      <c r="AA66" s="52">
        <v>10</v>
      </c>
      <c r="AB66" s="65" t="s">
        <v>116</v>
      </c>
      <c r="AC66" s="65"/>
      <c r="AD66" s="40"/>
      <c r="AE66" s="40"/>
      <c r="AF66" s="40"/>
      <c r="AG66" s="40"/>
      <c r="AH66" s="40"/>
      <c r="AI66" s="40"/>
      <c r="AJ66" s="41"/>
      <c r="AK66" s="40"/>
      <c r="AL66" s="40"/>
      <c r="AM66" s="41"/>
      <c r="AN66" s="32"/>
      <c r="AO66" s="32"/>
      <c r="AP66" s="32"/>
      <c r="AQ66" s="32"/>
      <c r="AR66" s="32"/>
      <c r="AS66" s="32"/>
      <c r="AT66" s="52">
        <v>10</v>
      </c>
      <c r="AU66" s="65" t="s">
        <v>116</v>
      </c>
      <c r="AV66" s="65"/>
      <c r="AW66" s="40"/>
      <c r="AX66" s="40"/>
      <c r="AY66" s="40"/>
      <c r="AZ66" s="40"/>
      <c r="BA66" s="40"/>
      <c r="BB66" s="40"/>
      <c r="BC66" s="41"/>
      <c r="BD66" s="40"/>
      <c r="BE66" s="40"/>
      <c r="BF66" s="41"/>
      <c r="BG66" s="32"/>
      <c r="BH66" s="32"/>
      <c r="BI66" s="32"/>
      <c r="BJ66" s="32"/>
      <c r="BK66" s="32"/>
      <c r="BL66" s="32"/>
      <c r="BM66" s="52">
        <v>10</v>
      </c>
      <c r="BN66" s="65" t="s">
        <v>116</v>
      </c>
      <c r="BO66" s="65"/>
      <c r="BP66" s="40"/>
      <c r="BQ66" s="40"/>
      <c r="BR66" s="40"/>
      <c r="BS66" s="40"/>
      <c r="BT66" s="40"/>
      <c r="BU66" s="40"/>
      <c r="BV66" s="41"/>
      <c r="BW66" s="40"/>
      <c r="BX66" s="40"/>
      <c r="BY66" s="41"/>
      <c r="BZ66" s="32"/>
      <c r="CA66" s="39"/>
      <c r="CB66" s="40"/>
      <c r="CC66" s="40"/>
      <c r="CD66" s="40"/>
      <c r="CE66" s="40"/>
      <c r="CF66" s="52">
        <v>10</v>
      </c>
      <c r="CG66" s="65" t="s">
        <v>116</v>
      </c>
      <c r="CH66" s="65"/>
      <c r="CI66" s="40"/>
      <c r="CJ66" s="40"/>
      <c r="CK66" s="40"/>
      <c r="CL66" s="40"/>
      <c r="CM66" s="40"/>
      <c r="CN66" s="40"/>
      <c r="CO66" s="41"/>
      <c r="CP66" s="40"/>
      <c r="CQ66" s="40"/>
      <c r="CR66" s="41"/>
      <c r="CS66" s="32"/>
      <c r="CT66" s="39"/>
      <c r="CU66" s="40"/>
      <c r="CV66" s="40"/>
      <c r="CW66" s="40"/>
      <c r="CX66" s="40"/>
      <c r="CY66" s="52">
        <v>10</v>
      </c>
      <c r="CZ66" s="65" t="s">
        <v>116</v>
      </c>
      <c r="DA66" s="65"/>
      <c r="DB66" s="40"/>
      <c r="DC66" s="40"/>
      <c r="DD66" s="40"/>
      <c r="DE66" s="40"/>
      <c r="DF66" s="40"/>
      <c r="DG66" s="40"/>
      <c r="DH66" s="41"/>
      <c r="DI66" s="40"/>
      <c r="DJ66" s="40"/>
      <c r="DK66" s="41"/>
      <c r="DL66" s="32"/>
      <c r="DM66" s="39"/>
      <c r="DN66" s="40"/>
      <c r="DO66" s="40"/>
      <c r="DP66" s="40"/>
      <c r="DQ66" s="40"/>
      <c r="DR66" s="52">
        <v>10</v>
      </c>
      <c r="DS66" s="65" t="s">
        <v>116</v>
      </c>
      <c r="DT66" s="65"/>
      <c r="DU66" s="40"/>
      <c r="DV66" s="40"/>
      <c r="DW66" s="40"/>
      <c r="DX66" s="40"/>
      <c r="DY66" s="40"/>
      <c r="DZ66" s="40"/>
      <c r="EA66" s="41"/>
      <c r="EB66" s="40"/>
      <c r="EC66" s="40"/>
      <c r="ED66" s="41"/>
    </row>
    <row r="67" spans="22:134">
      <c r="V67" s="39"/>
      <c r="W67" s="32"/>
      <c r="X67" s="32"/>
      <c r="Y67" s="32"/>
      <c r="Z67" s="40"/>
      <c r="AA67" s="39"/>
      <c r="AB67" s="54" t="s">
        <v>108</v>
      </c>
      <c r="AC67" s="40" t="s">
        <v>117</v>
      </c>
      <c r="AD67" s="40"/>
      <c r="AE67" s="40"/>
      <c r="AF67" s="40"/>
      <c r="AG67" s="40"/>
      <c r="AH67" s="40"/>
      <c r="AI67" s="40"/>
      <c r="AJ67" s="41"/>
      <c r="AK67" s="40"/>
      <c r="AL67" s="40"/>
      <c r="AM67" s="41"/>
      <c r="AN67" s="32"/>
      <c r="AO67" s="39"/>
      <c r="AP67" s="32"/>
      <c r="AQ67" s="32"/>
      <c r="AR67" s="32"/>
      <c r="AS67" s="40"/>
      <c r="AT67" s="39"/>
      <c r="AU67" s="54" t="s">
        <v>108</v>
      </c>
      <c r="AV67" s="40" t="s">
        <v>117</v>
      </c>
      <c r="AW67" s="40"/>
      <c r="AX67" s="40"/>
      <c r="AY67" s="40"/>
      <c r="AZ67" s="40"/>
      <c r="BA67" s="40"/>
      <c r="BB67" s="40"/>
      <c r="BC67" s="41"/>
      <c r="BD67" s="40"/>
      <c r="BE67" s="40"/>
      <c r="BF67" s="41"/>
      <c r="BG67" s="32"/>
      <c r="BH67" s="39"/>
      <c r="BI67" s="32"/>
      <c r="BJ67" s="32"/>
      <c r="BK67" s="32"/>
      <c r="BL67" s="40"/>
      <c r="BM67" s="39"/>
      <c r="BN67" s="54" t="s">
        <v>108</v>
      </c>
      <c r="BO67" s="40" t="s">
        <v>117</v>
      </c>
      <c r="BP67" s="40"/>
      <c r="BQ67" s="40"/>
      <c r="BR67" s="40"/>
      <c r="BS67" s="40"/>
      <c r="BT67" s="40"/>
      <c r="BU67" s="40"/>
      <c r="BV67" s="41"/>
      <c r="BW67" s="40"/>
      <c r="BX67" s="40"/>
      <c r="BY67" s="41"/>
      <c r="BZ67" s="32"/>
      <c r="CA67" s="39"/>
      <c r="CB67" s="40"/>
      <c r="CC67" s="40"/>
      <c r="CD67" s="40"/>
      <c r="CE67" s="40"/>
      <c r="CF67" s="39"/>
      <c r="CG67" s="54" t="s">
        <v>108</v>
      </c>
      <c r="CH67" s="40" t="s">
        <v>117</v>
      </c>
      <c r="CI67" s="40"/>
      <c r="CJ67" s="40"/>
      <c r="CK67" s="40"/>
      <c r="CL67" s="40"/>
      <c r="CM67" s="40"/>
      <c r="CN67" s="40"/>
      <c r="CO67" s="41"/>
      <c r="CP67" s="40"/>
      <c r="CQ67" s="40"/>
      <c r="CR67" s="41"/>
      <c r="CS67" s="32"/>
      <c r="CT67" s="39"/>
      <c r="CU67" s="40"/>
      <c r="CV67" s="40"/>
      <c r="CW67" s="40"/>
      <c r="CX67" s="40"/>
      <c r="CY67" s="39"/>
      <c r="CZ67" s="54" t="s">
        <v>108</v>
      </c>
      <c r="DA67" s="40" t="s">
        <v>117</v>
      </c>
      <c r="DB67" s="40"/>
      <c r="DC67" s="40"/>
      <c r="DD67" s="40"/>
      <c r="DE67" s="40"/>
      <c r="DF67" s="40"/>
      <c r="DG67" s="40"/>
      <c r="DH67" s="41"/>
      <c r="DI67" s="40"/>
      <c r="DJ67" s="40"/>
      <c r="DK67" s="41"/>
      <c r="DL67" s="32"/>
      <c r="DM67" s="39"/>
      <c r="DN67" s="40"/>
      <c r="DO67" s="40"/>
      <c r="DP67" s="40"/>
      <c r="DQ67" s="40"/>
      <c r="DR67" s="39"/>
      <c r="DS67" s="54" t="s">
        <v>108</v>
      </c>
      <c r="DT67" s="40" t="s">
        <v>117</v>
      </c>
      <c r="DU67" s="40"/>
      <c r="DV67" s="40"/>
      <c r="DW67" s="40"/>
      <c r="DX67" s="40"/>
      <c r="DY67" s="40"/>
      <c r="DZ67" s="40"/>
      <c r="EA67" s="41"/>
      <c r="EB67" s="40"/>
      <c r="EC67" s="40"/>
      <c r="ED67" s="41"/>
    </row>
    <row r="68" spans="22:134">
      <c r="V68" s="39"/>
      <c r="W68" s="32"/>
      <c r="X68" s="32"/>
      <c r="Y68" s="32"/>
      <c r="Z68" s="40"/>
      <c r="AA68" s="39"/>
      <c r="AB68" s="40"/>
      <c r="AC68" s="40">
        <f>PRODUCT(AC44,W42)</f>
        <v>3.1583420605103933E-2</v>
      </c>
      <c r="AD68" s="40">
        <f>PRODUCT(AD44,X42)</f>
        <v>2.0957983882633705E-2</v>
      </c>
      <c r="AE68" s="40">
        <f>PRODUCT(AE44,Y42)</f>
        <v>-5.7823811183100385E-3</v>
      </c>
      <c r="AF68" s="40">
        <f>PRODUCT(AF44,Z42)</f>
        <v>4.0586165230994259E-2</v>
      </c>
      <c r="AG68" s="40"/>
      <c r="AH68" s="40"/>
      <c r="AI68" s="40"/>
      <c r="AJ68" s="41"/>
      <c r="AK68" s="40"/>
      <c r="AL68" s="40"/>
      <c r="AM68" s="41"/>
      <c r="AN68" s="32"/>
      <c r="AO68" s="39"/>
      <c r="AP68" s="32"/>
      <c r="AQ68" s="32"/>
      <c r="AR68" s="32"/>
      <c r="AS68" s="40"/>
      <c r="AT68" s="39"/>
      <c r="AU68" s="40"/>
      <c r="AV68" s="40">
        <f>PRODUCT(AV44,AP42)</f>
        <v>4.3239446528747602E-2</v>
      </c>
      <c r="AW68" s="40">
        <f>PRODUCT(AW44,AQ42)</f>
        <v>2.4205495511028709E-2</v>
      </c>
      <c r="AX68" s="40">
        <f>PRODUCT(AX44,AR42)</f>
        <v>-7.3698054393995776E-3</v>
      </c>
      <c r="AY68" s="40">
        <f>PRODUCT(AY44,AS42)</f>
        <v>5.4542923955998301E-2</v>
      </c>
      <c r="AZ68" s="40"/>
      <c r="BA68" s="40"/>
      <c r="BB68" s="40"/>
      <c r="BC68" s="41"/>
      <c r="BD68" s="40"/>
      <c r="BE68" s="40"/>
      <c r="BF68" s="41"/>
      <c r="BG68" s="32"/>
      <c r="BH68" s="39"/>
      <c r="BI68" s="32"/>
      <c r="BJ68" s="32"/>
      <c r="BK68" s="32"/>
      <c r="BL68" s="40"/>
      <c r="BM68" s="39"/>
      <c r="BN68" s="40"/>
      <c r="BO68" s="40">
        <f>PRODUCT(BO44,BI42)</f>
        <v>3.6450593630556999E-2</v>
      </c>
      <c r="BP68" s="40">
        <f>PRODUCT(BP44,BJ42)</f>
        <v>2.5393588472967868E-2</v>
      </c>
      <c r="BQ68" s="40">
        <f>PRODUCT(BQ44,BK42)</f>
        <v>-6.8452474817288526E-3</v>
      </c>
      <c r="BR68" s="40">
        <f>PRODUCT(BR44,BL42)</f>
        <v>5.7385360888656423E-2</v>
      </c>
      <c r="BS68" s="40"/>
      <c r="BT68" s="40"/>
      <c r="BU68" s="40"/>
      <c r="BV68" s="41"/>
      <c r="BW68" s="40"/>
      <c r="BX68" s="40"/>
      <c r="BY68" s="41"/>
      <c r="BZ68" s="32"/>
      <c r="CA68" s="39"/>
      <c r="CB68" s="40"/>
      <c r="CC68" s="40"/>
      <c r="CD68" s="40"/>
      <c r="CE68" s="40"/>
      <c r="CF68" s="39"/>
      <c r="CG68" s="40"/>
      <c r="CH68" s="40">
        <f>PRODUCT(CH44,CB42)</f>
        <v>1.1402588954067767E-2</v>
      </c>
      <c r="CI68" s="40">
        <f>PRODUCT(CI44,CC42)</f>
        <v>2.4770597470127418E-2</v>
      </c>
      <c r="CJ68" s="40">
        <f>PRODUCT(CJ44,CD42)</f>
        <v>-6.0583382588138123E-3</v>
      </c>
      <c r="CK68" s="40">
        <f>PRODUCT(CK44,CE42)</f>
        <v>5.4851402156175968E-2</v>
      </c>
      <c r="CL68" s="40"/>
      <c r="CM68" s="40"/>
      <c r="CN68" s="40"/>
      <c r="CO68" s="41"/>
      <c r="CP68" s="40"/>
      <c r="CQ68" s="40"/>
      <c r="CR68" s="41"/>
      <c r="CS68" s="32"/>
      <c r="CT68" s="39"/>
      <c r="CU68" s="40"/>
      <c r="CV68" s="40"/>
      <c r="CW68" s="40"/>
      <c r="CX68" s="40"/>
      <c r="CY68" s="39"/>
      <c r="CZ68" s="40"/>
      <c r="DA68" s="40">
        <f>PRODUCT(DA44,CU42)</f>
        <v>-1.5026688354021614E-2</v>
      </c>
      <c r="DB68" s="40">
        <f>PRODUCT(DB44,CV42)</f>
        <v>1.8629155364786838E-2</v>
      </c>
      <c r="DC68" s="40">
        <f>PRODUCT(DC44,CW42)</f>
        <v>-2.5873516965624049E-3</v>
      </c>
      <c r="DD68" s="40">
        <f>PRODUCT(DD44,CX42)</f>
        <v>4.093399199484956E-2</v>
      </c>
      <c r="DE68" s="40"/>
      <c r="DF68" s="40"/>
      <c r="DG68" s="40"/>
      <c r="DH68" s="41"/>
      <c r="DI68" s="40"/>
      <c r="DJ68" s="40"/>
      <c r="DK68" s="41"/>
      <c r="DL68" s="32"/>
      <c r="DM68" s="39"/>
      <c r="DN68" s="40"/>
      <c r="DO68" s="40"/>
      <c r="DP68" s="40"/>
      <c r="DQ68" s="40"/>
      <c r="DR68" s="39"/>
      <c r="DS68" s="40"/>
      <c r="DT68" s="40">
        <f>PRODUCT(DT44,DN42)</f>
        <v>0</v>
      </c>
      <c r="DU68" s="40">
        <f>PRODUCT(DU44,DO42)</f>
        <v>0</v>
      </c>
      <c r="DV68" s="40">
        <f>PRODUCT(DV44,DP42)</f>
        <v>0</v>
      </c>
      <c r="DW68" s="40">
        <f>PRODUCT(DW44,DQ42)</f>
        <v>0</v>
      </c>
      <c r="DX68" s="40"/>
      <c r="DY68" s="40"/>
      <c r="DZ68" s="40"/>
      <c r="EA68" s="41"/>
      <c r="EB68" s="40"/>
      <c r="EC68" s="40"/>
      <c r="ED68" s="41"/>
    </row>
    <row r="69" spans="22:134">
      <c r="V69" s="39"/>
      <c r="W69" s="32"/>
      <c r="X69" s="32"/>
      <c r="Y69" s="32"/>
      <c r="Z69" s="40"/>
      <c r="AA69" s="39"/>
      <c r="AB69" s="54" t="s">
        <v>118</v>
      </c>
      <c r="AC69" s="40" t="s">
        <v>119</v>
      </c>
      <c r="AD69" s="40"/>
      <c r="AE69" s="40"/>
      <c r="AF69" s="40"/>
      <c r="AG69" s="40"/>
      <c r="AH69" s="40"/>
      <c r="AI69" s="40"/>
      <c r="AJ69" s="41"/>
      <c r="AK69" s="40"/>
      <c r="AL69" s="40"/>
      <c r="AM69" s="41"/>
      <c r="AN69" s="32"/>
      <c r="AO69" s="39"/>
      <c r="AP69" s="32"/>
      <c r="AQ69" s="32"/>
      <c r="AR69" s="32"/>
      <c r="AS69" s="40"/>
      <c r="AT69" s="39"/>
      <c r="AU69" s="54" t="s">
        <v>118</v>
      </c>
      <c r="AV69" s="40" t="s">
        <v>119</v>
      </c>
      <c r="AW69" s="40"/>
      <c r="AX69" s="40"/>
      <c r="AY69" s="40"/>
      <c r="AZ69" s="40"/>
      <c r="BA69" s="40"/>
      <c r="BB69" s="40"/>
      <c r="BC69" s="41"/>
      <c r="BD69" s="40"/>
      <c r="BE69" s="40"/>
      <c r="BF69" s="41"/>
      <c r="BG69" s="32"/>
      <c r="BH69" s="39"/>
      <c r="BI69" s="32"/>
      <c r="BJ69" s="32"/>
      <c r="BK69" s="32"/>
      <c r="BL69" s="40"/>
      <c r="BM69" s="39"/>
      <c r="BN69" s="54" t="s">
        <v>118</v>
      </c>
      <c r="BO69" s="40" t="s">
        <v>119</v>
      </c>
      <c r="BP69" s="40"/>
      <c r="BQ69" s="40"/>
      <c r="BR69" s="40"/>
      <c r="BS69" s="40"/>
      <c r="BT69" s="40"/>
      <c r="BU69" s="40"/>
      <c r="BV69" s="41"/>
      <c r="BW69" s="40"/>
      <c r="BX69" s="40"/>
      <c r="BY69" s="41"/>
      <c r="BZ69" s="32"/>
      <c r="CA69" s="39"/>
      <c r="CB69" s="40"/>
      <c r="CC69" s="40"/>
      <c r="CD69" s="40"/>
      <c r="CE69" s="40"/>
      <c r="CF69" s="39"/>
      <c r="CG69" s="54" t="s">
        <v>118</v>
      </c>
      <c r="CH69" s="40" t="s">
        <v>119</v>
      </c>
      <c r="CI69" s="40"/>
      <c r="CJ69" s="40"/>
      <c r="CK69" s="40"/>
      <c r="CL69" s="40"/>
      <c r="CM69" s="40"/>
      <c r="CN69" s="40"/>
      <c r="CO69" s="41"/>
      <c r="CP69" s="40"/>
      <c r="CQ69" s="40"/>
      <c r="CR69" s="41"/>
      <c r="CS69" s="32"/>
      <c r="CT69" s="39"/>
      <c r="CU69" s="40"/>
      <c r="CV69" s="40"/>
      <c r="CW69" s="40"/>
      <c r="CX69" s="40"/>
      <c r="CY69" s="39"/>
      <c r="CZ69" s="54" t="s">
        <v>118</v>
      </c>
      <c r="DA69" s="40" t="s">
        <v>119</v>
      </c>
      <c r="DB69" s="40"/>
      <c r="DC69" s="40"/>
      <c r="DD69" s="40"/>
      <c r="DE69" s="40"/>
      <c r="DF69" s="40"/>
      <c r="DG69" s="40"/>
      <c r="DH69" s="41"/>
      <c r="DI69" s="40"/>
      <c r="DJ69" s="40"/>
      <c r="DK69" s="41"/>
      <c r="DL69" s="32"/>
      <c r="DM69" s="39"/>
      <c r="DN69" s="40"/>
      <c r="DO69" s="40"/>
      <c r="DP69" s="40"/>
      <c r="DQ69" s="40"/>
      <c r="DR69" s="39"/>
      <c r="DS69" s="54" t="s">
        <v>118</v>
      </c>
      <c r="DT69" s="40" t="s">
        <v>119</v>
      </c>
      <c r="DU69" s="40"/>
      <c r="DV69" s="40"/>
      <c r="DW69" s="40"/>
      <c r="DX69" s="40"/>
      <c r="DY69" s="40"/>
      <c r="DZ69" s="40"/>
      <c r="EA69" s="41"/>
      <c r="EB69" s="40"/>
      <c r="EC69" s="40"/>
      <c r="ED69" s="41"/>
    </row>
    <row r="70" spans="22:134">
      <c r="V70" s="39"/>
      <c r="W70" s="32"/>
      <c r="X70" s="32"/>
      <c r="Y70" s="32"/>
      <c r="Z70" s="40"/>
      <c r="AA70" s="39"/>
      <c r="AB70" s="40"/>
      <c r="AC70" s="40">
        <f>1-W42</f>
        <v>0.40956217874335155</v>
      </c>
      <c r="AD70" s="40">
        <f>1-X42</f>
        <v>0.61841036379368652</v>
      </c>
      <c r="AE70" s="40">
        <f>1-Y42</f>
        <v>0.59663770844831698</v>
      </c>
      <c r="AF70" s="40">
        <f>1-Z42</f>
        <v>0.58302572591220314</v>
      </c>
      <c r="AG70" s="40"/>
      <c r="AH70" s="40"/>
      <c r="AI70" s="40"/>
      <c r="AJ70" s="41"/>
      <c r="AK70" s="40"/>
      <c r="AL70" s="40"/>
      <c r="AM70" s="41"/>
      <c r="AN70" s="32"/>
      <c r="AO70" s="39"/>
      <c r="AP70" s="32"/>
      <c r="AQ70" s="32"/>
      <c r="AR70" s="32"/>
      <c r="AS70" s="40"/>
      <c r="AT70" s="39"/>
      <c r="AU70" s="40"/>
      <c r="AV70" s="40">
        <f>1-AP42</f>
        <v>0.4087996731999588</v>
      </c>
      <c r="AW70" s="40">
        <f>1-AQ42</f>
        <v>0.62169379862749874</v>
      </c>
      <c r="AX70" s="40">
        <f>1-AR42</f>
        <v>0.59961831714785752</v>
      </c>
      <c r="AY70" s="40">
        <f>1-AS42</f>
        <v>0.57610274173815812</v>
      </c>
      <c r="AZ70" s="40"/>
      <c r="BA70" s="40"/>
      <c r="BB70" s="40"/>
      <c r="BC70" s="41"/>
      <c r="BD70" s="40"/>
      <c r="BE70" s="40"/>
      <c r="BF70" s="41"/>
      <c r="BG70" s="32"/>
      <c r="BH70" s="39"/>
      <c r="BI70" s="32"/>
      <c r="BJ70" s="32"/>
      <c r="BK70" s="32"/>
      <c r="BL70" s="40"/>
      <c r="BM70" s="39"/>
      <c r="BN70" s="40"/>
      <c r="BO70" s="40">
        <f>1-BI42</f>
        <v>0.41834072315441428</v>
      </c>
      <c r="BP70" s="40">
        <f>1-BJ42</f>
        <v>0.61998257709768612</v>
      </c>
      <c r="BQ70" s="40">
        <f>1-BK42</f>
        <v>0.58896516652249431</v>
      </c>
      <c r="BR70" s="40">
        <f>1-BL42</f>
        <v>0.58071691317817697</v>
      </c>
      <c r="BS70" s="40"/>
      <c r="BT70" s="40"/>
      <c r="BU70" s="40"/>
      <c r="BV70" s="41"/>
      <c r="BW70" s="40"/>
      <c r="BX70" s="40"/>
      <c r="BY70" s="41"/>
      <c r="BZ70" s="32"/>
      <c r="CA70" s="39"/>
      <c r="CB70" s="40"/>
      <c r="CC70" s="40"/>
      <c r="CD70" s="40"/>
      <c r="CE70" s="40"/>
      <c r="CF70" s="39"/>
      <c r="CG70" s="40"/>
      <c r="CH70" s="40">
        <f>1-CB42</f>
        <v>0.39913433271191323</v>
      </c>
      <c r="CI70" s="40">
        <f>1-CC42</f>
        <v>0.62389479767612643</v>
      </c>
      <c r="CJ70" s="40">
        <f>1-CD42</f>
        <v>0.57856060698893641</v>
      </c>
      <c r="CK70" s="40">
        <f>1-CE42</f>
        <v>0.58071848228071721</v>
      </c>
      <c r="CL70" s="40"/>
      <c r="CM70" s="40"/>
      <c r="CN70" s="40"/>
      <c r="CO70" s="41"/>
      <c r="CP70" s="40"/>
      <c r="CQ70" s="40"/>
      <c r="CR70" s="41"/>
      <c r="CS70" s="32"/>
      <c r="CT70" s="39"/>
      <c r="CU70" s="40"/>
      <c r="CV70" s="40"/>
      <c r="CW70" s="40"/>
      <c r="CX70" s="40"/>
      <c r="CY70" s="39"/>
      <c r="CZ70" s="40"/>
      <c r="DA70" s="40">
        <f>1-CU42</f>
        <v>0.35595482038409354</v>
      </c>
      <c r="DB70" s="40">
        <f>1-CV42</f>
        <v>0.63772983388960025</v>
      </c>
      <c r="DC70" s="40">
        <f>1-CW42</f>
        <v>0.58358020279613076</v>
      </c>
      <c r="DD70" s="40">
        <f>1-CX42</f>
        <v>0.54534091754069103</v>
      </c>
      <c r="DE70" s="40"/>
      <c r="DF70" s="40"/>
      <c r="DG70" s="40"/>
      <c r="DH70" s="41"/>
      <c r="DI70" s="40"/>
      <c r="DJ70" s="40"/>
      <c r="DK70" s="41"/>
      <c r="DL70" s="32"/>
      <c r="DM70" s="39"/>
      <c r="DN70" s="40"/>
      <c r="DO70" s="40"/>
      <c r="DP70" s="40"/>
      <c r="DQ70" s="40"/>
      <c r="DR70" s="39"/>
      <c r="DS70" s="40"/>
      <c r="DT70" s="40">
        <f>1-DN42</f>
        <v>0.28139063131187936</v>
      </c>
      <c r="DU70" s="40">
        <f>1-DO42</f>
        <v>0.66233486715944601</v>
      </c>
      <c r="DV70" s="40">
        <f>1-DP42</f>
        <v>0.60708098265033095</v>
      </c>
      <c r="DW70" s="40">
        <f>1-DQ42</f>
        <v>0.48205054309370543</v>
      </c>
      <c r="DX70" s="40"/>
      <c r="DY70" s="40"/>
      <c r="DZ70" s="40"/>
      <c r="EA70" s="41"/>
      <c r="EB70" s="40"/>
      <c r="EC70" s="40"/>
      <c r="ED70" s="41"/>
    </row>
    <row r="71" spans="22:134">
      <c r="V71" s="39"/>
      <c r="W71" s="32"/>
      <c r="X71" s="32"/>
      <c r="Y71" s="32"/>
      <c r="Z71" s="40"/>
      <c r="AA71" s="39"/>
      <c r="AB71" s="40"/>
      <c r="AC71" s="40" t="s">
        <v>115</v>
      </c>
      <c r="AD71" s="40"/>
      <c r="AE71" s="40"/>
      <c r="AF71" s="40"/>
      <c r="AG71" s="40"/>
      <c r="AH71" s="40"/>
      <c r="AI71" s="40"/>
      <c r="AJ71" s="41"/>
      <c r="AK71" s="40"/>
      <c r="AL71" s="40"/>
      <c r="AM71" s="41"/>
      <c r="AN71" s="32"/>
      <c r="AO71" s="39"/>
      <c r="AP71" s="32"/>
      <c r="AQ71" s="32"/>
      <c r="AR71" s="32"/>
      <c r="AS71" s="40"/>
      <c r="AT71" s="39"/>
      <c r="AU71" s="40"/>
      <c r="AV71" s="40" t="s">
        <v>115</v>
      </c>
      <c r="AW71" s="40"/>
      <c r="AX71" s="40"/>
      <c r="AY71" s="40"/>
      <c r="AZ71" s="40"/>
      <c r="BA71" s="40"/>
      <c r="BB71" s="40"/>
      <c r="BC71" s="41"/>
      <c r="BD71" s="40"/>
      <c r="BE71" s="40"/>
      <c r="BF71" s="41"/>
      <c r="BG71" s="32"/>
      <c r="BH71" s="39"/>
      <c r="BI71" s="32"/>
      <c r="BJ71" s="32"/>
      <c r="BK71" s="32"/>
      <c r="BL71" s="40"/>
      <c r="BM71" s="39"/>
      <c r="BN71" s="40"/>
      <c r="BO71" s="40" t="s">
        <v>115</v>
      </c>
      <c r="BP71" s="40"/>
      <c r="BQ71" s="40"/>
      <c r="BR71" s="40"/>
      <c r="BS71" s="40"/>
      <c r="BT71" s="40"/>
      <c r="BU71" s="40"/>
      <c r="BV71" s="41"/>
      <c r="BW71" s="40"/>
      <c r="BX71" s="40"/>
      <c r="BY71" s="41"/>
      <c r="BZ71" s="32"/>
      <c r="CA71" s="39"/>
      <c r="CB71" s="40"/>
      <c r="CC71" s="40"/>
      <c r="CD71" s="40"/>
      <c r="CE71" s="40"/>
      <c r="CF71" s="39"/>
      <c r="CG71" s="40"/>
      <c r="CH71" s="40" t="s">
        <v>115</v>
      </c>
      <c r="CI71" s="40"/>
      <c r="CJ71" s="40"/>
      <c r="CK71" s="40"/>
      <c r="CL71" s="40"/>
      <c r="CM71" s="40"/>
      <c r="CN71" s="40"/>
      <c r="CO71" s="41"/>
      <c r="CP71" s="40"/>
      <c r="CQ71" s="40"/>
      <c r="CR71" s="41"/>
      <c r="CS71" s="32"/>
      <c r="CT71" s="39"/>
      <c r="CU71" s="40"/>
      <c r="CV71" s="40"/>
      <c r="CW71" s="40"/>
      <c r="CX71" s="40"/>
      <c r="CY71" s="39"/>
      <c r="CZ71" s="40"/>
      <c r="DA71" s="40" t="s">
        <v>115</v>
      </c>
      <c r="DB71" s="40"/>
      <c r="DC71" s="40"/>
      <c r="DD71" s="40"/>
      <c r="DE71" s="40"/>
      <c r="DF71" s="40"/>
      <c r="DG71" s="40"/>
      <c r="DH71" s="41"/>
      <c r="DI71" s="40"/>
      <c r="DJ71" s="40"/>
      <c r="DK71" s="41"/>
      <c r="DL71" s="32"/>
      <c r="DM71" s="39"/>
      <c r="DN71" s="40"/>
      <c r="DO71" s="40"/>
      <c r="DP71" s="40"/>
      <c r="DQ71" s="40"/>
      <c r="DR71" s="39"/>
      <c r="DS71" s="40"/>
      <c r="DT71" s="40" t="s">
        <v>115</v>
      </c>
      <c r="DU71" s="40"/>
      <c r="DV71" s="40"/>
      <c r="DW71" s="40"/>
      <c r="DX71" s="40"/>
      <c r="DY71" s="40"/>
      <c r="DZ71" s="40"/>
      <c r="EA71" s="41"/>
      <c r="EB71" s="40"/>
      <c r="EC71" s="40"/>
      <c r="ED71" s="41"/>
    </row>
    <row r="72" spans="22:134">
      <c r="V72" s="39"/>
      <c r="W72" s="32"/>
      <c r="X72" s="32"/>
      <c r="Y72" s="32"/>
      <c r="Z72" s="40"/>
      <c r="AA72" s="42"/>
      <c r="AB72" s="54" t="s">
        <v>120</v>
      </c>
      <c r="AC72" s="55">
        <f>PRODUCT(AC68,AC70)</f>
        <v>1.2935374555194029E-2</v>
      </c>
      <c r="AD72" s="55">
        <f t="shared" ref="AD72:AF72" si="117">PRODUCT(AD68,AD70)</f>
        <v>1.2960634437241728E-2</v>
      </c>
      <c r="AE72" s="55">
        <f t="shared" si="117"/>
        <v>-3.449986619803318E-3</v>
      </c>
      <c r="AF72" s="55">
        <f t="shared" si="117"/>
        <v>2.3662778445793047E-2</v>
      </c>
      <c r="AG72" s="40"/>
      <c r="AH72" s="40"/>
      <c r="AI72" s="40"/>
      <c r="AJ72" s="41"/>
      <c r="AK72" s="40"/>
      <c r="AL72" s="40"/>
      <c r="AM72" s="41"/>
      <c r="AN72" s="32"/>
      <c r="AO72" s="39"/>
      <c r="AP72" s="32"/>
      <c r="AQ72" s="32"/>
      <c r="AR72" s="32"/>
      <c r="AS72" s="40"/>
      <c r="AT72" s="42"/>
      <c r="AU72" s="54" t="s">
        <v>120</v>
      </c>
      <c r="AV72" s="55">
        <f>PRODUCT(AV68,AV70)</f>
        <v>1.7676271610299114E-2</v>
      </c>
      <c r="AW72" s="55">
        <f t="shared" ref="AW72:AY72" si="118">PRODUCT(AW68,AW70)</f>
        <v>1.5048406451912306E-2</v>
      </c>
      <c r="AX72" s="55">
        <f t="shared" si="118"/>
        <v>-4.4190703352799017E-3</v>
      </c>
      <c r="AY72" s="55">
        <f t="shared" si="118"/>
        <v>3.1422328033466486E-2</v>
      </c>
      <c r="AZ72" s="40"/>
      <c r="BA72" s="40"/>
      <c r="BB72" s="40"/>
      <c r="BC72" s="41"/>
      <c r="BD72" s="40"/>
      <c r="BE72" s="40"/>
      <c r="BF72" s="41"/>
      <c r="BG72" s="32"/>
      <c r="BH72" s="39"/>
      <c r="BI72" s="32"/>
      <c r="BJ72" s="32"/>
      <c r="BK72" s="32"/>
      <c r="BL72" s="40"/>
      <c r="BM72" s="42"/>
      <c r="BN72" s="54" t="s">
        <v>120</v>
      </c>
      <c r="BO72" s="55">
        <f>PRODUCT(BO68,BO70)</f>
        <v>1.5248767698814902E-2</v>
      </c>
      <c r="BP72" s="55">
        <f t="shared" ref="BP72:BR72" si="119">PRODUCT(BP68,BP70)</f>
        <v>1.5743582423228715E-2</v>
      </c>
      <c r="BQ72" s="55">
        <f t="shared" si="119"/>
        <v>-4.0316123229641185E-3</v>
      </c>
      <c r="BR72" s="55">
        <f t="shared" si="119"/>
        <v>3.3324649636876244E-2</v>
      </c>
      <c r="BS72" s="40"/>
      <c r="BT72" s="40"/>
      <c r="BU72" s="40"/>
      <c r="BV72" s="41"/>
      <c r="BW72" s="40"/>
      <c r="BX72" s="40"/>
      <c r="BY72" s="41"/>
      <c r="BZ72" s="32"/>
      <c r="CA72" s="39"/>
      <c r="CB72" s="40"/>
      <c r="CC72" s="40"/>
      <c r="CD72" s="40"/>
      <c r="CE72" s="40"/>
      <c r="CF72" s="42"/>
      <c r="CG72" s="54" t="s">
        <v>120</v>
      </c>
      <c r="CH72" s="55">
        <f>PRODUCT(CH68,CH70)</f>
        <v>4.5511647333700712E-3</v>
      </c>
      <c r="CI72" s="55">
        <f t="shared" ref="CI72:CK72" si="120">PRODUCT(CI68,CI70)</f>
        <v>1.5454246896941914E-2</v>
      </c>
      <c r="CJ72" s="55">
        <f t="shared" si="120"/>
        <v>-3.5051158603636155E-3</v>
      </c>
      <c r="CK72" s="55">
        <f t="shared" si="120"/>
        <v>3.1853223011103771E-2</v>
      </c>
      <c r="CL72" s="40"/>
      <c r="CM72" s="40"/>
      <c r="CN72" s="40"/>
      <c r="CO72" s="41"/>
      <c r="CP72" s="40"/>
      <c r="CQ72" s="40"/>
      <c r="CR72" s="41"/>
      <c r="CS72" s="32"/>
      <c r="CT72" s="39"/>
      <c r="CU72" s="40"/>
      <c r="CV72" s="40"/>
      <c r="CW72" s="40"/>
      <c r="CX72" s="40"/>
      <c r="CY72" s="42"/>
      <c r="CZ72" s="54" t="s">
        <v>120</v>
      </c>
      <c r="DA72" s="55">
        <f>PRODUCT(DA68,DA70)</f>
        <v>-5.348822154023514E-3</v>
      </c>
      <c r="DB72" s="55">
        <f t="shared" ref="DB72:DD72" si="121">PRODUCT(DB68,DB70)</f>
        <v>1.1880368156289066E-2</v>
      </c>
      <c r="DC72" s="55">
        <f t="shared" si="121"/>
        <v>-1.5099272277848013E-3</v>
      </c>
      <c r="DD72" s="55">
        <f t="shared" si="121"/>
        <v>2.232298075307456E-2</v>
      </c>
      <c r="DE72" s="40"/>
      <c r="DF72" s="40"/>
      <c r="DG72" s="40"/>
      <c r="DH72" s="41"/>
      <c r="DI72" s="40"/>
      <c r="DJ72" s="40"/>
      <c r="DK72" s="41"/>
      <c r="DL72" s="32"/>
      <c r="DM72" s="39"/>
      <c r="DN72" s="40"/>
      <c r="DO72" s="40"/>
      <c r="DP72" s="40"/>
      <c r="DQ72" s="40"/>
      <c r="DR72" s="42"/>
      <c r="DS72" s="54" t="s">
        <v>120</v>
      </c>
      <c r="DT72" s="55">
        <f>PRODUCT(DT68,DT70)</f>
        <v>0</v>
      </c>
      <c r="DU72" s="55">
        <f t="shared" ref="DU72:DW72" si="122">PRODUCT(DU68,DU70)</f>
        <v>0</v>
      </c>
      <c r="DV72" s="55">
        <f t="shared" si="122"/>
        <v>0</v>
      </c>
      <c r="DW72" s="55">
        <f t="shared" si="122"/>
        <v>0</v>
      </c>
      <c r="DX72" s="40"/>
      <c r="DY72" s="40"/>
      <c r="DZ72" s="40"/>
      <c r="EA72" s="41"/>
      <c r="EB72" s="40"/>
      <c r="EC72" s="40"/>
      <c r="ED72" s="41"/>
    </row>
    <row r="73" spans="22:134">
      <c r="V73" s="39"/>
      <c r="W73" s="32"/>
      <c r="X73" s="32"/>
      <c r="Y73" s="32"/>
      <c r="Z73" s="40"/>
      <c r="AA73" s="52">
        <v>11</v>
      </c>
      <c r="AB73" s="63" t="s">
        <v>121</v>
      </c>
      <c r="AC73" s="63"/>
      <c r="AD73" s="40"/>
      <c r="AE73" s="40"/>
      <c r="AF73" s="40"/>
      <c r="AG73" s="40"/>
      <c r="AH73" s="40"/>
      <c r="AI73" s="40"/>
      <c r="AJ73" s="41"/>
      <c r="AK73" s="40"/>
      <c r="AL73" s="40"/>
      <c r="AM73" s="41"/>
      <c r="AN73" s="32"/>
      <c r="AO73" s="39"/>
      <c r="AP73" s="32"/>
      <c r="AQ73" s="32"/>
      <c r="AR73" s="32"/>
      <c r="AS73" s="40"/>
      <c r="AT73" s="52">
        <v>11</v>
      </c>
      <c r="AU73" s="63" t="s">
        <v>121</v>
      </c>
      <c r="AV73" s="63"/>
      <c r="AW73" s="40"/>
      <c r="AX73" s="40"/>
      <c r="AY73" s="40"/>
      <c r="AZ73" s="40"/>
      <c r="BA73" s="40"/>
      <c r="BB73" s="40"/>
      <c r="BC73" s="41"/>
      <c r="BD73" s="40"/>
      <c r="BE73" s="40"/>
      <c r="BF73" s="41"/>
      <c r="BG73" s="32"/>
      <c r="BH73" s="39"/>
      <c r="BI73" s="32"/>
      <c r="BJ73" s="32"/>
      <c r="BK73" s="32"/>
      <c r="BL73" s="40"/>
      <c r="BM73" s="52">
        <v>11</v>
      </c>
      <c r="BN73" s="63" t="s">
        <v>121</v>
      </c>
      <c r="BO73" s="63"/>
      <c r="BP73" s="40"/>
      <c r="BQ73" s="40"/>
      <c r="BR73" s="40"/>
      <c r="BS73" s="40"/>
      <c r="BT73" s="40"/>
      <c r="BU73" s="40"/>
      <c r="BV73" s="41"/>
      <c r="BW73" s="40"/>
      <c r="BX73" s="40"/>
      <c r="BY73" s="41"/>
      <c r="BZ73" s="32"/>
      <c r="CA73" s="39"/>
      <c r="CB73" s="40"/>
      <c r="CC73" s="40"/>
      <c r="CD73" s="40"/>
      <c r="CE73" s="40"/>
      <c r="CF73" s="52">
        <v>11</v>
      </c>
      <c r="CG73" s="63" t="s">
        <v>121</v>
      </c>
      <c r="CH73" s="63"/>
      <c r="CI73" s="40"/>
      <c r="CJ73" s="40"/>
      <c r="CK73" s="40"/>
      <c r="CL73" s="40"/>
      <c r="CM73" s="40"/>
      <c r="CN73" s="40"/>
      <c r="CO73" s="41"/>
      <c r="CP73" s="40"/>
      <c r="CQ73" s="40"/>
      <c r="CR73" s="41"/>
      <c r="CS73" s="32"/>
      <c r="CT73" s="39"/>
      <c r="CU73" s="40"/>
      <c r="CV73" s="40"/>
      <c r="CW73" s="40"/>
      <c r="CX73" s="40"/>
      <c r="CY73" s="52">
        <v>11</v>
      </c>
      <c r="CZ73" s="63" t="s">
        <v>121</v>
      </c>
      <c r="DA73" s="63"/>
      <c r="DB73" s="40"/>
      <c r="DC73" s="40"/>
      <c r="DD73" s="40"/>
      <c r="DE73" s="40"/>
      <c r="DF73" s="40"/>
      <c r="DG73" s="40"/>
      <c r="DH73" s="41"/>
      <c r="DI73" s="40"/>
      <c r="DJ73" s="40"/>
      <c r="DK73" s="41"/>
      <c r="DL73" s="32"/>
      <c r="DM73" s="39"/>
      <c r="DN73" s="40"/>
      <c r="DO73" s="40"/>
      <c r="DP73" s="40"/>
      <c r="DQ73" s="40"/>
      <c r="DR73" s="52">
        <v>11</v>
      </c>
      <c r="DS73" s="63" t="s">
        <v>121</v>
      </c>
      <c r="DT73" s="63"/>
      <c r="DU73" s="40"/>
      <c r="DV73" s="40"/>
      <c r="DW73" s="40"/>
      <c r="DX73" s="40"/>
      <c r="DY73" s="40"/>
      <c r="DZ73" s="40"/>
      <c r="EA73" s="41"/>
      <c r="EB73" s="40"/>
      <c r="EC73" s="40"/>
      <c r="ED73" s="41"/>
    </row>
    <row r="74" spans="22:134">
      <c r="V74" s="39"/>
      <c r="W74" s="32"/>
      <c r="X74" s="32"/>
      <c r="Y74" s="32"/>
      <c r="Z74" s="40"/>
      <c r="AA74" s="39"/>
      <c r="AB74" s="54" t="s">
        <v>108</v>
      </c>
      <c r="AC74" s="40" t="s">
        <v>122</v>
      </c>
      <c r="AD74" s="40"/>
      <c r="AE74" s="40"/>
      <c r="AF74" s="40"/>
      <c r="AG74" s="40"/>
      <c r="AH74" s="40"/>
      <c r="AI74" s="40"/>
      <c r="AJ74" s="41"/>
      <c r="AK74" s="40"/>
      <c r="AL74" s="40"/>
      <c r="AM74" s="41"/>
      <c r="AN74" s="32"/>
      <c r="AO74" s="39"/>
      <c r="AP74" s="32"/>
      <c r="AQ74" s="32"/>
      <c r="AR74" s="32"/>
      <c r="AS74" s="40"/>
      <c r="AT74" s="39"/>
      <c r="AU74" s="54" t="s">
        <v>108</v>
      </c>
      <c r="AV74" s="40" t="s">
        <v>122</v>
      </c>
      <c r="AW74" s="40"/>
      <c r="AX74" s="40"/>
      <c r="AY74" s="40"/>
      <c r="AZ74" s="40"/>
      <c r="BA74" s="40"/>
      <c r="BB74" s="40"/>
      <c r="BC74" s="41"/>
      <c r="BD74" s="40"/>
      <c r="BE74" s="40"/>
      <c r="BF74" s="41"/>
      <c r="BG74" s="32"/>
      <c r="BH74" s="39"/>
      <c r="BI74" s="32"/>
      <c r="BJ74" s="32"/>
      <c r="BK74" s="32"/>
      <c r="BL74" s="40"/>
      <c r="BM74" s="39"/>
      <c r="BN74" s="54" t="s">
        <v>108</v>
      </c>
      <c r="BO74" s="40" t="s">
        <v>122</v>
      </c>
      <c r="BP74" s="40"/>
      <c r="BQ74" s="40"/>
      <c r="BR74" s="40"/>
      <c r="BS74" s="40"/>
      <c r="BT74" s="40"/>
      <c r="BU74" s="40"/>
      <c r="BV74" s="41"/>
      <c r="BW74" s="40"/>
      <c r="BX74" s="40"/>
      <c r="BY74" s="41"/>
      <c r="BZ74" s="32"/>
      <c r="CA74" s="39"/>
      <c r="CB74" s="40"/>
      <c r="CC74" s="40"/>
      <c r="CD74" s="40"/>
      <c r="CE74" s="40"/>
      <c r="CF74" s="39"/>
      <c r="CG74" s="54" t="s">
        <v>108</v>
      </c>
      <c r="CH74" s="40" t="s">
        <v>122</v>
      </c>
      <c r="CI74" s="40"/>
      <c r="CJ74" s="40"/>
      <c r="CK74" s="40"/>
      <c r="CL74" s="40"/>
      <c r="CM74" s="40"/>
      <c r="CN74" s="40"/>
      <c r="CO74" s="41"/>
      <c r="CP74" s="40"/>
      <c r="CQ74" s="40"/>
      <c r="CR74" s="41"/>
      <c r="CS74" s="32"/>
      <c r="CT74" s="39"/>
      <c r="CU74" s="40"/>
      <c r="CV74" s="40"/>
      <c r="CW74" s="40"/>
      <c r="CX74" s="40"/>
      <c r="CY74" s="39"/>
      <c r="CZ74" s="54" t="s">
        <v>108</v>
      </c>
      <c r="DA74" s="40" t="s">
        <v>122</v>
      </c>
      <c r="DB74" s="40"/>
      <c r="DC74" s="40"/>
      <c r="DD74" s="40"/>
      <c r="DE74" s="40"/>
      <c r="DF74" s="40"/>
      <c r="DG74" s="40"/>
      <c r="DH74" s="41"/>
      <c r="DI74" s="40"/>
      <c r="DJ74" s="40"/>
      <c r="DK74" s="41"/>
      <c r="DL74" s="32"/>
      <c r="DM74" s="39"/>
      <c r="DN74" s="40"/>
      <c r="DO74" s="40"/>
      <c r="DP74" s="40"/>
      <c r="DQ74" s="40"/>
      <c r="DR74" s="39"/>
      <c r="DS74" s="54" t="s">
        <v>108</v>
      </c>
      <c r="DT74" s="40" t="s">
        <v>122</v>
      </c>
      <c r="DU74" s="40"/>
      <c r="DV74" s="40"/>
      <c r="DW74" s="40"/>
      <c r="DX74" s="40"/>
      <c r="DY74" s="40"/>
      <c r="DZ74" s="40"/>
      <c r="EA74" s="41"/>
      <c r="EB74" s="40"/>
      <c r="EC74" s="40"/>
      <c r="ED74" s="41"/>
    </row>
    <row r="75" spans="22:134">
      <c r="V75" s="39"/>
      <c r="W75" s="40"/>
      <c r="X75" s="40"/>
      <c r="Y75" s="40"/>
      <c r="Z75" s="40"/>
      <c r="AA75" s="39"/>
      <c r="AB75" s="40"/>
      <c r="AC75" s="40">
        <f>PRODUCT(AG21,W43)</f>
        <v>6.4455423071262091E-2</v>
      </c>
      <c r="AD75" s="40">
        <f>PRODUCT(AH21,X43)</f>
        <v>8.304198499619514E-2</v>
      </c>
      <c r="AE75" s="40">
        <f>PRODUCT(AI21,Y43)</f>
        <v>-1.4873924900123943E-2</v>
      </c>
      <c r="AF75" s="40">
        <f>PRODUCT(AJ21,Z43)</f>
        <v>0.10514111555392959</v>
      </c>
      <c r="AG75" s="40"/>
      <c r="AH75" s="40"/>
      <c r="AI75" s="40"/>
      <c r="AJ75" s="41"/>
      <c r="AK75" s="40"/>
      <c r="AL75" s="40"/>
      <c r="AM75" s="41"/>
      <c r="AN75" s="32"/>
      <c r="AO75" s="39"/>
      <c r="AP75" s="40"/>
      <c r="AQ75" s="40"/>
      <c r="AR75" s="40"/>
      <c r="AS75" s="40"/>
      <c r="AT75" s="39"/>
      <c r="AU75" s="40"/>
      <c r="AV75" s="40">
        <f>PRODUCT(AZ21,AP43)</f>
        <v>5.8571228819690777E-2</v>
      </c>
      <c r="AW75" s="40">
        <f>PRODUCT(BA21,AQ43)</f>
        <v>6.6357412626553994E-2</v>
      </c>
      <c r="AX75" s="40">
        <f>PRODUCT(BB21,AR43)</f>
        <v>-1.7875763080316801E-2</v>
      </c>
      <c r="AY75" s="40">
        <f>PRODUCT(BC21,AS43)</f>
        <v>9.9946117424820874E-2</v>
      </c>
      <c r="AZ75" s="40"/>
      <c r="BA75" s="40"/>
      <c r="BB75" s="40"/>
      <c r="BC75" s="41"/>
      <c r="BD75" s="40"/>
      <c r="BE75" s="40"/>
      <c r="BF75" s="41"/>
      <c r="BG75" s="32"/>
      <c r="BH75" s="39"/>
      <c r="BI75" s="40"/>
      <c r="BJ75" s="40"/>
      <c r="BK75" s="40"/>
      <c r="BL75" s="40"/>
      <c r="BM75" s="39"/>
      <c r="BN75" s="40"/>
      <c r="BO75" s="40">
        <f>PRODUCT(BS21,BI43)</f>
        <v>5.2647432800346949E-2</v>
      </c>
      <c r="BP75" s="40">
        <f>PRODUCT(BT21,BJ43)</f>
        <v>6.613770157477418E-2</v>
      </c>
      <c r="BQ75" s="40">
        <f>PRODUCT(BU21,BK43)</f>
        <v>-1.5334788202483648E-2</v>
      </c>
      <c r="BR75" s="40">
        <f>PRODUCT(BV21,BL43)</f>
        <v>9.422849484497027E-2</v>
      </c>
      <c r="BS75" s="40"/>
      <c r="BT75" s="40"/>
      <c r="BU75" s="40"/>
      <c r="BV75" s="41"/>
      <c r="BW75" s="40"/>
      <c r="BX75" s="40"/>
      <c r="BY75" s="41"/>
      <c r="BZ75" s="32"/>
      <c r="CA75" s="39"/>
      <c r="CB75" s="40"/>
      <c r="CC75" s="40"/>
      <c r="CD75" s="40"/>
      <c r="CE75" s="40"/>
      <c r="CF75" s="39"/>
      <c r="CG75" s="40"/>
      <c r="CH75" s="40">
        <f>PRODUCT(CL21,CB43)</f>
        <v>3.6677033405642205E-2</v>
      </c>
      <c r="CI75" s="40">
        <f>PRODUCT(CM21,CC43)</f>
        <v>6.5006205658327681E-2</v>
      </c>
      <c r="CJ75" s="40">
        <f>PRODUCT(CN21,CD43)</f>
        <v>-1.203545850287128E-2</v>
      </c>
      <c r="CK75" s="40">
        <f>PRODUCT(CO21,CE43)</f>
        <v>8.9723726498827122E-2</v>
      </c>
      <c r="CL75" s="40"/>
      <c r="CM75" s="40"/>
      <c r="CN75" s="40"/>
      <c r="CO75" s="41"/>
      <c r="CP75" s="40"/>
      <c r="CQ75" s="40"/>
      <c r="CR75" s="41"/>
      <c r="CS75" s="32"/>
      <c r="CT75" s="39"/>
      <c r="CU75" s="40"/>
      <c r="CV75" s="40"/>
      <c r="CW75" s="40"/>
      <c r="CX75" s="40"/>
      <c r="CY75" s="39"/>
      <c r="CZ75" s="40"/>
      <c r="DA75" s="40">
        <f>PRODUCT(DE21,CU43)</f>
        <v>1.0429769119877745E-2</v>
      </c>
      <c r="DB75" s="40">
        <f>PRODUCT(DF21,CV43)</f>
        <v>5.7000017512635469E-2</v>
      </c>
      <c r="DC75" s="40">
        <f>PRODUCT(DG21,CW43)</f>
        <v>-1.0139869587187324E-2</v>
      </c>
      <c r="DD75" s="40">
        <f>PRODUCT(DH21,CX43)</f>
        <v>8.467991994942356E-2</v>
      </c>
      <c r="DE75" s="40"/>
      <c r="DF75" s="40"/>
      <c r="DG75" s="40"/>
      <c r="DH75" s="41"/>
      <c r="DI75" s="40"/>
      <c r="DJ75" s="40"/>
      <c r="DK75" s="41"/>
      <c r="DL75" s="32"/>
      <c r="DM75" s="39"/>
      <c r="DN75" s="40"/>
      <c r="DO75" s="40"/>
      <c r="DP75" s="40"/>
      <c r="DQ75" s="40"/>
      <c r="DR75" s="39"/>
      <c r="DS75" s="40"/>
      <c r="DT75" s="40">
        <f>PRODUCT(DX21,DN43)</f>
        <v>-1.1639683894033357E-2</v>
      </c>
      <c r="DU75" s="40">
        <f>PRODUCT(DY21,DO43)</f>
        <v>-6.2697142069316994E-2</v>
      </c>
      <c r="DV75" s="40">
        <f>PRODUCT(DZ21,DP43)</f>
        <v>-4.2655206733636115E-3</v>
      </c>
      <c r="DW75" s="40">
        <f>PRODUCT(EA21,DQ43)</f>
        <v>-6.5865339289525579E-2</v>
      </c>
      <c r="DX75" s="40"/>
      <c r="DY75" s="40"/>
      <c r="DZ75" s="40"/>
      <c r="EA75" s="41"/>
      <c r="EB75" s="40"/>
      <c r="EC75" s="40"/>
      <c r="ED75" s="41"/>
    </row>
    <row r="76" spans="22:134">
      <c r="V76" s="39"/>
      <c r="W76" s="40"/>
      <c r="X76" s="40"/>
      <c r="Y76" s="40"/>
      <c r="Z76" s="40"/>
      <c r="AA76" s="39"/>
      <c r="AB76" s="54" t="s">
        <v>118</v>
      </c>
      <c r="AC76" s="40" t="s">
        <v>123</v>
      </c>
      <c r="AD76" s="40"/>
      <c r="AE76" s="40"/>
      <c r="AF76" s="40"/>
      <c r="AG76" s="40"/>
      <c r="AH76" s="40"/>
      <c r="AI76" s="40"/>
      <c r="AJ76" s="41"/>
      <c r="AK76" s="40"/>
      <c r="AL76" s="40"/>
      <c r="AM76" s="41"/>
      <c r="AN76" s="32"/>
      <c r="AO76" s="39"/>
      <c r="AP76" s="40"/>
      <c r="AQ76" s="40"/>
      <c r="AR76" s="40"/>
      <c r="AS76" s="40"/>
      <c r="AT76" s="39"/>
      <c r="AU76" s="54" t="s">
        <v>118</v>
      </c>
      <c r="AV76" s="40" t="s">
        <v>123</v>
      </c>
      <c r="AW76" s="40"/>
      <c r="AX76" s="40"/>
      <c r="AY76" s="40"/>
      <c r="AZ76" s="40"/>
      <c r="BA76" s="40"/>
      <c r="BB76" s="40"/>
      <c r="BC76" s="41"/>
      <c r="BD76" s="40"/>
      <c r="BE76" s="40"/>
      <c r="BF76" s="41"/>
      <c r="BG76" s="32"/>
      <c r="BH76" s="39"/>
      <c r="BI76" s="40"/>
      <c r="BJ76" s="40"/>
      <c r="BK76" s="40"/>
      <c r="BL76" s="40"/>
      <c r="BM76" s="39"/>
      <c r="BN76" s="54" t="s">
        <v>118</v>
      </c>
      <c r="BO76" s="40" t="s">
        <v>123</v>
      </c>
      <c r="BP76" s="40"/>
      <c r="BQ76" s="40"/>
      <c r="BR76" s="40"/>
      <c r="BS76" s="40"/>
      <c r="BT76" s="40"/>
      <c r="BU76" s="40"/>
      <c r="BV76" s="41"/>
      <c r="BW76" s="40"/>
      <c r="BX76" s="40"/>
      <c r="BY76" s="41"/>
      <c r="BZ76" s="32"/>
      <c r="CA76" s="39"/>
      <c r="CB76" s="40"/>
      <c r="CC76" s="40"/>
      <c r="CD76" s="40"/>
      <c r="CE76" s="40"/>
      <c r="CF76" s="39"/>
      <c r="CG76" s="54" t="s">
        <v>118</v>
      </c>
      <c r="CH76" s="40" t="s">
        <v>123</v>
      </c>
      <c r="CI76" s="40"/>
      <c r="CJ76" s="40"/>
      <c r="CK76" s="40"/>
      <c r="CL76" s="40"/>
      <c r="CM76" s="40"/>
      <c r="CN76" s="40"/>
      <c r="CO76" s="41"/>
      <c r="CP76" s="40"/>
      <c r="CQ76" s="40"/>
      <c r="CR76" s="41"/>
      <c r="CS76" s="32"/>
      <c r="CT76" s="39"/>
      <c r="CU76" s="40"/>
      <c r="CV76" s="40"/>
      <c r="CW76" s="40"/>
      <c r="CX76" s="40"/>
      <c r="CY76" s="39"/>
      <c r="CZ76" s="54" t="s">
        <v>118</v>
      </c>
      <c r="DA76" s="40" t="s">
        <v>123</v>
      </c>
      <c r="DB76" s="40"/>
      <c r="DC76" s="40"/>
      <c r="DD76" s="40"/>
      <c r="DE76" s="40"/>
      <c r="DF76" s="40"/>
      <c r="DG76" s="40"/>
      <c r="DH76" s="41"/>
      <c r="DI76" s="40"/>
      <c r="DJ76" s="40"/>
      <c r="DK76" s="41"/>
      <c r="DL76" s="32"/>
      <c r="DM76" s="39"/>
      <c r="DN76" s="40"/>
      <c r="DO76" s="40"/>
      <c r="DP76" s="40"/>
      <c r="DQ76" s="40"/>
      <c r="DR76" s="39"/>
      <c r="DS76" s="54" t="s">
        <v>118</v>
      </c>
      <c r="DT76" s="40" t="s">
        <v>123</v>
      </c>
      <c r="DU76" s="40"/>
      <c r="DV76" s="40"/>
      <c r="DW76" s="40"/>
      <c r="DX76" s="40"/>
      <c r="DY76" s="40"/>
      <c r="DZ76" s="40"/>
      <c r="EA76" s="41"/>
      <c r="EB76" s="40"/>
      <c r="EC76" s="40"/>
      <c r="ED76" s="41"/>
    </row>
    <row r="77" spans="22:134">
      <c r="V77" s="39"/>
      <c r="W77" s="40"/>
      <c r="X77" s="40"/>
      <c r="Y77" s="40"/>
      <c r="Z77" s="40"/>
      <c r="AA77" s="39"/>
      <c r="AB77" s="40"/>
      <c r="AC77" s="40">
        <f>1-W43</f>
        <v>0.4618235697011922</v>
      </c>
      <c r="AD77" s="40">
        <f>1-X43</f>
        <v>0.74957635791449029</v>
      </c>
      <c r="AE77" s="40">
        <f>1-Y43</f>
        <v>0.67139270507987514</v>
      </c>
      <c r="AF77" s="40">
        <f>1-Z43</f>
        <v>0.38671199721986571</v>
      </c>
      <c r="AG77" s="40"/>
      <c r="AH77" s="40"/>
      <c r="AI77" s="40"/>
      <c r="AJ77" s="41"/>
      <c r="AK77" s="40"/>
      <c r="AL77" s="40"/>
      <c r="AM77" s="41"/>
      <c r="AN77" s="32"/>
      <c r="AO77" s="39"/>
      <c r="AP77" s="40"/>
      <c r="AQ77" s="40"/>
      <c r="AR77" s="40"/>
      <c r="AS77" s="40"/>
      <c r="AT77" s="39"/>
      <c r="AU77" s="40"/>
      <c r="AV77" s="40">
        <f>1-AP43</f>
        <v>0.4520631725020563</v>
      </c>
      <c r="AW77" s="40">
        <f>1-AQ43</f>
        <v>0.75429509002337636</v>
      </c>
      <c r="AX77" s="40">
        <f>1-AR43</f>
        <v>0.66196837933928654</v>
      </c>
      <c r="AY77" s="40">
        <f>1-AS43</f>
        <v>0.37990485737985391</v>
      </c>
      <c r="AZ77" s="40"/>
      <c r="BA77" s="40"/>
      <c r="BB77" s="40"/>
      <c r="BC77" s="41"/>
      <c r="BD77" s="40"/>
      <c r="BE77" s="40"/>
      <c r="BF77" s="41"/>
      <c r="BG77" s="32"/>
      <c r="BH77" s="39"/>
      <c r="BI77" s="40"/>
      <c r="BJ77" s="40"/>
      <c r="BK77" s="40"/>
      <c r="BL77" s="40"/>
      <c r="BM77" s="39"/>
      <c r="BN77" s="40"/>
      <c r="BO77" s="40">
        <f>1-BI43</f>
        <v>0.45470229979893284</v>
      </c>
      <c r="BP77" s="40">
        <f>1-BJ43</f>
        <v>0.74224329927307864</v>
      </c>
      <c r="BQ77" s="40">
        <f>1-BK43</f>
        <v>0.65754605860396886</v>
      </c>
      <c r="BR77" s="40">
        <f>1-BL43</f>
        <v>0.37362309330819476</v>
      </c>
      <c r="BS77" s="40"/>
      <c r="BT77" s="40"/>
      <c r="BU77" s="40"/>
      <c r="BV77" s="41"/>
      <c r="BW77" s="40"/>
      <c r="BX77" s="40"/>
      <c r="BY77" s="41"/>
      <c r="BZ77" s="32"/>
      <c r="CA77" s="39"/>
      <c r="CB77" s="40"/>
      <c r="CC77" s="40"/>
      <c r="CD77" s="40"/>
      <c r="CE77" s="40"/>
      <c r="CF77" s="39"/>
      <c r="CG77" s="40"/>
      <c r="CH77" s="40">
        <f>1-CB43</f>
        <v>0.45584324916752783</v>
      </c>
      <c r="CI77" s="40">
        <f>1-CC43</f>
        <v>0.73283156512241765</v>
      </c>
      <c r="CJ77" s="40">
        <f>1-CD43</f>
        <v>0.65431611313943294</v>
      </c>
      <c r="CK77" s="40">
        <f>1-CE43</f>
        <v>0.37937740802774322</v>
      </c>
      <c r="CL77" s="40"/>
      <c r="CM77" s="40"/>
      <c r="CN77" s="40"/>
      <c r="CO77" s="41"/>
      <c r="CP77" s="40"/>
      <c r="CQ77" s="40"/>
      <c r="CR77" s="41"/>
      <c r="CS77" s="32"/>
      <c r="CT77" s="39"/>
      <c r="CU77" s="40"/>
      <c r="CV77" s="40"/>
      <c r="CW77" s="40"/>
      <c r="CX77" s="40"/>
      <c r="CY77" s="39"/>
      <c r="CZ77" s="40"/>
      <c r="DA77" s="40">
        <f>1-CU43</f>
        <v>0.43570688881802722</v>
      </c>
      <c r="DB77" s="40">
        <f>1-CV43</f>
        <v>0.75002008889411365</v>
      </c>
      <c r="DC77" s="40">
        <f>1-CW43</f>
        <v>0.63596162718215221</v>
      </c>
      <c r="DD77" s="40">
        <f>1-CX43</f>
        <v>0.38650878042470127</v>
      </c>
      <c r="DE77" s="40"/>
      <c r="DF77" s="40"/>
      <c r="DG77" s="40"/>
      <c r="DH77" s="41"/>
      <c r="DI77" s="40"/>
      <c r="DJ77" s="40"/>
      <c r="DK77" s="41"/>
      <c r="DL77" s="32"/>
      <c r="DM77" s="39"/>
      <c r="DN77" s="40"/>
      <c r="DO77" s="40"/>
      <c r="DP77" s="40"/>
      <c r="DQ77" s="40"/>
      <c r="DR77" s="39"/>
      <c r="DS77" s="40"/>
      <c r="DT77" s="40">
        <f>1-DN43</f>
        <v>0.43783246776412088</v>
      </c>
      <c r="DU77" s="40">
        <f>1-DO43</f>
        <v>0.76248267805918968</v>
      </c>
      <c r="DV77" s="40">
        <f>1-DP43</f>
        <v>0.6231260319421329</v>
      </c>
      <c r="DW77" s="40">
        <f>1-DQ43</f>
        <v>0.40159849992501839</v>
      </c>
      <c r="DX77" s="40"/>
      <c r="DY77" s="40"/>
      <c r="DZ77" s="40"/>
      <c r="EA77" s="41"/>
      <c r="EB77" s="40"/>
      <c r="EC77" s="40"/>
      <c r="ED77" s="41"/>
    </row>
    <row r="78" spans="22:134">
      <c r="V78" s="39"/>
      <c r="W78" s="40"/>
      <c r="X78" s="40"/>
      <c r="Y78" s="40"/>
      <c r="Z78" s="40"/>
      <c r="AA78" s="39"/>
      <c r="AB78" s="40"/>
      <c r="AC78" s="40" t="s">
        <v>115</v>
      </c>
      <c r="AD78" s="40"/>
      <c r="AE78" s="40"/>
      <c r="AF78" s="40"/>
      <c r="AG78" s="40"/>
      <c r="AH78" s="40"/>
      <c r="AI78" s="40"/>
      <c r="AJ78" s="41"/>
      <c r="AK78" s="40"/>
      <c r="AL78" s="40"/>
      <c r="AM78" s="41"/>
      <c r="AN78" s="32"/>
      <c r="AO78" s="39"/>
      <c r="AP78" s="40"/>
      <c r="AQ78" s="40"/>
      <c r="AR78" s="40"/>
      <c r="AS78" s="40"/>
      <c r="AT78" s="39"/>
      <c r="AU78" s="40"/>
      <c r="AV78" s="40" t="s">
        <v>115</v>
      </c>
      <c r="AW78" s="40"/>
      <c r="AX78" s="40"/>
      <c r="AY78" s="40"/>
      <c r="AZ78" s="40"/>
      <c r="BA78" s="40"/>
      <c r="BB78" s="40"/>
      <c r="BC78" s="41"/>
      <c r="BD78" s="40"/>
      <c r="BE78" s="40"/>
      <c r="BF78" s="41"/>
      <c r="BG78" s="32"/>
      <c r="BH78" s="39"/>
      <c r="BI78" s="40"/>
      <c r="BJ78" s="40"/>
      <c r="BK78" s="40"/>
      <c r="BL78" s="40"/>
      <c r="BM78" s="39"/>
      <c r="BN78" s="40"/>
      <c r="BO78" s="40" t="s">
        <v>115</v>
      </c>
      <c r="BP78" s="40"/>
      <c r="BQ78" s="40"/>
      <c r="BR78" s="40"/>
      <c r="BS78" s="40"/>
      <c r="BT78" s="40"/>
      <c r="BU78" s="40"/>
      <c r="BV78" s="41"/>
      <c r="BW78" s="40"/>
      <c r="BX78" s="40"/>
      <c r="BY78" s="41"/>
      <c r="BZ78" s="32"/>
      <c r="CA78" s="39"/>
      <c r="CB78" s="40"/>
      <c r="CC78" s="40"/>
      <c r="CD78" s="40"/>
      <c r="CE78" s="40"/>
      <c r="CF78" s="39"/>
      <c r="CG78" s="40"/>
      <c r="CH78" s="40" t="s">
        <v>115</v>
      </c>
      <c r="CI78" s="40"/>
      <c r="CJ78" s="40"/>
      <c r="CK78" s="40"/>
      <c r="CL78" s="40"/>
      <c r="CM78" s="40"/>
      <c r="CN78" s="40"/>
      <c r="CO78" s="41"/>
      <c r="CP78" s="40"/>
      <c r="CQ78" s="40"/>
      <c r="CR78" s="41"/>
      <c r="CS78" s="32"/>
      <c r="CT78" s="39"/>
      <c r="CU78" s="40"/>
      <c r="CV78" s="40"/>
      <c r="CW78" s="40"/>
      <c r="CX78" s="40"/>
      <c r="CY78" s="39"/>
      <c r="CZ78" s="40"/>
      <c r="DA78" s="40" t="s">
        <v>115</v>
      </c>
      <c r="DB78" s="40"/>
      <c r="DC78" s="40"/>
      <c r="DD78" s="40"/>
      <c r="DE78" s="40"/>
      <c r="DF78" s="40"/>
      <c r="DG78" s="40"/>
      <c r="DH78" s="41"/>
      <c r="DI78" s="40"/>
      <c r="DJ78" s="40"/>
      <c r="DK78" s="41"/>
      <c r="DL78" s="32"/>
      <c r="DM78" s="39"/>
      <c r="DN78" s="40"/>
      <c r="DO78" s="40"/>
      <c r="DP78" s="40"/>
      <c r="DQ78" s="40"/>
      <c r="DR78" s="39"/>
      <c r="DS78" s="40"/>
      <c r="DT78" s="40" t="s">
        <v>115</v>
      </c>
      <c r="DU78" s="40"/>
      <c r="DV78" s="40"/>
      <c r="DW78" s="40"/>
      <c r="DX78" s="40"/>
      <c r="DY78" s="40"/>
      <c r="DZ78" s="40"/>
      <c r="EA78" s="41"/>
      <c r="EB78" s="40"/>
      <c r="EC78" s="40"/>
      <c r="ED78" s="41"/>
    </row>
    <row r="79" spans="22:134">
      <c r="V79" s="39"/>
      <c r="W79" s="40"/>
      <c r="X79" s="40"/>
      <c r="Y79" s="40"/>
      <c r="Z79" s="40"/>
      <c r="AA79" s="39"/>
      <c r="AB79" s="54" t="s">
        <v>179</v>
      </c>
      <c r="AC79" s="55">
        <f>PRODUCT(AC75,AC77)</f>
        <v>2.976703356937084E-2</v>
      </c>
      <c r="AD79" s="55">
        <f t="shared" ref="AD79:AF79" si="123">PRODUCT(AD75,AD77)</f>
        <v>6.2246308667437703E-2</v>
      </c>
      <c r="AE79" s="55">
        <f t="shared" si="123"/>
        <v>-9.9862446738491258E-3</v>
      </c>
      <c r="AF79" s="55">
        <f t="shared" si="123"/>
        <v>4.0659330785784799E-2</v>
      </c>
      <c r="AG79" s="40"/>
      <c r="AH79" s="40"/>
      <c r="AI79" s="40"/>
      <c r="AJ79" s="41"/>
      <c r="AK79" s="40"/>
      <c r="AL79" s="40"/>
      <c r="AM79" s="41"/>
      <c r="AN79" s="32"/>
      <c r="AO79" s="39"/>
      <c r="AP79" s="40"/>
      <c r="AQ79" s="40"/>
      <c r="AR79" s="40"/>
      <c r="AS79" s="40"/>
      <c r="AT79" s="39"/>
      <c r="AU79" s="54" t="s">
        <v>179</v>
      </c>
      <c r="AV79" s="55">
        <f>PRODUCT(AV75,AV77)</f>
        <v>2.6477895517573284E-2</v>
      </c>
      <c r="AW79" s="55">
        <f t="shared" ref="AW79:AY79" si="124">PRODUCT(AW75,AW77)</f>
        <v>5.0053070530864878E-2</v>
      </c>
      <c r="AX79" s="55">
        <f t="shared" si="124"/>
        <v>-1.1833189915730366E-2</v>
      </c>
      <c r="AY79" s="55">
        <f t="shared" si="124"/>
        <v>3.7970015485946709E-2</v>
      </c>
      <c r="AZ79" s="40"/>
      <c r="BA79" s="40"/>
      <c r="BB79" s="40"/>
      <c r="BC79" s="41"/>
      <c r="BD79" s="40"/>
      <c r="BE79" s="40"/>
      <c r="BF79" s="41"/>
      <c r="BG79" s="32"/>
      <c r="BH79" s="39"/>
      <c r="BI79" s="40"/>
      <c r="BJ79" s="40"/>
      <c r="BK79" s="40"/>
      <c r="BL79" s="40"/>
      <c r="BM79" s="39"/>
      <c r="BN79" s="54" t="s">
        <v>179</v>
      </c>
      <c r="BO79" s="55">
        <f>PRODUCT(BO75,BO77)</f>
        <v>2.3938908772827529E-2</v>
      </c>
      <c r="BP79" s="55">
        <f t="shared" ref="BP79:BR79" si="125">PRODUCT(BP75,BP77)</f>
        <v>4.9090265823198677E-2</v>
      </c>
      <c r="BQ79" s="55">
        <f t="shared" si="125"/>
        <v>-1.0083329542069763E-2</v>
      </c>
      <c r="BR79" s="55">
        <f t="shared" si="125"/>
        <v>3.5205941721753078E-2</v>
      </c>
      <c r="BS79" s="40"/>
      <c r="BT79" s="40"/>
      <c r="BU79" s="40"/>
      <c r="BV79" s="41"/>
      <c r="BW79" s="40"/>
      <c r="BX79" s="40"/>
      <c r="BY79" s="41"/>
      <c r="BZ79" s="32"/>
      <c r="CA79" s="39"/>
      <c r="CB79" s="40"/>
      <c r="CC79" s="40"/>
      <c r="CD79" s="40"/>
      <c r="CE79" s="40"/>
      <c r="CF79" s="39"/>
      <c r="CG79" s="54" t="s">
        <v>179</v>
      </c>
      <c r="CH79" s="55">
        <f>PRODUCT(CH75,CH77)</f>
        <v>1.67189780774539E-2</v>
      </c>
      <c r="CI79" s="55">
        <f t="shared" ref="CI79:CK79" si="126">PRODUCT(CI75,CI77)</f>
        <v>4.7638599435262038E-2</v>
      </c>
      <c r="CJ79" s="55">
        <f t="shared" si="126"/>
        <v>-7.8749944274496744E-3</v>
      </c>
      <c r="CK79" s="55">
        <f t="shared" si="126"/>
        <v>3.4039154797715174E-2</v>
      </c>
      <c r="CL79" s="40"/>
      <c r="CM79" s="40"/>
      <c r="CN79" s="40"/>
      <c r="CO79" s="41"/>
      <c r="CP79" s="40"/>
      <c r="CQ79" s="40"/>
      <c r="CR79" s="41"/>
      <c r="CS79" s="32"/>
      <c r="CT79" s="39"/>
      <c r="CU79" s="40"/>
      <c r="CV79" s="40"/>
      <c r="CW79" s="40"/>
      <c r="CX79" s="40"/>
      <c r="CY79" s="39"/>
      <c r="CZ79" s="54" t="s">
        <v>179</v>
      </c>
      <c r="DA79" s="55">
        <f>PRODUCT(DA75,DA77)</f>
        <v>4.5443222543122665E-3</v>
      </c>
      <c r="DB79" s="55">
        <f t="shared" ref="DB79:DD79" si="127">PRODUCT(DB75,DB77)</f>
        <v>4.2751158201792892E-2</v>
      </c>
      <c r="DC79" s="55">
        <f t="shared" si="127"/>
        <v>-6.4485679620824689E-3</v>
      </c>
      <c r="DD79" s="55">
        <f t="shared" si="127"/>
        <v>3.2729532586113032E-2</v>
      </c>
      <c r="DE79" s="40"/>
      <c r="DF79" s="40"/>
      <c r="DG79" s="40"/>
      <c r="DH79" s="41"/>
      <c r="DI79" s="40"/>
      <c r="DJ79" s="40"/>
      <c r="DK79" s="41"/>
      <c r="DL79" s="32"/>
      <c r="DM79" s="39"/>
      <c r="DN79" s="40"/>
      <c r="DO79" s="40"/>
      <c r="DP79" s="40"/>
      <c r="DQ79" s="40"/>
      <c r="DR79" s="39"/>
      <c r="DS79" s="54" t="s">
        <v>179</v>
      </c>
      <c r="DT79" s="55">
        <f>PRODUCT(DT75,DT77)</f>
        <v>-5.0962315233189165E-3</v>
      </c>
      <c r="DU79" s="55">
        <f t="shared" ref="DU79:DW79" si="128">PRODUCT(DU75,DU77)</f>
        <v>-4.7805484791670308E-2</v>
      </c>
      <c r="DV79" s="55">
        <f t="shared" si="128"/>
        <v>-2.6579569713602019E-3</v>
      </c>
      <c r="DW79" s="55">
        <f t="shared" si="128"/>
        <v>-2.6451421455725849E-2</v>
      </c>
      <c r="DX79" s="40"/>
      <c r="DY79" s="40"/>
      <c r="DZ79" s="40"/>
      <c r="EA79" s="41"/>
      <c r="EB79" s="40"/>
      <c r="EC79" s="40"/>
      <c r="ED79" s="41"/>
    </row>
    <row r="80" spans="22:134">
      <c r="V80" s="39"/>
      <c r="W80" s="40"/>
      <c r="X80" s="40"/>
      <c r="Y80" s="40"/>
      <c r="Z80" s="40"/>
      <c r="AA80" s="58">
        <v>12</v>
      </c>
      <c r="AB80" s="114" t="s">
        <v>124</v>
      </c>
      <c r="AC80" s="114"/>
      <c r="AD80" s="40"/>
      <c r="AE80" s="40"/>
      <c r="AF80" s="40"/>
      <c r="AG80" s="67">
        <v>13</v>
      </c>
      <c r="AH80" s="114" t="s">
        <v>127</v>
      </c>
      <c r="AI80" s="114"/>
      <c r="AJ80" s="41" t="s">
        <v>128</v>
      </c>
      <c r="AK80" s="40"/>
      <c r="AL80" s="40"/>
      <c r="AM80" s="41"/>
      <c r="AN80" s="32"/>
      <c r="AO80" s="39"/>
      <c r="AP80" s="40"/>
      <c r="AQ80" s="40"/>
      <c r="AR80" s="40"/>
      <c r="AS80" s="40"/>
      <c r="AT80" s="58">
        <v>12</v>
      </c>
      <c r="AU80" s="114" t="s">
        <v>124</v>
      </c>
      <c r="AV80" s="114"/>
      <c r="AW80" s="40"/>
      <c r="AX80" s="40"/>
      <c r="AY80" s="40"/>
      <c r="AZ80" s="67">
        <v>13</v>
      </c>
      <c r="BA80" s="114" t="s">
        <v>127</v>
      </c>
      <c r="BB80" s="114"/>
      <c r="BC80" s="41" t="s">
        <v>128</v>
      </c>
      <c r="BD80" s="40"/>
      <c r="BE80" s="40"/>
      <c r="BF80" s="41"/>
      <c r="BG80" s="32"/>
      <c r="BH80" s="39"/>
      <c r="BI80" s="40"/>
      <c r="BJ80" s="40"/>
      <c r="BK80" s="40"/>
      <c r="BL80" s="40"/>
      <c r="BM80" s="58">
        <v>12</v>
      </c>
      <c r="BN80" s="114" t="s">
        <v>124</v>
      </c>
      <c r="BO80" s="114"/>
      <c r="BP80" s="40"/>
      <c r="BQ80" s="40"/>
      <c r="BR80" s="40"/>
      <c r="BS80" s="67">
        <v>13</v>
      </c>
      <c r="BT80" s="114" t="s">
        <v>127</v>
      </c>
      <c r="BU80" s="114"/>
      <c r="BV80" s="41" t="s">
        <v>128</v>
      </c>
      <c r="BW80" s="40"/>
      <c r="BX80" s="40"/>
      <c r="BY80" s="41"/>
      <c r="BZ80" s="32"/>
      <c r="CA80" s="39"/>
      <c r="CB80" s="40"/>
      <c r="CC80" s="40"/>
      <c r="CD80" s="40"/>
      <c r="CE80" s="40"/>
      <c r="CF80" s="58">
        <v>12</v>
      </c>
      <c r="CG80" s="114" t="s">
        <v>124</v>
      </c>
      <c r="CH80" s="114"/>
      <c r="CI80" s="40"/>
      <c r="CJ80" s="40"/>
      <c r="CK80" s="40"/>
      <c r="CL80" s="67">
        <v>13</v>
      </c>
      <c r="CM80" s="114" t="s">
        <v>127</v>
      </c>
      <c r="CN80" s="114"/>
      <c r="CO80" s="41" t="s">
        <v>128</v>
      </c>
      <c r="CP80" s="40"/>
      <c r="CQ80" s="40"/>
      <c r="CR80" s="41"/>
      <c r="CS80" s="32"/>
      <c r="CT80" s="39"/>
      <c r="CU80" s="40"/>
      <c r="CV80" s="40"/>
      <c r="CW80" s="40"/>
      <c r="CX80" s="40"/>
      <c r="CY80" s="58">
        <v>12</v>
      </c>
      <c r="CZ80" s="114" t="s">
        <v>124</v>
      </c>
      <c r="DA80" s="114"/>
      <c r="DB80" s="40"/>
      <c r="DC80" s="40"/>
      <c r="DD80" s="40"/>
      <c r="DE80" s="67">
        <v>13</v>
      </c>
      <c r="DF80" s="114" t="s">
        <v>127</v>
      </c>
      <c r="DG80" s="114"/>
      <c r="DH80" s="41" t="s">
        <v>128</v>
      </c>
      <c r="DI80" s="40"/>
      <c r="DJ80" s="40"/>
      <c r="DK80" s="41"/>
      <c r="DL80" s="32"/>
      <c r="DM80" s="39"/>
      <c r="DN80" s="40"/>
      <c r="DO80" s="40"/>
      <c r="DP80" s="40"/>
      <c r="DQ80" s="40"/>
      <c r="DR80" s="58">
        <v>12</v>
      </c>
      <c r="DS80" s="114" t="s">
        <v>124</v>
      </c>
      <c r="DT80" s="114"/>
      <c r="DU80" s="40"/>
      <c r="DV80" s="40"/>
      <c r="DW80" s="40"/>
      <c r="DX80" s="67">
        <v>13</v>
      </c>
      <c r="DY80" s="114" t="s">
        <v>127</v>
      </c>
      <c r="DZ80" s="114"/>
      <c r="EA80" s="41" t="s">
        <v>128</v>
      </c>
      <c r="EB80" s="40"/>
      <c r="EC80" s="40"/>
      <c r="ED80" s="41"/>
    </row>
    <row r="81" spans="22:134">
      <c r="V81" s="39"/>
      <c r="W81" s="40"/>
      <c r="X81" s="40"/>
      <c r="Y81" s="40"/>
      <c r="Z81" s="40"/>
      <c r="AA81" s="40"/>
      <c r="AB81" s="40"/>
      <c r="AC81" s="109" t="s">
        <v>125</v>
      </c>
      <c r="AD81" s="109"/>
      <c r="AE81" s="109"/>
      <c r="AF81" s="109"/>
      <c r="AG81" s="40"/>
      <c r="AH81" s="40"/>
      <c r="AI81" s="40" t="s">
        <v>129</v>
      </c>
      <c r="AJ81" s="40"/>
      <c r="AK81" s="40"/>
      <c r="AL81" s="40"/>
      <c r="AM81" s="41"/>
      <c r="AN81" s="32"/>
      <c r="AO81" s="39"/>
      <c r="AP81" s="40"/>
      <c r="AQ81" s="40"/>
      <c r="AR81" s="40"/>
      <c r="AS81" s="40"/>
      <c r="AT81" s="40"/>
      <c r="AU81" s="40"/>
      <c r="AV81" s="109" t="s">
        <v>125</v>
      </c>
      <c r="AW81" s="109"/>
      <c r="AX81" s="109"/>
      <c r="AY81" s="109"/>
      <c r="AZ81" s="40"/>
      <c r="BA81" s="40"/>
      <c r="BB81" s="40" t="s">
        <v>129</v>
      </c>
      <c r="BC81" s="40"/>
      <c r="BD81" s="40"/>
      <c r="BE81" s="40"/>
      <c r="BF81" s="41"/>
      <c r="BG81" s="32"/>
      <c r="BH81" s="39"/>
      <c r="BI81" s="40"/>
      <c r="BJ81" s="40"/>
      <c r="BK81" s="40"/>
      <c r="BL81" s="40"/>
      <c r="BM81" s="40"/>
      <c r="BN81" s="40"/>
      <c r="BO81" s="109" t="s">
        <v>125</v>
      </c>
      <c r="BP81" s="109"/>
      <c r="BQ81" s="109"/>
      <c r="BR81" s="109"/>
      <c r="BS81" s="40"/>
      <c r="BT81" s="40"/>
      <c r="BU81" s="40" t="s">
        <v>129</v>
      </c>
      <c r="BV81" s="40"/>
      <c r="BW81" s="40"/>
      <c r="BX81" s="40"/>
      <c r="BY81" s="41"/>
      <c r="BZ81" s="32"/>
      <c r="CA81" s="39"/>
      <c r="CB81" s="40"/>
      <c r="CC81" s="40"/>
      <c r="CD81" s="40"/>
      <c r="CE81" s="40"/>
      <c r="CF81" s="40"/>
      <c r="CG81" s="40"/>
      <c r="CH81" s="109" t="s">
        <v>125</v>
      </c>
      <c r="CI81" s="109"/>
      <c r="CJ81" s="109"/>
      <c r="CK81" s="109"/>
      <c r="CL81" s="40"/>
      <c r="CM81" s="40"/>
      <c r="CN81" s="40" t="s">
        <v>129</v>
      </c>
      <c r="CO81" s="40"/>
      <c r="CP81" s="40"/>
      <c r="CQ81" s="40"/>
      <c r="CR81" s="41"/>
      <c r="CS81" s="32"/>
      <c r="CT81" s="39"/>
      <c r="CU81" s="40"/>
      <c r="CV81" s="40"/>
      <c r="CW81" s="40"/>
      <c r="CX81" s="40"/>
      <c r="CY81" s="40"/>
      <c r="CZ81" s="40"/>
      <c r="DA81" s="109" t="s">
        <v>125</v>
      </c>
      <c r="DB81" s="109"/>
      <c r="DC81" s="109"/>
      <c r="DD81" s="109"/>
      <c r="DE81" s="40"/>
      <c r="DF81" s="40"/>
      <c r="DG81" s="40" t="s">
        <v>129</v>
      </c>
      <c r="DH81" s="40"/>
      <c r="DI81" s="40"/>
      <c r="DJ81" s="40"/>
      <c r="DK81" s="41"/>
      <c r="DL81" s="32"/>
      <c r="DM81" s="39"/>
      <c r="DN81" s="40"/>
      <c r="DO81" s="40"/>
      <c r="DP81" s="40"/>
      <c r="DQ81" s="40"/>
      <c r="DR81" s="40"/>
      <c r="DS81" s="40"/>
      <c r="DT81" s="109" t="s">
        <v>125</v>
      </c>
      <c r="DU81" s="109"/>
      <c r="DV81" s="109"/>
      <c r="DW81" s="109"/>
      <c r="DX81" s="40"/>
      <c r="DY81" s="40"/>
      <c r="DZ81" s="40" t="s">
        <v>129</v>
      </c>
      <c r="EA81" s="40"/>
      <c r="EB81" s="40"/>
      <c r="EC81" s="40"/>
      <c r="ED81" s="41"/>
    </row>
    <row r="82" spans="22:134">
      <c r="V82" s="39"/>
      <c r="W82" s="40"/>
      <c r="X82" s="40"/>
      <c r="Y82" s="40"/>
      <c r="Z82" s="40"/>
      <c r="AA82" s="40"/>
      <c r="AB82" s="54" t="s">
        <v>126</v>
      </c>
      <c r="AC82" s="40">
        <f>AC58</f>
        <v>-0.11124837103991929</v>
      </c>
      <c r="AD82" s="40"/>
      <c r="AE82" s="40"/>
      <c r="AF82" s="40"/>
      <c r="AG82" s="40"/>
      <c r="AH82" s="54" t="s">
        <v>130</v>
      </c>
      <c r="AI82" s="40">
        <f t="array" ref="AI82:AI91">MMULT(AI2:AX11,AC82:AC97)</f>
        <v>5.6088223545795568E-2</v>
      </c>
      <c r="AJ82" s="40"/>
      <c r="AK82" s="40"/>
      <c r="AL82" s="40"/>
      <c r="AM82" s="41"/>
      <c r="AN82" s="32"/>
      <c r="AO82" s="39"/>
      <c r="AP82" s="40"/>
      <c r="AQ82" s="40"/>
      <c r="AR82" s="40"/>
      <c r="AS82" s="40"/>
      <c r="AT82" s="40"/>
      <c r="AU82" s="54" t="s">
        <v>126</v>
      </c>
      <c r="AV82" s="40">
        <f>AV58</f>
        <v>-0.18112488139245361</v>
      </c>
      <c r="AW82" s="40"/>
      <c r="AX82" s="40"/>
      <c r="AY82" s="40"/>
      <c r="AZ82" s="40"/>
      <c r="BA82" s="54" t="s">
        <v>130</v>
      </c>
      <c r="BB82" s="40">
        <f t="array" ref="BB82:BB91">MMULT($AI2:$AX11,AV82:AV97)</f>
        <v>9.8315956916566985E-2</v>
      </c>
      <c r="BC82" s="40"/>
      <c r="BD82" s="40"/>
      <c r="BE82" s="40"/>
      <c r="BF82" s="41"/>
      <c r="BG82" s="32"/>
      <c r="BH82" s="39"/>
      <c r="BI82" s="40"/>
      <c r="BJ82" s="40"/>
      <c r="BK82" s="40"/>
      <c r="BL82" s="40"/>
      <c r="BM82" s="40"/>
      <c r="BN82" s="54" t="s">
        <v>126</v>
      </c>
      <c r="BO82" s="40">
        <f>BO58</f>
        <v>-0.23524916093448189</v>
      </c>
      <c r="BP82" s="40"/>
      <c r="BQ82" s="40"/>
      <c r="BR82" s="40"/>
      <c r="BS82" s="40"/>
      <c r="BT82" s="54" t="s">
        <v>130</v>
      </c>
      <c r="BU82" s="40">
        <f t="array" ref="BU82:BU91">MMULT($AI2:$AX11,BO82:BO97)</f>
        <v>0.11959842925377888</v>
      </c>
      <c r="BV82" s="40"/>
      <c r="BW82" s="40"/>
      <c r="BX82" s="40"/>
      <c r="BY82" s="41"/>
      <c r="BZ82" s="32"/>
      <c r="CA82" s="39"/>
      <c r="CB82" s="40"/>
      <c r="CC82" s="40"/>
      <c r="CD82" s="40"/>
      <c r="CE82" s="40"/>
      <c r="CF82" s="40"/>
      <c r="CG82" s="54" t="s">
        <v>126</v>
      </c>
      <c r="CH82" s="40">
        <f>CH58</f>
        <v>-0.27418572113468553</v>
      </c>
      <c r="CI82" s="40"/>
      <c r="CJ82" s="40"/>
      <c r="CK82" s="40"/>
      <c r="CL82" s="40"/>
      <c r="CM82" s="54" t="s">
        <v>130</v>
      </c>
      <c r="CN82" s="40">
        <f t="array" ref="CN82:CN91">MMULT($AI2:$AX11,CH82:CH97)</f>
        <v>0.12428295987899768</v>
      </c>
      <c r="CO82" s="40"/>
      <c r="CP82" s="40"/>
      <c r="CQ82" s="40"/>
      <c r="CR82" s="41"/>
      <c r="CS82" s="32"/>
      <c r="CT82" s="39"/>
      <c r="CU82" s="40"/>
      <c r="CV82" s="40"/>
      <c r="CW82" s="40"/>
      <c r="CX82" s="40"/>
      <c r="CY82" s="40"/>
      <c r="CZ82" s="54" t="s">
        <v>126</v>
      </c>
      <c r="DA82" s="40">
        <f>DA58</f>
        <v>-0.30431468295801384</v>
      </c>
      <c r="DB82" s="40"/>
      <c r="DC82" s="40"/>
      <c r="DD82" s="40"/>
      <c r="DE82" s="40"/>
      <c r="DF82" s="54" t="s">
        <v>130</v>
      </c>
      <c r="DG82" s="40">
        <f t="array" ref="DG82:DG91">MMULT($AI2:$AX11,DA82:DA97)</f>
        <v>0.11468455049770158</v>
      </c>
      <c r="DH82" s="40"/>
      <c r="DI82" s="40"/>
      <c r="DJ82" s="40"/>
      <c r="DK82" s="41"/>
      <c r="DL82" s="32"/>
      <c r="DM82" s="39"/>
      <c r="DN82" s="40"/>
      <c r="DO82" s="40"/>
      <c r="DP82" s="40"/>
      <c r="DQ82" s="40"/>
      <c r="DR82" s="40"/>
      <c r="DS82" s="54" t="s">
        <v>126</v>
      </c>
      <c r="DT82" s="40">
        <f>DT58</f>
        <v>-0.31865498181480639</v>
      </c>
      <c r="DU82" s="40"/>
      <c r="DV82" s="40"/>
      <c r="DW82" s="40"/>
      <c r="DX82" s="40"/>
      <c r="DY82" s="54" t="s">
        <v>130</v>
      </c>
      <c r="DZ82" s="40">
        <f t="array" ref="DZ82:DZ91">MMULT($AI2:$AX11,DT82:DT97)</f>
        <v>0.12920258354271183</v>
      </c>
      <c r="EA82" s="40"/>
      <c r="EB82" s="40"/>
      <c r="EC82" s="40"/>
      <c r="ED82" s="41"/>
    </row>
    <row r="83" spans="22:134">
      <c r="V83" s="39"/>
      <c r="W83" s="40"/>
      <c r="X83" s="40"/>
      <c r="Y83" s="40"/>
      <c r="Z83" s="40"/>
      <c r="AA83" s="40"/>
      <c r="AB83" s="40"/>
      <c r="AC83" s="40">
        <f>AD58</f>
        <v>1.7879561837097272E-2</v>
      </c>
      <c r="AD83" s="40"/>
      <c r="AE83" s="40"/>
      <c r="AF83" s="40"/>
      <c r="AG83" s="40"/>
      <c r="AH83" s="40"/>
      <c r="AI83" s="40">
        <v>-2.4387459275716776E-2</v>
      </c>
      <c r="AJ83" s="40"/>
      <c r="AK83" s="40"/>
      <c r="AL83" s="40"/>
      <c r="AM83" s="41"/>
      <c r="AN83" s="32"/>
      <c r="AO83" s="39"/>
      <c r="AP83" s="40"/>
      <c r="AQ83" s="40"/>
      <c r="AR83" s="40"/>
      <c r="AS83" s="40"/>
      <c r="AT83" s="40"/>
      <c r="AU83" s="40"/>
      <c r="AV83" s="40">
        <f>AW58</f>
        <v>2.0873600774067549E-2</v>
      </c>
      <c r="AW83" s="40"/>
      <c r="AX83" s="40"/>
      <c r="AY83" s="40"/>
      <c r="AZ83" s="40"/>
      <c r="BA83" s="40"/>
      <c r="BB83" s="40">
        <v>-8.8532943535521186E-2</v>
      </c>
      <c r="BC83" s="40"/>
      <c r="BD83" s="40"/>
      <c r="BE83" s="40"/>
      <c r="BF83" s="41"/>
      <c r="BG83" s="32"/>
      <c r="BH83" s="39"/>
      <c r="BI83" s="40"/>
      <c r="BJ83" s="40"/>
      <c r="BK83" s="40"/>
      <c r="BL83" s="40"/>
      <c r="BM83" s="40"/>
      <c r="BN83" s="40"/>
      <c r="BO83" s="40">
        <f>BP58</f>
        <v>2.3797009845803106E-2</v>
      </c>
      <c r="BP83" s="40"/>
      <c r="BQ83" s="40"/>
      <c r="BR83" s="40"/>
      <c r="BS83" s="40"/>
      <c r="BT83" s="40"/>
      <c r="BU83" s="40">
        <v>-0.13357490022934312</v>
      </c>
      <c r="BV83" s="40"/>
      <c r="BW83" s="40"/>
      <c r="BX83" s="40"/>
      <c r="BY83" s="41"/>
      <c r="BZ83" s="32"/>
      <c r="CA83" s="39"/>
      <c r="CB83" s="40"/>
      <c r="CC83" s="40"/>
      <c r="CD83" s="40"/>
      <c r="CE83" s="40"/>
      <c r="CF83" s="40"/>
      <c r="CG83" s="40"/>
      <c r="CH83" s="40">
        <f>CI58</f>
        <v>2.7379726992003618E-2</v>
      </c>
      <c r="CI83" s="40"/>
      <c r="CJ83" s="40"/>
      <c r="CK83" s="40"/>
      <c r="CL83" s="40"/>
      <c r="CM83" s="40"/>
      <c r="CN83" s="40">
        <v>-0.15420469118359853</v>
      </c>
      <c r="CO83" s="40"/>
      <c r="CP83" s="40"/>
      <c r="CQ83" s="40"/>
      <c r="CR83" s="41"/>
      <c r="CS83" s="32"/>
      <c r="CT83" s="39"/>
      <c r="CU83" s="40"/>
      <c r="CV83" s="40"/>
      <c r="CW83" s="40"/>
      <c r="CX83" s="40"/>
      <c r="CY83" s="40"/>
      <c r="CZ83" s="40"/>
      <c r="DA83" s="40">
        <f>DB58</f>
        <v>2.7347947171820496E-2</v>
      </c>
      <c r="DB83" s="40"/>
      <c r="DC83" s="40"/>
      <c r="DD83" s="40"/>
      <c r="DE83" s="40"/>
      <c r="DF83" s="40"/>
      <c r="DG83" s="40">
        <v>-0.15020236216697988</v>
      </c>
      <c r="DH83" s="40"/>
      <c r="DI83" s="40"/>
      <c r="DJ83" s="40"/>
      <c r="DK83" s="41"/>
      <c r="DL83" s="32"/>
      <c r="DM83" s="39"/>
      <c r="DN83" s="40"/>
      <c r="DO83" s="40"/>
      <c r="DP83" s="40"/>
      <c r="DQ83" s="40"/>
      <c r="DR83" s="40"/>
      <c r="DS83" s="40"/>
      <c r="DT83" s="40">
        <f>DU58</f>
        <v>-1.5724101397854025E-2</v>
      </c>
      <c r="DU83" s="40"/>
      <c r="DV83" s="40"/>
      <c r="DW83" s="40"/>
      <c r="DX83" s="40"/>
      <c r="DY83" s="40"/>
      <c r="DZ83" s="40">
        <v>-0.29500873329704463</v>
      </c>
      <c r="EA83" s="40"/>
      <c r="EB83" s="40"/>
      <c r="EC83" s="40"/>
      <c r="ED83" s="41"/>
    </row>
    <row r="84" spans="22:134">
      <c r="V84" s="39"/>
      <c r="W84" s="40"/>
      <c r="X84" s="40"/>
      <c r="Y84" s="40"/>
      <c r="Z84" s="40"/>
      <c r="AA84" s="40"/>
      <c r="AB84" s="40"/>
      <c r="AC84" s="40">
        <f>AE58</f>
        <v>-5.1490767902369339E-2</v>
      </c>
      <c r="AD84" s="40"/>
      <c r="AE84" s="40"/>
      <c r="AF84" s="40"/>
      <c r="AG84" s="40"/>
      <c r="AH84" s="40"/>
      <c r="AI84" s="40">
        <v>-2.0949808695424944E-2</v>
      </c>
      <c r="AJ84" s="40"/>
      <c r="AK84" s="40"/>
      <c r="AL84" s="40"/>
      <c r="AM84" s="41"/>
      <c r="AN84" s="32"/>
      <c r="AO84" s="39"/>
      <c r="AP84" s="40"/>
      <c r="AQ84" s="40"/>
      <c r="AR84" s="40"/>
      <c r="AS84" s="40"/>
      <c r="AT84" s="40"/>
      <c r="AU84" s="40"/>
      <c r="AV84" s="40">
        <f>AX58</f>
        <v>-8.4090931727293802E-2</v>
      </c>
      <c r="AW84" s="40"/>
      <c r="AX84" s="40"/>
      <c r="AY84" s="40"/>
      <c r="AZ84" s="40"/>
      <c r="BA84" s="40"/>
      <c r="BB84" s="40">
        <v>5.4559883019342642E-3</v>
      </c>
      <c r="BC84" s="40"/>
      <c r="BD84" s="40"/>
      <c r="BE84" s="40"/>
      <c r="BF84" s="41"/>
      <c r="BG84" s="32"/>
      <c r="BH84" s="39"/>
      <c r="BI84" s="40"/>
      <c r="BJ84" s="40"/>
      <c r="BK84" s="40"/>
      <c r="BL84" s="40"/>
      <c r="BM84" s="40"/>
      <c r="BN84" s="40"/>
      <c r="BO84" s="40">
        <f>BQ58</f>
        <v>-0.10256359899199499</v>
      </c>
      <c r="BP84" s="40"/>
      <c r="BQ84" s="40"/>
      <c r="BR84" s="40"/>
      <c r="BS84" s="40"/>
      <c r="BT84" s="40"/>
      <c r="BU84" s="40">
        <v>1.2082793169478551E-2</v>
      </c>
      <c r="BV84" s="40"/>
      <c r="BW84" s="40"/>
      <c r="BX84" s="40"/>
      <c r="BY84" s="41"/>
      <c r="BZ84" s="32"/>
      <c r="CA84" s="39"/>
      <c r="CB84" s="40"/>
      <c r="CC84" s="40"/>
      <c r="CD84" s="40"/>
      <c r="CE84" s="40"/>
      <c r="CF84" s="40"/>
      <c r="CG84" s="40"/>
      <c r="CH84" s="40">
        <f>CJ58</f>
        <v>-0.11867468583899667</v>
      </c>
      <c r="CI84" s="40"/>
      <c r="CJ84" s="40"/>
      <c r="CK84" s="40"/>
      <c r="CL84" s="40"/>
      <c r="CM84" s="40"/>
      <c r="CN84" s="40">
        <v>-3.1354005591205519E-3</v>
      </c>
      <c r="CO84" s="40"/>
      <c r="CP84" s="40"/>
      <c r="CQ84" s="40"/>
      <c r="CR84" s="41"/>
      <c r="CS84" s="32"/>
      <c r="CT84" s="39"/>
      <c r="CU84" s="40"/>
      <c r="CV84" s="40"/>
      <c r="CW84" s="40"/>
      <c r="CX84" s="40"/>
      <c r="CY84" s="40"/>
      <c r="CZ84" s="40"/>
      <c r="DA84" s="40">
        <f>DC58</f>
        <v>-0.13926758635266695</v>
      </c>
      <c r="DB84" s="40"/>
      <c r="DC84" s="40"/>
      <c r="DD84" s="40"/>
      <c r="DE84" s="40"/>
      <c r="DF84" s="40"/>
      <c r="DG84" s="40">
        <v>-3.5321908465370151E-2</v>
      </c>
      <c r="DH84" s="40"/>
      <c r="DI84" s="40"/>
      <c r="DJ84" s="40"/>
      <c r="DK84" s="41"/>
      <c r="DL84" s="32"/>
      <c r="DM84" s="39"/>
      <c r="DN84" s="40"/>
      <c r="DO84" s="40"/>
      <c r="DP84" s="40"/>
      <c r="DQ84" s="40"/>
      <c r="DR84" s="40"/>
      <c r="DS84" s="40"/>
      <c r="DT84" s="40">
        <f>DV58</f>
        <v>-0.16840311389582374</v>
      </c>
      <c r="DU84" s="40"/>
      <c r="DV84" s="40"/>
      <c r="DW84" s="40"/>
      <c r="DX84" s="40"/>
      <c r="DY84" s="40"/>
      <c r="DZ84" s="40">
        <v>6.0077793247740513E-2</v>
      </c>
      <c r="EA84" s="40"/>
      <c r="EB84" s="40"/>
      <c r="EC84" s="40"/>
      <c r="ED84" s="41"/>
    </row>
    <row r="85" spans="22:134">
      <c r="V85" s="39"/>
      <c r="W85" s="40"/>
      <c r="X85" s="40"/>
      <c r="Y85" s="40"/>
      <c r="Z85" s="40"/>
      <c r="AA85" s="40"/>
      <c r="AB85" s="40"/>
      <c r="AC85" s="40">
        <f>AF58</f>
        <v>5.2862767899756045E-2</v>
      </c>
      <c r="AD85" s="40"/>
      <c r="AE85" s="40"/>
      <c r="AF85" s="40"/>
      <c r="AG85" s="40"/>
      <c r="AH85" s="40"/>
      <c r="AI85" s="40">
        <v>-7.0392603632138048E-2</v>
      </c>
      <c r="AJ85" s="40"/>
      <c r="AK85" s="40"/>
      <c r="AL85" s="40"/>
      <c r="AM85" s="41"/>
      <c r="AN85" s="32"/>
      <c r="AO85" s="39"/>
      <c r="AP85" s="40"/>
      <c r="AQ85" s="40"/>
      <c r="AR85" s="40"/>
      <c r="AS85" s="40"/>
      <c r="AT85" s="40"/>
      <c r="AU85" s="40"/>
      <c r="AV85" s="40">
        <f>AY58</f>
        <v>6.7571703908394454E-2</v>
      </c>
      <c r="AW85" s="40"/>
      <c r="AX85" s="40"/>
      <c r="AY85" s="40"/>
      <c r="AZ85" s="40"/>
      <c r="BA85" s="40"/>
      <c r="BB85" s="40">
        <v>-0.1181704651105239</v>
      </c>
      <c r="BC85" s="40"/>
      <c r="BD85" s="40"/>
      <c r="BE85" s="40"/>
      <c r="BF85" s="41"/>
      <c r="BG85" s="32"/>
      <c r="BH85" s="39"/>
      <c r="BI85" s="40"/>
      <c r="BJ85" s="40"/>
      <c r="BK85" s="40"/>
      <c r="BL85" s="40"/>
      <c r="BM85" s="40"/>
      <c r="BN85" s="40"/>
      <c r="BO85" s="40">
        <f>BR58</f>
        <v>7.6642781091098858E-2</v>
      </c>
      <c r="BP85" s="40"/>
      <c r="BQ85" s="40"/>
      <c r="BR85" s="40"/>
      <c r="BS85" s="40"/>
      <c r="BT85" s="40"/>
      <c r="BU85" s="40">
        <v>-0.14422834115777111</v>
      </c>
      <c r="BV85" s="40"/>
      <c r="BW85" s="40"/>
      <c r="BX85" s="40"/>
      <c r="BY85" s="41"/>
      <c r="BZ85" s="32"/>
      <c r="CA85" s="39"/>
      <c r="CB85" s="40"/>
      <c r="CC85" s="40"/>
      <c r="CD85" s="40"/>
      <c r="CE85" s="40"/>
      <c r="CF85" s="40"/>
      <c r="CG85" s="40"/>
      <c r="CH85" s="40">
        <f>CK58</f>
        <v>7.3183501445842569E-2</v>
      </c>
      <c r="CI85" s="40"/>
      <c r="CJ85" s="40"/>
      <c r="CK85" s="40"/>
      <c r="CL85" s="40"/>
      <c r="CM85" s="40"/>
      <c r="CN85" s="40">
        <v>-0.15750209950723734</v>
      </c>
      <c r="CO85" s="40"/>
      <c r="CP85" s="40"/>
      <c r="CQ85" s="40"/>
      <c r="CR85" s="41"/>
      <c r="CS85" s="32"/>
      <c r="CT85" s="39"/>
      <c r="CU85" s="40"/>
      <c r="CV85" s="40"/>
      <c r="CW85" s="40"/>
      <c r="CX85" s="40"/>
      <c r="CY85" s="40"/>
      <c r="CZ85" s="40"/>
      <c r="DA85" s="40">
        <f>DD58</f>
        <v>5.2247120161255628E-2</v>
      </c>
      <c r="DB85" s="40"/>
      <c r="DC85" s="40"/>
      <c r="DD85" s="40"/>
      <c r="DE85" s="40"/>
      <c r="DF85" s="40"/>
      <c r="DG85" s="40">
        <v>-0.15257366093019764</v>
      </c>
      <c r="DH85" s="40"/>
      <c r="DI85" s="40"/>
      <c r="DJ85" s="40"/>
      <c r="DK85" s="41"/>
      <c r="DL85" s="32"/>
      <c r="DM85" s="39"/>
      <c r="DN85" s="40"/>
      <c r="DO85" s="40"/>
      <c r="DP85" s="40"/>
      <c r="DQ85" s="40"/>
      <c r="DR85" s="40"/>
      <c r="DS85" s="40"/>
      <c r="DT85" s="40">
        <f>DW58</f>
        <v>-7.5077031157261779E-3</v>
      </c>
      <c r="DU85" s="40"/>
      <c r="DV85" s="40"/>
      <c r="DW85" s="40"/>
      <c r="DX85" s="40"/>
      <c r="DY85" s="40"/>
      <c r="DZ85" s="40">
        <v>-0.11641942300296668</v>
      </c>
      <c r="EA85" s="40"/>
      <c r="EB85" s="40"/>
      <c r="EC85" s="40"/>
      <c r="ED85" s="41"/>
    </row>
    <row r="86" spans="22:134">
      <c r="V86" s="39"/>
      <c r="W86" s="40"/>
      <c r="X86" s="40"/>
      <c r="Y86" s="40"/>
      <c r="Z86" s="40"/>
      <c r="AA86" s="40"/>
      <c r="AB86" s="40"/>
      <c r="AC86" s="40">
        <f>AC65</f>
        <v>1.6125515659366308E-2</v>
      </c>
      <c r="AD86" s="40"/>
      <c r="AE86" s="40"/>
      <c r="AF86" s="40"/>
      <c r="AG86" s="40"/>
      <c r="AH86" s="40"/>
      <c r="AI86" s="40">
        <v>-9.0284538244054011E-2</v>
      </c>
      <c r="AJ86" s="40"/>
      <c r="AK86" s="40"/>
      <c r="AL86" s="40"/>
      <c r="AM86" s="41"/>
      <c r="AN86" s="32"/>
      <c r="AO86" s="39"/>
      <c r="AP86" s="40"/>
      <c r="AQ86" s="40"/>
      <c r="AR86" s="40"/>
      <c r="AS86" s="40"/>
      <c r="AT86" s="40"/>
      <c r="AU86" s="40"/>
      <c r="AV86" s="40">
        <f>AV65</f>
        <v>2.4540068777913832E-2</v>
      </c>
      <c r="AW86" s="40"/>
      <c r="AX86" s="40"/>
      <c r="AY86" s="40"/>
      <c r="AZ86" s="40"/>
      <c r="BA86" s="40"/>
      <c r="BB86" s="40">
        <v>-0.14830047582843972</v>
      </c>
      <c r="BC86" s="40"/>
      <c r="BD86" s="40"/>
      <c r="BE86" s="40"/>
      <c r="BF86" s="41"/>
      <c r="BG86" s="32"/>
      <c r="BH86" s="39"/>
      <c r="BI86" s="40"/>
      <c r="BJ86" s="40"/>
      <c r="BK86" s="40"/>
      <c r="BL86" s="40"/>
      <c r="BM86" s="40"/>
      <c r="BN86" s="40"/>
      <c r="BO86" s="40">
        <f>BO65</f>
        <v>3.1659645151149413E-2</v>
      </c>
      <c r="BP86" s="40"/>
      <c r="BQ86" s="40"/>
      <c r="BR86" s="40"/>
      <c r="BS86" s="40"/>
      <c r="BT86" s="40"/>
      <c r="BU86" s="40">
        <v>-0.19580483859369333</v>
      </c>
      <c r="BV86" s="40"/>
      <c r="BW86" s="40"/>
      <c r="BX86" s="40"/>
      <c r="BY86" s="41"/>
      <c r="BZ86" s="32"/>
      <c r="CA86" s="39"/>
      <c r="CB86" s="40"/>
      <c r="CC86" s="40"/>
      <c r="CD86" s="40"/>
      <c r="CE86" s="40"/>
      <c r="CF86" s="40"/>
      <c r="CG86" s="40"/>
      <c r="CH86" s="40">
        <f>CH65</f>
        <v>3.3481838380443205E-2</v>
      </c>
      <c r="CI86" s="40"/>
      <c r="CJ86" s="40"/>
      <c r="CK86" s="40"/>
      <c r="CL86" s="40"/>
      <c r="CM86" s="40"/>
      <c r="CN86" s="40">
        <v>-0.2301529121046253</v>
      </c>
      <c r="CO86" s="40"/>
      <c r="CP86" s="40"/>
      <c r="CQ86" s="40"/>
      <c r="CR86" s="41"/>
      <c r="CS86" s="32"/>
      <c r="CT86" s="39"/>
      <c r="CU86" s="40"/>
      <c r="CV86" s="40"/>
      <c r="CW86" s="40"/>
      <c r="CX86" s="40"/>
      <c r="CY86" s="40"/>
      <c r="CZ86" s="40"/>
      <c r="DA86" s="40">
        <f>DA65</f>
        <v>2.1197269722873172E-2</v>
      </c>
      <c r="DB86" s="40"/>
      <c r="DC86" s="40"/>
      <c r="DD86" s="40"/>
      <c r="DE86" s="40"/>
      <c r="DF86" s="40"/>
      <c r="DG86" s="40">
        <v>-0.26911882579802388</v>
      </c>
      <c r="DH86" s="40"/>
      <c r="DI86" s="40"/>
      <c r="DJ86" s="40"/>
      <c r="DK86" s="41"/>
      <c r="DL86" s="32"/>
      <c r="DM86" s="39"/>
      <c r="DN86" s="40"/>
      <c r="DO86" s="40"/>
      <c r="DP86" s="40"/>
      <c r="DQ86" s="40"/>
      <c r="DR86" s="40"/>
      <c r="DS86" s="40"/>
      <c r="DT86" s="40">
        <f>DT65</f>
        <v>-1.635649917195045E-2</v>
      </c>
      <c r="DU86" s="40"/>
      <c r="DV86" s="40"/>
      <c r="DW86" s="40"/>
      <c r="DX86" s="40"/>
      <c r="DY86" s="40"/>
      <c r="DZ86" s="40">
        <v>-0.24768964277428751</v>
      </c>
      <c r="EA86" s="40"/>
      <c r="EB86" s="40"/>
      <c r="EC86" s="40"/>
      <c r="ED86" s="41"/>
    </row>
    <row r="87" spans="22:134">
      <c r="V87" s="39"/>
      <c r="W87" s="40"/>
      <c r="X87" s="40"/>
      <c r="Y87" s="40"/>
      <c r="Z87" s="40"/>
      <c r="AA87" s="40"/>
      <c r="AB87" s="40"/>
      <c r="AC87" s="40">
        <f>AD65</f>
        <v>1.2506255642452618E-2</v>
      </c>
      <c r="AD87" s="40"/>
      <c r="AE87" s="40"/>
      <c r="AF87" s="40"/>
      <c r="AG87" s="40"/>
      <c r="AH87" s="40"/>
      <c r="AI87" s="40">
        <v>-3.6059362066129513E-3</v>
      </c>
      <c r="AJ87" s="40"/>
      <c r="AK87" s="40"/>
      <c r="AL87" s="40"/>
      <c r="AM87" s="41"/>
      <c r="AN87" s="32"/>
      <c r="AO87" s="39"/>
      <c r="AP87" s="40"/>
      <c r="AQ87" s="40"/>
      <c r="AR87" s="40"/>
      <c r="AS87" s="40"/>
      <c r="AT87" s="40"/>
      <c r="AU87" s="40"/>
      <c r="AV87" s="40">
        <f>AW65</f>
        <v>1.5356626218797098E-2</v>
      </c>
      <c r="AW87" s="40"/>
      <c r="AX87" s="40"/>
      <c r="AY87" s="40"/>
      <c r="AZ87" s="40"/>
      <c r="BA87" s="40"/>
      <c r="BB87" s="40">
        <v>-8.8750665165833013E-3</v>
      </c>
      <c r="BC87" s="40"/>
      <c r="BD87" s="40"/>
      <c r="BE87" s="40"/>
      <c r="BF87" s="41"/>
      <c r="BG87" s="32"/>
      <c r="BH87" s="39"/>
      <c r="BI87" s="40"/>
      <c r="BJ87" s="40"/>
      <c r="BK87" s="40"/>
      <c r="BL87" s="40"/>
      <c r="BM87" s="40"/>
      <c r="BN87" s="40"/>
      <c r="BO87" s="40">
        <f>BP65</f>
        <v>1.6843923497273976E-2</v>
      </c>
      <c r="BP87" s="40"/>
      <c r="BQ87" s="40"/>
      <c r="BR87" s="40"/>
      <c r="BS87" s="40"/>
      <c r="BT87" s="40"/>
      <c r="BU87" s="40">
        <v>-1.8123987632394319E-2</v>
      </c>
      <c r="BV87" s="40"/>
      <c r="BW87" s="40"/>
      <c r="BX87" s="40"/>
      <c r="BY87" s="41"/>
      <c r="BZ87" s="32"/>
      <c r="CA87" s="39"/>
      <c r="CB87" s="40"/>
      <c r="CC87" s="40"/>
      <c r="CD87" s="40"/>
      <c r="CE87" s="40"/>
      <c r="CF87" s="40"/>
      <c r="CG87" s="40"/>
      <c r="CH87" s="40">
        <f>CI65</f>
        <v>1.794659311995447E-2</v>
      </c>
      <c r="CI87" s="40"/>
      <c r="CJ87" s="40"/>
      <c r="CK87" s="40"/>
      <c r="CL87" s="40"/>
      <c r="CM87" s="40"/>
      <c r="CN87" s="40">
        <v>-3.6208152699085713E-2</v>
      </c>
      <c r="CO87" s="40"/>
      <c r="CP87" s="40"/>
      <c r="CQ87" s="40"/>
      <c r="CR87" s="41"/>
      <c r="CS87" s="32"/>
      <c r="CT87" s="39"/>
      <c r="CU87" s="40"/>
      <c r="CV87" s="40"/>
      <c r="CW87" s="40"/>
      <c r="CX87" s="40"/>
      <c r="CY87" s="40"/>
      <c r="CZ87" s="40"/>
      <c r="DA87" s="40">
        <f>DB65</f>
        <v>1.8973629088404893E-2</v>
      </c>
      <c r="DB87" s="40"/>
      <c r="DC87" s="40"/>
      <c r="DD87" s="40"/>
      <c r="DE87" s="40"/>
      <c r="DF87" s="40"/>
      <c r="DG87" s="40">
        <v>-6.8562596071873746E-2</v>
      </c>
      <c r="DH87" s="40"/>
      <c r="DI87" s="40"/>
      <c r="DJ87" s="40"/>
      <c r="DK87" s="41"/>
      <c r="DL87" s="32"/>
      <c r="DM87" s="39"/>
      <c r="DN87" s="40"/>
      <c r="DO87" s="40"/>
      <c r="DP87" s="40"/>
      <c r="DQ87" s="40"/>
      <c r="DR87" s="40"/>
      <c r="DS87" s="40"/>
      <c r="DT87" s="40">
        <f>DU65</f>
        <v>-1.3762044973128744E-2</v>
      </c>
      <c r="DU87" s="40"/>
      <c r="DV87" s="40"/>
      <c r="DW87" s="40"/>
      <c r="DX87" s="40"/>
      <c r="DY87" s="40"/>
      <c r="DZ87" s="40">
        <v>-9.6133599854844085E-2</v>
      </c>
      <c r="EA87" s="40"/>
      <c r="EB87" s="40"/>
      <c r="EC87" s="40"/>
      <c r="ED87" s="41"/>
    </row>
    <row r="88" spans="22:134">
      <c r="V88" s="39"/>
      <c r="W88" s="40"/>
      <c r="X88" s="40"/>
      <c r="Y88" s="40"/>
      <c r="Z88" s="40"/>
      <c r="AA88" s="40"/>
      <c r="AB88" s="40"/>
      <c r="AC88" s="40">
        <f>AE65</f>
        <v>-6.0784872278836465E-3</v>
      </c>
      <c r="AD88" s="40"/>
      <c r="AE88" s="40"/>
      <c r="AF88" s="40"/>
      <c r="AG88" s="40"/>
      <c r="AH88" s="40"/>
      <c r="AI88" s="40">
        <v>-1.4368433848714283E-2</v>
      </c>
      <c r="AJ88" s="40"/>
      <c r="AK88" s="40"/>
      <c r="AL88" s="40"/>
      <c r="AM88" s="41"/>
      <c r="AN88" s="32"/>
      <c r="AO88" s="39"/>
      <c r="AP88" s="40"/>
      <c r="AQ88" s="40"/>
      <c r="AR88" s="40"/>
      <c r="AS88" s="40"/>
      <c r="AT88" s="40"/>
      <c r="AU88" s="40"/>
      <c r="AV88" s="40">
        <f>AX65</f>
        <v>-1.0930233359248675E-2</v>
      </c>
      <c r="AW88" s="40"/>
      <c r="AX88" s="40"/>
      <c r="AY88" s="40"/>
      <c r="AZ88" s="40"/>
      <c r="BA88" s="40"/>
      <c r="BB88" s="40">
        <v>-5.9283272109798668E-2</v>
      </c>
      <c r="BC88" s="40"/>
      <c r="BD88" s="40"/>
      <c r="BE88" s="40"/>
      <c r="BF88" s="41"/>
      <c r="BG88" s="32"/>
      <c r="BH88" s="39"/>
      <c r="BI88" s="40"/>
      <c r="BJ88" s="40"/>
      <c r="BK88" s="40"/>
      <c r="BL88" s="40"/>
      <c r="BM88" s="40"/>
      <c r="BN88" s="40"/>
      <c r="BO88" s="40">
        <f>BQ65</f>
        <v>-1.0778880973114132E-2</v>
      </c>
      <c r="BP88" s="40"/>
      <c r="BQ88" s="40"/>
      <c r="BR88" s="40"/>
      <c r="BS88" s="40"/>
      <c r="BT88" s="40"/>
      <c r="BU88" s="40">
        <v>-8.7536351783038466E-2</v>
      </c>
      <c r="BV88" s="40"/>
      <c r="BW88" s="40"/>
      <c r="BX88" s="40"/>
      <c r="BY88" s="41"/>
      <c r="BZ88" s="32"/>
      <c r="CA88" s="39"/>
      <c r="CB88" s="40"/>
      <c r="CC88" s="40"/>
      <c r="CD88" s="40"/>
      <c r="CE88" s="40"/>
      <c r="CF88" s="40"/>
      <c r="CG88" s="40"/>
      <c r="CH88" s="40">
        <f>CJ65</f>
        <v>-8.6866224576538469E-3</v>
      </c>
      <c r="CI88" s="40"/>
      <c r="CJ88" s="40"/>
      <c r="CK88" s="40"/>
      <c r="CL88" s="40"/>
      <c r="CM88" s="40"/>
      <c r="CN88" s="40">
        <v>-0.11557925603502268</v>
      </c>
      <c r="CO88" s="40"/>
      <c r="CP88" s="40"/>
      <c r="CQ88" s="40"/>
      <c r="CR88" s="41"/>
      <c r="CS88" s="32"/>
      <c r="CT88" s="39"/>
      <c r="CU88" s="40"/>
      <c r="CV88" s="40"/>
      <c r="CW88" s="40"/>
      <c r="CX88" s="40"/>
      <c r="CY88" s="40"/>
      <c r="CZ88" s="40"/>
      <c r="DA88" s="40">
        <f>DC65</f>
        <v>-9.0538924352065279E-3</v>
      </c>
      <c r="DB88" s="40"/>
      <c r="DC88" s="40"/>
      <c r="DD88" s="40"/>
      <c r="DE88" s="40"/>
      <c r="DF88" s="40"/>
      <c r="DG88" s="40">
        <v>-0.14511487225624894</v>
      </c>
      <c r="DH88" s="40"/>
      <c r="DI88" s="40"/>
      <c r="DJ88" s="40"/>
      <c r="DK88" s="41"/>
      <c r="DL88" s="32"/>
      <c r="DM88" s="39"/>
      <c r="DN88" s="40"/>
      <c r="DO88" s="40"/>
      <c r="DP88" s="40"/>
      <c r="DQ88" s="40"/>
      <c r="DR88" s="40"/>
      <c r="DS88" s="40"/>
      <c r="DT88" s="40">
        <f>DV65</f>
        <v>-4.3598849162145613E-3</v>
      </c>
      <c r="DU88" s="40"/>
      <c r="DV88" s="40"/>
      <c r="DW88" s="40"/>
      <c r="DX88" s="40"/>
      <c r="DY88" s="40"/>
      <c r="DZ88" s="40">
        <v>-0.12015722127758287</v>
      </c>
      <c r="EA88" s="40"/>
      <c r="EB88" s="40"/>
      <c r="EC88" s="40"/>
      <c r="ED88" s="41"/>
    </row>
    <row r="89" spans="22:134">
      <c r="V89" s="39"/>
      <c r="W89" s="40"/>
      <c r="X89" s="40"/>
      <c r="Y89" s="40"/>
      <c r="Z89" s="40"/>
      <c r="AA89" s="40"/>
      <c r="AB89" s="40"/>
      <c r="AC89" s="40">
        <f>AF65</f>
        <v>3.776810603746153E-2</v>
      </c>
      <c r="AD89" s="40"/>
      <c r="AE89" s="40"/>
      <c r="AF89" s="40"/>
      <c r="AG89" s="40"/>
      <c r="AH89" s="40"/>
      <c r="AI89" s="40">
        <v>-8.7345037356959365E-2</v>
      </c>
      <c r="AJ89" s="40"/>
      <c r="AK89" s="40"/>
      <c r="AL89" s="40"/>
      <c r="AM89" s="41"/>
      <c r="AN89" s="32"/>
      <c r="AO89" s="39"/>
      <c r="AP89" s="40"/>
      <c r="AQ89" s="40"/>
      <c r="AR89" s="40"/>
      <c r="AS89" s="40"/>
      <c r="AT89" s="40"/>
      <c r="AU89" s="40"/>
      <c r="AV89" s="40">
        <f>AY65</f>
        <v>5.276107486055813E-2</v>
      </c>
      <c r="AW89" s="40"/>
      <c r="AX89" s="40"/>
      <c r="AY89" s="40"/>
      <c r="AZ89" s="40"/>
      <c r="BA89" s="40"/>
      <c r="BB89" s="40">
        <v>-9.7967627806076998E-2</v>
      </c>
      <c r="BC89" s="40"/>
      <c r="BD89" s="40"/>
      <c r="BE89" s="40"/>
      <c r="BF89" s="41"/>
      <c r="BG89" s="32"/>
      <c r="BH89" s="39"/>
      <c r="BI89" s="40"/>
      <c r="BJ89" s="40"/>
      <c r="BK89" s="40"/>
      <c r="BL89" s="40"/>
      <c r="BM89" s="40"/>
      <c r="BN89" s="40"/>
      <c r="BO89" s="40">
        <f>BR65</f>
        <v>5.6952014929533785E-2</v>
      </c>
      <c r="BP89" s="40"/>
      <c r="BQ89" s="40"/>
      <c r="BR89" s="40"/>
      <c r="BS89" s="40"/>
      <c r="BT89" s="40"/>
      <c r="BU89" s="40">
        <v>-0.10356174390978264</v>
      </c>
      <c r="BV89" s="40"/>
      <c r="BW89" s="40"/>
      <c r="BX89" s="40"/>
      <c r="BY89" s="41"/>
      <c r="BZ89" s="32"/>
      <c r="CA89" s="39"/>
      <c r="CB89" s="40"/>
      <c r="CC89" s="40"/>
      <c r="CD89" s="40"/>
      <c r="CE89" s="40"/>
      <c r="CF89" s="40"/>
      <c r="CG89" s="40"/>
      <c r="CH89" s="40">
        <f>CK65</f>
        <v>5.8994242760841531E-2</v>
      </c>
      <c r="CI89" s="40"/>
      <c r="CJ89" s="40"/>
      <c r="CK89" s="40"/>
      <c r="CL89" s="40"/>
      <c r="CM89" s="40"/>
      <c r="CN89" s="40">
        <v>-0.10049414860167266</v>
      </c>
      <c r="CO89" s="40"/>
      <c r="CP89" s="40"/>
      <c r="CQ89" s="40"/>
      <c r="CR89" s="41"/>
      <c r="CS89" s="32"/>
      <c r="CT89" s="39"/>
      <c r="CU89" s="40"/>
      <c r="CV89" s="40"/>
      <c r="CW89" s="40"/>
      <c r="CX89" s="40"/>
      <c r="CY89" s="40"/>
      <c r="CZ89" s="40"/>
      <c r="DA89" s="40">
        <f>DD65</f>
        <v>6.637947354543651E-2</v>
      </c>
      <c r="DB89" s="40"/>
      <c r="DC89" s="40"/>
      <c r="DD89" s="40"/>
      <c r="DE89" s="40"/>
      <c r="DF89" s="40"/>
      <c r="DG89" s="40">
        <v>-8.3896844421233047E-2</v>
      </c>
      <c r="DH89" s="40"/>
      <c r="DI89" s="40"/>
      <c r="DJ89" s="40"/>
      <c r="DK89" s="41"/>
      <c r="DL89" s="32"/>
      <c r="DM89" s="39"/>
      <c r="DN89" s="40"/>
      <c r="DO89" s="40"/>
      <c r="DP89" s="40"/>
      <c r="DQ89" s="40"/>
      <c r="DR89" s="40"/>
      <c r="DS89" s="40"/>
      <c r="DT89" s="40">
        <f>DW65</f>
        <v>-1.7302687547368779E-2</v>
      </c>
      <c r="DU89" s="40"/>
      <c r="DV89" s="40"/>
      <c r="DW89" s="40"/>
      <c r="DX89" s="40"/>
      <c r="DY89" s="40"/>
      <c r="DZ89" s="40">
        <v>-4.6034199557715991E-3</v>
      </c>
      <c r="EA89" s="40"/>
      <c r="EB89" s="40"/>
      <c r="EC89" s="40"/>
      <c r="ED89" s="41"/>
    </row>
    <row r="90" spans="22:134">
      <c r="V90" s="39"/>
      <c r="W90" s="40"/>
      <c r="X90" s="40"/>
      <c r="Y90" s="40"/>
      <c r="Z90" s="40"/>
      <c r="AA90" s="40"/>
      <c r="AB90" s="40"/>
      <c r="AC90" s="40">
        <f>AC72</f>
        <v>1.2935374555194029E-2</v>
      </c>
      <c r="AD90" s="40"/>
      <c r="AE90" s="40"/>
      <c r="AF90" s="40"/>
      <c r="AG90" s="40"/>
      <c r="AH90" s="40"/>
      <c r="AI90" s="40">
        <v>-0.1026811001606092</v>
      </c>
      <c r="AJ90" s="40"/>
      <c r="AK90" s="40"/>
      <c r="AL90" s="40"/>
      <c r="AM90" s="41"/>
      <c r="AN90" s="32"/>
      <c r="AO90" s="39"/>
      <c r="AP90" s="40"/>
      <c r="AQ90" s="40"/>
      <c r="AR90" s="40"/>
      <c r="AS90" s="40"/>
      <c r="AT90" s="40"/>
      <c r="AU90" s="40"/>
      <c r="AV90" s="40">
        <f>AV72</f>
        <v>1.7676271610299114E-2</v>
      </c>
      <c r="AW90" s="40"/>
      <c r="AX90" s="40"/>
      <c r="AY90" s="40"/>
      <c r="AZ90" s="40"/>
      <c r="BA90" s="40"/>
      <c r="BB90" s="40">
        <v>-0.15272316920668491</v>
      </c>
      <c r="BC90" s="40"/>
      <c r="BD90" s="40"/>
      <c r="BE90" s="40"/>
      <c r="BF90" s="41"/>
      <c r="BG90" s="32"/>
      <c r="BH90" s="39"/>
      <c r="BI90" s="40"/>
      <c r="BJ90" s="40"/>
      <c r="BK90" s="40"/>
      <c r="BL90" s="40"/>
      <c r="BM90" s="40"/>
      <c r="BN90" s="40"/>
      <c r="BO90" s="40">
        <f>BO72</f>
        <v>1.5248767698814902E-2</v>
      </c>
      <c r="BP90" s="40"/>
      <c r="BQ90" s="40"/>
      <c r="BR90" s="40"/>
      <c r="BS90" s="40"/>
      <c r="BT90" s="40"/>
      <c r="BU90" s="40">
        <v>-0.18992880562261075</v>
      </c>
      <c r="BV90" s="40"/>
      <c r="BW90" s="40"/>
      <c r="BX90" s="40"/>
      <c r="BY90" s="41"/>
      <c r="BZ90" s="32"/>
      <c r="CA90" s="39"/>
      <c r="CB90" s="40"/>
      <c r="CC90" s="40"/>
      <c r="CD90" s="40"/>
      <c r="CE90" s="40"/>
      <c r="CF90" s="40"/>
      <c r="CG90" s="40"/>
      <c r="CH90" s="40">
        <f>CH72</f>
        <v>4.5511647333700712E-3</v>
      </c>
      <c r="CI90" s="40"/>
      <c r="CJ90" s="40"/>
      <c r="CK90" s="40"/>
      <c r="CL90" s="40"/>
      <c r="CM90" s="40"/>
      <c r="CN90" s="40">
        <v>-0.22390358094259549</v>
      </c>
      <c r="CO90" s="40"/>
      <c r="CP90" s="40"/>
      <c r="CQ90" s="40"/>
      <c r="CR90" s="41"/>
      <c r="CS90" s="32"/>
      <c r="CT90" s="39"/>
      <c r="CU90" s="40"/>
      <c r="CV90" s="40"/>
      <c r="CW90" s="40"/>
      <c r="CX90" s="40"/>
      <c r="CY90" s="40"/>
      <c r="CZ90" s="40"/>
      <c r="DA90" s="40">
        <f>DA72</f>
        <v>-5.348822154023514E-3</v>
      </c>
      <c r="DB90" s="40"/>
      <c r="DC90" s="40"/>
      <c r="DD90" s="40"/>
      <c r="DE90" s="40"/>
      <c r="DF90" s="40"/>
      <c r="DG90" s="40">
        <v>-0.26606028906493318</v>
      </c>
      <c r="DH90" s="40"/>
      <c r="DI90" s="40"/>
      <c r="DJ90" s="40"/>
      <c r="DK90" s="41"/>
      <c r="DL90" s="32"/>
      <c r="DM90" s="39"/>
      <c r="DN90" s="40"/>
      <c r="DO90" s="40"/>
      <c r="DP90" s="40"/>
      <c r="DQ90" s="40"/>
      <c r="DR90" s="40"/>
      <c r="DS90" s="40"/>
      <c r="DT90" s="40">
        <f>DT72</f>
        <v>0</v>
      </c>
      <c r="DU90" s="40"/>
      <c r="DV90" s="40"/>
      <c r="DW90" s="40"/>
      <c r="DX90" s="40"/>
      <c r="DY90" s="40"/>
      <c r="DZ90" s="40">
        <v>-0.29199676713068889</v>
      </c>
      <c r="EA90" s="40"/>
      <c r="EB90" s="40"/>
      <c r="EC90" s="40"/>
      <c r="ED90" s="41"/>
    </row>
    <row r="91" spans="22:134">
      <c r="V91" s="39"/>
      <c r="W91" s="40"/>
      <c r="X91" s="40"/>
      <c r="Y91" s="40"/>
      <c r="Z91" s="40"/>
      <c r="AA91" s="40"/>
      <c r="AB91" s="40"/>
      <c r="AC91" s="40">
        <f>AD72</f>
        <v>1.2960634437241728E-2</v>
      </c>
      <c r="AD91" s="40"/>
      <c r="AE91" s="40"/>
      <c r="AF91" s="40"/>
      <c r="AG91" s="40"/>
      <c r="AH91" s="40"/>
      <c r="AI91" s="40">
        <v>-3.2758122329048359E-2</v>
      </c>
      <c r="AJ91" s="40"/>
      <c r="AK91" s="40"/>
      <c r="AL91" s="40"/>
      <c r="AM91" s="41"/>
      <c r="AN91" s="32"/>
      <c r="AO91" s="39"/>
      <c r="AP91" s="40"/>
      <c r="AQ91" s="40"/>
      <c r="AR91" s="40"/>
      <c r="AS91" s="40"/>
      <c r="AT91" s="40"/>
      <c r="AU91" s="40"/>
      <c r="AV91" s="40">
        <f>AW72</f>
        <v>1.5048406451912306E-2</v>
      </c>
      <c r="AW91" s="40"/>
      <c r="AX91" s="40"/>
      <c r="AY91" s="40"/>
      <c r="AZ91" s="40"/>
      <c r="BA91" s="40"/>
      <c r="BB91" s="40">
        <v>-5.2264051573318274E-2</v>
      </c>
      <c r="BC91" s="40"/>
      <c r="BD91" s="40"/>
      <c r="BE91" s="40"/>
      <c r="BF91" s="41"/>
      <c r="BG91" s="32"/>
      <c r="BH91" s="39"/>
      <c r="BI91" s="40"/>
      <c r="BJ91" s="40"/>
      <c r="BK91" s="40"/>
      <c r="BL91" s="40"/>
      <c r="BM91" s="40"/>
      <c r="BN91" s="40"/>
      <c r="BO91" s="40">
        <f>BP72</f>
        <v>1.5743582423228715E-2</v>
      </c>
      <c r="BP91" s="40"/>
      <c r="BQ91" s="40"/>
      <c r="BR91" s="40"/>
      <c r="BS91" s="40"/>
      <c r="BT91" s="40"/>
      <c r="BU91" s="40">
        <v>-5.6216952355077038E-2</v>
      </c>
      <c r="BV91" s="40"/>
      <c r="BW91" s="40"/>
      <c r="BX91" s="40"/>
      <c r="BY91" s="41"/>
      <c r="BZ91" s="32"/>
      <c r="CA91" s="39"/>
      <c r="CB91" s="40"/>
      <c r="CC91" s="40"/>
      <c r="CD91" s="40"/>
      <c r="CE91" s="40"/>
      <c r="CF91" s="40"/>
      <c r="CG91" s="40"/>
      <c r="CH91" s="40">
        <f>CI72</f>
        <v>1.5454246896941914E-2</v>
      </c>
      <c r="CI91" s="40"/>
      <c r="CJ91" s="40"/>
      <c r="CK91" s="40"/>
      <c r="CL91" s="40"/>
      <c r="CM91" s="40"/>
      <c r="CN91" s="40">
        <v>-4.6780837340977252E-2</v>
      </c>
      <c r="CO91" s="40"/>
      <c r="CP91" s="40"/>
      <c r="CQ91" s="40"/>
      <c r="CR91" s="41"/>
      <c r="CS91" s="32"/>
      <c r="CT91" s="39"/>
      <c r="CU91" s="40"/>
      <c r="CV91" s="40"/>
      <c r="CW91" s="40"/>
      <c r="CX91" s="40"/>
      <c r="CY91" s="40"/>
      <c r="CZ91" s="40"/>
      <c r="DA91" s="40">
        <f>DB72</f>
        <v>1.1880368156289066E-2</v>
      </c>
      <c r="DB91" s="40"/>
      <c r="DC91" s="40"/>
      <c r="DD91" s="40"/>
      <c r="DE91" s="40"/>
      <c r="DF91" s="40"/>
      <c r="DG91" s="40">
        <v>-2.9316479726900282E-2</v>
      </c>
      <c r="DH91" s="40"/>
      <c r="DI91" s="40"/>
      <c r="DJ91" s="40"/>
      <c r="DK91" s="41"/>
      <c r="DL91" s="32"/>
      <c r="DM91" s="39"/>
      <c r="DN91" s="40"/>
      <c r="DO91" s="40"/>
      <c r="DP91" s="40"/>
      <c r="DQ91" s="40"/>
      <c r="DR91" s="40"/>
      <c r="DS91" s="40"/>
      <c r="DT91" s="40">
        <f>DU72</f>
        <v>0</v>
      </c>
      <c r="DU91" s="40"/>
      <c r="DV91" s="40"/>
      <c r="DW91" s="40"/>
      <c r="DX91" s="40"/>
      <c r="DY91" s="40"/>
      <c r="DZ91" s="40">
        <v>-3.8170885600608176E-2</v>
      </c>
      <c r="EA91" s="40"/>
      <c r="EB91" s="40"/>
      <c r="EC91" s="40"/>
      <c r="ED91" s="41"/>
    </row>
    <row r="92" spans="22:134">
      <c r="V92" s="39"/>
      <c r="W92" s="40"/>
      <c r="X92" s="40"/>
      <c r="Y92" s="40"/>
      <c r="Z92" s="40"/>
      <c r="AA92" s="40"/>
      <c r="AB92" s="40"/>
      <c r="AC92" s="40">
        <f>AE72</f>
        <v>-3.449986619803318E-3</v>
      </c>
      <c r="AD92" s="40"/>
      <c r="AE92" s="40"/>
      <c r="AF92" s="40"/>
      <c r="AG92" s="40"/>
      <c r="AH92" s="40"/>
      <c r="AI92" s="40"/>
      <c r="AJ92" s="40"/>
      <c r="AK92" s="40"/>
      <c r="AL92" s="40"/>
      <c r="AM92" s="41"/>
      <c r="AN92" s="32"/>
      <c r="AO92" s="39"/>
      <c r="AP92" s="40"/>
      <c r="AQ92" s="40"/>
      <c r="AR92" s="40"/>
      <c r="AS92" s="40"/>
      <c r="AT92" s="40"/>
      <c r="AU92" s="40"/>
      <c r="AV92" s="40">
        <f>AX72</f>
        <v>-4.4190703352799017E-3</v>
      </c>
      <c r="AW92" s="40"/>
      <c r="AX92" s="40"/>
      <c r="AY92" s="40"/>
      <c r="AZ92" s="40"/>
      <c r="BA92" s="40"/>
      <c r="BB92" s="40"/>
      <c r="BC92" s="40"/>
      <c r="BD92" s="40"/>
      <c r="BE92" s="40"/>
      <c r="BF92" s="41"/>
      <c r="BG92" s="32"/>
      <c r="BH92" s="39"/>
      <c r="BI92" s="40"/>
      <c r="BJ92" s="40"/>
      <c r="BK92" s="40"/>
      <c r="BL92" s="40"/>
      <c r="BM92" s="40"/>
      <c r="BN92" s="40"/>
      <c r="BO92" s="40">
        <f>BQ72</f>
        <v>-4.0316123229641185E-3</v>
      </c>
      <c r="BP92" s="40"/>
      <c r="BQ92" s="40"/>
      <c r="BR92" s="40"/>
      <c r="BS92" s="40"/>
      <c r="BT92" s="40"/>
      <c r="BU92" s="40"/>
      <c r="BV92" s="40"/>
      <c r="BW92" s="40"/>
      <c r="BX92" s="40"/>
      <c r="BY92" s="41"/>
      <c r="BZ92" s="32"/>
      <c r="CA92" s="39"/>
      <c r="CB92" s="40"/>
      <c r="CC92" s="40"/>
      <c r="CD92" s="40"/>
      <c r="CE92" s="40"/>
      <c r="CF92" s="40"/>
      <c r="CG92" s="40"/>
      <c r="CH92" s="40">
        <f>CJ72</f>
        <v>-3.5051158603636155E-3</v>
      </c>
      <c r="CI92" s="40"/>
      <c r="CJ92" s="40"/>
      <c r="CK92" s="40"/>
      <c r="CL92" s="40"/>
      <c r="CM92" s="40"/>
      <c r="CN92" s="40"/>
      <c r="CO92" s="40"/>
      <c r="CP92" s="40"/>
      <c r="CQ92" s="40"/>
      <c r="CR92" s="41"/>
      <c r="CS92" s="32"/>
      <c r="CT92" s="39"/>
      <c r="CU92" s="40"/>
      <c r="CV92" s="40"/>
      <c r="CW92" s="40"/>
      <c r="CX92" s="40"/>
      <c r="CY92" s="40"/>
      <c r="CZ92" s="40"/>
      <c r="DA92" s="40">
        <f>DC72</f>
        <v>-1.5099272277848013E-3</v>
      </c>
      <c r="DB92" s="40"/>
      <c r="DC92" s="40"/>
      <c r="DD92" s="40"/>
      <c r="DE92" s="40"/>
      <c r="DF92" s="40"/>
      <c r="DG92" s="40"/>
      <c r="DH92" s="40"/>
      <c r="DI92" s="40"/>
      <c r="DJ92" s="40"/>
      <c r="DK92" s="41"/>
      <c r="DL92" s="32"/>
      <c r="DM92" s="39"/>
      <c r="DN92" s="40"/>
      <c r="DO92" s="40"/>
      <c r="DP92" s="40"/>
      <c r="DQ92" s="40"/>
      <c r="DR92" s="40"/>
      <c r="DS92" s="40"/>
      <c r="DT92" s="40">
        <f>DV72</f>
        <v>0</v>
      </c>
      <c r="DU92" s="40"/>
      <c r="DV92" s="40"/>
      <c r="DW92" s="40"/>
      <c r="DX92" s="40"/>
      <c r="DY92" s="40"/>
      <c r="DZ92" s="40"/>
      <c r="EA92" s="40"/>
      <c r="EB92" s="40"/>
      <c r="EC92" s="40"/>
      <c r="ED92" s="41"/>
    </row>
    <row r="93" spans="22:134">
      <c r="V93" s="39"/>
      <c r="W93" s="40"/>
      <c r="X93" s="40"/>
      <c r="Y93" s="40"/>
      <c r="Z93" s="40"/>
      <c r="AA93" s="40"/>
      <c r="AB93" s="40"/>
      <c r="AC93" s="40">
        <f>AF72</f>
        <v>2.3662778445793047E-2</v>
      </c>
      <c r="AD93" s="40"/>
      <c r="AE93" s="40"/>
      <c r="AF93" s="40"/>
      <c r="AG93" s="40"/>
      <c r="AH93" s="40"/>
      <c r="AI93" s="40"/>
      <c r="AJ93" s="40"/>
      <c r="AK93" s="40"/>
      <c r="AL93" s="40"/>
      <c r="AM93" s="41"/>
      <c r="AN93" s="32"/>
      <c r="AO93" s="39"/>
      <c r="AP93" s="40"/>
      <c r="AQ93" s="40"/>
      <c r="AR93" s="40"/>
      <c r="AS93" s="40"/>
      <c r="AT93" s="40"/>
      <c r="AU93" s="40"/>
      <c r="AV93" s="40">
        <f>AY72</f>
        <v>3.1422328033466486E-2</v>
      </c>
      <c r="AW93" s="40"/>
      <c r="AX93" s="40"/>
      <c r="AY93" s="40"/>
      <c r="AZ93" s="40"/>
      <c r="BA93" s="40"/>
      <c r="BB93" s="40"/>
      <c r="BC93" s="40"/>
      <c r="BD93" s="40"/>
      <c r="BE93" s="40"/>
      <c r="BF93" s="41"/>
      <c r="BG93" s="32"/>
      <c r="BH93" s="39"/>
      <c r="BI93" s="40"/>
      <c r="BJ93" s="40"/>
      <c r="BK93" s="40"/>
      <c r="BL93" s="40"/>
      <c r="BM93" s="40"/>
      <c r="BN93" s="40"/>
      <c r="BO93" s="40">
        <f>BR72</f>
        <v>3.3324649636876244E-2</v>
      </c>
      <c r="BP93" s="40"/>
      <c r="BQ93" s="40"/>
      <c r="BR93" s="40"/>
      <c r="BS93" s="40"/>
      <c r="BT93" s="40"/>
      <c r="BU93" s="40"/>
      <c r="BV93" s="40"/>
      <c r="BW93" s="40"/>
      <c r="BX93" s="40"/>
      <c r="BY93" s="41"/>
      <c r="BZ93" s="32"/>
      <c r="CA93" s="39"/>
      <c r="CB93" s="40"/>
      <c r="CC93" s="40"/>
      <c r="CD93" s="40"/>
      <c r="CE93" s="40"/>
      <c r="CF93" s="40"/>
      <c r="CG93" s="40"/>
      <c r="CH93" s="40">
        <f>CK72</f>
        <v>3.1853223011103771E-2</v>
      </c>
      <c r="CI93" s="40"/>
      <c r="CJ93" s="40"/>
      <c r="CK93" s="40"/>
      <c r="CL93" s="40"/>
      <c r="CM93" s="40"/>
      <c r="CN93" s="40"/>
      <c r="CO93" s="40"/>
      <c r="CP93" s="40"/>
      <c r="CQ93" s="40"/>
      <c r="CR93" s="41"/>
      <c r="CS93" s="32"/>
      <c r="CT93" s="39"/>
      <c r="CU93" s="40"/>
      <c r="CV93" s="40"/>
      <c r="CW93" s="40"/>
      <c r="CX93" s="40"/>
      <c r="CY93" s="40"/>
      <c r="CZ93" s="40"/>
      <c r="DA93" s="40">
        <f>DD72</f>
        <v>2.232298075307456E-2</v>
      </c>
      <c r="DB93" s="40"/>
      <c r="DC93" s="40"/>
      <c r="DD93" s="40"/>
      <c r="DE93" s="40"/>
      <c r="DF93" s="40"/>
      <c r="DG93" s="40"/>
      <c r="DH93" s="40"/>
      <c r="DI93" s="40"/>
      <c r="DJ93" s="40"/>
      <c r="DK93" s="41"/>
      <c r="DL93" s="32"/>
      <c r="DM93" s="39"/>
      <c r="DN93" s="40"/>
      <c r="DO93" s="40"/>
      <c r="DP93" s="40"/>
      <c r="DQ93" s="40"/>
      <c r="DR93" s="40"/>
      <c r="DS93" s="40"/>
      <c r="DT93" s="40">
        <f>DW72</f>
        <v>0</v>
      </c>
      <c r="DU93" s="40"/>
      <c r="DV93" s="40"/>
      <c r="DW93" s="40"/>
      <c r="DX93" s="40"/>
      <c r="DY93" s="40"/>
      <c r="DZ93" s="40"/>
      <c r="EA93" s="40"/>
      <c r="EB93" s="40"/>
      <c r="EC93" s="40"/>
      <c r="ED93" s="41"/>
    </row>
    <row r="94" spans="22:134">
      <c r="V94" s="39"/>
      <c r="W94" s="40"/>
      <c r="X94" s="40"/>
      <c r="Y94" s="40"/>
      <c r="Z94" s="40"/>
      <c r="AA94" s="40"/>
      <c r="AB94" s="40"/>
      <c r="AC94" s="40">
        <f>AC79</f>
        <v>2.976703356937084E-2</v>
      </c>
      <c r="AD94" s="40"/>
      <c r="AE94" s="40"/>
      <c r="AF94" s="40"/>
      <c r="AG94" s="40"/>
      <c r="AH94" s="40"/>
      <c r="AI94" s="40"/>
      <c r="AJ94" s="40"/>
      <c r="AK94" s="40"/>
      <c r="AL94" s="40"/>
      <c r="AM94" s="41"/>
      <c r="AN94" s="32"/>
      <c r="AO94" s="39"/>
      <c r="AP94" s="40"/>
      <c r="AQ94" s="40"/>
      <c r="AR94" s="40"/>
      <c r="AS94" s="40"/>
      <c r="AT94" s="40"/>
      <c r="AU94" s="40"/>
      <c r="AV94" s="40">
        <f>AV79</f>
        <v>2.6477895517573284E-2</v>
      </c>
      <c r="AW94" s="40"/>
      <c r="AX94" s="40"/>
      <c r="AY94" s="40"/>
      <c r="AZ94" s="40"/>
      <c r="BA94" s="40"/>
      <c r="BB94" s="40"/>
      <c r="BC94" s="40"/>
      <c r="BD94" s="40"/>
      <c r="BE94" s="40"/>
      <c r="BF94" s="41"/>
      <c r="BG94" s="32"/>
      <c r="BH94" s="39"/>
      <c r="BI94" s="40"/>
      <c r="BJ94" s="40"/>
      <c r="BK94" s="40"/>
      <c r="BL94" s="40"/>
      <c r="BM94" s="40"/>
      <c r="BN94" s="40"/>
      <c r="BO94" s="40">
        <f>BO79</f>
        <v>2.3938908772827529E-2</v>
      </c>
      <c r="BP94" s="40"/>
      <c r="BQ94" s="40"/>
      <c r="BR94" s="40"/>
      <c r="BS94" s="40"/>
      <c r="BT94" s="40"/>
      <c r="BU94" s="40"/>
      <c r="BV94" s="40"/>
      <c r="BW94" s="40"/>
      <c r="BX94" s="40"/>
      <c r="BY94" s="41"/>
      <c r="BZ94" s="32"/>
      <c r="CA94" s="39"/>
      <c r="CB94" s="40"/>
      <c r="CC94" s="40"/>
      <c r="CD94" s="40"/>
      <c r="CE94" s="40"/>
      <c r="CF94" s="40"/>
      <c r="CG94" s="40"/>
      <c r="CH94" s="40">
        <f>CH79</f>
        <v>1.67189780774539E-2</v>
      </c>
      <c r="CI94" s="40"/>
      <c r="CJ94" s="40"/>
      <c r="CK94" s="40"/>
      <c r="CL94" s="40"/>
      <c r="CM94" s="40"/>
      <c r="CN94" s="40"/>
      <c r="CO94" s="40"/>
      <c r="CP94" s="40"/>
      <c r="CQ94" s="40"/>
      <c r="CR94" s="41"/>
      <c r="CS94" s="32"/>
      <c r="CT94" s="39"/>
      <c r="CU94" s="40"/>
      <c r="CV94" s="40"/>
      <c r="CW94" s="40"/>
      <c r="CX94" s="40"/>
      <c r="CY94" s="40"/>
      <c r="CZ94" s="40"/>
      <c r="DA94" s="40">
        <f>DA79</f>
        <v>4.5443222543122665E-3</v>
      </c>
      <c r="DB94" s="40"/>
      <c r="DC94" s="40"/>
      <c r="DD94" s="40"/>
      <c r="DE94" s="40"/>
      <c r="DF94" s="40"/>
      <c r="DG94" s="40"/>
      <c r="DH94" s="40"/>
      <c r="DI94" s="40"/>
      <c r="DJ94" s="40"/>
      <c r="DK94" s="41"/>
      <c r="DL94" s="32"/>
      <c r="DM94" s="39"/>
      <c r="DN94" s="40"/>
      <c r="DO94" s="40"/>
      <c r="DP94" s="40"/>
      <c r="DQ94" s="40"/>
      <c r="DR94" s="40"/>
      <c r="DS94" s="40"/>
      <c r="DT94" s="40">
        <f>DT79</f>
        <v>-5.0962315233189165E-3</v>
      </c>
      <c r="DU94" s="40"/>
      <c r="DV94" s="40"/>
      <c r="DW94" s="40"/>
      <c r="DX94" s="40"/>
      <c r="DY94" s="40"/>
      <c r="DZ94" s="40"/>
      <c r="EA94" s="40"/>
      <c r="EB94" s="40"/>
      <c r="EC94" s="40"/>
      <c r="ED94" s="41"/>
    </row>
    <row r="95" spans="22:134">
      <c r="V95" s="39"/>
      <c r="W95" s="40"/>
      <c r="X95" s="40"/>
      <c r="Y95" s="40"/>
      <c r="Z95" s="40"/>
      <c r="AA95" s="40"/>
      <c r="AB95" s="40"/>
      <c r="AC95" s="40">
        <f>AD79</f>
        <v>6.2246308667437703E-2</v>
      </c>
      <c r="AD95" s="40"/>
      <c r="AE95" s="40"/>
      <c r="AF95" s="40"/>
      <c r="AG95" s="40"/>
      <c r="AH95" s="40"/>
      <c r="AI95" s="40"/>
      <c r="AJ95" s="40"/>
      <c r="AK95" s="40"/>
      <c r="AL95" s="40"/>
      <c r="AM95" s="41"/>
      <c r="AN95" s="32"/>
      <c r="AO95" s="39"/>
      <c r="AP95" s="40"/>
      <c r="AQ95" s="40"/>
      <c r="AR95" s="40"/>
      <c r="AS95" s="40"/>
      <c r="AT95" s="40"/>
      <c r="AU95" s="40"/>
      <c r="AV95" s="40">
        <f>AW79</f>
        <v>5.0053070530864878E-2</v>
      </c>
      <c r="AW95" s="40"/>
      <c r="AX95" s="40"/>
      <c r="AY95" s="40"/>
      <c r="AZ95" s="40"/>
      <c r="BA95" s="40"/>
      <c r="BB95" s="40"/>
      <c r="BC95" s="40"/>
      <c r="BD95" s="40"/>
      <c r="BE95" s="40"/>
      <c r="BF95" s="41"/>
      <c r="BG95" s="32"/>
      <c r="BH95" s="39"/>
      <c r="BI95" s="40"/>
      <c r="BJ95" s="40"/>
      <c r="BK95" s="40"/>
      <c r="BL95" s="40"/>
      <c r="BM95" s="40"/>
      <c r="BN95" s="40"/>
      <c r="BO95" s="40">
        <f>BP79</f>
        <v>4.9090265823198677E-2</v>
      </c>
      <c r="BP95" s="40"/>
      <c r="BQ95" s="40"/>
      <c r="BR95" s="40"/>
      <c r="BS95" s="40"/>
      <c r="BT95" s="40"/>
      <c r="BU95" s="40"/>
      <c r="BV95" s="40"/>
      <c r="BW95" s="40"/>
      <c r="BX95" s="40"/>
      <c r="BY95" s="41"/>
      <c r="BZ95" s="32"/>
      <c r="CA95" s="39"/>
      <c r="CB95" s="40"/>
      <c r="CC95" s="40"/>
      <c r="CD95" s="40"/>
      <c r="CE95" s="40"/>
      <c r="CF95" s="40"/>
      <c r="CG95" s="40"/>
      <c r="CH95" s="40">
        <f>CI79</f>
        <v>4.7638599435262038E-2</v>
      </c>
      <c r="CI95" s="40"/>
      <c r="CJ95" s="40"/>
      <c r="CK95" s="40"/>
      <c r="CL95" s="40"/>
      <c r="CM95" s="40"/>
      <c r="CN95" s="40"/>
      <c r="CO95" s="40"/>
      <c r="CP95" s="40"/>
      <c r="CQ95" s="40"/>
      <c r="CR95" s="41"/>
      <c r="CS95" s="32"/>
      <c r="CT95" s="39"/>
      <c r="CU95" s="40"/>
      <c r="CV95" s="40"/>
      <c r="CW95" s="40"/>
      <c r="CX95" s="40"/>
      <c r="CY95" s="40"/>
      <c r="CZ95" s="40"/>
      <c r="DA95" s="40">
        <f>DB79</f>
        <v>4.2751158201792892E-2</v>
      </c>
      <c r="DB95" s="40"/>
      <c r="DC95" s="40"/>
      <c r="DD95" s="40"/>
      <c r="DE95" s="40"/>
      <c r="DF95" s="40"/>
      <c r="DG95" s="40"/>
      <c r="DH95" s="40"/>
      <c r="DI95" s="40"/>
      <c r="DJ95" s="40"/>
      <c r="DK95" s="41"/>
      <c r="DL95" s="32"/>
      <c r="DM95" s="39"/>
      <c r="DN95" s="40"/>
      <c r="DO95" s="40"/>
      <c r="DP95" s="40"/>
      <c r="DQ95" s="40"/>
      <c r="DR95" s="40"/>
      <c r="DS95" s="40"/>
      <c r="DT95" s="40">
        <f>DU79</f>
        <v>-4.7805484791670308E-2</v>
      </c>
      <c r="DU95" s="40"/>
      <c r="DV95" s="40"/>
      <c r="DW95" s="40"/>
      <c r="DX95" s="40"/>
      <c r="DY95" s="40"/>
      <c r="DZ95" s="40"/>
      <c r="EA95" s="40"/>
      <c r="EB95" s="40"/>
      <c r="EC95" s="40"/>
      <c r="ED95" s="41"/>
    </row>
    <row r="96" spans="22:134">
      <c r="V96" s="39"/>
      <c r="W96" s="40"/>
      <c r="X96" s="40"/>
      <c r="Y96" s="40"/>
      <c r="Z96" s="40"/>
      <c r="AA96" s="40"/>
      <c r="AB96" s="40"/>
      <c r="AC96" s="40">
        <f>AE79</f>
        <v>-9.9862446738491258E-3</v>
      </c>
      <c r="AD96" s="40"/>
      <c r="AE96" s="40"/>
      <c r="AF96" s="40"/>
      <c r="AG96" s="40"/>
      <c r="AH96" s="40"/>
      <c r="AI96" s="40"/>
      <c r="AJ96" s="40"/>
      <c r="AK96" s="40"/>
      <c r="AL96" s="40"/>
      <c r="AM96" s="41"/>
      <c r="AN96" s="32"/>
      <c r="AO96" s="39"/>
      <c r="AP96" s="40"/>
      <c r="AQ96" s="40"/>
      <c r="AR96" s="40"/>
      <c r="AS96" s="40"/>
      <c r="AT96" s="40"/>
      <c r="AU96" s="40"/>
      <c r="AV96" s="40">
        <f>AX79</f>
        <v>-1.1833189915730366E-2</v>
      </c>
      <c r="AW96" s="40"/>
      <c r="AX96" s="40"/>
      <c r="AY96" s="40"/>
      <c r="AZ96" s="40"/>
      <c r="BA96" s="40"/>
      <c r="BB96" s="40"/>
      <c r="BC96" s="40"/>
      <c r="BD96" s="40"/>
      <c r="BE96" s="40"/>
      <c r="BF96" s="41"/>
      <c r="BG96" s="32"/>
      <c r="BH96" s="39"/>
      <c r="BI96" s="40"/>
      <c r="BJ96" s="40"/>
      <c r="BK96" s="40"/>
      <c r="BL96" s="40"/>
      <c r="BM96" s="40"/>
      <c r="BN96" s="40"/>
      <c r="BO96" s="40">
        <f>BQ79</f>
        <v>-1.0083329542069763E-2</v>
      </c>
      <c r="BP96" s="40"/>
      <c r="BQ96" s="40"/>
      <c r="BR96" s="40"/>
      <c r="BS96" s="40"/>
      <c r="BT96" s="40"/>
      <c r="BU96" s="40"/>
      <c r="BV96" s="40"/>
      <c r="BW96" s="40"/>
      <c r="BX96" s="40"/>
      <c r="BY96" s="41"/>
      <c r="BZ96" s="32"/>
      <c r="CA96" s="39"/>
      <c r="CB96" s="40"/>
      <c r="CC96" s="40"/>
      <c r="CD96" s="40"/>
      <c r="CE96" s="40"/>
      <c r="CF96" s="40"/>
      <c r="CG96" s="40"/>
      <c r="CH96" s="40">
        <f>CJ79</f>
        <v>-7.8749944274496744E-3</v>
      </c>
      <c r="CI96" s="40"/>
      <c r="CJ96" s="40"/>
      <c r="CK96" s="40"/>
      <c r="CL96" s="40"/>
      <c r="CM96" s="40"/>
      <c r="CN96" s="40"/>
      <c r="CO96" s="40"/>
      <c r="CP96" s="40"/>
      <c r="CQ96" s="40"/>
      <c r="CR96" s="41"/>
      <c r="CS96" s="32"/>
      <c r="CT96" s="39"/>
      <c r="CU96" s="40"/>
      <c r="CV96" s="40"/>
      <c r="CW96" s="40"/>
      <c r="CX96" s="40"/>
      <c r="CY96" s="40"/>
      <c r="CZ96" s="40"/>
      <c r="DA96" s="40">
        <f>DC79</f>
        <v>-6.4485679620824689E-3</v>
      </c>
      <c r="DB96" s="40"/>
      <c r="DC96" s="40"/>
      <c r="DD96" s="40"/>
      <c r="DE96" s="40"/>
      <c r="DF96" s="40"/>
      <c r="DG96" s="40"/>
      <c r="DH96" s="40"/>
      <c r="DI96" s="40"/>
      <c r="DJ96" s="40"/>
      <c r="DK96" s="41"/>
      <c r="DL96" s="32"/>
      <c r="DM96" s="39"/>
      <c r="DN96" s="40"/>
      <c r="DO96" s="40"/>
      <c r="DP96" s="40"/>
      <c r="DQ96" s="40"/>
      <c r="DR96" s="40"/>
      <c r="DS96" s="40"/>
      <c r="DT96" s="40">
        <f>DV79</f>
        <v>-2.6579569713602019E-3</v>
      </c>
      <c r="DU96" s="40"/>
      <c r="DV96" s="40"/>
      <c r="DW96" s="40"/>
      <c r="DX96" s="40"/>
      <c r="DY96" s="40"/>
      <c r="DZ96" s="40"/>
      <c r="EA96" s="40"/>
      <c r="EB96" s="40"/>
      <c r="EC96" s="40"/>
      <c r="ED96" s="41"/>
    </row>
    <row r="97" spans="22:134">
      <c r="V97" s="39"/>
      <c r="W97" s="40"/>
      <c r="X97" s="40"/>
      <c r="Y97" s="40"/>
      <c r="Z97" s="40"/>
      <c r="AA97" s="40"/>
      <c r="AB97" s="40"/>
      <c r="AC97" s="40">
        <f>AF79</f>
        <v>4.0659330785784799E-2</v>
      </c>
      <c r="AD97" s="40"/>
      <c r="AE97" s="40"/>
      <c r="AF97" s="40"/>
      <c r="AG97" s="40"/>
      <c r="AH97" s="40"/>
      <c r="AI97" s="40"/>
      <c r="AJ97" s="40"/>
      <c r="AK97" s="40"/>
      <c r="AL97" s="40"/>
      <c r="AM97" s="41"/>
      <c r="AN97" s="32"/>
      <c r="AO97" s="39"/>
      <c r="AP97" s="40"/>
      <c r="AQ97" s="40"/>
      <c r="AR97" s="40"/>
      <c r="AS97" s="40"/>
      <c r="AT97" s="40"/>
      <c r="AU97" s="40"/>
      <c r="AV97" s="40">
        <f>AY79</f>
        <v>3.7970015485946709E-2</v>
      </c>
      <c r="AW97" s="40"/>
      <c r="AX97" s="40"/>
      <c r="AY97" s="40"/>
      <c r="AZ97" s="40"/>
      <c r="BA97" s="40"/>
      <c r="BB97" s="40"/>
      <c r="BC97" s="40"/>
      <c r="BD97" s="40"/>
      <c r="BE97" s="40"/>
      <c r="BF97" s="41"/>
      <c r="BG97" s="32"/>
      <c r="BH97" s="39"/>
      <c r="BI97" s="40"/>
      <c r="BJ97" s="40"/>
      <c r="BK97" s="40"/>
      <c r="BL97" s="40"/>
      <c r="BM97" s="40"/>
      <c r="BN97" s="40"/>
      <c r="BO97" s="40">
        <f>BR79</f>
        <v>3.5205941721753078E-2</v>
      </c>
      <c r="BP97" s="40"/>
      <c r="BQ97" s="40"/>
      <c r="BR97" s="40"/>
      <c r="BS97" s="40"/>
      <c r="BT97" s="40"/>
      <c r="BU97" s="40"/>
      <c r="BV97" s="40"/>
      <c r="BW97" s="40"/>
      <c r="BX97" s="40"/>
      <c r="BY97" s="41"/>
      <c r="BZ97" s="32"/>
      <c r="CA97" s="39"/>
      <c r="CB97" s="40"/>
      <c r="CC97" s="40"/>
      <c r="CD97" s="40"/>
      <c r="CE97" s="40"/>
      <c r="CF97" s="40"/>
      <c r="CG97" s="40"/>
      <c r="CH97" s="40">
        <f>CK79</f>
        <v>3.4039154797715174E-2</v>
      </c>
      <c r="CI97" s="40"/>
      <c r="CJ97" s="40"/>
      <c r="CK97" s="40"/>
      <c r="CL97" s="40"/>
      <c r="CM97" s="40"/>
      <c r="CN97" s="40"/>
      <c r="CO97" s="40"/>
      <c r="CP97" s="40"/>
      <c r="CQ97" s="40"/>
      <c r="CR97" s="41"/>
      <c r="CS97" s="32"/>
      <c r="CT97" s="39"/>
      <c r="CU97" s="40"/>
      <c r="CV97" s="40"/>
      <c r="CW97" s="40"/>
      <c r="CX97" s="40"/>
      <c r="CY97" s="40"/>
      <c r="CZ97" s="40"/>
      <c r="DA97" s="40">
        <f>DD79</f>
        <v>3.2729532586113032E-2</v>
      </c>
      <c r="DB97" s="40"/>
      <c r="DC97" s="40"/>
      <c r="DD97" s="40"/>
      <c r="DE97" s="40"/>
      <c r="DF97" s="40"/>
      <c r="DG97" s="40"/>
      <c r="DH97" s="40"/>
      <c r="DI97" s="40"/>
      <c r="DJ97" s="40"/>
      <c r="DK97" s="41"/>
      <c r="DL97" s="32"/>
      <c r="DM97" s="39"/>
      <c r="DN97" s="40"/>
      <c r="DO97" s="40"/>
      <c r="DP97" s="40"/>
      <c r="DQ97" s="40"/>
      <c r="DR97" s="40"/>
      <c r="DS97" s="40"/>
      <c r="DT97" s="40">
        <f>DW79</f>
        <v>-2.6451421455725849E-2</v>
      </c>
      <c r="DU97" s="40"/>
      <c r="DV97" s="40"/>
      <c r="DW97" s="40"/>
      <c r="DX97" s="40"/>
      <c r="DY97" s="40"/>
      <c r="DZ97" s="40"/>
      <c r="EA97" s="40"/>
      <c r="EB97" s="40"/>
      <c r="EC97" s="40"/>
      <c r="ED97" s="41"/>
    </row>
    <row r="98" spans="22:134">
      <c r="V98" s="39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1"/>
      <c r="AN98" s="32"/>
      <c r="AO98" s="39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1"/>
      <c r="BG98" s="32"/>
      <c r="BH98" s="39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1"/>
      <c r="BZ98" s="32"/>
      <c r="CA98" s="39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1"/>
      <c r="CS98" s="32"/>
      <c r="CT98" s="39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1"/>
      <c r="DL98" s="32"/>
      <c r="DM98" s="39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1"/>
    </row>
    <row r="99" spans="22:134">
      <c r="V99" s="39"/>
      <c r="W99" s="40"/>
      <c r="X99" s="40"/>
      <c r="Y99" s="40"/>
      <c r="Z99" s="40"/>
      <c r="AA99" s="59" t="s">
        <v>131</v>
      </c>
      <c r="AB99" s="46" t="s">
        <v>15</v>
      </c>
      <c r="AC99" s="46" t="s">
        <v>16</v>
      </c>
      <c r="AD99" s="60" t="s">
        <v>21</v>
      </c>
      <c r="AE99" s="60" t="s">
        <v>22</v>
      </c>
      <c r="AF99" s="60" t="s">
        <v>23</v>
      </c>
      <c r="AG99" s="60" t="s">
        <v>24</v>
      </c>
      <c r="AH99" s="60" t="s">
        <v>17</v>
      </c>
      <c r="AI99" s="60" t="s">
        <v>18</v>
      </c>
      <c r="AJ99" s="60" t="s">
        <v>19</v>
      </c>
      <c r="AK99" s="60" t="s">
        <v>20</v>
      </c>
      <c r="AL99" s="40"/>
      <c r="AM99" s="41"/>
      <c r="AN99" s="32"/>
      <c r="AO99" s="39"/>
      <c r="AP99" s="40"/>
      <c r="AQ99" s="40"/>
      <c r="AR99" s="40"/>
      <c r="AS99" s="40"/>
      <c r="AT99" s="59" t="s">
        <v>131</v>
      </c>
      <c r="AU99" s="46" t="s">
        <v>15</v>
      </c>
      <c r="AV99" s="46" t="s">
        <v>16</v>
      </c>
      <c r="AW99" s="60" t="s">
        <v>21</v>
      </c>
      <c r="AX99" s="60" t="s">
        <v>22</v>
      </c>
      <c r="AY99" s="60" t="s">
        <v>23</v>
      </c>
      <c r="AZ99" s="60" t="s">
        <v>24</v>
      </c>
      <c r="BA99" s="60" t="s">
        <v>17</v>
      </c>
      <c r="BB99" s="60" t="s">
        <v>18</v>
      </c>
      <c r="BC99" s="60" t="s">
        <v>19</v>
      </c>
      <c r="BD99" s="60" t="s">
        <v>20</v>
      </c>
      <c r="BE99" s="40"/>
      <c r="BF99" s="41"/>
      <c r="BG99" s="32"/>
      <c r="BH99" s="39"/>
      <c r="BI99" s="40"/>
      <c r="BJ99" s="40"/>
      <c r="BK99" s="40"/>
      <c r="BL99" s="40"/>
      <c r="BM99" s="59" t="s">
        <v>131</v>
      </c>
      <c r="BN99" s="46" t="s">
        <v>15</v>
      </c>
      <c r="BO99" s="46" t="s">
        <v>16</v>
      </c>
      <c r="BP99" s="60" t="s">
        <v>21</v>
      </c>
      <c r="BQ99" s="60" t="s">
        <v>22</v>
      </c>
      <c r="BR99" s="60" t="s">
        <v>23</v>
      </c>
      <c r="BS99" s="60" t="s">
        <v>24</v>
      </c>
      <c r="BT99" s="60" t="s">
        <v>17</v>
      </c>
      <c r="BU99" s="60" t="s">
        <v>18</v>
      </c>
      <c r="BV99" s="60" t="s">
        <v>19</v>
      </c>
      <c r="BW99" s="60" t="s">
        <v>20</v>
      </c>
      <c r="BX99" s="40"/>
      <c r="BY99" s="41"/>
      <c r="BZ99" s="32"/>
      <c r="CA99" s="39"/>
      <c r="CB99" s="40"/>
      <c r="CC99" s="40"/>
      <c r="CD99" s="40"/>
      <c r="CE99" s="40"/>
      <c r="CF99" s="59" t="s">
        <v>131</v>
      </c>
      <c r="CG99" s="46" t="s">
        <v>15</v>
      </c>
      <c r="CH99" s="46" t="s">
        <v>16</v>
      </c>
      <c r="CI99" s="60" t="s">
        <v>21</v>
      </c>
      <c r="CJ99" s="60" t="s">
        <v>22</v>
      </c>
      <c r="CK99" s="60" t="s">
        <v>23</v>
      </c>
      <c r="CL99" s="60" t="s">
        <v>24</v>
      </c>
      <c r="CM99" s="60" t="s">
        <v>17</v>
      </c>
      <c r="CN99" s="60" t="s">
        <v>18</v>
      </c>
      <c r="CO99" s="60" t="s">
        <v>19</v>
      </c>
      <c r="CP99" s="60" t="s">
        <v>20</v>
      </c>
      <c r="CQ99" s="40"/>
      <c r="CR99" s="41"/>
      <c r="CS99" s="32"/>
      <c r="CT99" s="39"/>
      <c r="CU99" s="40"/>
      <c r="CV99" s="40"/>
      <c r="CW99" s="40"/>
      <c r="CX99" s="40"/>
      <c r="CY99" s="59" t="s">
        <v>131</v>
      </c>
      <c r="CZ99" s="46" t="s">
        <v>15</v>
      </c>
      <c r="DA99" s="46" t="s">
        <v>16</v>
      </c>
      <c r="DB99" s="60" t="s">
        <v>21</v>
      </c>
      <c r="DC99" s="60" t="s">
        <v>22</v>
      </c>
      <c r="DD99" s="60" t="s">
        <v>23</v>
      </c>
      <c r="DE99" s="60" t="s">
        <v>24</v>
      </c>
      <c r="DF99" s="60" t="s">
        <v>17</v>
      </c>
      <c r="DG99" s="60" t="s">
        <v>18</v>
      </c>
      <c r="DH99" s="60" t="s">
        <v>19</v>
      </c>
      <c r="DI99" s="60" t="s">
        <v>20</v>
      </c>
      <c r="DJ99" s="40"/>
      <c r="DK99" s="41"/>
      <c r="DL99" s="32"/>
      <c r="DM99" s="39"/>
      <c r="DN99" s="40"/>
      <c r="DO99" s="40"/>
      <c r="DP99" s="40"/>
      <c r="DQ99" s="40"/>
      <c r="DR99" s="59" t="s">
        <v>131</v>
      </c>
      <c r="DS99" s="46" t="s">
        <v>15</v>
      </c>
      <c r="DT99" s="46" t="s">
        <v>16</v>
      </c>
      <c r="DU99" s="60" t="s">
        <v>21</v>
      </c>
      <c r="DV99" s="60" t="s">
        <v>22</v>
      </c>
      <c r="DW99" s="60" t="s">
        <v>23</v>
      </c>
      <c r="DX99" s="60" t="s">
        <v>24</v>
      </c>
      <c r="DY99" s="60" t="s">
        <v>17</v>
      </c>
      <c r="DZ99" s="60" t="s">
        <v>18</v>
      </c>
      <c r="EA99" s="60" t="s">
        <v>19</v>
      </c>
      <c r="EB99" s="60" t="s">
        <v>20</v>
      </c>
      <c r="EC99" s="40"/>
      <c r="ED99" s="41"/>
    </row>
    <row r="100" spans="22:134">
      <c r="V100" s="39"/>
      <c r="W100" s="40"/>
      <c r="X100" s="40"/>
      <c r="Y100" s="40"/>
      <c r="Z100" s="40"/>
      <c r="AA100" s="40"/>
      <c r="AB100" s="40">
        <f t="array" ref="AB100:AK100">TRANSPOSE(AI82:AI91)</f>
        <v>5.6088223545795568E-2</v>
      </c>
      <c r="AC100" s="40">
        <v>-2.4387459275716776E-2</v>
      </c>
      <c r="AD100" s="40">
        <v>-2.0949808695424944E-2</v>
      </c>
      <c r="AE100" s="40">
        <v>-7.0392603632138048E-2</v>
      </c>
      <c r="AF100" s="40">
        <v>-9.0284538244054011E-2</v>
      </c>
      <c r="AG100" s="40">
        <v>-3.6059362066129513E-3</v>
      </c>
      <c r="AH100" s="40">
        <v>-1.4368433848714283E-2</v>
      </c>
      <c r="AI100" s="40">
        <v>-8.7345037356959365E-2</v>
      </c>
      <c r="AJ100" s="40">
        <v>-0.1026811001606092</v>
      </c>
      <c r="AK100" s="40">
        <v>-3.2758122329048359E-2</v>
      </c>
      <c r="AL100" s="40"/>
      <c r="AM100" s="41"/>
      <c r="AN100" s="32"/>
      <c r="AO100" s="39"/>
      <c r="AP100" s="40"/>
      <c r="AQ100" s="40"/>
      <c r="AR100" s="40"/>
      <c r="AS100" s="40"/>
      <c r="AT100" s="40"/>
      <c r="AU100" s="40">
        <f t="array" ref="AU100:BD100">TRANSPOSE(BB82:BB91)</f>
        <v>9.8315956916566985E-2</v>
      </c>
      <c r="AV100" s="40">
        <v>-8.8532943535521186E-2</v>
      </c>
      <c r="AW100" s="40">
        <v>5.4559883019342642E-3</v>
      </c>
      <c r="AX100" s="40">
        <v>-0.1181704651105239</v>
      </c>
      <c r="AY100" s="40">
        <v>-0.14830047582843972</v>
      </c>
      <c r="AZ100" s="40">
        <v>-8.8750665165833013E-3</v>
      </c>
      <c r="BA100" s="40">
        <v>-5.9283272109798668E-2</v>
      </c>
      <c r="BB100" s="40">
        <v>-9.7967627806076998E-2</v>
      </c>
      <c r="BC100" s="40">
        <v>-0.15272316920668491</v>
      </c>
      <c r="BD100" s="40">
        <v>-5.2264051573318274E-2</v>
      </c>
      <c r="BE100" s="40"/>
      <c r="BF100" s="41"/>
      <c r="BG100" s="32"/>
      <c r="BH100" s="39"/>
      <c r="BI100" s="40"/>
      <c r="BJ100" s="40"/>
      <c r="BK100" s="40"/>
      <c r="BL100" s="40"/>
      <c r="BM100" s="40"/>
      <c r="BN100" s="40">
        <f t="array" ref="BN100:BW100">TRANSPOSE(BU82:BU91)</f>
        <v>0.11959842925377888</v>
      </c>
      <c r="BO100" s="40">
        <v>-0.13357490022934312</v>
      </c>
      <c r="BP100" s="40">
        <v>1.2082793169478551E-2</v>
      </c>
      <c r="BQ100" s="40">
        <v>-0.14422834115777111</v>
      </c>
      <c r="BR100" s="40">
        <v>-0.19580483859369333</v>
      </c>
      <c r="BS100" s="40">
        <v>-1.8123987632394319E-2</v>
      </c>
      <c r="BT100" s="40">
        <v>-8.7536351783038466E-2</v>
      </c>
      <c r="BU100" s="40">
        <v>-0.10356174390978264</v>
      </c>
      <c r="BV100" s="40">
        <v>-0.18992880562261075</v>
      </c>
      <c r="BW100" s="40">
        <v>-5.6216952355077038E-2</v>
      </c>
      <c r="BX100" s="40"/>
      <c r="BY100" s="41"/>
      <c r="BZ100" s="32"/>
      <c r="CA100" s="39"/>
      <c r="CB100" s="40"/>
      <c r="CC100" s="40"/>
      <c r="CD100" s="40"/>
      <c r="CE100" s="40"/>
      <c r="CF100" s="40"/>
      <c r="CG100" s="40">
        <f t="array" ref="CG100:CP100">TRANSPOSE(CN82:CN91)</f>
        <v>0.12428295987899768</v>
      </c>
      <c r="CH100" s="40">
        <v>-0.15420469118359853</v>
      </c>
      <c r="CI100" s="40">
        <v>-3.1354005591205519E-3</v>
      </c>
      <c r="CJ100" s="40">
        <v>-0.15750209950723734</v>
      </c>
      <c r="CK100" s="40">
        <v>-0.2301529121046253</v>
      </c>
      <c r="CL100" s="40">
        <v>-3.6208152699085713E-2</v>
      </c>
      <c r="CM100" s="40">
        <v>-0.11557925603502268</v>
      </c>
      <c r="CN100" s="40">
        <v>-0.10049414860167266</v>
      </c>
      <c r="CO100" s="40">
        <v>-0.22390358094259549</v>
      </c>
      <c r="CP100" s="40">
        <v>-4.6780837340977252E-2</v>
      </c>
      <c r="CQ100" s="40"/>
      <c r="CR100" s="41"/>
      <c r="CS100" s="32"/>
      <c r="CT100" s="39"/>
      <c r="CU100" s="40"/>
      <c r="CV100" s="40"/>
      <c r="CW100" s="40"/>
      <c r="CX100" s="40"/>
      <c r="CY100" s="40"/>
      <c r="CZ100" s="40">
        <f t="array" ref="CZ100:DI100">TRANSPOSE(DG82:DG91)</f>
        <v>0.11468455049770158</v>
      </c>
      <c r="DA100" s="40">
        <v>-0.15020236216697988</v>
      </c>
      <c r="DB100" s="40">
        <v>-3.5321908465370151E-2</v>
      </c>
      <c r="DC100" s="40">
        <v>-0.15257366093019764</v>
      </c>
      <c r="DD100" s="40">
        <v>-0.26911882579802388</v>
      </c>
      <c r="DE100" s="40">
        <v>-6.8562596071873746E-2</v>
      </c>
      <c r="DF100" s="40">
        <v>-0.14511487225624894</v>
      </c>
      <c r="DG100" s="40">
        <v>-8.3896844421233047E-2</v>
      </c>
      <c r="DH100" s="40">
        <v>-0.26606028906493318</v>
      </c>
      <c r="DI100" s="40">
        <v>-2.9316479726900282E-2</v>
      </c>
      <c r="DJ100" s="40"/>
      <c r="DK100" s="41"/>
      <c r="DL100" s="32"/>
      <c r="DM100" s="39"/>
      <c r="DN100" s="40"/>
      <c r="DO100" s="40"/>
      <c r="DP100" s="40"/>
      <c r="DQ100" s="40"/>
      <c r="DR100" s="40"/>
      <c r="DS100" s="40">
        <f t="array" ref="DS100:EB100">TRANSPOSE(DZ82:DZ91)</f>
        <v>0.12920258354271183</v>
      </c>
      <c r="DT100" s="40">
        <v>-0.29500873329704463</v>
      </c>
      <c r="DU100" s="40">
        <v>6.0077793247740513E-2</v>
      </c>
      <c r="DV100" s="40">
        <v>-0.11641942300296668</v>
      </c>
      <c r="DW100" s="40">
        <v>-0.24768964277428751</v>
      </c>
      <c r="DX100" s="40">
        <v>-9.6133599854844085E-2</v>
      </c>
      <c r="DY100" s="40">
        <v>-0.12015722127758287</v>
      </c>
      <c r="DZ100" s="40">
        <v>-4.6034199557715991E-3</v>
      </c>
      <c r="EA100" s="40">
        <v>-0.29199676713068889</v>
      </c>
      <c r="EB100" s="40">
        <v>-3.8170885600608176E-2</v>
      </c>
      <c r="EC100" s="40"/>
      <c r="ED100" s="41"/>
    </row>
    <row r="101" spans="22:134">
      <c r="V101" s="39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1"/>
      <c r="AN101" s="32"/>
      <c r="AO101" s="39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1"/>
      <c r="BG101" s="32"/>
      <c r="BH101" s="39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1"/>
      <c r="BZ101" s="32"/>
      <c r="CA101" s="39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1"/>
      <c r="CS101" s="32"/>
      <c r="CT101" s="39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1"/>
      <c r="DL101" s="32"/>
      <c r="DM101" s="39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1"/>
    </row>
    <row r="102" spans="22:134">
      <c r="V102" s="39"/>
      <c r="W102" s="40"/>
      <c r="X102" s="40"/>
      <c r="Y102" s="40"/>
      <c r="Z102" s="40"/>
      <c r="AA102" s="67">
        <v>14</v>
      </c>
      <c r="AB102" s="63" t="s">
        <v>132</v>
      </c>
      <c r="AC102" s="63"/>
      <c r="AD102" s="40"/>
      <c r="AE102" s="40"/>
      <c r="AF102" s="40"/>
      <c r="AG102" s="40"/>
      <c r="AH102" s="40"/>
      <c r="AI102" s="40"/>
      <c r="AJ102" s="40"/>
      <c r="AK102" s="40"/>
      <c r="AL102" s="40"/>
      <c r="AM102" s="41"/>
      <c r="AN102" s="32"/>
      <c r="AO102" s="39"/>
      <c r="AP102" s="40"/>
      <c r="AQ102" s="40"/>
      <c r="AR102" s="40"/>
      <c r="AS102" s="40"/>
      <c r="AT102" s="67">
        <v>14</v>
      </c>
      <c r="AU102" s="63" t="s">
        <v>132</v>
      </c>
      <c r="AV102" s="63"/>
      <c r="AW102" s="40"/>
      <c r="AX102" s="40"/>
      <c r="AY102" s="40"/>
      <c r="AZ102" s="40"/>
      <c r="BA102" s="40"/>
      <c r="BB102" s="40"/>
      <c r="BC102" s="40"/>
      <c r="BD102" s="40"/>
      <c r="BE102" s="40"/>
      <c r="BF102" s="41"/>
      <c r="BG102" s="32"/>
      <c r="BH102" s="39"/>
      <c r="BI102" s="40"/>
      <c r="BJ102" s="40"/>
      <c r="BK102" s="40"/>
      <c r="BL102" s="40"/>
      <c r="BM102" s="67">
        <v>14</v>
      </c>
      <c r="BN102" s="63" t="s">
        <v>132</v>
      </c>
      <c r="BO102" s="63"/>
      <c r="BP102" s="40"/>
      <c r="BQ102" s="40"/>
      <c r="BR102" s="40"/>
      <c r="BS102" s="40"/>
      <c r="BT102" s="40"/>
      <c r="BU102" s="40"/>
      <c r="BV102" s="40"/>
      <c r="BW102" s="40"/>
      <c r="BX102" s="40"/>
      <c r="BY102" s="41"/>
      <c r="BZ102" s="32"/>
      <c r="CA102" s="39"/>
      <c r="CB102" s="40"/>
      <c r="CC102" s="40"/>
      <c r="CD102" s="40"/>
      <c r="CE102" s="40"/>
      <c r="CF102" s="67">
        <v>14</v>
      </c>
      <c r="CG102" s="63" t="s">
        <v>132</v>
      </c>
      <c r="CH102" s="63"/>
      <c r="CI102" s="40"/>
      <c r="CJ102" s="40"/>
      <c r="CK102" s="40"/>
      <c r="CL102" s="40"/>
      <c r="CM102" s="40"/>
      <c r="CN102" s="40"/>
      <c r="CO102" s="40"/>
      <c r="CP102" s="40"/>
      <c r="CQ102" s="40"/>
      <c r="CR102" s="41"/>
      <c r="CS102" s="32"/>
      <c r="CT102" s="39"/>
      <c r="CU102" s="40"/>
      <c r="CV102" s="40"/>
      <c r="CW102" s="40"/>
      <c r="CX102" s="40"/>
      <c r="CY102" s="67">
        <v>14</v>
      </c>
      <c r="CZ102" s="63" t="s">
        <v>132</v>
      </c>
      <c r="DA102" s="63"/>
      <c r="DB102" s="40"/>
      <c r="DC102" s="40"/>
      <c r="DD102" s="40"/>
      <c r="DE102" s="40"/>
      <c r="DF102" s="40"/>
      <c r="DG102" s="40"/>
      <c r="DH102" s="40"/>
      <c r="DI102" s="40"/>
      <c r="DJ102" s="40"/>
      <c r="DK102" s="41"/>
      <c r="DL102" s="32"/>
      <c r="DM102" s="39"/>
      <c r="DN102" s="40"/>
      <c r="DO102" s="40"/>
      <c r="DP102" s="40"/>
      <c r="DQ102" s="40"/>
      <c r="DR102" s="67">
        <v>14</v>
      </c>
      <c r="DS102" s="63" t="s">
        <v>132</v>
      </c>
      <c r="DT102" s="63"/>
      <c r="DU102" s="40"/>
      <c r="DV102" s="40"/>
      <c r="DW102" s="40"/>
      <c r="DX102" s="40"/>
      <c r="DY102" s="40"/>
      <c r="DZ102" s="40"/>
      <c r="EA102" s="40"/>
      <c r="EB102" s="40"/>
      <c r="EC102" s="40"/>
      <c r="ED102" s="41"/>
    </row>
    <row r="103" spans="22:134">
      <c r="V103" s="39"/>
      <c r="W103" s="40"/>
      <c r="X103" s="40"/>
      <c r="Y103" s="40"/>
      <c r="Z103" s="40"/>
      <c r="AA103" s="40"/>
      <c r="AB103" s="40"/>
      <c r="AC103" s="40" t="s">
        <v>133</v>
      </c>
      <c r="AD103" s="40"/>
      <c r="AE103" s="40"/>
      <c r="AF103" s="40"/>
      <c r="AG103" s="40"/>
      <c r="AH103" s="40"/>
      <c r="AI103" s="40"/>
      <c r="AJ103" s="40"/>
      <c r="AK103" s="40"/>
      <c r="AL103" s="40"/>
      <c r="AM103" s="41"/>
      <c r="AN103" s="32"/>
      <c r="AO103" s="39"/>
      <c r="AP103" s="40"/>
      <c r="AQ103" s="40"/>
      <c r="AR103" s="40"/>
      <c r="AS103" s="40"/>
      <c r="AT103" s="40"/>
      <c r="AU103" s="40"/>
      <c r="AV103" s="40" t="s">
        <v>133</v>
      </c>
      <c r="AW103" s="40"/>
      <c r="AX103" s="40"/>
      <c r="AY103" s="40"/>
      <c r="AZ103" s="40"/>
      <c r="BA103" s="40"/>
      <c r="BB103" s="40"/>
      <c r="BC103" s="40"/>
      <c r="BD103" s="40"/>
      <c r="BE103" s="40"/>
      <c r="BF103" s="41"/>
      <c r="BG103" s="32"/>
      <c r="BH103" s="39"/>
      <c r="BI103" s="40"/>
      <c r="BJ103" s="40"/>
      <c r="BK103" s="40"/>
      <c r="BL103" s="40"/>
      <c r="BM103" s="40"/>
      <c r="BN103" s="40"/>
      <c r="BO103" s="40" t="s">
        <v>133</v>
      </c>
      <c r="BP103" s="40"/>
      <c r="BQ103" s="40"/>
      <c r="BR103" s="40"/>
      <c r="BS103" s="40"/>
      <c r="BT103" s="40"/>
      <c r="BU103" s="40"/>
      <c r="BV103" s="40"/>
      <c r="BW103" s="40"/>
      <c r="BX103" s="40"/>
      <c r="BY103" s="41"/>
      <c r="BZ103" s="32"/>
      <c r="CA103" s="39"/>
      <c r="CB103" s="40"/>
      <c r="CC103" s="40"/>
      <c r="CD103" s="40"/>
      <c r="CE103" s="40"/>
      <c r="CF103" s="40"/>
      <c r="CG103" s="40"/>
      <c r="CH103" s="40" t="s">
        <v>133</v>
      </c>
      <c r="CI103" s="40"/>
      <c r="CJ103" s="40"/>
      <c r="CK103" s="40"/>
      <c r="CL103" s="40"/>
      <c r="CM103" s="40"/>
      <c r="CN103" s="40"/>
      <c r="CO103" s="40"/>
      <c r="CP103" s="40"/>
      <c r="CQ103" s="40"/>
      <c r="CR103" s="41"/>
      <c r="CS103" s="32"/>
      <c r="CT103" s="39"/>
      <c r="CU103" s="40"/>
      <c r="CV103" s="40"/>
      <c r="CW103" s="40"/>
      <c r="CX103" s="40"/>
      <c r="CY103" s="40"/>
      <c r="CZ103" s="40"/>
      <c r="DA103" s="40" t="s">
        <v>133</v>
      </c>
      <c r="DB103" s="40"/>
      <c r="DC103" s="40"/>
      <c r="DD103" s="40"/>
      <c r="DE103" s="40"/>
      <c r="DF103" s="40"/>
      <c r="DG103" s="40"/>
      <c r="DH103" s="40"/>
      <c r="DI103" s="40"/>
      <c r="DJ103" s="40"/>
      <c r="DK103" s="41"/>
      <c r="DL103" s="32"/>
      <c r="DM103" s="39"/>
      <c r="DN103" s="40"/>
      <c r="DO103" s="40"/>
      <c r="DP103" s="40"/>
      <c r="DQ103" s="40"/>
      <c r="DR103" s="40"/>
      <c r="DS103" s="40"/>
      <c r="DT103" s="40" t="s">
        <v>133</v>
      </c>
      <c r="DU103" s="40"/>
      <c r="DV103" s="40"/>
      <c r="DW103" s="40"/>
      <c r="DX103" s="40"/>
      <c r="DY103" s="40"/>
      <c r="DZ103" s="40"/>
      <c r="EA103" s="40"/>
      <c r="EB103" s="40"/>
      <c r="EC103" s="40"/>
      <c r="ED103" s="41"/>
    </row>
    <row r="104" spans="22:134">
      <c r="V104" s="39"/>
      <c r="W104" s="40"/>
      <c r="X104" s="40"/>
      <c r="Y104" s="40"/>
      <c r="Z104" s="40"/>
      <c r="AA104" s="40"/>
      <c r="AB104" s="40"/>
      <c r="AC104" s="40">
        <f>AH100</f>
        <v>-1.4368433848714283E-2</v>
      </c>
      <c r="AD104" s="40">
        <f t="shared" ref="AD104" si="129">AI100</f>
        <v>-8.7345037356959365E-2</v>
      </c>
      <c r="AE104" s="40">
        <f t="shared" ref="AE104" si="130">AJ100</f>
        <v>-0.1026811001606092</v>
      </c>
      <c r="AF104" s="40">
        <f t="shared" ref="AF104" si="131">AK100</f>
        <v>-3.2758122329048359E-2</v>
      </c>
      <c r="AG104" s="40"/>
      <c r="AH104" s="40"/>
      <c r="AI104" s="40"/>
      <c r="AJ104" s="40"/>
      <c r="AK104" s="40"/>
      <c r="AL104" s="40"/>
      <c r="AM104" s="41"/>
      <c r="AN104" s="32"/>
      <c r="AO104" s="39"/>
      <c r="AP104" s="40"/>
      <c r="AQ104" s="40"/>
      <c r="AR104" s="40"/>
      <c r="AS104" s="40"/>
      <c r="AT104" s="40"/>
      <c r="AU104" s="40"/>
      <c r="AV104" s="40">
        <f>BA100</f>
        <v>-5.9283272109798668E-2</v>
      </c>
      <c r="AW104" s="40">
        <f t="shared" ref="AW104" si="132">BB100</f>
        <v>-9.7967627806076998E-2</v>
      </c>
      <c r="AX104" s="40">
        <f t="shared" ref="AX104" si="133">BC100</f>
        <v>-0.15272316920668491</v>
      </c>
      <c r="AY104" s="40">
        <f t="shared" ref="AY104" si="134">BD100</f>
        <v>-5.2264051573318274E-2</v>
      </c>
      <c r="AZ104" s="40"/>
      <c r="BA104" s="40"/>
      <c r="BB104" s="40"/>
      <c r="BC104" s="40"/>
      <c r="BD104" s="40"/>
      <c r="BE104" s="40"/>
      <c r="BF104" s="41"/>
      <c r="BG104" s="32"/>
      <c r="BH104" s="39"/>
      <c r="BI104" s="40"/>
      <c r="BJ104" s="40"/>
      <c r="BK104" s="40"/>
      <c r="BL104" s="40"/>
      <c r="BM104" s="40"/>
      <c r="BN104" s="40"/>
      <c r="BO104" s="40">
        <f>BT100</f>
        <v>-8.7536351783038466E-2</v>
      </c>
      <c r="BP104" s="40">
        <f t="shared" ref="BP104" si="135">BU100</f>
        <v>-0.10356174390978264</v>
      </c>
      <c r="BQ104" s="40">
        <f t="shared" ref="BQ104" si="136">BV100</f>
        <v>-0.18992880562261075</v>
      </c>
      <c r="BR104" s="40">
        <f t="shared" ref="BR104" si="137">BW100</f>
        <v>-5.6216952355077038E-2</v>
      </c>
      <c r="BS104" s="40"/>
      <c r="BT104" s="40"/>
      <c r="BU104" s="40"/>
      <c r="BV104" s="40"/>
      <c r="BW104" s="40"/>
      <c r="BX104" s="40"/>
      <c r="BY104" s="41"/>
      <c r="BZ104" s="32"/>
      <c r="CA104" s="39"/>
      <c r="CB104" s="40"/>
      <c r="CC104" s="40"/>
      <c r="CD104" s="40"/>
      <c r="CE104" s="40"/>
      <c r="CF104" s="40"/>
      <c r="CG104" s="40"/>
      <c r="CH104" s="40">
        <f>CM100</f>
        <v>-0.11557925603502268</v>
      </c>
      <c r="CI104" s="40">
        <f t="shared" ref="CI104" si="138">CN100</f>
        <v>-0.10049414860167266</v>
      </c>
      <c r="CJ104" s="40">
        <f t="shared" ref="CJ104" si="139">CO100</f>
        <v>-0.22390358094259549</v>
      </c>
      <c r="CK104" s="40">
        <f t="shared" ref="CK104" si="140">CP100</f>
        <v>-4.6780837340977252E-2</v>
      </c>
      <c r="CL104" s="40"/>
      <c r="CM104" s="40"/>
      <c r="CN104" s="40"/>
      <c r="CO104" s="40"/>
      <c r="CP104" s="40"/>
      <c r="CQ104" s="40"/>
      <c r="CR104" s="41"/>
      <c r="CS104" s="32"/>
      <c r="CT104" s="39"/>
      <c r="CU104" s="40"/>
      <c r="CV104" s="40"/>
      <c r="CW104" s="40"/>
      <c r="CX104" s="40"/>
      <c r="CY104" s="40"/>
      <c r="CZ104" s="40"/>
      <c r="DA104" s="40">
        <f>DF100</f>
        <v>-0.14511487225624894</v>
      </c>
      <c r="DB104" s="40">
        <f t="shared" ref="DB104" si="141">DG100</f>
        <v>-8.3896844421233047E-2</v>
      </c>
      <c r="DC104" s="40">
        <f t="shared" ref="DC104" si="142">DH100</f>
        <v>-0.26606028906493318</v>
      </c>
      <c r="DD104" s="40">
        <f t="shared" ref="DD104" si="143">DI100</f>
        <v>-2.9316479726900282E-2</v>
      </c>
      <c r="DE104" s="40"/>
      <c r="DF104" s="40"/>
      <c r="DG104" s="40"/>
      <c r="DH104" s="40"/>
      <c r="DI104" s="40"/>
      <c r="DJ104" s="40"/>
      <c r="DK104" s="41"/>
      <c r="DL104" s="32"/>
      <c r="DM104" s="39"/>
      <c r="DN104" s="40"/>
      <c r="DO104" s="40"/>
      <c r="DP104" s="40"/>
      <c r="DQ104" s="40"/>
      <c r="DR104" s="40"/>
      <c r="DS104" s="40"/>
      <c r="DT104" s="40">
        <f>DY100</f>
        <v>-0.12015722127758287</v>
      </c>
      <c r="DU104" s="40">
        <f t="shared" ref="DU104" si="144">DZ100</f>
        <v>-4.6034199557715991E-3</v>
      </c>
      <c r="DV104" s="40">
        <f t="shared" ref="DV104" si="145">EA100</f>
        <v>-0.29199676713068889</v>
      </c>
      <c r="DW104" s="40">
        <f t="shared" ref="DW104" si="146">EB100</f>
        <v>-3.8170885600608176E-2</v>
      </c>
      <c r="DX104" s="40"/>
      <c r="DY104" s="40"/>
      <c r="DZ104" s="40"/>
      <c r="EA104" s="40"/>
      <c r="EB104" s="40"/>
      <c r="EC104" s="40"/>
      <c r="ED104" s="41"/>
    </row>
    <row r="105" spans="22:134">
      <c r="V105" s="39"/>
      <c r="W105" s="40"/>
      <c r="X105" s="40"/>
      <c r="Y105" s="40"/>
      <c r="Z105" s="40"/>
      <c r="AA105" s="40"/>
      <c r="AB105" s="40" t="s">
        <v>134</v>
      </c>
      <c r="AC105" s="40" t="s">
        <v>135</v>
      </c>
      <c r="AD105" s="40" t="s">
        <v>136</v>
      </c>
      <c r="AE105" s="40"/>
      <c r="AF105" s="40"/>
      <c r="AG105" s="40"/>
      <c r="AH105" s="40"/>
      <c r="AI105" s="40"/>
      <c r="AJ105" s="40"/>
      <c r="AK105" s="40"/>
      <c r="AL105" s="40"/>
      <c r="AM105" s="41"/>
      <c r="AN105" s="32"/>
      <c r="AO105" s="39"/>
      <c r="AP105" s="40"/>
      <c r="AQ105" s="40"/>
      <c r="AR105" s="40"/>
      <c r="AS105" s="40"/>
      <c r="AT105" s="40"/>
      <c r="AU105" s="40" t="s">
        <v>134</v>
      </c>
      <c r="AV105" s="40" t="s">
        <v>135</v>
      </c>
      <c r="AW105" s="40" t="s">
        <v>136</v>
      </c>
      <c r="AX105" s="40"/>
      <c r="AY105" s="40"/>
      <c r="AZ105" s="40"/>
      <c r="BA105" s="40"/>
      <c r="BB105" s="40"/>
      <c r="BC105" s="40"/>
      <c r="BD105" s="40"/>
      <c r="BE105" s="40"/>
      <c r="BF105" s="41"/>
      <c r="BG105" s="32"/>
      <c r="BH105" s="39"/>
      <c r="BI105" s="40"/>
      <c r="BJ105" s="40"/>
      <c r="BK105" s="40"/>
      <c r="BL105" s="40"/>
      <c r="BM105" s="40"/>
      <c r="BN105" s="40" t="s">
        <v>134</v>
      </c>
      <c r="BO105" s="40" t="s">
        <v>135</v>
      </c>
      <c r="BP105" s="40" t="s">
        <v>136</v>
      </c>
      <c r="BQ105" s="40"/>
      <c r="BR105" s="40"/>
      <c r="BS105" s="40"/>
      <c r="BT105" s="40"/>
      <c r="BU105" s="40"/>
      <c r="BV105" s="40"/>
      <c r="BW105" s="40"/>
      <c r="BX105" s="40"/>
      <c r="BY105" s="41"/>
      <c r="BZ105" s="32"/>
      <c r="CA105" s="39"/>
      <c r="CB105" s="40"/>
      <c r="CC105" s="40"/>
      <c r="CD105" s="40"/>
      <c r="CE105" s="40"/>
      <c r="CF105" s="40"/>
      <c r="CG105" s="40" t="s">
        <v>134</v>
      </c>
      <c r="CH105" s="40" t="s">
        <v>135</v>
      </c>
      <c r="CI105" s="40" t="s">
        <v>136</v>
      </c>
      <c r="CJ105" s="40"/>
      <c r="CK105" s="40"/>
      <c r="CL105" s="40"/>
      <c r="CM105" s="40"/>
      <c r="CN105" s="40"/>
      <c r="CO105" s="40"/>
      <c r="CP105" s="40"/>
      <c r="CQ105" s="40"/>
      <c r="CR105" s="41"/>
      <c r="CS105" s="32"/>
      <c r="CT105" s="39"/>
      <c r="CU105" s="40"/>
      <c r="CV105" s="40"/>
      <c r="CW105" s="40"/>
      <c r="CX105" s="40"/>
      <c r="CY105" s="40"/>
      <c r="CZ105" s="40" t="s">
        <v>134</v>
      </c>
      <c r="DA105" s="40" t="s">
        <v>135</v>
      </c>
      <c r="DB105" s="40" t="s">
        <v>136</v>
      </c>
      <c r="DC105" s="40"/>
      <c r="DD105" s="40"/>
      <c r="DE105" s="40"/>
      <c r="DF105" s="40"/>
      <c r="DG105" s="40"/>
      <c r="DH105" s="40"/>
      <c r="DI105" s="40"/>
      <c r="DJ105" s="40"/>
      <c r="DK105" s="41"/>
      <c r="DL105" s="32"/>
      <c r="DM105" s="39"/>
      <c r="DN105" s="40"/>
      <c r="DO105" s="40"/>
      <c r="DP105" s="40"/>
      <c r="DQ105" s="40"/>
      <c r="DR105" s="40"/>
      <c r="DS105" s="40" t="s">
        <v>134</v>
      </c>
      <c r="DT105" s="40" t="s">
        <v>135</v>
      </c>
      <c r="DU105" s="40" t="s">
        <v>136</v>
      </c>
      <c r="DV105" s="40"/>
      <c r="DW105" s="40"/>
      <c r="DX105" s="40"/>
      <c r="DY105" s="40"/>
      <c r="DZ105" s="40"/>
      <c r="EA105" s="40"/>
      <c r="EB105" s="40"/>
      <c r="EC105" s="40"/>
      <c r="ED105" s="41"/>
    </row>
    <row r="106" spans="22:134">
      <c r="V106" s="39"/>
      <c r="W106" s="40"/>
      <c r="X106" s="40"/>
      <c r="Y106" s="40"/>
      <c r="Z106" s="40"/>
      <c r="AA106" s="30">
        <v>15</v>
      </c>
      <c r="AB106" s="113" t="s">
        <v>137</v>
      </c>
      <c r="AC106" s="113"/>
      <c r="AD106" s="40"/>
      <c r="AE106" s="40"/>
      <c r="AF106" s="40"/>
      <c r="AG106" s="40"/>
      <c r="AH106" s="40"/>
      <c r="AI106" s="40"/>
      <c r="AJ106" s="40"/>
      <c r="AK106" s="40"/>
      <c r="AL106" s="40"/>
      <c r="AM106" s="41"/>
      <c r="AN106" s="32"/>
      <c r="AO106" s="39"/>
      <c r="AP106" s="40"/>
      <c r="AQ106" s="40"/>
      <c r="AR106" s="40"/>
      <c r="AS106" s="40"/>
      <c r="AT106" s="30">
        <v>15</v>
      </c>
      <c r="AU106" s="113" t="s">
        <v>137</v>
      </c>
      <c r="AV106" s="113"/>
      <c r="AW106" s="40"/>
      <c r="AX106" s="40"/>
      <c r="AY106" s="40"/>
      <c r="AZ106" s="40"/>
      <c r="BA106" s="40"/>
      <c r="BB106" s="40"/>
      <c r="BC106" s="40"/>
      <c r="BD106" s="40"/>
      <c r="BE106" s="40"/>
      <c r="BF106" s="41"/>
      <c r="BG106" s="32"/>
      <c r="BH106" s="39"/>
      <c r="BI106" s="40"/>
      <c r="BJ106" s="40"/>
      <c r="BK106" s="40"/>
      <c r="BL106" s="40"/>
      <c r="BM106" s="30">
        <v>15</v>
      </c>
      <c r="BN106" s="113" t="s">
        <v>137</v>
      </c>
      <c r="BO106" s="113"/>
      <c r="BP106" s="40"/>
      <c r="BQ106" s="40"/>
      <c r="BR106" s="40"/>
      <c r="BS106" s="40"/>
      <c r="BT106" s="40"/>
      <c r="BU106" s="40"/>
      <c r="BV106" s="40"/>
      <c r="BW106" s="40"/>
      <c r="BX106" s="40"/>
      <c r="BY106" s="41"/>
      <c r="BZ106" s="32"/>
      <c r="CA106" s="39"/>
      <c r="CB106" s="40"/>
      <c r="CC106" s="40"/>
      <c r="CD106" s="40"/>
      <c r="CE106" s="40"/>
      <c r="CF106" s="30">
        <v>15</v>
      </c>
      <c r="CG106" s="113" t="s">
        <v>137</v>
      </c>
      <c r="CH106" s="113"/>
      <c r="CI106" s="40"/>
      <c r="CJ106" s="40"/>
      <c r="CK106" s="40"/>
      <c r="CL106" s="40"/>
      <c r="CM106" s="40"/>
      <c r="CN106" s="40"/>
      <c r="CO106" s="40"/>
      <c r="CP106" s="40"/>
      <c r="CQ106" s="40"/>
      <c r="CR106" s="41"/>
      <c r="CS106" s="32"/>
      <c r="CT106" s="39"/>
      <c r="CU106" s="40"/>
      <c r="CV106" s="40"/>
      <c r="CW106" s="40"/>
      <c r="CX106" s="40"/>
      <c r="CY106" s="30">
        <v>15</v>
      </c>
      <c r="CZ106" s="113" t="s">
        <v>137</v>
      </c>
      <c r="DA106" s="113"/>
      <c r="DB106" s="40"/>
      <c r="DC106" s="40"/>
      <c r="DD106" s="40"/>
      <c r="DE106" s="40"/>
      <c r="DF106" s="40"/>
      <c r="DG106" s="40"/>
      <c r="DH106" s="40"/>
      <c r="DI106" s="40"/>
      <c r="DJ106" s="40"/>
      <c r="DK106" s="41"/>
      <c r="DL106" s="32"/>
      <c r="DM106" s="39"/>
      <c r="DN106" s="40"/>
      <c r="DO106" s="40"/>
      <c r="DP106" s="40"/>
      <c r="DQ106" s="40"/>
      <c r="DR106" s="30">
        <v>15</v>
      </c>
      <c r="DS106" s="113" t="s">
        <v>137</v>
      </c>
      <c r="DT106" s="113"/>
      <c r="DU106" s="40"/>
      <c r="DV106" s="40"/>
      <c r="DW106" s="40"/>
      <c r="DX106" s="40"/>
      <c r="DY106" s="40"/>
      <c r="DZ106" s="40"/>
      <c r="EA106" s="40"/>
      <c r="EB106" s="40"/>
      <c r="EC106" s="40"/>
      <c r="ED106" s="41"/>
    </row>
    <row r="107" spans="22:134">
      <c r="V107" s="39"/>
      <c r="W107" s="40"/>
      <c r="X107" s="40"/>
      <c r="Y107" s="40"/>
      <c r="Z107" s="40"/>
      <c r="AA107" s="40"/>
      <c r="AB107" s="40"/>
      <c r="AC107" s="40" t="s">
        <v>138</v>
      </c>
      <c r="AD107" s="40"/>
      <c r="AE107" s="40"/>
      <c r="AF107" s="40"/>
      <c r="AG107" s="40"/>
      <c r="AH107" s="40"/>
      <c r="AI107" s="40"/>
      <c r="AJ107" s="40"/>
      <c r="AK107" s="40"/>
      <c r="AL107" s="40"/>
      <c r="AM107" s="41"/>
      <c r="AN107" s="32"/>
      <c r="AO107" s="39"/>
      <c r="AP107" s="40"/>
      <c r="AQ107" s="40"/>
      <c r="AR107" s="40"/>
      <c r="AS107" s="40"/>
      <c r="AT107" s="40"/>
      <c r="AU107" s="40"/>
      <c r="AV107" s="40" t="s">
        <v>138</v>
      </c>
      <c r="AW107" s="40"/>
      <c r="AX107" s="40"/>
      <c r="AY107" s="40"/>
      <c r="AZ107" s="40"/>
      <c r="BA107" s="40"/>
      <c r="BB107" s="40"/>
      <c r="BC107" s="40"/>
      <c r="BD107" s="40"/>
      <c r="BE107" s="40"/>
      <c r="BF107" s="41"/>
      <c r="BG107" s="32"/>
      <c r="BH107" s="39"/>
      <c r="BI107" s="40"/>
      <c r="BJ107" s="40"/>
      <c r="BK107" s="40"/>
      <c r="BL107" s="40"/>
      <c r="BM107" s="40"/>
      <c r="BN107" s="40"/>
      <c r="BO107" s="40" t="s">
        <v>138</v>
      </c>
      <c r="BP107" s="40"/>
      <c r="BQ107" s="40"/>
      <c r="BR107" s="40"/>
      <c r="BS107" s="40"/>
      <c r="BT107" s="40"/>
      <c r="BU107" s="40"/>
      <c r="BV107" s="40"/>
      <c r="BW107" s="40"/>
      <c r="BX107" s="40"/>
      <c r="BY107" s="41"/>
      <c r="BZ107" s="32"/>
      <c r="CA107" s="39"/>
      <c r="CB107" s="40"/>
      <c r="CC107" s="40"/>
      <c r="CD107" s="40"/>
      <c r="CE107" s="40"/>
      <c r="CF107" s="40"/>
      <c r="CG107" s="40"/>
      <c r="CH107" s="40" t="s">
        <v>138</v>
      </c>
      <c r="CI107" s="40"/>
      <c r="CJ107" s="40"/>
      <c r="CK107" s="40"/>
      <c r="CL107" s="40"/>
      <c r="CM107" s="40"/>
      <c r="CN107" s="40"/>
      <c r="CO107" s="40"/>
      <c r="CP107" s="40"/>
      <c r="CQ107" s="40"/>
      <c r="CR107" s="41"/>
      <c r="CS107" s="32"/>
      <c r="CT107" s="39"/>
      <c r="CU107" s="40"/>
      <c r="CV107" s="40"/>
      <c r="CW107" s="40"/>
      <c r="CX107" s="40"/>
      <c r="CY107" s="40"/>
      <c r="CZ107" s="40"/>
      <c r="DA107" s="40" t="s">
        <v>138</v>
      </c>
      <c r="DB107" s="40"/>
      <c r="DC107" s="40"/>
      <c r="DD107" s="40"/>
      <c r="DE107" s="40"/>
      <c r="DF107" s="40"/>
      <c r="DG107" s="40"/>
      <c r="DH107" s="40"/>
      <c r="DI107" s="40"/>
      <c r="DJ107" s="40"/>
      <c r="DK107" s="41"/>
      <c r="DL107" s="32"/>
      <c r="DM107" s="39"/>
      <c r="DN107" s="40"/>
      <c r="DO107" s="40"/>
      <c r="DP107" s="40"/>
      <c r="DQ107" s="40"/>
      <c r="DR107" s="40"/>
      <c r="DS107" s="40"/>
      <c r="DT107" s="40" t="s">
        <v>138</v>
      </c>
      <c r="DU107" s="40"/>
      <c r="DV107" s="40"/>
      <c r="DW107" s="40"/>
      <c r="DX107" s="40"/>
      <c r="DY107" s="40"/>
      <c r="DZ107" s="40"/>
      <c r="EA107" s="40"/>
      <c r="EB107" s="40"/>
      <c r="EC107" s="40"/>
      <c r="ED107" s="41"/>
    </row>
    <row r="108" spans="22:134">
      <c r="V108" s="39"/>
      <c r="W108" s="40"/>
      <c r="X108" s="40"/>
      <c r="Y108" s="40"/>
      <c r="Z108" s="40"/>
      <c r="AA108" s="40" t="s">
        <v>181</v>
      </c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1"/>
      <c r="AN108" s="32"/>
      <c r="AO108" s="39"/>
      <c r="AP108" s="40"/>
      <c r="AQ108" s="40"/>
      <c r="AR108" s="40"/>
      <c r="AS108" s="40"/>
      <c r="AT108" s="40" t="s">
        <v>181</v>
      </c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1"/>
      <c r="BG108" s="32"/>
      <c r="BH108" s="39"/>
      <c r="BI108" s="40"/>
      <c r="BJ108" s="40"/>
      <c r="BK108" s="40"/>
      <c r="BL108" s="40"/>
      <c r="BM108" s="40" t="s">
        <v>181</v>
      </c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1"/>
      <c r="BZ108" s="32"/>
      <c r="CA108" s="39"/>
      <c r="CB108" s="40"/>
      <c r="CC108" s="40"/>
      <c r="CD108" s="40"/>
      <c r="CE108" s="40"/>
      <c r="CF108" s="40" t="s">
        <v>181</v>
      </c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1"/>
      <c r="CS108" s="32"/>
      <c r="CT108" s="39"/>
      <c r="CU108" s="40"/>
      <c r="CV108" s="40"/>
      <c r="CW108" s="40"/>
      <c r="CX108" s="40"/>
      <c r="CY108" s="40" t="s">
        <v>181</v>
      </c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1"/>
      <c r="DL108" s="32"/>
      <c r="DM108" s="39"/>
      <c r="DN108" s="40"/>
      <c r="DO108" s="40"/>
      <c r="DP108" s="40"/>
      <c r="DQ108" s="40"/>
      <c r="DR108" s="40" t="s">
        <v>181</v>
      </c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1"/>
    </row>
    <row r="109" spans="22:134">
      <c r="V109" s="39"/>
      <c r="W109" s="40"/>
      <c r="X109" s="40"/>
      <c r="Y109" s="40"/>
      <c r="Z109" s="71"/>
      <c r="AA109" s="40">
        <f>iNPUT!A36</f>
        <v>1</v>
      </c>
      <c r="AB109" s="40">
        <f>iNPUT!B36</f>
        <v>0</v>
      </c>
      <c r="AC109" s="40">
        <f>iNPUT!C36</f>
        <v>0.10344834966583473</v>
      </c>
      <c r="AD109" s="40">
        <f>iNPUT!D36</f>
        <v>8.4444466666666704E-2</v>
      </c>
      <c r="AE109" s="40">
        <f>iNPUT!E36</f>
        <v>0.11263160526315795</v>
      </c>
      <c r="AF109" s="40">
        <f>iNPUT!F36</f>
        <v>0.10959981689772427</v>
      </c>
      <c r="AG109" s="40">
        <f>iNPUT!G36</f>
        <v>-0.11387018519281396</v>
      </c>
      <c r="AH109" s="40">
        <f>iNPUT!H36</f>
        <v>0.16080604532546292</v>
      </c>
      <c r="AI109" s="40">
        <f>iNPUT!I36</f>
        <v>2.9660400957576188E-2</v>
      </c>
      <c r="AJ109" s="40">
        <f>iNPUT!J36</f>
        <v>0.21390659142759133</v>
      </c>
      <c r="AK109" s="40"/>
      <c r="AL109" s="40"/>
      <c r="AM109" s="41"/>
      <c r="AN109" s="32"/>
      <c r="AO109" s="39"/>
      <c r="AP109" s="40"/>
      <c r="AQ109" s="40"/>
      <c r="AR109" s="40"/>
      <c r="AS109" s="71"/>
      <c r="AT109" s="40">
        <f>iNPUT!A35</f>
        <v>1</v>
      </c>
      <c r="AU109" s="40">
        <f>iNPUT!B35</f>
        <v>0</v>
      </c>
      <c r="AV109" s="40">
        <f>iNPUT!C35</f>
        <v>0.10463738655499137</v>
      </c>
      <c r="AW109" s="40">
        <f>iNPUT!D35</f>
        <v>9.0222200000000113E-2</v>
      </c>
      <c r="AX109" s="40">
        <f>iNPUT!E35</f>
        <v>0.13000000000000003</v>
      </c>
      <c r="AY109" s="40">
        <f>iNPUT!F35</f>
        <v>0.13889615485221019</v>
      </c>
      <c r="AZ109" s="40">
        <f>iNPUT!G35</f>
        <v>-9.4133751938876492E-2</v>
      </c>
      <c r="BA109" s="40">
        <f>iNPUT!H35</f>
        <v>0.16450839820150656</v>
      </c>
      <c r="BB109" s="40">
        <f>iNPUT!I35</f>
        <v>2.3493555807313288E-2</v>
      </c>
      <c r="BC109" s="40">
        <f>iNPUT!J35</f>
        <v>0.21045550435716351</v>
      </c>
      <c r="BD109" s="40"/>
      <c r="BE109" s="40"/>
      <c r="BF109" s="41"/>
      <c r="BG109" s="32"/>
      <c r="BH109" s="39"/>
      <c r="BI109" s="40"/>
      <c r="BJ109" s="40"/>
      <c r="BK109" s="40"/>
      <c r="BL109" s="71"/>
      <c r="BM109" s="40">
        <f>iNPUT!A34</f>
        <v>1</v>
      </c>
      <c r="BN109" s="40">
        <f>iNPUT!B34</f>
        <v>0</v>
      </c>
      <c r="BO109" s="40">
        <f>iNPUT!C34</f>
        <v>6.7063069371297704E-2</v>
      </c>
      <c r="BP109" s="40">
        <f>iNPUT!D34</f>
        <v>7.444444444444448E-2</v>
      </c>
      <c r="BQ109" s="40">
        <f>iNPUT!E34</f>
        <v>0.11921055263157901</v>
      </c>
      <c r="BR109" s="40">
        <f>iNPUT!F34</f>
        <v>0.11195398901386343</v>
      </c>
      <c r="BS109" s="40">
        <f>iNPUT!G34</f>
        <v>-6.2425130452500172E-2</v>
      </c>
      <c r="BT109" s="40">
        <f>iNPUT!H34</f>
        <v>0.16397561198920779</v>
      </c>
      <c r="BU109" s="40">
        <f>iNPUT!I34</f>
        <v>1.7444493409736896E-2</v>
      </c>
      <c r="BV109" s="40">
        <f>iNPUT!J34</f>
        <v>0.20217925622660635</v>
      </c>
      <c r="BW109" s="40"/>
      <c r="BX109" s="40"/>
      <c r="BY109" s="41"/>
      <c r="BZ109" s="32"/>
      <c r="CA109" s="39"/>
      <c r="CB109" s="40"/>
      <c r="CC109" s="40"/>
      <c r="CD109" s="40"/>
      <c r="CE109" s="71"/>
      <c r="CF109" s="40">
        <f>iNPUT!A33</f>
        <v>1</v>
      </c>
      <c r="CG109" s="40">
        <f>iNPUT!B33</f>
        <v>0</v>
      </c>
      <c r="CH109" s="40">
        <f>iNPUT!C33</f>
        <v>9.6551773996474938E-2</v>
      </c>
      <c r="CI109" s="40">
        <f>iNPUT!D33</f>
        <v>9.8666666666666777E-2</v>
      </c>
      <c r="CJ109" s="40">
        <f>iNPUT!E33</f>
        <v>0.1081579210526316</v>
      </c>
      <c r="CK109" s="40">
        <f>iNPUT!F33</f>
        <v>8.5796521056761679E-2</v>
      </c>
      <c r="CL109" s="40">
        <f>iNPUT!G33</f>
        <v>-1.6943015895396506E-2</v>
      </c>
      <c r="CM109" s="40">
        <f>iNPUT!H33</f>
        <v>0.14267630201942549</v>
      </c>
      <c r="CN109" s="40">
        <f>iNPUT!I33</f>
        <v>1.4007210150810677E-2</v>
      </c>
      <c r="CO109" s="40">
        <f>iNPUT!J33</f>
        <v>0.18684099642347227</v>
      </c>
      <c r="CP109" s="40"/>
      <c r="CQ109" s="40"/>
      <c r="CR109" s="41"/>
      <c r="CS109" s="32"/>
      <c r="CT109" s="39"/>
      <c r="CU109" s="40"/>
      <c r="CV109" s="40"/>
      <c r="CW109" s="40"/>
      <c r="CX109" s="71"/>
      <c r="CY109" s="40">
        <f>iNPUT!A32</f>
        <v>1</v>
      </c>
      <c r="CZ109" s="40">
        <f>iNPUT!B32</f>
        <v>0</v>
      </c>
      <c r="DA109" s="40">
        <f>iNPUT!C32</f>
        <v>0.18977408299106016</v>
      </c>
      <c r="DB109" s="40">
        <f>iNPUT!D32</f>
        <v>0.16688888888888884</v>
      </c>
      <c r="DC109" s="40">
        <f>iNPUT!E32</f>
        <v>0.16236842105263163</v>
      </c>
      <c r="DD109" s="40">
        <f>iNPUT!F32</f>
        <v>0.16505362280931193</v>
      </c>
      <c r="DE109" s="40">
        <f>iNPUT!G32</f>
        <v>1.8042808179765397E-2</v>
      </c>
      <c r="DF109" s="40">
        <f>iNPUT!H32</f>
        <v>0.1073770866692443</v>
      </c>
      <c r="DG109" s="40">
        <f>iNPUT!I32</f>
        <v>5.5681266008060304E-3</v>
      </c>
      <c r="DH109" s="40">
        <f>iNPUT!J32</f>
        <v>0.12443470364555562</v>
      </c>
      <c r="DI109" s="40"/>
      <c r="DJ109" s="40"/>
      <c r="DK109" s="41"/>
      <c r="DL109" s="32"/>
      <c r="DM109" s="39"/>
      <c r="DN109" s="40"/>
      <c r="DO109" s="40"/>
      <c r="DP109" s="40"/>
      <c r="DQ109" s="71"/>
      <c r="DR109" s="40">
        <f>iNPUT!A31</f>
        <v>1</v>
      </c>
      <c r="DS109" s="40">
        <f>iNPUT!B31</f>
        <v>0</v>
      </c>
      <c r="DT109" s="40">
        <f>iNPUT!C31</f>
        <v>0.32104638099991395</v>
      </c>
      <c r="DU109" s="40">
        <f>iNPUT!D31</f>
        <v>0.35222222222222227</v>
      </c>
      <c r="DV109" s="40">
        <f>iNPUT!E31</f>
        <v>0.29394736842105268</v>
      </c>
      <c r="DW109" s="40">
        <f>iNPUT!F31</f>
        <v>0.27491501438660726</v>
      </c>
      <c r="DX109" s="40">
        <f>iNPUT!G31</f>
        <v>0</v>
      </c>
      <c r="DY109" s="40">
        <f>iNPUT!H31</f>
        <v>0</v>
      </c>
      <c r="DZ109" s="40">
        <f>iNPUT!I31</f>
        <v>0</v>
      </c>
      <c r="EA109" s="40">
        <f>iNPUT!J31</f>
        <v>0</v>
      </c>
      <c r="EB109" s="40"/>
      <c r="EC109" s="40"/>
      <c r="ED109" s="41"/>
    </row>
    <row r="110" spans="22:134">
      <c r="V110" s="39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1"/>
      <c r="AN110" s="32"/>
      <c r="AO110" s="39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1"/>
      <c r="BG110" s="32"/>
      <c r="BH110" s="39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1"/>
      <c r="BZ110" s="32"/>
      <c r="CA110" s="39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1"/>
      <c r="CS110" s="32"/>
      <c r="CT110" s="39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1"/>
      <c r="DL110" s="32"/>
      <c r="DM110" s="39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1"/>
    </row>
    <row r="111" spans="22:134">
      <c r="V111" s="39"/>
      <c r="W111" s="40"/>
      <c r="X111" s="40"/>
      <c r="Y111" s="40"/>
      <c r="Z111" s="40"/>
      <c r="AA111" s="40" t="s">
        <v>139</v>
      </c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1"/>
      <c r="AN111" s="32"/>
      <c r="AO111" s="39"/>
      <c r="AP111" s="40"/>
      <c r="AQ111" s="40"/>
      <c r="AR111" s="40"/>
      <c r="AS111" s="40"/>
      <c r="AT111" s="40" t="s">
        <v>139</v>
      </c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1"/>
      <c r="BG111" s="32"/>
      <c r="BH111" s="39"/>
      <c r="BI111" s="40"/>
      <c r="BJ111" s="40"/>
      <c r="BK111" s="40"/>
      <c r="BL111" s="40"/>
      <c r="BM111" s="40" t="s">
        <v>139</v>
      </c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1"/>
      <c r="BZ111" s="32"/>
      <c r="CA111" s="39"/>
      <c r="CB111" s="40"/>
      <c r="CC111" s="40"/>
      <c r="CD111" s="40"/>
      <c r="CE111" s="40"/>
      <c r="CF111" s="40" t="s">
        <v>139</v>
      </c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1"/>
      <c r="CS111" s="32"/>
      <c r="CT111" s="39"/>
      <c r="CU111" s="40"/>
      <c r="CV111" s="40"/>
      <c r="CW111" s="40"/>
      <c r="CX111" s="40"/>
      <c r="CY111" s="40" t="s">
        <v>139</v>
      </c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1"/>
      <c r="DL111" s="32"/>
      <c r="DM111" s="39"/>
      <c r="DN111" s="40"/>
      <c r="DO111" s="40"/>
      <c r="DP111" s="40"/>
      <c r="DQ111" s="40"/>
      <c r="DR111" s="40" t="s">
        <v>139</v>
      </c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1"/>
    </row>
    <row r="112" spans="22:134">
      <c r="V112" s="39"/>
      <c r="W112" s="40"/>
      <c r="X112" s="40"/>
      <c r="Y112" s="40"/>
      <c r="AB112" s="49" t="s">
        <v>104</v>
      </c>
      <c r="AC112" s="49"/>
      <c r="AD112" s="40">
        <f>AC47</f>
        <v>-0.14976398329627477</v>
      </c>
      <c r="AE112" s="40">
        <f>AD47</f>
        <v>2.676369665968209E-2</v>
      </c>
      <c r="AF112" s="40">
        <f>AE47</f>
        <v>-6.5730771417747275E-2</v>
      </c>
      <c r="AG112" s="40">
        <f>AF47</f>
        <v>0.11283054974528353</v>
      </c>
      <c r="AN112" s="32"/>
      <c r="AO112" s="39"/>
      <c r="AP112" s="40"/>
      <c r="AQ112" s="40"/>
      <c r="AR112" s="40"/>
      <c r="AS112" s="40"/>
      <c r="AU112" s="49" t="s">
        <v>104</v>
      </c>
      <c r="AV112" s="40">
        <f>AV47</f>
        <v>-0.24796912594563145</v>
      </c>
      <c r="AW112" s="40">
        <f>AW47</f>
        <v>3.2052458990412751E-2</v>
      </c>
      <c r="AX112" s="40">
        <f>AX47</f>
        <v>-0.10725726461047246</v>
      </c>
      <c r="AY112" s="40">
        <f>AY47</f>
        <v>0.15603140335734469</v>
      </c>
      <c r="AZ112" s="40"/>
      <c r="BA112" s="40"/>
      <c r="BB112" s="40"/>
      <c r="BC112" s="40"/>
      <c r="BD112" s="40"/>
      <c r="BE112" s="40"/>
      <c r="BF112" s="41"/>
      <c r="BG112" s="32"/>
      <c r="BH112" s="39"/>
      <c r="BI112" s="40"/>
      <c r="BJ112" s="40"/>
      <c r="BK112" s="40"/>
      <c r="BL112" s="40"/>
      <c r="BM112" s="49" t="s">
        <v>104</v>
      </c>
      <c r="BN112" s="49"/>
      <c r="BO112" s="40">
        <f>BO47</f>
        <v>-0.3163392234314189</v>
      </c>
      <c r="BP112" s="40">
        <f>BP47</f>
        <v>3.551940940928882E-2</v>
      </c>
      <c r="BQ112" s="40">
        <f>BQ47</f>
        <v>-0.13553169352423583</v>
      </c>
      <c r="BR112" s="40">
        <f>BR47</f>
        <v>0.16973550457017636</v>
      </c>
      <c r="BS112" s="40"/>
      <c r="BT112" s="40"/>
      <c r="BU112" s="40"/>
      <c r="BV112" s="40"/>
      <c r="BW112" s="40"/>
      <c r="BX112" s="40"/>
      <c r="BY112" s="41"/>
      <c r="BZ112" s="32"/>
      <c r="CA112" s="39"/>
      <c r="CB112" s="40"/>
      <c r="CC112" s="40"/>
      <c r="CD112" s="40"/>
      <c r="CE112" s="40"/>
      <c r="CF112" s="49" t="s">
        <v>104</v>
      </c>
      <c r="CG112" s="49"/>
      <c r="CH112" s="40">
        <f>CH47</f>
        <v>-0.37965309160518917</v>
      </c>
      <c r="CI112" s="40">
        <f>CI47</f>
        <v>3.8188744146952537E-2</v>
      </c>
      <c r="CJ112" s="40">
        <f>CJ47</f>
        <v>-0.1573745769725301</v>
      </c>
      <c r="CK112" s="40">
        <f>CK47</f>
        <v>0.17439097806259396</v>
      </c>
      <c r="CL112" s="40"/>
      <c r="CM112" s="40"/>
      <c r="CN112" s="40"/>
      <c r="CO112" s="40"/>
      <c r="CP112" s="40"/>
      <c r="CQ112" s="40"/>
      <c r="CR112" s="41"/>
      <c r="CS112" s="32"/>
      <c r="CT112" s="39"/>
      <c r="CU112" s="40"/>
      <c r="CV112" s="40"/>
      <c r="CW112" s="40"/>
      <c r="CX112" s="40"/>
      <c r="CY112" s="49" t="s">
        <v>104</v>
      </c>
      <c r="CZ112" s="49"/>
      <c r="DA112" s="40">
        <f>DA47</f>
        <v>-0.46803218492692472</v>
      </c>
      <c r="DB112" s="40">
        <f>DB47</f>
        <v>3.8228327540812061E-2</v>
      </c>
      <c r="DC112" s="40">
        <f>DC47</f>
        <v>-0.17510998146850676</v>
      </c>
      <c r="DD112" s="40">
        <f>DD47</f>
        <v>0.19397910420164696</v>
      </c>
      <c r="DE112" s="40"/>
      <c r="DF112" s="40"/>
      <c r="DG112" s="40"/>
      <c r="DH112" s="40"/>
      <c r="DI112" s="40"/>
      <c r="DJ112" s="40"/>
      <c r="DK112" s="41"/>
      <c r="DL112" s="32"/>
      <c r="DM112" s="39"/>
      <c r="DN112" s="40"/>
      <c r="DO112" s="40"/>
      <c r="DP112" s="40"/>
      <c r="DQ112" s="40"/>
      <c r="DR112" s="49" t="s">
        <v>104</v>
      </c>
      <c r="DS112" s="49"/>
      <c r="DT112" s="40">
        <f>DT47</f>
        <v>-0.59667662507672736</v>
      </c>
      <c r="DU112" s="40">
        <f>DU47</f>
        <v>-2.4350078050843646E-2</v>
      </c>
      <c r="DV112" s="40">
        <f>DV47</f>
        <v>-0.18221821445773367</v>
      </c>
      <c r="DW112" s="40">
        <f>DW47</f>
        <v>-5.6491862548709366E-2</v>
      </c>
      <c r="DX112" s="40"/>
      <c r="DY112" s="40"/>
      <c r="DZ112" s="40"/>
      <c r="EA112" s="40"/>
      <c r="EB112" s="40"/>
      <c r="EC112" s="40"/>
      <c r="ED112" s="41"/>
    </row>
    <row r="113" spans="20:134">
      <c r="V113" s="39"/>
      <c r="W113" s="40"/>
      <c r="X113" s="40"/>
      <c r="Y113" s="40"/>
      <c r="AB113" s="49" t="s">
        <v>132</v>
      </c>
      <c r="AC113" s="49"/>
      <c r="AD113" s="40">
        <f>AC104</f>
        <v>-1.4368433848714283E-2</v>
      </c>
      <c r="AE113" s="40">
        <f>AD104</f>
        <v>-8.7345037356959365E-2</v>
      </c>
      <c r="AF113" s="40">
        <f>AE104</f>
        <v>-0.1026811001606092</v>
      </c>
      <c r="AG113" s="40">
        <f>AF104</f>
        <v>-3.2758122329048359E-2</v>
      </c>
      <c r="AM113" s="41"/>
      <c r="AN113" s="32"/>
      <c r="AO113" s="39"/>
      <c r="AP113" s="40"/>
      <c r="AQ113" s="40"/>
      <c r="AR113" s="40"/>
      <c r="AS113" s="40"/>
      <c r="AU113" s="49" t="s">
        <v>132</v>
      </c>
      <c r="AV113" s="40">
        <f>AV104</f>
        <v>-5.9283272109798668E-2</v>
      </c>
      <c r="AW113" s="40">
        <f>AW104</f>
        <v>-9.7967627806076998E-2</v>
      </c>
      <c r="AX113" s="40">
        <f>AX104</f>
        <v>-0.15272316920668491</v>
      </c>
      <c r="AY113" s="40">
        <f>AY104</f>
        <v>-5.2264051573318274E-2</v>
      </c>
      <c r="AZ113" s="40"/>
      <c r="BA113" s="40"/>
      <c r="BB113" s="40"/>
      <c r="BC113" s="40"/>
      <c r="BD113" s="40"/>
      <c r="BE113" s="40"/>
      <c r="BF113" s="41"/>
      <c r="BG113" s="32"/>
      <c r="BH113" s="39"/>
      <c r="BI113" s="40"/>
      <c r="BJ113" s="40"/>
      <c r="BK113" s="40"/>
      <c r="BL113" s="40"/>
      <c r="BM113" s="49" t="s">
        <v>132</v>
      </c>
      <c r="BN113" s="49"/>
      <c r="BO113" s="40">
        <f>BO104</f>
        <v>-8.7536351783038466E-2</v>
      </c>
      <c r="BP113" s="40">
        <f>BP104</f>
        <v>-0.10356174390978264</v>
      </c>
      <c r="BQ113" s="40">
        <f>BQ104</f>
        <v>-0.18992880562261075</v>
      </c>
      <c r="BR113" s="40">
        <f>BR104</f>
        <v>-5.6216952355077038E-2</v>
      </c>
      <c r="BS113" s="40"/>
      <c r="BT113" s="40"/>
      <c r="BU113" s="40"/>
      <c r="BV113" s="40"/>
      <c r="BW113" s="40"/>
      <c r="BX113" s="40"/>
      <c r="BY113" s="41"/>
      <c r="BZ113" s="32"/>
      <c r="CA113" s="39"/>
      <c r="CB113" s="40"/>
      <c r="CC113" s="40"/>
      <c r="CD113" s="40"/>
      <c r="CE113" s="40"/>
      <c r="CF113" s="49" t="s">
        <v>132</v>
      </c>
      <c r="CG113" s="49"/>
      <c r="CH113" s="40">
        <f>CH104</f>
        <v>-0.11557925603502268</v>
      </c>
      <c r="CI113" s="40">
        <f>CI104</f>
        <v>-0.10049414860167266</v>
      </c>
      <c r="CJ113" s="40">
        <f>CJ104</f>
        <v>-0.22390358094259549</v>
      </c>
      <c r="CK113" s="40">
        <f>CK104</f>
        <v>-4.6780837340977252E-2</v>
      </c>
      <c r="CL113" s="40"/>
      <c r="CM113" s="40"/>
      <c r="CN113" s="40"/>
      <c r="CO113" s="40"/>
      <c r="CP113" s="40"/>
      <c r="CQ113" s="40"/>
      <c r="CR113" s="41"/>
      <c r="CS113" s="32"/>
      <c r="CT113" s="39"/>
      <c r="CU113" s="40"/>
      <c r="CV113" s="40"/>
      <c r="CW113" s="40"/>
      <c r="CX113" s="40"/>
      <c r="CY113" s="49" t="s">
        <v>132</v>
      </c>
      <c r="CZ113" s="49"/>
      <c r="DA113" s="40">
        <f>DA104</f>
        <v>-0.14511487225624894</v>
      </c>
      <c r="DB113" s="40">
        <f>DB104</f>
        <v>-8.3896844421233047E-2</v>
      </c>
      <c r="DC113" s="40">
        <f>DC104</f>
        <v>-0.26606028906493318</v>
      </c>
      <c r="DD113" s="40">
        <f>DD104</f>
        <v>-2.9316479726900282E-2</v>
      </c>
      <c r="DE113" s="40"/>
      <c r="DF113" s="40"/>
      <c r="DG113" s="40"/>
      <c r="DH113" s="40"/>
      <c r="DI113" s="40"/>
      <c r="DJ113" s="40"/>
      <c r="DK113" s="41"/>
      <c r="DL113" s="32"/>
      <c r="DM113" s="39"/>
      <c r="DN113" s="40"/>
      <c r="DO113" s="40"/>
      <c r="DP113" s="40"/>
      <c r="DQ113" s="40"/>
      <c r="DR113" s="49" t="s">
        <v>132</v>
      </c>
      <c r="DS113" s="49"/>
      <c r="DT113" s="40">
        <f>DT104</f>
        <v>-0.12015722127758287</v>
      </c>
      <c r="DU113" s="40">
        <f>DU104</f>
        <v>-4.6034199557715991E-3</v>
      </c>
      <c r="DV113" s="40">
        <f>DV104</f>
        <v>-0.29199676713068889</v>
      </c>
      <c r="DW113" s="40">
        <f>DW104</f>
        <v>-3.8170885600608176E-2</v>
      </c>
      <c r="DX113" s="40"/>
      <c r="DY113" s="40"/>
      <c r="DZ113" s="40"/>
      <c r="EA113" s="40"/>
      <c r="EB113" s="40"/>
      <c r="EC113" s="40"/>
      <c r="ED113" s="41"/>
    </row>
    <row r="114" spans="20:134">
      <c r="V114" s="39"/>
      <c r="W114" s="40"/>
      <c r="X114" s="40"/>
      <c r="Y114" s="40"/>
      <c r="Z114" s="40"/>
      <c r="AA114" s="40"/>
      <c r="AB114" s="55" t="s">
        <v>137</v>
      </c>
      <c r="AC114" s="33">
        <f t="array" ref="AC114:AL129">MMULT(AC82:AC97,AA109:AJ109)</f>
        <v>-0.11124837103991929</v>
      </c>
      <c r="AD114" s="33">
        <v>0</v>
      </c>
      <c r="AE114" s="33">
        <v>-1.1508460387092093E-2</v>
      </c>
      <c r="AF114" s="33">
        <v>-9.3943093600014332E-3</v>
      </c>
      <c r="AG114" s="33">
        <v>-1.2530082613137521E-2</v>
      </c>
      <c r="AH114" s="33">
        <v>-1.2192801096145246E-2</v>
      </c>
      <c r="AI114" s="33">
        <v>1.266787261271449E-2</v>
      </c>
      <c r="AJ114" s="33">
        <v>-1.7889410595829176E-2</v>
      </c>
      <c r="AK114" s="33">
        <v>-3.299671290921213E-3</v>
      </c>
      <c r="AL114" s="33">
        <v>-2.3796759851021098E-2</v>
      </c>
      <c r="AM114" s="41"/>
      <c r="AN114" s="32"/>
      <c r="AO114" s="39"/>
      <c r="AP114" s="40"/>
      <c r="AQ114" s="40"/>
      <c r="AR114" s="40"/>
      <c r="AS114" s="40"/>
      <c r="AT114" s="40"/>
      <c r="AU114" s="55" t="s">
        <v>137</v>
      </c>
      <c r="AV114" s="33">
        <f t="array" ref="AV114:BE129">MMULT(AV82:AV97,AT109:BC109)</f>
        <v>-0.18112488139245361</v>
      </c>
      <c r="AW114" s="33">
        <v>0</v>
      </c>
      <c r="AX114" s="33">
        <v>-1.8952434228989134E-2</v>
      </c>
      <c r="AY114" s="33">
        <v>-1.6341485273966248E-2</v>
      </c>
      <c r="AZ114" s="33">
        <v>-2.3546234581018975E-2</v>
      </c>
      <c r="BA114" s="33">
        <v>-2.5157549573474439E-2</v>
      </c>
      <c r="BB114" s="33">
        <v>1.7049964654955656E-2</v>
      </c>
      <c r="BC114" s="33">
        <v>-2.9796564112310405E-2</v>
      </c>
      <c r="BD114" s="33">
        <v>-4.2552675090866089E-3</v>
      </c>
      <c r="BE114" s="33">
        <v>-3.8118728265080247E-2</v>
      </c>
      <c r="BF114" s="41"/>
      <c r="BG114" s="32"/>
      <c r="BH114" s="39"/>
      <c r="BI114" s="40"/>
      <c r="BJ114" s="40"/>
      <c r="BK114" s="40"/>
      <c r="BL114" s="40"/>
      <c r="BM114" s="40"/>
      <c r="BN114" s="55" t="s">
        <v>137</v>
      </c>
      <c r="BO114" s="33">
        <f t="array" ref="BO114:BX129">MMULT(BO82:BO97,BM109:BV109)</f>
        <v>-0.23524916093448189</v>
      </c>
      <c r="BP114" s="33">
        <v>0</v>
      </c>
      <c r="BQ114" s="33">
        <v>-1.5776530799288736E-2</v>
      </c>
      <c r="BR114" s="33">
        <v>-1.7512993091789216E-2</v>
      </c>
      <c r="BS114" s="33">
        <v>-2.8044182481114854E-2</v>
      </c>
      <c r="BT114" s="33">
        <v>-2.6337081978779577E-2</v>
      </c>
      <c r="BU114" s="33">
        <v>1.468545956017624E-2</v>
      </c>
      <c r="BV114" s="33">
        <v>-3.8575125134179301E-2</v>
      </c>
      <c r="BW114" s="33">
        <v>-4.1038024375677036E-3</v>
      </c>
      <c r="BX114" s="33">
        <v>-4.756250038566677E-2</v>
      </c>
      <c r="BY114" s="41"/>
      <c r="BZ114" s="32"/>
      <c r="CA114" s="39"/>
      <c r="CB114" s="40"/>
      <c r="CC114" s="40"/>
      <c r="CD114" s="40"/>
      <c r="CE114" s="40"/>
      <c r="CF114" s="40"/>
      <c r="CG114" s="55" t="s">
        <v>137</v>
      </c>
      <c r="CH114" s="33">
        <f t="array" ref="CH114:CQ129">MMULT(CH82:CH97,CF109:CO109)</f>
        <v>-0.27418572113468553</v>
      </c>
      <c r="CI114" s="33">
        <v>0</v>
      </c>
      <c r="CJ114" s="33">
        <v>-2.6473117780056659E-2</v>
      </c>
      <c r="CK114" s="33">
        <v>-2.7052991151955669E-2</v>
      </c>
      <c r="CL114" s="33">
        <v>-2.9655357580244179E-2</v>
      </c>
      <c r="CM114" s="33">
        <v>-2.3524180996795433E-2</v>
      </c>
      <c r="CN114" s="33">
        <v>4.6455330314757303E-3</v>
      </c>
      <c r="CO114" s="33">
        <v>-3.9119804758026372E-2</v>
      </c>
      <c r="CP114" s="33">
        <v>-3.840577016285113E-3</v>
      </c>
      <c r="CQ114" s="33">
        <v>-5.1229133341892941E-2</v>
      </c>
      <c r="CR114" s="41"/>
      <c r="CS114" s="32"/>
      <c r="CT114" s="39"/>
      <c r="CU114" s="40"/>
      <c r="CV114" s="40"/>
      <c r="CW114" s="40"/>
      <c r="CX114" s="40"/>
      <c r="CY114" s="40"/>
      <c r="CZ114" s="55" t="s">
        <v>137</v>
      </c>
      <c r="DA114" s="33">
        <f t="array" ref="DA114:DJ129">MMULT(DA82:DA97,CY109:DH109)</f>
        <v>-0.30431468295801384</v>
      </c>
      <c r="DB114" s="33">
        <v>0</v>
      </c>
      <c r="DC114" s="33">
        <v>-5.7751039899072279E-2</v>
      </c>
      <c r="DD114" s="33">
        <v>-5.0786739311437408E-2</v>
      </c>
      <c r="DE114" s="33">
        <v>-4.9411094575024898E-2</v>
      </c>
      <c r="DF114" s="33">
        <v>-5.0228240896287364E-2</v>
      </c>
      <c r="DG114" s="33">
        <v>-5.4906914508975656E-3</v>
      </c>
      <c r="DH114" s="33">
        <v>-3.2676424086706249E-2</v>
      </c>
      <c r="DI114" s="33">
        <v>-1.6944626811943703E-3</v>
      </c>
      <c r="DJ114" s="33">
        <v>-3.7867307388871667E-2</v>
      </c>
      <c r="DK114" s="41"/>
      <c r="DL114" s="32"/>
      <c r="DM114" s="39"/>
      <c r="DN114" s="40"/>
      <c r="DO114" s="40"/>
      <c r="DP114" s="40"/>
      <c r="DQ114" s="40"/>
      <c r="DR114" s="40"/>
      <c r="DS114" s="55" t="s">
        <v>137</v>
      </c>
      <c r="DT114" s="33">
        <f t="array" ref="DT114:EC129">MMULT(DT82:DT97,DR109:EA109)</f>
        <v>-0.31865498181480639</v>
      </c>
      <c r="DU114" s="33">
        <v>0</v>
      </c>
      <c r="DV114" s="33">
        <v>-0.10230302869923698</v>
      </c>
      <c r="DW114" s="33">
        <v>-0.11223736581699294</v>
      </c>
      <c r="DX114" s="33">
        <v>-9.3667793338720731E-2</v>
      </c>
      <c r="DY114" s="33">
        <v>-8.760303890998157E-2</v>
      </c>
      <c r="DZ114" s="33">
        <v>0</v>
      </c>
      <c r="EA114" s="33">
        <v>0</v>
      </c>
      <c r="EB114" s="33">
        <v>0</v>
      </c>
      <c r="EC114" s="33">
        <v>0</v>
      </c>
      <c r="ED114" s="41"/>
    </row>
    <row r="115" spans="20:134">
      <c r="V115" s="39"/>
      <c r="W115" s="40"/>
      <c r="X115" s="40"/>
      <c r="Y115" s="40"/>
      <c r="Z115" s="40"/>
      <c r="AA115" s="40"/>
      <c r="AB115" s="40"/>
      <c r="AC115" s="33">
        <v>1.7879561837097272E-2</v>
      </c>
      <c r="AD115" s="33">
        <v>0</v>
      </c>
      <c r="AE115" s="33">
        <v>1.8496111647959531E-3</v>
      </c>
      <c r="AF115" s="33">
        <v>1.5098300635673666E-3</v>
      </c>
      <c r="AG115" s="33">
        <v>2.0138037511141633E-3</v>
      </c>
      <c r="AH115" s="33">
        <v>1.9595967035573995E-3</v>
      </c>
      <c r="AI115" s="33">
        <v>-2.0359490175566354E-3</v>
      </c>
      <c r="AJ115" s="33">
        <v>2.8751416311756811E-3</v>
      </c>
      <c r="AK115" s="33">
        <v>5.3031497303408261E-4</v>
      </c>
      <c r="AL115" s="33">
        <v>3.8245561287923203E-3</v>
      </c>
      <c r="AM115" s="41"/>
      <c r="AN115" s="32"/>
      <c r="AO115" s="39"/>
      <c r="AP115" s="40"/>
      <c r="AQ115" s="40"/>
      <c r="AR115" s="40"/>
      <c r="AS115" s="40"/>
      <c r="AT115" s="40"/>
      <c r="AU115" s="40"/>
      <c r="AV115" s="33">
        <v>2.0873600774067549E-2</v>
      </c>
      <c r="AW115" s="33">
        <v>0</v>
      </c>
      <c r="AX115" s="33">
        <v>2.1841590329906733E-3</v>
      </c>
      <c r="AY115" s="33">
        <v>1.8832621837580796E-3</v>
      </c>
      <c r="AZ115" s="33">
        <v>2.7135681006287822E-3</v>
      </c>
      <c r="BA115" s="33">
        <v>2.8992628854381006E-3</v>
      </c>
      <c r="BB115" s="33">
        <v>-1.9649103573372148E-3</v>
      </c>
      <c r="BC115" s="33">
        <v>3.4338826280395801E-3</v>
      </c>
      <c r="BD115" s="33">
        <v>4.9039510468513385E-4</v>
      </c>
      <c r="BE115" s="33">
        <v>4.3929641786564647E-3</v>
      </c>
      <c r="BF115" s="41"/>
      <c r="BG115" s="32"/>
      <c r="BH115" s="39"/>
      <c r="BI115" s="40"/>
      <c r="BJ115" s="40"/>
      <c r="BK115" s="40"/>
      <c r="BL115" s="40"/>
      <c r="BM115" s="40"/>
      <c r="BN115" s="40"/>
      <c r="BO115" s="33">
        <v>2.3797009845803106E-2</v>
      </c>
      <c r="BP115" s="33">
        <v>0</v>
      </c>
      <c r="BQ115" s="33">
        <v>1.5959005221185482E-3</v>
      </c>
      <c r="BR115" s="33">
        <v>1.7715551774097876E-3</v>
      </c>
      <c r="BS115" s="33">
        <v>2.8368546946973151E-3</v>
      </c>
      <c r="BT115" s="33">
        <v>2.6641701788398405E-3</v>
      </c>
      <c r="BU115" s="33">
        <v>-1.4855314440036899E-3</v>
      </c>
      <c r="BV115" s="33">
        <v>3.9021292529787675E-3</v>
      </c>
      <c r="BW115" s="33">
        <v>4.1512678142655631E-4</v>
      </c>
      <c r="BX115" s="33">
        <v>4.8112617510417E-3</v>
      </c>
      <c r="BY115" s="41"/>
      <c r="BZ115" s="32"/>
      <c r="CA115" s="39"/>
      <c r="CB115" s="40"/>
      <c r="CC115" s="40"/>
      <c r="CD115" s="40"/>
      <c r="CE115" s="40"/>
      <c r="CF115" s="40"/>
      <c r="CG115" s="40"/>
      <c r="CH115" s="33">
        <v>2.7379726992003618E-2</v>
      </c>
      <c r="CI115" s="33">
        <v>0</v>
      </c>
      <c r="CJ115" s="33">
        <v>2.6435612126171179E-3</v>
      </c>
      <c r="CK115" s="33">
        <v>2.7014663965443599E-3</v>
      </c>
      <c r="CL115" s="33">
        <v>2.9613343504437339E-3</v>
      </c>
      <c r="CM115" s="33">
        <v>2.3490853233978245E-3</v>
      </c>
      <c r="CN115" s="33">
        <v>-4.6389514963713404E-4</v>
      </c>
      <c r="CO115" s="33">
        <v>3.9064381975205242E-3</v>
      </c>
      <c r="CP115" s="33">
        <v>3.8351358984881816E-4</v>
      </c>
      <c r="CQ115" s="33">
        <v>5.1156554729885947E-3</v>
      </c>
      <c r="CR115" s="41"/>
      <c r="CS115" s="32"/>
      <c r="CT115" s="39"/>
      <c r="CU115" s="40"/>
      <c r="CV115" s="40"/>
      <c r="CW115" s="40"/>
      <c r="CX115" s="40"/>
      <c r="CY115" s="40"/>
      <c r="CZ115" s="40"/>
      <c r="DA115" s="33">
        <v>2.7347947171820496E-2</v>
      </c>
      <c r="DB115" s="33">
        <v>0</v>
      </c>
      <c r="DC115" s="33">
        <v>5.1899315962201922E-3</v>
      </c>
      <c r="DD115" s="33">
        <v>4.5640685168971528E-3</v>
      </c>
      <c r="DE115" s="33">
        <v>4.4404430013192768E-3</v>
      </c>
      <c r="DF115" s="33">
        <v>4.5138777571066494E-3</v>
      </c>
      <c r="DG115" s="33">
        <v>4.9343376493151477E-4</v>
      </c>
      <c r="DH115" s="33">
        <v>2.9365428936944838E-3</v>
      </c>
      <c r="DI115" s="33">
        <v>1.5227683212485176E-4</v>
      </c>
      <c r="DJ115" s="33">
        <v>3.4030337016397942E-3</v>
      </c>
      <c r="DK115" s="41"/>
      <c r="DL115" s="32"/>
      <c r="DM115" s="39"/>
      <c r="DN115" s="40"/>
      <c r="DO115" s="40"/>
      <c r="DP115" s="40"/>
      <c r="DQ115" s="40"/>
      <c r="DR115" s="40"/>
      <c r="DS115" s="40"/>
      <c r="DT115" s="33">
        <v>-1.5724101397854025E-2</v>
      </c>
      <c r="DU115" s="33">
        <v>0</v>
      </c>
      <c r="DV115" s="33">
        <v>-5.048165848256723E-3</v>
      </c>
      <c r="DW115" s="33">
        <v>-5.5383779367996966E-3</v>
      </c>
      <c r="DX115" s="33">
        <v>-4.6220582266849868E-3</v>
      </c>
      <c r="DY115" s="33">
        <v>-4.3227915620075103E-3</v>
      </c>
      <c r="DZ115" s="33">
        <v>0</v>
      </c>
      <c r="EA115" s="33">
        <v>0</v>
      </c>
      <c r="EB115" s="33">
        <v>0</v>
      </c>
      <c r="EC115" s="33">
        <v>0</v>
      </c>
      <c r="ED115" s="41"/>
    </row>
    <row r="116" spans="20:134">
      <c r="V116" s="39"/>
      <c r="W116" s="40"/>
      <c r="X116" s="40"/>
      <c r="Y116" s="40"/>
      <c r="Z116" s="40"/>
      <c r="AA116" s="40"/>
      <c r="AB116" s="40"/>
      <c r="AC116" s="33">
        <v>-5.1490767902369339E-2</v>
      </c>
      <c r="AD116" s="33">
        <v>0</v>
      </c>
      <c r="AE116" s="33">
        <v>-5.3266349625266428E-3</v>
      </c>
      <c r="AF116" s="33">
        <v>-4.3481104337726997E-3</v>
      </c>
      <c r="AG116" s="33">
        <v>-5.7994878450765468E-3</v>
      </c>
      <c r="AH116" s="33">
        <v>-5.6433787340228973E-3</v>
      </c>
      <c r="AI116" s="33">
        <v>5.8632632767629976E-3</v>
      </c>
      <c r="AJ116" s="33">
        <v>-8.2800267571512941E-3</v>
      </c>
      <c r="AK116" s="33">
        <v>-1.5272368215977687E-3</v>
      </c>
      <c r="AL116" s="33">
        <v>-1.1014214651985052E-2</v>
      </c>
      <c r="AM116" s="41"/>
      <c r="AN116" s="32"/>
      <c r="AO116" s="39"/>
      <c r="AP116" s="40"/>
      <c r="AQ116" s="40"/>
      <c r="AR116" s="40"/>
      <c r="AS116" s="40"/>
      <c r="AT116" s="40"/>
      <c r="AU116" s="40"/>
      <c r="AV116" s="33">
        <v>-8.4090931727293802E-2</v>
      </c>
      <c r="AW116" s="33">
        <v>0</v>
      </c>
      <c r="AX116" s="33">
        <v>-8.7990553289182295E-3</v>
      </c>
      <c r="AY116" s="33">
        <v>-7.5868688604862561E-3</v>
      </c>
      <c r="AZ116" s="33">
        <v>-1.0931821124548198E-2</v>
      </c>
      <c r="BA116" s="33">
        <v>-1.1679907074860834E-2</v>
      </c>
      <c r="BB116" s="33">
        <v>7.9157949075260737E-3</v>
      </c>
      <c r="BC116" s="33">
        <v>-1.3833664481729352E-2</v>
      </c>
      <c r="BD116" s="33">
        <v>-1.9755949974241487E-3</v>
      </c>
      <c r="BE116" s="33">
        <v>-1.7697399448531419E-2</v>
      </c>
      <c r="BF116" s="41"/>
      <c r="BG116" s="32"/>
      <c r="BH116" s="39"/>
      <c r="BI116" s="40"/>
      <c r="BJ116" s="40"/>
      <c r="BK116" s="40"/>
      <c r="BL116" s="40"/>
      <c r="BM116" s="40"/>
      <c r="BN116" s="40"/>
      <c r="BO116" s="33">
        <v>-0.10256359899199499</v>
      </c>
      <c r="BP116" s="33">
        <v>0</v>
      </c>
      <c r="BQ116" s="33">
        <v>-6.8782297541701192E-3</v>
      </c>
      <c r="BR116" s="33">
        <v>-7.6352901471818529E-3</v>
      </c>
      <c r="BS116" s="33">
        <v>-1.2226663315719383E-2</v>
      </c>
      <c r="BT116" s="33">
        <v>-1.1482404034772102E-2</v>
      </c>
      <c r="BU116" s="33">
        <v>6.4025460467532023E-3</v>
      </c>
      <c r="BV116" s="33">
        <v>-1.6817928912528073E-2</v>
      </c>
      <c r="BW116" s="33">
        <v>-1.7891700266947543E-3</v>
      </c>
      <c r="BX116" s="33">
        <v>-2.0736232160125458E-2</v>
      </c>
      <c r="BY116" s="41"/>
      <c r="BZ116" s="32"/>
      <c r="CA116" s="39"/>
      <c r="CB116" s="40"/>
      <c r="CC116" s="40"/>
      <c r="CD116" s="40"/>
      <c r="CE116" s="40"/>
      <c r="CF116" s="40"/>
      <c r="CG116" s="40"/>
      <c r="CH116" s="33">
        <v>-0.11867468583899667</v>
      </c>
      <c r="CI116" s="33">
        <v>0</v>
      </c>
      <c r="CJ116" s="33">
        <v>-1.1458251446229471E-2</v>
      </c>
      <c r="CK116" s="33">
        <v>-1.1709235669447685E-2</v>
      </c>
      <c r="CL116" s="33">
        <v>-1.2835607301920059E-2</v>
      </c>
      <c r="CM116" s="33">
        <v>-1.0181875182490054E-2</v>
      </c>
      <c r="CN116" s="33">
        <v>2.0107070885513069E-3</v>
      </c>
      <c r="CO116" s="33">
        <v>-1.6932065318825126E-2</v>
      </c>
      <c r="CP116" s="33">
        <v>-1.6623012641282622E-3</v>
      </c>
      <c r="CQ116" s="33">
        <v>-2.2173296552400672E-2</v>
      </c>
      <c r="CR116" s="41"/>
      <c r="CS116" s="32"/>
      <c r="CT116" s="39"/>
      <c r="CU116" s="40"/>
      <c r="CV116" s="40"/>
      <c r="CW116" s="40"/>
      <c r="CX116" s="40"/>
      <c r="CY116" s="40"/>
      <c r="CZ116" s="40"/>
      <c r="DA116" s="33">
        <v>-0.13926758635266695</v>
      </c>
      <c r="DB116" s="33">
        <v>0</v>
      </c>
      <c r="DC116" s="33">
        <v>-2.6429378490455655E-2</v>
      </c>
      <c r="DD116" s="33">
        <v>-2.3242212744633967E-2</v>
      </c>
      <c r="DE116" s="33">
        <v>-2.2612658099893563E-2</v>
      </c>
      <c r="DF116" s="33">
        <v>-2.2986619667416369E-2</v>
      </c>
      <c r="DG116" s="33">
        <v>-2.5127783462200832E-3</v>
      </c>
      <c r="DH116" s="33">
        <v>-1.4954147690006784E-2</v>
      </c>
      <c r="DI116" s="33">
        <v>-7.7545955220033574E-4</v>
      </c>
      <c r="DJ116" s="33">
        <v>-1.7329720835225937E-2</v>
      </c>
      <c r="DK116" s="41"/>
      <c r="DL116" s="32"/>
      <c r="DM116" s="39"/>
      <c r="DN116" s="40"/>
      <c r="DO116" s="40"/>
      <c r="DP116" s="40"/>
      <c r="DQ116" s="40"/>
      <c r="DR116" s="40"/>
      <c r="DS116" s="40"/>
      <c r="DT116" s="33">
        <v>-0.16840311389582374</v>
      </c>
      <c r="DU116" s="33">
        <v>0</v>
      </c>
      <c r="DV116" s="33">
        <v>-5.4065210265370534E-2</v>
      </c>
      <c r="DW116" s="33">
        <v>-5.9315319005529034E-2</v>
      </c>
      <c r="DX116" s="33">
        <v>-4.9501652163588199E-2</v>
      </c>
      <c r="DY116" s="33">
        <v>-4.6296544479419846E-2</v>
      </c>
      <c r="DZ116" s="33">
        <v>0</v>
      </c>
      <c r="EA116" s="33">
        <v>0</v>
      </c>
      <c r="EB116" s="33">
        <v>0</v>
      </c>
      <c r="EC116" s="33">
        <v>0</v>
      </c>
      <c r="ED116" s="41"/>
    </row>
    <row r="117" spans="20:134">
      <c r="V117" s="39"/>
      <c r="W117" s="40"/>
      <c r="X117" s="40"/>
      <c r="Y117" s="40"/>
      <c r="Z117" s="40"/>
      <c r="AA117" s="40"/>
      <c r="AB117" s="40"/>
      <c r="AC117" s="33">
        <v>5.2862767899756045E-2</v>
      </c>
      <c r="AD117" s="33">
        <v>0</v>
      </c>
      <c r="AE117" s="33">
        <v>5.4685660979978271E-3</v>
      </c>
      <c r="AF117" s="33">
        <v>4.4639682418186879E-3</v>
      </c>
      <c r="AG117" s="33">
        <v>5.95401840720326E-3</v>
      </c>
      <c r="AH117" s="33">
        <v>5.7937496825201593E-3</v>
      </c>
      <c r="AI117" s="33">
        <v>-6.0194931705499621E-3</v>
      </c>
      <c r="AJ117" s="33">
        <v>8.5006526509175968E-3</v>
      </c>
      <c r="AK117" s="33">
        <v>1.5679308916340521E-3</v>
      </c>
      <c r="AL117" s="33">
        <v>1.1307694494864707E-2</v>
      </c>
      <c r="AM117" s="41"/>
      <c r="AN117" s="32"/>
      <c r="AO117" s="39"/>
      <c r="AP117" s="40"/>
      <c r="AQ117" s="40"/>
      <c r="AR117" s="40"/>
      <c r="AS117" s="40"/>
      <c r="AT117" s="40"/>
      <c r="AU117" s="40"/>
      <c r="AV117" s="33">
        <v>6.7571703908394454E-2</v>
      </c>
      <c r="AW117" s="33">
        <v>0</v>
      </c>
      <c r="AX117" s="33">
        <v>7.0705265020420916E-3</v>
      </c>
      <c r="AY117" s="33">
        <v>6.0964677843639535E-3</v>
      </c>
      <c r="AZ117" s="33">
        <v>8.7843215080912803E-3</v>
      </c>
      <c r="BA117" s="33">
        <v>9.3854498496880514E-3</v>
      </c>
      <c r="BB117" s="33">
        <v>-6.360778013800015E-3</v>
      </c>
      <c r="BC117" s="33">
        <v>1.1116112773716451E-2</v>
      </c>
      <c r="BD117" s="33">
        <v>1.5874995967671145E-3</v>
      </c>
      <c r="BE117" s="33">
        <v>1.4220837026314071E-2</v>
      </c>
      <c r="BF117" s="41"/>
      <c r="BG117" s="32"/>
      <c r="BH117" s="39"/>
      <c r="BI117" s="40"/>
      <c r="BJ117" s="40"/>
      <c r="BK117" s="40"/>
      <c r="BL117" s="40"/>
      <c r="BM117" s="40"/>
      <c r="BN117" s="40"/>
      <c r="BO117" s="33">
        <v>7.6642781091098858E-2</v>
      </c>
      <c r="BP117" s="33">
        <v>0</v>
      </c>
      <c r="BQ117" s="33">
        <v>5.1399001451215469E-3</v>
      </c>
      <c r="BR117" s="33">
        <v>5.7056292590040286E-3</v>
      </c>
      <c r="BS117" s="33">
        <v>9.136628289091028E-3</v>
      </c>
      <c r="BT117" s="33">
        <v>8.5804650722648215E-3</v>
      </c>
      <c r="BU117" s="33">
        <v>-4.7844356078542601E-3</v>
      </c>
      <c r="BV117" s="33">
        <v>1.2567546933967819E-2</v>
      </c>
      <c r="BW117" s="33">
        <v>1.3369944896475816E-3</v>
      </c>
      <c r="BX117" s="33">
        <v>1.5495580476136975E-2</v>
      </c>
      <c r="BY117" s="41"/>
      <c r="BZ117" s="32"/>
      <c r="CA117" s="39"/>
      <c r="CB117" s="40"/>
      <c r="CC117" s="40"/>
      <c r="CD117" s="40"/>
      <c r="CE117" s="40"/>
      <c r="CF117" s="40"/>
      <c r="CG117" s="40"/>
      <c r="CH117" s="33">
        <v>7.3183501445842569E-2</v>
      </c>
      <c r="CI117" s="33">
        <v>0</v>
      </c>
      <c r="CJ117" s="33">
        <v>7.0659968918696889E-3</v>
      </c>
      <c r="CK117" s="33">
        <v>7.2207721426564746E-3</v>
      </c>
      <c r="CL117" s="33">
        <v>7.9153753717345916E-3</v>
      </c>
      <c r="CM117" s="33">
        <v>6.2788898228057811E-3</v>
      </c>
      <c r="CN117" s="33">
        <v>-1.2399492282776838E-3</v>
      </c>
      <c r="CO117" s="33">
        <v>1.0441551355126097E-2</v>
      </c>
      <c r="CP117" s="33">
        <v>1.0250966843240738E-3</v>
      </c>
      <c r="CQ117" s="33">
        <v>1.3673678331899849E-2</v>
      </c>
      <c r="CR117" s="41"/>
      <c r="CS117" s="32"/>
      <c r="CT117" s="39"/>
      <c r="CU117" s="40"/>
      <c r="CV117" s="40"/>
      <c r="CW117" s="40"/>
      <c r="CX117" s="40"/>
      <c r="CY117" s="40"/>
      <c r="CZ117" s="40"/>
      <c r="DA117" s="33">
        <v>5.2247120161255628E-2</v>
      </c>
      <c r="DB117" s="33">
        <v>0</v>
      </c>
      <c r="DC117" s="33">
        <v>9.9151493175260175E-3</v>
      </c>
      <c r="DD117" s="33">
        <v>8.719463831356215E-3</v>
      </c>
      <c r="DE117" s="33">
        <v>8.4832824051301933E-3</v>
      </c>
      <c r="DF117" s="33">
        <v>8.6235764639686838E-3</v>
      </c>
      <c r="DG117" s="33">
        <v>9.4268476701468869E-4</v>
      </c>
      <c r="DH117" s="33">
        <v>5.6101435497735667E-3</v>
      </c>
      <c r="DI117" s="33">
        <v>2.9091857958539653E-4</v>
      </c>
      <c r="DJ117" s="33">
        <v>6.5013549135995779E-3</v>
      </c>
      <c r="DK117" s="41"/>
      <c r="DL117" s="32"/>
      <c r="DM117" s="39"/>
      <c r="DN117" s="40"/>
      <c r="DO117" s="40"/>
      <c r="DP117" s="40"/>
      <c r="DQ117" s="40"/>
      <c r="DR117" s="40"/>
      <c r="DS117" s="40"/>
      <c r="DT117" s="33">
        <v>-7.5077031157261779E-3</v>
      </c>
      <c r="DU117" s="33">
        <v>0</v>
      </c>
      <c r="DV117" s="33">
        <v>-2.4103209149256674E-3</v>
      </c>
      <c r="DW117" s="33">
        <v>-2.6443798752057764E-3</v>
      </c>
      <c r="DX117" s="33">
        <v>-2.2068695737542479E-3</v>
      </c>
      <c r="DY117" s="33">
        <v>-2.0639803100702381E-3</v>
      </c>
      <c r="DZ117" s="33">
        <v>0</v>
      </c>
      <c r="EA117" s="33">
        <v>0</v>
      </c>
      <c r="EB117" s="33">
        <v>0</v>
      </c>
      <c r="EC117" s="33">
        <v>0</v>
      </c>
      <c r="ED117" s="41"/>
    </row>
    <row r="118" spans="20:134">
      <c r="V118" s="39"/>
      <c r="W118" s="40"/>
      <c r="X118" s="40"/>
      <c r="Y118" s="40"/>
      <c r="Z118" s="40"/>
      <c r="AA118" s="40"/>
      <c r="AB118" s="40"/>
      <c r="AC118" s="33">
        <v>1.6125515659366308E-2</v>
      </c>
      <c r="AD118" s="33">
        <v>0</v>
      </c>
      <c r="AE118" s="33">
        <v>1.6681579824720193E-3</v>
      </c>
      <c r="AF118" s="33">
        <v>1.3617105695801701E-3</v>
      </c>
      <c r="AG118" s="33">
        <v>1.8162427144106182E-3</v>
      </c>
      <c r="AH118" s="33">
        <v>1.767353563647933E-3</v>
      </c>
      <c r="AI118" s="33">
        <v>-1.8362154544616629E-3</v>
      </c>
      <c r="AJ118" s="33">
        <v>2.5930804020165205E-3</v>
      </c>
      <c r="AK118" s="33">
        <v>4.7828926010447828E-4</v>
      </c>
      <c r="AL118" s="33">
        <v>3.4493540897072949E-3</v>
      </c>
      <c r="AM118" s="41"/>
      <c r="AN118" s="32"/>
      <c r="AO118" s="39"/>
      <c r="AP118" s="40"/>
      <c r="AQ118" s="40"/>
      <c r="AR118" s="40"/>
      <c r="AS118" s="40"/>
      <c r="AT118" s="40"/>
      <c r="AU118" s="40"/>
      <c r="AV118" s="33">
        <v>2.4540068777913832E-2</v>
      </c>
      <c r="AW118" s="33">
        <v>0</v>
      </c>
      <c r="AX118" s="33">
        <v>2.5678086628006442E-3</v>
      </c>
      <c r="AY118" s="33">
        <v>2.2140589932947E-3</v>
      </c>
      <c r="AZ118" s="33">
        <v>3.190208941128799E-3</v>
      </c>
      <c r="BA118" s="33">
        <v>3.408521193061008E-3</v>
      </c>
      <c r="BB118" s="33">
        <v>-2.3100487469031087E-3</v>
      </c>
      <c r="BC118" s="33">
        <v>4.0370474064094072E-3</v>
      </c>
      <c r="BD118" s="33">
        <v>5.7653347534922499E-4</v>
      </c>
      <c r="BE118" s="33">
        <v>5.1645925516153367E-3</v>
      </c>
      <c r="BF118" s="41"/>
      <c r="BG118" s="32"/>
      <c r="BH118" s="39"/>
      <c r="BI118" s="40"/>
      <c r="BJ118" s="40"/>
      <c r="BK118" s="40"/>
      <c r="BL118" s="40"/>
      <c r="BM118" s="40"/>
      <c r="BN118" s="40"/>
      <c r="BO118" s="33">
        <v>3.1659645151149413E-2</v>
      </c>
      <c r="BP118" s="33">
        <v>0</v>
      </c>
      <c r="BQ118" s="33">
        <v>2.1231929790422022E-3</v>
      </c>
      <c r="BR118" s="33">
        <v>2.3568846945855684E-3</v>
      </c>
      <c r="BS118" s="33">
        <v>3.7741637945882122E-3</v>
      </c>
      <c r="BT118" s="33">
        <v>3.544423565434596E-3</v>
      </c>
      <c r="BU118" s="33">
        <v>-1.9763574786403667E-3</v>
      </c>
      <c r="BV118" s="33">
        <v>5.1914096890208795E-3</v>
      </c>
      <c r="BW118" s="33">
        <v>5.5228647119383463E-4</v>
      </c>
      <c r="BX118" s="33">
        <v>6.4009235090576721E-3</v>
      </c>
      <c r="BY118" s="41"/>
      <c r="BZ118" s="32"/>
      <c r="CA118" s="39"/>
      <c r="CB118" s="40"/>
      <c r="CC118" s="40"/>
      <c r="CD118" s="40"/>
      <c r="CE118" s="40"/>
      <c r="CF118" s="40"/>
      <c r="CG118" s="40"/>
      <c r="CH118" s="33">
        <v>3.3481838380443205E-2</v>
      </c>
      <c r="CI118" s="33">
        <v>0</v>
      </c>
      <c r="CJ118" s="33">
        <v>3.2327308922950526E-3</v>
      </c>
      <c r="CK118" s="33">
        <v>3.3035413868704E-3</v>
      </c>
      <c r="CL118" s="33">
        <v>3.6213260322489468E-3</v>
      </c>
      <c r="CM118" s="33">
        <v>2.8726252516267869E-3</v>
      </c>
      <c r="CN118" s="33">
        <v>-5.6728331988694606E-4</v>
      </c>
      <c r="CO118" s="33">
        <v>4.7770648849337072E-3</v>
      </c>
      <c r="CP118" s="33">
        <v>4.6898714643034661E-4</v>
      </c>
      <c r="CQ118" s="33">
        <v>6.2557800450916655E-3</v>
      </c>
      <c r="CR118" s="41"/>
      <c r="CS118" s="32"/>
      <c r="CT118" s="39"/>
      <c r="CU118" s="40"/>
      <c r="CV118" s="40"/>
      <c r="CW118" s="40"/>
      <c r="CX118" s="40"/>
      <c r="CY118" s="40"/>
      <c r="CZ118" s="40"/>
      <c r="DA118" s="33">
        <v>2.1197269722873172E-2</v>
      </c>
      <c r="DB118" s="33">
        <v>0</v>
      </c>
      <c r="DC118" s="33">
        <v>4.0226924235724206E-3</v>
      </c>
      <c r="DD118" s="33">
        <v>3.5375887915283883E-3</v>
      </c>
      <c r="DE118" s="33">
        <v>3.4417672155296715E-3</v>
      </c>
      <c r="DF118" s="33">
        <v>3.4986861614263566E-3</v>
      </c>
      <c r="DG118" s="33">
        <v>3.8245827154454945E-4</v>
      </c>
      <c r="DH118" s="33">
        <v>2.2761010681843006E-3</v>
      </c>
      <c r="DI118" s="33">
        <v>1.1802908140839038E-4</v>
      </c>
      <c r="DJ118" s="33">
        <v>2.637675976060632E-3</v>
      </c>
      <c r="DK118" s="41"/>
      <c r="DL118" s="32"/>
      <c r="DM118" s="39"/>
      <c r="DN118" s="40"/>
      <c r="DO118" s="40"/>
      <c r="DP118" s="40"/>
      <c r="DQ118" s="40"/>
      <c r="DR118" s="40"/>
      <c r="DS118" s="40"/>
      <c r="DT118" s="33">
        <v>-1.635649917195045E-2</v>
      </c>
      <c r="DU118" s="33">
        <v>0</v>
      </c>
      <c r="DV118" s="33">
        <v>-5.2511948649827814E-3</v>
      </c>
      <c r="DW118" s="33">
        <v>-5.7611224861203259E-3</v>
      </c>
      <c r="DX118" s="33">
        <v>-4.8079498881759622E-3</v>
      </c>
      <c r="DY118" s="33">
        <v>-4.4966472051712874E-3</v>
      </c>
      <c r="DZ118" s="33">
        <v>0</v>
      </c>
      <c r="EA118" s="33">
        <v>0</v>
      </c>
      <c r="EB118" s="33">
        <v>0</v>
      </c>
      <c r="EC118" s="33">
        <v>0</v>
      </c>
      <c r="ED118" s="41"/>
    </row>
    <row r="119" spans="20:134">
      <c r="V119" s="39"/>
      <c r="W119" s="40"/>
      <c r="X119" s="40"/>
      <c r="Y119" s="40"/>
      <c r="Z119" s="40"/>
      <c r="AA119" s="40"/>
      <c r="AB119" s="40"/>
      <c r="AC119" s="33">
        <v>1.2506255642452618E-2</v>
      </c>
      <c r="AD119" s="33">
        <v>0</v>
      </c>
      <c r="AE119" s="33">
        <v>1.293751506710757E-3</v>
      </c>
      <c r="AF119" s="33">
        <v>1.0560840877239025E-3</v>
      </c>
      <c r="AG119" s="33">
        <v>1.4085996488408651E-3</v>
      </c>
      <c r="AH119" s="33">
        <v>1.370683328488938E-3</v>
      </c>
      <c r="AI119" s="33">
        <v>-1.4240896460747542E-3</v>
      </c>
      <c r="AJ119" s="33">
        <v>2.0110815116920621E-3</v>
      </c>
      <c r="AK119" s="33">
        <v>3.7094055683309422E-4</v>
      </c>
      <c r="AL119" s="33">
        <v>2.6751705159991208E-3</v>
      </c>
      <c r="AM119" s="41"/>
      <c r="AN119" s="32"/>
      <c r="AO119" s="39"/>
      <c r="AP119" s="40"/>
      <c r="AQ119" s="40"/>
      <c r="AR119" s="40"/>
      <c r="AS119" s="40"/>
      <c r="AT119" s="40"/>
      <c r="AU119" s="40"/>
      <c r="AV119" s="33">
        <v>1.5356626218797098E-2</v>
      </c>
      <c r="AW119" s="33">
        <v>0</v>
      </c>
      <c r="AX119" s="33">
        <v>1.6068772338367874E-3</v>
      </c>
      <c r="AY119" s="33">
        <v>1.3855086020375573E-3</v>
      </c>
      <c r="AZ119" s="33">
        <v>1.9963614084436234E-3</v>
      </c>
      <c r="BA119" s="33">
        <v>2.1329763332935529E-3</v>
      </c>
      <c r="BB119" s="33">
        <v>-1.4455768430982929E-3</v>
      </c>
      <c r="BC119" s="33">
        <v>2.5262939810335693E-3</v>
      </c>
      <c r="BD119" s="33">
        <v>3.6078175508336006E-4</v>
      </c>
      <c r="BE119" s="33">
        <v>3.2318865161013841E-3</v>
      </c>
      <c r="BF119" s="41"/>
      <c r="BG119" s="32"/>
      <c r="BH119" s="39"/>
      <c r="BI119" s="40"/>
      <c r="BJ119" s="40"/>
      <c r="BK119" s="40"/>
      <c r="BL119" s="40"/>
      <c r="BM119" s="40"/>
      <c r="BN119" s="40"/>
      <c r="BO119" s="33">
        <v>1.6843923497273976E-2</v>
      </c>
      <c r="BP119" s="33">
        <v>0</v>
      </c>
      <c r="BQ119" s="33">
        <v>1.1296052099825161E-3</v>
      </c>
      <c r="BR119" s="33">
        <v>1.2539365270192854E-3</v>
      </c>
      <c r="BS119" s="33">
        <v>2.0079734285940697E-3</v>
      </c>
      <c r="BT119" s="33">
        <v>1.8857444261641666E-3</v>
      </c>
      <c r="BU119" s="33">
        <v>-1.0514841216492609E-3</v>
      </c>
      <c r="BV119" s="33">
        <v>2.7619926637648972E-3</v>
      </c>
      <c r="BW119" s="33">
        <v>2.9383371244230829E-4</v>
      </c>
      <c r="BX119" s="33">
        <v>3.4054919246167105E-3</v>
      </c>
      <c r="BY119" s="41"/>
      <c r="BZ119" s="32"/>
      <c r="CA119" s="39"/>
      <c r="CB119" s="40"/>
      <c r="CC119" s="40"/>
      <c r="CD119" s="40"/>
      <c r="CE119" s="40"/>
      <c r="CF119" s="40"/>
      <c r="CG119" s="40"/>
      <c r="CH119" s="33">
        <v>1.794659311995447E-2</v>
      </c>
      <c r="CI119" s="33">
        <v>0</v>
      </c>
      <c r="CJ119" s="33">
        <v>1.732775402924536E-3</v>
      </c>
      <c r="CK119" s="33">
        <v>1.770730521168843E-3</v>
      </c>
      <c r="CL119" s="33">
        <v>1.9410662018317371E-3</v>
      </c>
      <c r="CM119" s="33">
        <v>1.5397552545133081E-3</v>
      </c>
      <c r="CN119" s="33">
        <v>-3.0406941249960215E-4</v>
      </c>
      <c r="CO119" s="33">
        <v>2.5605535402023678E-3</v>
      </c>
      <c r="CP119" s="33">
        <v>2.5138170132229533E-4</v>
      </c>
      <c r="CQ119" s="33">
        <v>3.3531593409389252E-3</v>
      </c>
      <c r="CR119" s="41"/>
      <c r="CS119" s="32"/>
      <c r="CT119" s="39"/>
      <c r="CU119" s="40"/>
      <c r="CV119" s="40"/>
      <c r="CW119" s="40"/>
      <c r="CX119" s="40"/>
      <c r="CY119" s="40"/>
      <c r="CZ119" s="40"/>
      <c r="DA119" s="33">
        <v>1.8973629088404893E-2</v>
      </c>
      <c r="DB119" s="33">
        <v>0</v>
      </c>
      <c r="DC119" s="33">
        <v>3.6007030612645436E-3</v>
      </c>
      <c r="DD119" s="33">
        <v>3.1664878767537932E-3</v>
      </c>
      <c r="DE119" s="33">
        <v>3.0807181967225849E-3</v>
      </c>
      <c r="DF119" s="33">
        <v>3.1316662188813705E-3</v>
      </c>
      <c r="DG119" s="33">
        <v>3.4233755011610649E-4</v>
      </c>
      <c r="DH119" s="33">
        <v>2.0373330150557467E-3</v>
      </c>
      <c r="DI119" s="33">
        <v>1.0564756884097436E-4</v>
      </c>
      <c r="DJ119" s="33">
        <v>2.3609779126963566E-3</v>
      </c>
      <c r="DK119" s="41"/>
      <c r="DL119" s="32"/>
      <c r="DM119" s="39"/>
      <c r="DN119" s="40"/>
      <c r="DO119" s="40"/>
      <c r="DP119" s="40"/>
      <c r="DQ119" s="40"/>
      <c r="DR119" s="40"/>
      <c r="DS119" s="40"/>
      <c r="DT119" s="33">
        <v>-1.3762044973128744E-2</v>
      </c>
      <c r="DU119" s="33">
        <v>0</v>
      </c>
      <c r="DV119" s="33">
        <v>-4.4182547337810411E-3</v>
      </c>
      <c r="DW119" s="33">
        <v>-4.847298062757569E-3</v>
      </c>
      <c r="DX119" s="33">
        <v>-4.0453169039433709E-3</v>
      </c>
      <c r="DY119" s="33">
        <v>-3.7833927917768247E-3</v>
      </c>
      <c r="DZ119" s="33">
        <v>0</v>
      </c>
      <c r="EA119" s="33">
        <v>0</v>
      </c>
      <c r="EB119" s="33">
        <v>0</v>
      </c>
      <c r="EC119" s="33">
        <v>0</v>
      </c>
      <c r="ED119" s="41"/>
    </row>
    <row r="120" spans="20:134">
      <c r="V120" s="39"/>
      <c r="W120" s="40"/>
      <c r="X120" s="40"/>
      <c r="Y120" s="40"/>
      <c r="Z120" s="40"/>
      <c r="AA120" s="40"/>
      <c r="AB120" s="40"/>
      <c r="AC120" s="33">
        <v>-6.0784872278836465E-3</v>
      </c>
      <c r="AD120" s="33">
        <v>0</v>
      </c>
      <c r="AE120" s="33">
        <v>-6.2880947218941791E-4</v>
      </c>
      <c r="AF120" s="33">
        <v>-5.1329461209877983E-4</v>
      </c>
      <c r="AG120" s="33">
        <v>-6.8462977404813805E-4</v>
      </c>
      <c r="AH120" s="33">
        <v>-6.6620108719120321E-4</v>
      </c>
      <c r="AI120" s="33">
        <v>6.9215846633126517E-4</v>
      </c>
      <c r="AJ120" s="33">
        <v>-9.7745749267730514E-4</v>
      </c>
      <c r="AK120" s="33">
        <v>-1.8029036839453474E-4</v>
      </c>
      <c r="AL120" s="33">
        <v>-1.3002284839527395E-3</v>
      </c>
      <c r="AM120" s="41"/>
      <c r="AN120" s="32"/>
      <c r="AO120" s="39"/>
      <c r="AP120" s="40"/>
      <c r="AQ120" s="40"/>
      <c r="AR120" s="40"/>
      <c r="AS120" s="40"/>
      <c r="AT120" s="40"/>
      <c r="AU120" s="40"/>
      <c r="AV120" s="33">
        <v>-1.0930233359248675E-2</v>
      </c>
      <c r="AW120" s="33">
        <v>0</v>
      </c>
      <c r="AX120" s="33">
        <v>-1.1437110531479656E-3</v>
      </c>
      <c r="AY120" s="33">
        <v>-9.8614970018480702E-4</v>
      </c>
      <c r="AZ120" s="33">
        <v>-1.4209303367023281E-3</v>
      </c>
      <c r="BA120" s="33">
        <v>-1.5181673852369974E-3</v>
      </c>
      <c r="BB120" s="33">
        <v>1.0289038756735474E-3</v>
      </c>
      <c r="BC120" s="33">
        <v>-1.7981151818986718E-3</v>
      </c>
      <c r="BD120" s="33">
        <v>-2.5679004741246616E-4</v>
      </c>
      <c r="BE120" s="33">
        <v>-2.3003277743621734E-3</v>
      </c>
      <c r="BF120" s="41"/>
      <c r="BG120" s="32"/>
      <c r="BH120" s="39"/>
      <c r="BI120" s="40"/>
      <c r="BJ120" s="40"/>
      <c r="BK120" s="40"/>
      <c r="BL120" s="40"/>
      <c r="BM120" s="40"/>
      <c r="BN120" s="40"/>
      <c r="BO120" s="33">
        <v>-1.0778880973114132E-2</v>
      </c>
      <c r="BP120" s="33">
        <v>0</v>
      </c>
      <c r="BQ120" s="33">
        <v>-7.2286484244491389E-4</v>
      </c>
      <c r="BR120" s="33">
        <v>-8.0242780577627468E-4</v>
      </c>
      <c r="BS120" s="33">
        <v>-1.2849563575549477E-3</v>
      </c>
      <c r="BT120" s="33">
        <v>-1.206738722045761E-3</v>
      </c>
      <c r="BU120" s="33">
        <v>6.7287305087862168E-4</v>
      </c>
      <c r="BV120" s="33">
        <v>-1.7674736041252174E-3</v>
      </c>
      <c r="BW120" s="33">
        <v>-1.8803211809982788E-4</v>
      </c>
      <c r="BX120" s="33">
        <v>-2.1792661380993341E-3</v>
      </c>
      <c r="BY120" s="41"/>
      <c r="BZ120" s="32"/>
      <c r="CA120" s="39"/>
      <c r="CB120" s="40"/>
      <c r="CC120" s="40"/>
      <c r="CD120" s="40"/>
      <c r="CE120" s="40"/>
      <c r="CF120" s="40"/>
      <c r="CG120" s="40"/>
      <c r="CH120" s="33">
        <v>-8.6866224576538469E-3</v>
      </c>
      <c r="CI120" s="33">
        <v>0</v>
      </c>
      <c r="CJ120" s="33">
        <v>-8.3870880832409794E-4</v>
      </c>
      <c r="CK120" s="33">
        <v>-8.5708008248851382E-4</v>
      </c>
      <c r="CL120" s="33">
        <v>-9.3952702598894147E-4</v>
      </c>
      <c r="CM120" s="33">
        <v>-7.4528198660023714E-4</v>
      </c>
      <c r="CN120" s="33">
        <v>1.471775823773374E-4</v>
      </c>
      <c r="CO120" s="33">
        <v>-1.2393751692969443E-3</v>
      </c>
      <c r="CP120" s="33">
        <v>-1.2167534626510896E-4</v>
      </c>
      <c r="CQ120" s="33">
        <v>-1.6230171955425564E-3</v>
      </c>
      <c r="CR120" s="41"/>
      <c r="CS120" s="32"/>
      <c r="CT120" s="39"/>
      <c r="CU120" s="40"/>
      <c r="CV120" s="40"/>
      <c r="CW120" s="40"/>
      <c r="CX120" s="40"/>
      <c r="CY120" s="40"/>
      <c r="CZ120" s="40"/>
      <c r="DA120" s="33">
        <v>-9.0538924352065279E-3</v>
      </c>
      <c r="DB120" s="33">
        <v>0</v>
      </c>
      <c r="DC120" s="33">
        <v>-1.7181941343910154E-3</v>
      </c>
      <c r="DD120" s="33">
        <v>-1.5109940486311335E-3</v>
      </c>
      <c r="DE120" s="33">
        <v>-1.47006621908485E-3</v>
      </c>
      <c r="DF120" s="33">
        <v>-1.4943777469566609E-3</v>
      </c>
      <c r="DG120" s="33">
        <v>-1.633576444886604E-4</v>
      </c>
      <c r="DH120" s="33">
        <v>-9.7218059270918664E-4</v>
      </c>
      <c r="DI120" s="33">
        <v>-5.0413219309309956E-5</v>
      </c>
      <c r="DJ120" s="33">
        <v>-1.1266184220136621E-3</v>
      </c>
      <c r="DK120" s="41"/>
      <c r="DL120" s="32"/>
      <c r="DM120" s="39"/>
      <c r="DN120" s="40"/>
      <c r="DO120" s="40"/>
      <c r="DP120" s="40"/>
      <c r="DQ120" s="40"/>
      <c r="DR120" s="40"/>
      <c r="DS120" s="40"/>
      <c r="DT120" s="33">
        <v>-4.3598849162145613E-3</v>
      </c>
      <c r="DU120" s="33">
        <v>0</v>
      </c>
      <c r="DV120" s="33">
        <v>-1.399725273926798E-3</v>
      </c>
      <c r="DW120" s="33">
        <v>-1.5356483538222401E-3</v>
      </c>
      <c r="DX120" s="33">
        <v>-1.2815766977399121E-3</v>
      </c>
      <c r="DY120" s="33">
        <v>-1.1985978244650781E-3</v>
      </c>
      <c r="DZ120" s="33">
        <v>0</v>
      </c>
      <c r="EA120" s="33">
        <v>0</v>
      </c>
      <c r="EB120" s="33">
        <v>0</v>
      </c>
      <c r="EC120" s="33">
        <v>0</v>
      </c>
      <c r="ED120" s="41"/>
    </row>
    <row r="121" spans="20:134">
      <c r="V121" s="39"/>
      <c r="W121" s="40"/>
      <c r="X121" s="40"/>
      <c r="Y121" s="40"/>
      <c r="Z121" s="40"/>
      <c r="AA121" s="40"/>
      <c r="AB121" s="40"/>
      <c r="AC121" s="33">
        <v>3.776810603746153E-2</v>
      </c>
      <c r="AD121" s="33">
        <v>0</v>
      </c>
      <c r="AE121" s="33">
        <v>3.9070482395796441E-3</v>
      </c>
      <c r="AF121" s="33">
        <v>3.1893075713435538E-3</v>
      </c>
      <c r="AG121" s="33">
        <v>4.2538824107484592E-3</v>
      </c>
      <c r="AH121" s="33">
        <v>4.1393775062796186E-3</v>
      </c>
      <c r="AI121" s="33">
        <v>-4.3006612288675793E-3</v>
      </c>
      <c r="AJ121" s="33">
        <v>6.0733397713169284E-3</v>
      </c>
      <c r="AK121" s="33">
        <v>1.120217168479363E-3</v>
      </c>
      <c r="AL121" s="33">
        <v>8.0788468271492282E-3</v>
      </c>
      <c r="AM121" s="41"/>
      <c r="AN121" s="32"/>
      <c r="AO121" s="39"/>
      <c r="AP121" s="40"/>
      <c r="AQ121" s="40"/>
      <c r="AR121" s="40"/>
      <c r="AS121" s="40"/>
      <c r="AT121" s="40"/>
      <c r="AU121" s="40"/>
      <c r="AV121" s="33">
        <v>5.276107486055813E-2</v>
      </c>
      <c r="AW121" s="33">
        <v>0</v>
      </c>
      <c r="AX121" s="33">
        <v>5.5207809852410583E-3</v>
      </c>
      <c r="AY121" s="33">
        <v>4.7602202482842533E-3</v>
      </c>
      <c r="AZ121" s="33">
        <v>6.8589397318725587E-3</v>
      </c>
      <c r="BA121" s="33">
        <v>7.3283104240011356E-3</v>
      </c>
      <c r="BB121" s="33">
        <v>-4.9665979329522715E-3</v>
      </c>
      <c r="BC121" s="33">
        <v>8.6796399127001943E-3</v>
      </c>
      <c r="BD121" s="33">
        <v>1.2395452566903566E-3</v>
      </c>
      <c r="BE121" s="33">
        <v>1.1103858620204821E-2</v>
      </c>
      <c r="BF121" s="41"/>
      <c r="BG121" s="32"/>
      <c r="BH121" s="39"/>
      <c r="BI121" s="40"/>
      <c r="BJ121" s="40"/>
      <c r="BK121" s="40"/>
      <c r="BL121" s="40"/>
      <c r="BM121" s="40"/>
      <c r="BN121" s="40"/>
      <c r="BO121" s="33">
        <v>5.6952014929533785E-2</v>
      </c>
      <c r="BP121" s="33">
        <v>0</v>
      </c>
      <c r="BQ121" s="33">
        <v>3.8193769280545067E-3</v>
      </c>
      <c r="BR121" s="33">
        <v>4.2397611114208507E-3</v>
      </c>
      <c r="BS121" s="33">
        <v>6.7892811732316611E-3</v>
      </c>
      <c r="BT121" s="33">
        <v>6.3760052537384111E-3</v>
      </c>
      <c r="BU121" s="33">
        <v>-3.555236961508884E-3</v>
      </c>
      <c r="BV121" s="33">
        <v>9.3387415020888022E-3</v>
      </c>
      <c r="BW121" s="33">
        <v>9.9349904910948938E-4</v>
      </c>
      <c r="BX121" s="33">
        <v>1.1514516019059721E-2</v>
      </c>
      <c r="BY121" s="41"/>
      <c r="BZ121" s="32"/>
      <c r="CA121" s="39"/>
      <c r="CB121" s="40"/>
      <c r="CC121" s="40"/>
      <c r="CD121" s="40"/>
      <c r="CE121" s="40"/>
      <c r="CF121" s="40"/>
      <c r="CG121" s="40"/>
      <c r="CH121" s="33">
        <v>5.8994242760841531E-2</v>
      </c>
      <c r="CI121" s="33">
        <v>0</v>
      </c>
      <c r="CJ121" s="33">
        <v>5.6959987941379488E-3</v>
      </c>
      <c r="CK121" s="33">
        <v>5.8207652857363706E-3</v>
      </c>
      <c r="CL121" s="33">
        <v>6.3806946510868816E-3</v>
      </c>
      <c r="CM121" s="33">
        <v>5.0615007912582508E-3</v>
      </c>
      <c r="CN121" s="33">
        <v>-9.9954039283381836E-4</v>
      </c>
      <c r="CO121" s="33">
        <v>8.4170803975531332E-3</v>
      </c>
      <c r="CP121" s="33">
        <v>8.2634475603904876E-4</v>
      </c>
      <c r="CQ121" s="33">
        <v>1.1022543100683848E-2</v>
      </c>
      <c r="CR121" s="41"/>
      <c r="CS121" s="32"/>
      <c r="CT121" s="39"/>
      <c r="CU121" s="40"/>
      <c r="CV121" s="40"/>
      <c r="CW121" s="40"/>
      <c r="CX121" s="40"/>
      <c r="CY121" s="40"/>
      <c r="CZ121" s="40"/>
      <c r="DA121" s="33">
        <v>6.637947354543651E-2</v>
      </c>
      <c r="DB121" s="33">
        <v>0</v>
      </c>
      <c r="DC121" s="33">
        <v>1.2597103721514551E-2</v>
      </c>
      <c r="DD121" s="33">
        <v>1.107799658502729E-2</v>
      </c>
      <c r="DE121" s="33">
        <v>1.0777930309877459E-2</v>
      </c>
      <c r="DF121" s="33">
        <v>1.0956172588849178E-2</v>
      </c>
      <c r="DG121" s="33">
        <v>1.1976721082541226E-3</v>
      </c>
      <c r="DH121" s="33">
        <v>7.1276344839471453E-3</v>
      </c>
      <c r="DI121" s="33">
        <v>3.6960931239584521E-4</v>
      </c>
      <c r="DJ121" s="33">
        <v>8.2599101187743919E-3</v>
      </c>
      <c r="DK121" s="41"/>
      <c r="DL121" s="32"/>
      <c r="DM121" s="39"/>
      <c r="DN121" s="40"/>
      <c r="DO121" s="40"/>
      <c r="DP121" s="40"/>
      <c r="DQ121" s="40"/>
      <c r="DR121" s="40"/>
      <c r="DS121" s="40"/>
      <c r="DT121" s="33">
        <v>-1.7302687547368779E-2</v>
      </c>
      <c r="DU121" s="33">
        <v>0</v>
      </c>
      <c r="DV121" s="33">
        <v>-5.554965218655024E-3</v>
      </c>
      <c r="DW121" s="33">
        <v>-6.0943910583510039E-3</v>
      </c>
      <c r="DX121" s="33">
        <v>-5.0860794711607713E-3</v>
      </c>
      <c r="DY121" s="33">
        <v>-4.7567685960118586E-3</v>
      </c>
      <c r="DZ121" s="33">
        <v>0</v>
      </c>
      <c r="EA121" s="33">
        <v>0</v>
      </c>
      <c r="EB121" s="33">
        <v>0</v>
      </c>
      <c r="EC121" s="33">
        <v>0</v>
      </c>
      <c r="ED121" s="41"/>
    </row>
    <row r="122" spans="20:134">
      <c r="T122" s="32"/>
      <c r="V122" s="39"/>
      <c r="W122" s="40"/>
      <c r="X122" s="40"/>
      <c r="Y122" s="40"/>
      <c r="Z122" s="40"/>
      <c r="AA122" s="40"/>
      <c r="AB122" s="40"/>
      <c r="AC122" s="33">
        <v>1.2935374555194029E-2</v>
      </c>
      <c r="AD122" s="33">
        <v>0</v>
      </c>
      <c r="AE122" s="33">
        <v>1.3381431500442533E-3</v>
      </c>
      <c r="AF122" s="33">
        <v>1.0923208054469309E-3</v>
      </c>
      <c r="AG122" s="33">
        <v>1.4569320008317112E-3</v>
      </c>
      <c r="AH122" s="33">
        <v>1.4177146827527472E-3</v>
      </c>
      <c r="AI122" s="33">
        <v>-1.4729534961383575E-3</v>
      </c>
      <c r="AJ122" s="33">
        <v>2.0800864270243708E-3</v>
      </c>
      <c r="AK122" s="33">
        <v>3.8366839584348363E-4</v>
      </c>
      <c r="AL122" s="33">
        <v>2.7669618799407501E-3</v>
      </c>
      <c r="AM122" s="41"/>
      <c r="AN122" s="32"/>
      <c r="AO122" s="39"/>
      <c r="AP122" s="40"/>
      <c r="AQ122" s="40"/>
      <c r="AR122" s="40"/>
      <c r="AS122" s="40"/>
      <c r="AT122" s="40"/>
      <c r="AU122" s="40"/>
      <c r="AV122" s="33">
        <v>1.7676271610299114E-2</v>
      </c>
      <c r="AW122" s="33">
        <v>0</v>
      </c>
      <c r="AX122" s="33">
        <v>1.8495988653378882E-3</v>
      </c>
      <c r="AY122" s="33">
        <v>1.5947921124787308E-3</v>
      </c>
      <c r="AZ122" s="33">
        <v>2.2979153093388854E-3</v>
      </c>
      <c r="BA122" s="33">
        <v>2.4551661587938322E-3</v>
      </c>
      <c r="BB122" s="33">
        <v>-1.6639337669681017E-3</v>
      </c>
      <c r="BC122" s="33">
        <v>2.9078951287850722E-3</v>
      </c>
      <c r="BD122" s="33">
        <v>4.1527847354178976E-4</v>
      </c>
      <c r="BE122" s="33">
        <v>3.7200686568997108E-3</v>
      </c>
      <c r="BF122" s="41"/>
      <c r="BG122" s="32"/>
      <c r="BH122" s="39"/>
      <c r="BI122" s="40"/>
      <c r="BJ122" s="40"/>
      <c r="BK122" s="40"/>
      <c r="BL122" s="40"/>
      <c r="BM122" s="40"/>
      <c r="BN122" s="40"/>
      <c r="BO122" s="33">
        <v>1.5248767698814902E-2</v>
      </c>
      <c r="BP122" s="33">
        <v>0</v>
      </c>
      <c r="BQ122" s="33">
        <v>1.0226291660124275E-3</v>
      </c>
      <c r="BR122" s="33">
        <v>1.1351860398006654E-3</v>
      </c>
      <c r="BS122" s="33">
        <v>1.8178140243262958E-3</v>
      </c>
      <c r="BT122" s="33">
        <v>1.7071603714280789E-3</v>
      </c>
      <c r="BU122" s="33">
        <v>-9.5190631283839113E-4</v>
      </c>
      <c r="BV122" s="33">
        <v>2.5004260154944374E-3</v>
      </c>
      <c r="BW122" s="33">
        <v>2.6600702762858542E-4</v>
      </c>
      <c r="BX122" s="33">
        <v>3.0829845117186965E-3</v>
      </c>
      <c r="BY122" s="41"/>
      <c r="BZ122" s="32"/>
      <c r="CA122" s="39"/>
      <c r="CB122" s="40"/>
      <c r="CC122" s="40"/>
      <c r="CD122" s="40"/>
      <c r="CE122" s="40"/>
      <c r="CF122" s="40"/>
      <c r="CG122" s="40"/>
      <c r="CH122" s="33">
        <v>4.5511647333700712E-3</v>
      </c>
      <c r="CI122" s="33">
        <v>0</v>
      </c>
      <c r="CJ122" s="33">
        <v>4.3942302875707423E-4</v>
      </c>
      <c r="CK122" s="33">
        <v>4.4904825369251417E-4</v>
      </c>
      <c r="CL122" s="33">
        <v>4.9224451592936127E-4</v>
      </c>
      <c r="CM122" s="33">
        <v>3.9047410087937644E-4</v>
      </c>
      <c r="CN122" s="33">
        <v>-7.7110456420057116E-5</v>
      </c>
      <c r="CO122" s="33">
        <v>6.4934335403846633E-4</v>
      </c>
      <c r="CP122" s="33">
        <v>6.3749120851272825E-5</v>
      </c>
      <c r="CQ122" s="33">
        <v>8.5034415367023057E-4</v>
      </c>
      <c r="CR122" s="41"/>
      <c r="CS122" s="32"/>
      <c r="CT122" s="39"/>
      <c r="CU122" s="40"/>
      <c r="CV122" s="40"/>
      <c r="CW122" s="40"/>
      <c r="CX122" s="40"/>
      <c r="CY122" s="40"/>
      <c r="CZ122" s="40"/>
      <c r="DA122" s="33">
        <v>-5.348822154023514E-3</v>
      </c>
      <c r="DB122" s="33">
        <v>0</v>
      </c>
      <c r="DC122" s="33">
        <v>-1.0150678193620796E-3</v>
      </c>
      <c r="DD122" s="33">
        <v>-8.9265898614925726E-4</v>
      </c>
      <c r="DE122" s="33">
        <v>-8.6847980764013404E-4</v>
      </c>
      <c r="DF122" s="33">
        <v>-8.8284247428428849E-4</v>
      </c>
      <c r="DG122" s="33">
        <v>-9.6507772112725836E-5</v>
      </c>
      <c r="DH122" s="33">
        <v>-5.7434094001095678E-4</v>
      </c>
      <c r="DI122" s="33">
        <v>-2.978291891879894E-5</v>
      </c>
      <c r="DJ122" s="33">
        <v>-6.6557909958869842E-4</v>
      </c>
      <c r="DK122" s="41"/>
      <c r="DL122" s="32"/>
      <c r="DM122" s="39"/>
      <c r="DN122" s="40"/>
      <c r="DO122" s="40"/>
      <c r="DP122" s="40"/>
      <c r="DQ122" s="40"/>
      <c r="DR122" s="40"/>
      <c r="DS122" s="40"/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41"/>
    </row>
    <row r="123" spans="20:134">
      <c r="T123" s="32"/>
      <c r="V123" s="39"/>
      <c r="W123" s="40"/>
      <c r="X123" s="40"/>
      <c r="Y123" s="40"/>
      <c r="Z123" s="40"/>
      <c r="AA123" s="40"/>
      <c r="AB123" s="40"/>
      <c r="AC123" s="33">
        <v>1.2960634437241728E-2</v>
      </c>
      <c r="AD123" s="33">
        <v>0</v>
      </c>
      <c r="AE123" s="33">
        <v>1.3407562431548413E-3</v>
      </c>
      <c r="AF123" s="33">
        <v>1.0944538627145116E-3</v>
      </c>
      <c r="AG123" s="33">
        <v>1.4597770618955015E-3</v>
      </c>
      <c r="AH123" s="33">
        <v>1.4204831612000331E-3</v>
      </c>
      <c r="AI123" s="33">
        <v>-1.4758298435850776E-3</v>
      </c>
      <c r="AJ123" s="33">
        <v>2.0841483687618488E-3</v>
      </c>
      <c r="AK123" s="33">
        <v>3.8441761407315947E-4</v>
      </c>
      <c r="AL123" s="33">
        <v>2.7723651352094363E-3</v>
      </c>
      <c r="AM123" s="41"/>
      <c r="AN123" s="32"/>
      <c r="AO123" s="39"/>
      <c r="AP123" s="40"/>
      <c r="AQ123" s="40"/>
      <c r="AR123" s="40"/>
      <c r="AS123" s="40"/>
      <c r="AT123" s="40"/>
      <c r="AU123" s="40"/>
      <c r="AV123" s="33">
        <v>1.5048406451912306E-2</v>
      </c>
      <c r="AW123" s="33">
        <v>0</v>
      </c>
      <c r="AX123" s="33">
        <v>1.5746259229453743E-3</v>
      </c>
      <c r="AY123" s="33">
        <v>1.3577003365857242E-3</v>
      </c>
      <c r="AZ123" s="33">
        <v>1.9562928387486002E-3</v>
      </c>
      <c r="BA123" s="33">
        <v>2.0901657928238107E-3</v>
      </c>
      <c r="BB123" s="33">
        <v>-1.4165629600197017E-3</v>
      </c>
      <c r="BC123" s="33">
        <v>2.4755892408893101E-3</v>
      </c>
      <c r="BD123" s="33">
        <v>3.5354057678913512E-4</v>
      </c>
      <c r="BE123" s="33">
        <v>3.1670199696087978E-3</v>
      </c>
      <c r="BF123" s="41"/>
      <c r="BG123" s="32"/>
      <c r="BH123" s="39"/>
      <c r="BI123" s="40"/>
      <c r="BJ123" s="40"/>
      <c r="BK123" s="40"/>
      <c r="BL123" s="40"/>
      <c r="BM123" s="40"/>
      <c r="BN123" s="40"/>
      <c r="BO123" s="33">
        <v>1.5743582423228715E-2</v>
      </c>
      <c r="BP123" s="33">
        <v>0</v>
      </c>
      <c r="BQ123" s="33">
        <v>1.0558129602017306E-3</v>
      </c>
      <c r="BR123" s="33">
        <v>1.1720222470625826E-3</v>
      </c>
      <c r="BS123" s="33">
        <v>1.876801161073909E-3</v>
      </c>
      <c r="BT123" s="33">
        <v>1.7625568536490009E-3</v>
      </c>
      <c r="BU123" s="33">
        <v>-9.8279518655974125E-4</v>
      </c>
      <c r="BV123" s="33">
        <v>2.5815635627514637E-3</v>
      </c>
      <c r="BW123" s="33">
        <v>2.7463881982766296E-4</v>
      </c>
      <c r="BX123" s="33">
        <v>3.1830257846706543E-3</v>
      </c>
      <c r="BY123" s="41"/>
      <c r="BZ123" s="32"/>
      <c r="CA123" s="39"/>
      <c r="CB123" s="40"/>
      <c r="CC123" s="40"/>
      <c r="CD123" s="40"/>
      <c r="CE123" s="40"/>
      <c r="CF123" s="40"/>
      <c r="CG123" s="40"/>
      <c r="CH123" s="33">
        <v>1.5454246896941914E-2</v>
      </c>
      <c r="CI123" s="33">
        <v>0</v>
      </c>
      <c r="CJ123" s="33">
        <v>1.4921349536792599E-3</v>
      </c>
      <c r="CK123" s="33">
        <v>1.5248190271649374E-3</v>
      </c>
      <c r="CL123" s="33">
        <v>1.6714992158073205E-3</v>
      </c>
      <c r="CM123" s="33">
        <v>1.3259206193098707E-3</v>
      </c>
      <c r="CN123" s="33">
        <v>-2.61841550826269E-4</v>
      </c>
      <c r="CO123" s="33">
        <v>2.2049547977508539E-3</v>
      </c>
      <c r="CP123" s="33">
        <v>2.164708840079792E-4</v>
      </c>
      <c r="CQ123" s="33">
        <v>2.8874868891989817E-3</v>
      </c>
      <c r="CR123" s="41"/>
      <c r="CS123" s="32"/>
      <c r="CT123" s="39"/>
      <c r="CU123" s="40"/>
      <c r="CV123" s="40"/>
      <c r="CW123" s="40"/>
      <c r="CX123" s="40"/>
      <c r="CY123" s="40"/>
      <c r="CZ123" s="40"/>
      <c r="DA123" s="33">
        <v>1.1880368156289066E-2</v>
      </c>
      <c r="DB123" s="33">
        <v>0</v>
      </c>
      <c r="DC123" s="33">
        <v>2.2545859724559495E-3</v>
      </c>
      <c r="DD123" s="33">
        <v>1.9827014411940192E-3</v>
      </c>
      <c r="DE123" s="33">
        <v>1.9289966190606199E-3</v>
      </c>
      <c r="DF123" s="33">
        <v>1.9608978045038959E-3</v>
      </c>
      <c r="DG123" s="33">
        <v>2.1435520374891669E-4</v>
      </c>
      <c r="DH123" s="33">
        <v>1.275679321180381E-3</v>
      </c>
      <c r="DI123" s="33">
        <v>6.6151393958402044E-5</v>
      </c>
      <c r="DJ123" s="33">
        <v>1.4783300907279257E-3</v>
      </c>
      <c r="DK123" s="41"/>
      <c r="DL123" s="32"/>
      <c r="DM123" s="39"/>
      <c r="DN123" s="40"/>
      <c r="DO123" s="40"/>
      <c r="DP123" s="40"/>
      <c r="DQ123" s="40"/>
      <c r="DR123" s="40"/>
      <c r="DS123" s="40"/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41"/>
    </row>
    <row r="124" spans="20:134">
      <c r="T124" s="32"/>
      <c r="V124" s="39"/>
      <c r="W124" s="40"/>
      <c r="X124" s="40"/>
      <c r="Y124" s="40"/>
      <c r="Z124" s="40"/>
      <c r="AA124" s="40"/>
      <c r="AB124" s="40"/>
      <c r="AC124" s="33">
        <v>-3.449986619803318E-3</v>
      </c>
      <c r="AD124" s="33">
        <v>0</v>
      </c>
      <c r="AE124" s="33">
        <v>-3.5689542218786483E-4</v>
      </c>
      <c r="AF124" s="33">
        <v>-2.9133228011642744E-4</v>
      </c>
      <c r="AG124" s="33">
        <v>-3.885775311248639E-4</v>
      </c>
      <c r="AH124" s="33">
        <v>-3.7811790183004231E-4</v>
      </c>
      <c r="AI124" s="33">
        <v>3.9285061530973408E-4</v>
      </c>
      <c r="AJ124" s="33">
        <v>-5.5477870475633296E-4</v>
      </c>
      <c r="AK124" s="33">
        <v>-1.0232798644163938E-4</v>
      </c>
      <c r="AL124" s="33">
        <v>-7.3797487831292518E-4</v>
      </c>
      <c r="AM124" s="41"/>
      <c r="AN124" s="32"/>
      <c r="AO124" s="39"/>
      <c r="AP124" s="40"/>
      <c r="AQ124" s="40"/>
      <c r="AR124" s="40"/>
      <c r="AS124" s="40"/>
      <c r="AT124" s="40"/>
      <c r="AU124" s="40"/>
      <c r="AV124" s="33">
        <v>-4.4190703352799017E-3</v>
      </c>
      <c r="AW124" s="33">
        <v>0</v>
      </c>
      <c r="AX124" s="33">
        <v>-4.623999708863784E-4</v>
      </c>
      <c r="AY124" s="33">
        <v>-3.9869824760369087E-4</v>
      </c>
      <c r="AZ124" s="33">
        <v>-5.7447914358638738E-4</v>
      </c>
      <c r="BA124" s="33">
        <v>-6.1379187759184558E-4</v>
      </c>
      <c r="BB124" s="33">
        <v>4.1598367074168602E-4</v>
      </c>
      <c r="BC124" s="33">
        <v>-7.269741823966912E-4</v>
      </c>
      <c r="BD124" s="33">
        <v>-1.0381967553834102E-4</v>
      </c>
      <c r="BE124" s="33">
        <v>-9.3001767620111138E-4</v>
      </c>
      <c r="BF124" s="41"/>
      <c r="BG124" s="32"/>
      <c r="BH124" s="39"/>
      <c r="BI124" s="40"/>
      <c r="BJ124" s="40"/>
      <c r="BK124" s="40"/>
      <c r="BL124" s="40"/>
      <c r="BM124" s="40"/>
      <c r="BN124" s="40"/>
      <c r="BO124" s="33">
        <v>-4.0316123229641185E-3</v>
      </c>
      <c r="BP124" s="33">
        <v>0</v>
      </c>
      <c r="BQ124" s="33">
        <v>-2.7037229689312137E-4</v>
      </c>
      <c r="BR124" s="33">
        <v>-3.001311395984401E-4</v>
      </c>
      <c r="BS124" s="33">
        <v>-4.8061073301683654E-4</v>
      </c>
      <c r="BT124" s="33">
        <v>-4.5135508171328134E-4</v>
      </c>
      <c r="BU124" s="33">
        <v>2.5167392519494236E-4</v>
      </c>
      <c r="BV124" s="33">
        <v>-6.6108609796127296E-4</v>
      </c>
      <c r="BW124" s="33">
        <v>-7.0329434598561617E-5</v>
      </c>
      <c r="BX124" s="33">
        <v>-8.1510838085090609E-4</v>
      </c>
      <c r="BY124" s="41"/>
      <c r="BZ124" s="32"/>
      <c r="CA124" s="39"/>
      <c r="CB124" s="40"/>
      <c r="CC124" s="40"/>
      <c r="CD124" s="40"/>
      <c r="CE124" s="40"/>
      <c r="CF124" s="40"/>
      <c r="CG124" s="40"/>
      <c r="CH124" s="33">
        <v>-3.5051158603636155E-3</v>
      </c>
      <c r="CI124" s="33">
        <v>0</v>
      </c>
      <c r="CJ124" s="33">
        <v>-3.3842515438128759E-4</v>
      </c>
      <c r="CK124" s="33">
        <v>-3.4583809822254376E-4</v>
      </c>
      <c r="CL124" s="33">
        <v>-3.7910604450553482E-4</v>
      </c>
      <c r="CM124" s="33">
        <v>-3.0072674672007626E-4</v>
      </c>
      <c r="CN124" s="33">
        <v>5.9387233737347137E-5</v>
      </c>
      <c r="CO124" s="33">
        <v>-5.0009696910631766E-4</v>
      </c>
      <c r="CP124" s="33">
        <v>-4.9096894459052736E-5</v>
      </c>
      <c r="CQ124" s="33">
        <v>-6.5489933993005418E-4</v>
      </c>
      <c r="CR124" s="41"/>
      <c r="CS124" s="32"/>
      <c r="CT124" s="39"/>
      <c r="CU124" s="40"/>
      <c r="CV124" s="40"/>
      <c r="CW124" s="40"/>
      <c r="CX124" s="40"/>
      <c r="CY124" s="40"/>
      <c r="CZ124" s="40"/>
      <c r="DA124" s="33">
        <v>-1.5099272277848013E-3</v>
      </c>
      <c r="DB124" s="33">
        <v>0</v>
      </c>
      <c r="DC124" s="33">
        <v>-2.8654505503609431E-4</v>
      </c>
      <c r="DD124" s="33">
        <v>-2.5199007734808568E-4</v>
      </c>
      <c r="DE124" s="33">
        <v>-2.4516449987979546E-4</v>
      </c>
      <c r="DF124" s="33">
        <v>-2.492189591243026E-4</v>
      </c>
      <c r="DG124" s="33">
        <v>-2.7243327336326105E-5</v>
      </c>
      <c r="DH124" s="33">
        <v>-1.6213158680210038E-4</v>
      </c>
      <c r="DI124" s="33">
        <v>-8.4074659623098586E-6</v>
      </c>
      <c r="DJ124" s="33">
        <v>-1.8788734711575712E-4</v>
      </c>
      <c r="DK124" s="41"/>
      <c r="DL124" s="32"/>
      <c r="DM124" s="39"/>
      <c r="DN124" s="40"/>
      <c r="DO124" s="40"/>
      <c r="DP124" s="40"/>
      <c r="DQ124" s="40"/>
      <c r="DR124" s="40"/>
      <c r="DS124" s="40"/>
      <c r="DT124" s="33">
        <v>0</v>
      </c>
      <c r="DU124" s="33">
        <v>0</v>
      </c>
      <c r="DV124" s="33">
        <v>0</v>
      </c>
      <c r="DW124" s="33">
        <v>0</v>
      </c>
      <c r="DX124" s="33">
        <v>0</v>
      </c>
      <c r="DY124" s="33">
        <v>0</v>
      </c>
      <c r="DZ124" s="33">
        <v>0</v>
      </c>
      <c r="EA124" s="33">
        <v>0</v>
      </c>
      <c r="EB124" s="33">
        <v>0</v>
      </c>
      <c r="EC124" s="33">
        <v>0</v>
      </c>
      <c r="ED124" s="41"/>
    </row>
    <row r="125" spans="20:134">
      <c r="T125" s="32"/>
      <c r="V125" s="39"/>
      <c r="W125" s="40"/>
      <c r="X125" s="40"/>
      <c r="Y125" s="40"/>
      <c r="Z125" s="40"/>
      <c r="AA125" s="40"/>
      <c r="AB125" s="40"/>
      <c r="AC125" s="33">
        <v>2.3662778445793047E-2</v>
      </c>
      <c r="AD125" s="33">
        <v>0</v>
      </c>
      <c r="AE125" s="33">
        <v>2.4478753787255765E-3</v>
      </c>
      <c r="AF125" s="33">
        <v>1.9981907057064902E-3</v>
      </c>
      <c r="AG125" s="33">
        <v>2.6651767213361245E-3</v>
      </c>
      <c r="AH125" s="33">
        <v>2.5934361849503343E-3</v>
      </c>
      <c r="AI125" s="33">
        <v>-2.6944849637989808E-3</v>
      </c>
      <c r="AJ125" s="33">
        <v>3.8051178232805837E-3</v>
      </c>
      <c r="AK125" s="33">
        <v>7.0184749647251329E-4</v>
      </c>
      <c r="AL125" s="33">
        <v>5.0616242810458678E-3</v>
      </c>
      <c r="AM125" s="41"/>
      <c r="AN125" s="32"/>
      <c r="AO125" s="39"/>
      <c r="AP125" s="40"/>
      <c r="AQ125" s="40"/>
      <c r="AR125" s="40"/>
      <c r="AS125" s="40"/>
      <c r="AT125" s="40"/>
      <c r="AU125" s="40"/>
      <c r="AV125" s="33">
        <v>3.1422328033466486E-2</v>
      </c>
      <c r="AW125" s="33">
        <v>0</v>
      </c>
      <c r="AX125" s="33">
        <v>3.2879502848955746E-3</v>
      </c>
      <c r="AY125" s="33">
        <v>2.8349915643010237E-3</v>
      </c>
      <c r="AZ125" s="33">
        <v>4.0849026443506445E-3</v>
      </c>
      <c r="BA125" s="33">
        <v>4.3644405403533062E-3</v>
      </c>
      <c r="BB125" s="33">
        <v>-2.9579016324443388E-3</v>
      </c>
      <c r="BC125" s="33">
        <v>5.1692368525478672E-3</v>
      </c>
      <c r="BD125" s="33">
        <v>7.3822221724994966E-4</v>
      </c>
      <c r="BE125" s="33">
        <v>6.6130018943594271E-3</v>
      </c>
      <c r="BF125" s="41"/>
      <c r="BG125" s="32"/>
      <c r="BH125" s="39"/>
      <c r="BI125" s="40"/>
      <c r="BJ125" s="40"/>
      <c r="BK125" s="40"/>
      <c r="BL125" s="40"/>
      <c r="BM125" s="40"/>
      <c r="BN125" s="40"/>
      <c r="BO125" s="33">
        <v>3.3324649636876244E-2</v>
      </c>
      <c r="BP125" s="33">
        <v>0</v>
      </c>
      <c r="BQ125" s="33">
        <v>2.2348532903720222E-3</v>
      </c>
      <c r="BR125" s="33">
        <v>2.4808350285230106E-3</v>
      </c>
      <c r="BS125" s="33">
        <v>3.9726498994657657E-3</v>
      </c>
      <c r="BT125" s="33">
        <v>3.7308274593376911E-3</v>
      </c>
      <c r="BU125" s="33">
        <v>-2.0802956008658621E-3</v>
      </c>
      <c r="BV125" s="33">
        <v>5.4644298185327136E-3</v>
      </c>
      <c r="BW125" s="33">
        <v>5.8133163097227869E-4</v>
      </c>
      <c r="BX125" s="33">
        <v>6.7375528775958865E-3</v>
      </c>
      <c r="BY125" s="41"/>
      <c r="BZ125" s="32"/>
      <c r="CA125" s="39"/>
      <c r="CB125" s="40"/>
      <c r="CC125" s="40"/>
      <c r="CD125" s="40"/>
      <c r="CE125" s="40"/>
      <c r="CF125" s="40"/>
      <c r="CG125" s="40"/>
      <c r="CH125" s="33">
        <v>3.1853223011103771E-2</v>
      </c>
      <c r="CI125" s="33">
        <v>0</v>
      </c>
      <c r="CJ125" s="33">
        <v>3.0754851892274061E-3</v>
      </c>
      <c r="CK125" s="33">
        <v>3.1428513370955757E-3</v>
      </c>
      <c r="CL125" s="33">
        <v>3.4451783797068299E-3</v>
      </c>
      <c r="CM125" s="33">
        <v>2.7328957187978905E-3</v>
      </c>
      <c r="CN125" s="33">
        <v>-5.3968966379674098E-4</v>
      </c>
      <c r="CO125" s="33">
        <v>4.5447000666243558E-3</v>
      </c>
      <c r="CP125" s="33">
        <v>4.4617478869716896E-4</v>
      </c>
      <c r="CQ125" s="33">
        <v>5.9514879266937045E-3</v>
      </c>
      <c r="CR125" s="41"/>
      <c r="CS125" s="32"/>
      <c r="CT125" s="39"/>
      <c r="CU125" s="40"/>
      <c r="CV125" s="40"/>
      <c r="CW125" s="40"/>
      <c r="CX125" s="40"/>
      <c r="CY125" s="40"/>
      <c r="CZ125" s="40"/>
      <c r="DA125" s="33">
        <v>2.232298075307456E-2</v>
      </c>
      <c r="DB125" s="33">
        <v>0</v>
      </c>
      <c r="DC125" s="33">
        <v>4.2363232020418105E-3</v>
      </c>
      <c r="DD125" s="33">
        <v>3.7254574545686641E-3</v>
      </c>
      <c r="DE125" s="33">
        <v>3.6245471380650022E-3</v>
      </c>
      <c r="DF125" s="33">
        <v>3.6844888451974984E-3</v>
      </c>
      <c r="DG125" s="33">
        <v>4.0276925972831923E-4</v>
      </c>
      <c r="DH125" s="33">
        <v>2.3969766390387593E-3</v>
      </c>
      <c r="DI125" s="33">
        <v>1.242971829404755E-4</v>
      </c>
      <c r="DJ125" s="33">
        <v>2.7777534944942749E-3</v>
      </c>
      <c r="DK125" s="41"/>
      <c r="DL125" s="32"/>
      <c r="DM125" s="39"/>
      <c r="DN125" s="40"/>
      <c r="DO125" s="40"/>
      <c r="DP125" s="40"/>
      <c r="DQ125" s="40"/>
      <c r="DR125" s="40"/>
      <c r="DS125" s="40"/>
      <c r="DT125" s="33">
        <v>0</v>
      </c>
      <c r="DU125" s="33">
        <v>0</v>
      </c>
      <c r="DV125" s="33">
        <v>0</v>
      </c>
      <c r="DW125" s="33">
        <v>0</v>
      </c>
      <c r="DX125" s="33">
        <v>0</v>
      </c>
      <c r="DY125" s="33">
        <v>0</v>
      </c>
      <c r="DZ125" s="33">
        <v>0</v>
      </c>
      <c r="EA125" s="33">
        <v>0</v>
      </c>
      <c r="EB125" s="33">
        <v>0</v>
      </c>
      <c r="EC125" s="33">
        <v>0</v>
      </c>
      <c r="ED125" s="41"/>
    </row>
    <row r="126" spans="20:134">
      <c r="T126" s="32"/>
      <c r="V126" s="39"/>
      <c r="W126" s="40"/>
      <c r="X126" s="40"/>
      <c r="Y126" s="40"/>
      <c r="Z126" s="40"/>
      <c r="AA126" s="40"/>
      <c r="AB126" s="40"/>
      <c r="AC126" s="33">
        <v>2.976703356937084E-2</v>
      </c>
      <c r="AD126" s="33">
        <v>0</v>
      </c>
      <c r="AE126" s="33">
        <v>3.0793504971989151E-3</v>
      </c>
      <c r="AF126" s="33">
        <v>2.5136612740142847E-3</v>
      </c>
      <c r="AG126" s="33">
        <v>3.3527087748405483E-3</v>
      </c>
      <c r="AH126" s="33">
        <v>3.2624614287914558E-3</v>
      </c>
      <c r="AI126" s="33">
        <v>-3.3895776251849676E-3</v>
      </c>
      <c r="AJ126" s="33">
        <v>4.7867189493608232E-3</v>
      </c>
      <c r="AK126" s="33">
        <v>8.8290215098516943E-4</v>
      </c>
      <c r="AL126" s="33">
        <v>6.3673646877348044E-3</v>
      </c>
      <c r="AM126" s="41"/>
      <c r="AN126" s="32"/>
      <c r="AO126" s="39"/>
      <c r="AP126" s="40"/>
      <c r="AQ126" s="40"/>
      <c r="AR126" s="40"/>
      <c r="AS126" s="40"/>
      <c r="AT126" s="40"/>
      <c r="AU126" s="40"/>
      <c r="AV126" s="33">
        <v>2.6477895517573284E-2</v>
      </c>
      <c r="AW126" s="33">
        <v>0</v>
      </c>
      <c r="AX126" s="33">
        <v>2.7705777884349889E-3</v>
      </c>
      <c r="AY126" s="33">
        <v>2.3888939849656034E-3</v>
      </c>
      <c r="AZ126" s="33">
        <v>3.4421264172845279E-3</v>
      </c>
      <c r="BA126" s="33">
        <v>3.6776778759695008E-3</v>
      </c>
      <c r="BB126" s="33">
        <v>-2.4924636485147331E-3</v>
      </c>
      <c r="BC126" s="33">
        <v>4.3558361793428315E-3</v>
      </c>
      <c r="BD126" s="33">
        <v>6.2205991600231827E-4</v>
      </c>
      <c r="BE126" s="33">
        <v>5.5724188554671641E-3</v>
      </c>
      <c r="BF126" s="41"/>
      <c r="BG126" s="32"/>
      <c r="BH126" s="39"/>
      <c r="BI126" s="40"/>
      <c r="BJ126" s="40"/>
      <c r="BK126" s="40"/>
      <c r="BL126" s="40"/>
      <c r="BM126" s="40"/>
      <c r="BN126" s="40"/>
      <c r="BO126" s="33">
        <v>2.3938908772827529E-2</v>
      </c>
      <c r="BP126" s="33">
        <v>0</v>
      </c>
      <c r="BQ126" s="33">
        <v>1.6054166997052997E-3</v>
      </c>
      <c r="BR126" s="33">
        <v>1.7821187641993835E-3</v>
      </c>
      <c r="BS126" s="33">
        <v>2.8537705442057246E-3</v>
      </c>
      <c r="BT126" s="33">
        <v>2.6800563297570122E-3</v>
      </c>
      <c r="BU126" s="33">
        <v>-1.4943895030342593E-3</v>
      </c>
      <c r="BV126" s="33">
        <v>3.9253972163782094E-3</v>
      </c>
      <c r="BW126" s="33">
        <v>4.1760213632388257E-4</v>
      </c>
      <c r="BX126" s="33">
        <v>4.8399507705668516E-3</v>
      </c>
      <c r="BY126" s="41"/>
      <c r="BZ126" s="32"/>
      <c r="CA126" s="39"/>
      <c r="CB126" s="40"/>
      <c r="CC126" s="40"/>
      <c r="CD126" s="40"/>
      <c r="CE126" s="40"/>
      <c r="CF126" s="40"/>
      <c r="CG126" s="40"/>
      <c r="CH126" s="33">
        <v>1.67189780774539E-2</v>
      </c>
      <c r="CI126" s="33">
        <v>0</v>
      </c>
      <c r="CJ126" s="33">
        <v>1.6142469927863481E-3</v>
      </c>
      <c r="CK126" s="33">
        <v>1.6496058369754533E-3</v>
      </c>
      <c r="CL126" s="33">
        <v>1.8082899109819373E-3</v>
      </c>
      <c r="CM126" s="33">
        <v>1.4344301546698104E-3</v>
      </c>
      <c r="CN126" s="33">
        <v>-2.8326991132108712E-4</v>
      </c>
      <c r="CO126" s="33">
        <v>2.3854019656349666E-3</v>
      </c>
      <c r="CP126" s="33">
        <v>2.3418623943769344E-4</v>
      </c>
      <c r="CQ126" s="33">
        <v>3.1237905231736754E-3</v>
      </c>
      <c r="CR126" s="41"/>
      <c r="CS126" s="32"/>
      <c r="CT126" s="39"/>
      <c r="CU126" s="40"/>
      <c r="CV126" s="40"/>
      <c r="CW126" s="40"/>
      <c r="CX126" s="40"/>
      <c r="CY126" s="40"/>
      <c r="CZ126" s="40"/>
      <c r="DA126" s="33">
        <v>4.5443222543122665E-3</v>
      </c>
      <c r="DB126" s="33">
        <v>0</v>
      </c>
      <c r="DC126" s="33">
        <v>8.6239458862797768E-4</v>
      </c>
      <c r="DD126" s="33">
        <v>7.5839689177522468E-4</v>
      </c>
      <c r="DE126" s="33">
        <v>7.3785442918701831E-4</v>
      </c>
      <c r="DF126" s="33">
        <v>7.5005685128721892E-4</v>
      </c>
      <c r="DG126" s="33">
        <v>8.1992334741595293E-5</v>
      </c>
      <c r="DH126" s="33">
        <v>4.8795608455426387E-4</v>
      </c>
      <c r="DI126" s="33">
        <v>2.5303361626870957E-5</v>
      </c>
      <c r="DJ126" s="33">
        <v>5.6547139298525014E-4</v>
      </c>
      <c r="DK126" s="41"/>
      <c r="DL126" s="32"/>
      <c r="DM126" s="39"/>
      <c r="DN126" s="40"/>
      <c r="DO126" s="40"/>
      <c r="DP126" s="40"/>
      <c r="DQ126" s="40"/>
      <c r="DR126" s="40"/>
      <c r="DS126" s="40"/>
      <c r="DT126" s="33">
        <v>-5.0962315233189165E-3</v>
      </c>
      <c r="DU126" s="33">
        <v>0</v>
      </c>
      <c r="DV126" s="33">
        <v>-1.6361266872992168E-3</v>
      </c>
      <c r="DW126" s="33">
        <v>-1.7950059921023297E-3</v>
      </c>
      <c r="DX126" s="33">
        <v>-1.4980238451440082E-3</v>
      </c>
      <c r="DY126" s="33">
        <v>-1.4010305625507013E-3</v>
      </c>
      <c r="DZ126" s="33">
        <v>0</v>
      </c>
      <c r="EA126" s="33">
        <v>0</v>
      </c>
      <c r="EB126" s="33">
        <v>0</v>
      </c>
      <c r="EC126" s="33">
        <v>0</v>
      </c>
      <c r="ED126" s="41"/>
    </row>
    <row r="127" spans="20:134">
      <c r="T127" s="32"/>
      <c r="V127" s="39"/>
      <c r="W127" s="40"/>
      <c r="X127" s="40"/>
      <c r="Y127" s="40"/>
      <c r="Z127" s="40"/>
      <c r="AA127" s="40"/>
      <c r="AB127" s="40"/>
      <c r="AC127" s="33">
        <v>6.2246308667437703E-2</v>
      </c>
      <c r="AD127" s="33">
        <v>0</v>
      </c>
      <c r="AE127" s="33">
        <v>6.4392779044365744E-3</v>
      </c>
      <c r="AF127" s="33">
        <v>5.2563563373904899E-3</v>
      </c>
      <c r="AG127" s="33">
        <v>7.0109016669195308E-3</v>
      </c>
      <c r="AH127" s="33">
        <v>6.8221840325104E-3</v>
      </c>
      <c r="AI127" s="33">
        <v>-7.0879986955301915E-3</v>
      </c>
      <c r="AJ127" s="33">
        <v>1.0009582732918743E-2</v>
      </c>
      <c r="AK127" s="33">
        <v>1.8462504732052521E-3</v>
      </c>
      <c r="AL127" s="33">
        <v>1.3314895716001333E-2</v>
      </c>
      <c r="AM127" s="41"/>
      <c r="AN127" s="32"/>
      <c r="AO127" s="39"/>
      <c r="AP127" s="40"/>
      <c r="AQ127" s="40"/>
      <c r="AR127" s="40"/>
      <c r="AS127" s="40"/>
      <c r="AT127" s="40"/>
      <c r="AU127" s="40"/>
      <c r="AV127" s="33">
        <v>5.0053070530864878E-2</v>
      </c>
      <c r="AW127" s="33">
        <v>0</v>
      </c>
      <c r="AX127" s="33">
        <v>5.2374224894023557E-3</v>
      </c>
      <c r="AY127" s="33">
        <v>4.5158981400498024E-3</v>
      </c>
      <c r="AZ127" s="33">
        <v>6.506899169012436E-3</v>
      </c>
      <c r="BA127" s="33">
        <v>6.9521790352836061E-3</v>
      </c>
      <c r="BB127" s="33">
        <v>-4.7116833251315236E-3</v>
      </c>
      <c r="BC127" s="33">
        <v>8.2341504580996129E-3</v>
      </c>
      <c r="BD127" s="33">
        <v>1.1759246058442622E-3</v>
      </c>
      <c r="BE127" s="33">
        <v>1.0533944203197846E-2</v>
      </c>
      <c r="BF127" s="41"/>
      <c r="BG127" s="32"/>
      <c r="BH127" s="39"/>
      <c r="BI127" s="40"/>
      <c r="BJ127" s="40"/>
      <c r="BK127" s="40"/>
      <c r="BL127" s="40"/>
      <c r="BM127" s="40"/>
      <c r="BN127" s="40"/>
      <c r="BO127" s="33">
        <v>4.9090265823198677E-2</v>
      </c>
      <c r="BP127" s="33">
        <v>0</v>
      </c>
      <c r="BQ127" s="33">
        <v>3.2921439023566178E-3</v>
      </c>
      <c r="BR127" s="33">
        <v>3.6544975668381255E-3</v>
      </c>
      <c r="BS127" s="33">
        <v>5.8520777176146298E-3</v>
      </c>
      <c r="BT127" s="33">
        <v>5.4958510806580197E-3</v>
      </c>
      <c r="BU127" s="33">
        <v>-3.0644662479610879E-3</v>
      </c>
      <c r="BV127" s="33">
        <v>8.0496063810718953E-3</v>
      </c>
      <c r="BW127" s="33">
        <v>8.5635481863502168E-4</v>
      </c>
      <c r="BX127" s="33">
        <v>9.9250334321007022E-3</v>
      </c>
      <c r="BY127" s="41"/>
      <c r="BZ127" s="32"/>
      <c r="CA127" s="39"/>
      <c r="CB127" s="40"/>
      <c r="CC127" s="40"/>
      <c r="CD127" s="40"/>
      <c r="CE127" s="40"/>
      <c r="CF127" s="40"/>
      <c r="CG127" s="40"/>
      <c r="CH127" s="33">
        <v>4.7638599435262038E-2</v>
      </c>
      <c r="CI127" s="33">
        <v>0</v>
      </c>
      <c r="CJ127" s="33">
        <v>4.5995912861820192E-3</v>
      </c>
      <c r="CK127" s="33">
        <v>4.7003418109458593E-3</v>
      </c>
      <c r="CL127" s="33">
        <v>5.1524918767770116E-3</v>
      </c>
      <c r="CM127" s="33">
        <v>4.0872260995620949E-3</v>
      </c>
      <c r="CN127" s="33">
        <v>-8.0714154746607176E-4</v>
      </c>
      <c r="CO127" s="33">
        <v>6.7968992008078793E-3</v>
      </c>
      <c r="CP127" s="33">
        <v>6.6728387358000625E-4</v>
      </c>
      <c r="CQ127" s="33">
        <v>8.9008433867030223E-3</v>
      </c>
      <c r="CR127" s="41"/>
      <c r="CS127" s="32"/>
      <c r="CT127" s="39"/>
      <c r="CU127" s="40"/>
      <c r="CV127" s="40"/>
      <c r="CW127" s="40"/>
      <c r="CX127" s="40"/>
      <c r="CY127" s="40"/>
      <c r="CZ127" s="40"/>
      <c r="DA127" s="33">
        <v>4.2751158201792892E-2</v>
      </c>
      <c r="DB127" s="33">
        <v>0</v>
      </c>
      <c r="DC127" s="33">
        <v>8.113061844550986E-3</v>
      </c>
      <c r="DD127" s="33">
        <v>7.1346932910103227E-3</v>
      </c>
      <c r="DE127" s="33">
        <v>6.9414380553963744E-3</v>
      </c>
      <c r="DF127" s="33">
        <v>7.0562335404999463E-3</v>
      </c>
      <c r="DG127" s="33">
        <v>7.7135094689775331E-4</v>
      </c>
      <c r="DH127" s="33">
        <v>4.5904948194444893E-3</v>
      </c>
      <c r="DI127" s="33">
        <v>2.380438611986699E-4</v>
      </c>
      <c r="DJ127" s="33">
        <v>5.3197277013443626E-3</v>
      </c>
      <c r="DK127" s="41"/>
      <c r="DL127" s="32"/>
      <c r="DM127" s="39"/>
      <c r="DN127" s="40"/>
      <c r="DO127" s="40"/>
      <c r="DP127" s="40"/>
      <c r="DQ127" s="40"/>
      <c r="DR127" s="40"/>
      <c r="DS127" s="40"/>
      <c r="DT127" s="33">
        <v>-4.7805484791670308E-2</v>
      </c>
      <c r="DU127" s="33">
        <v>0</v>
      </c>
      <c r="DV127" s="33">
        <v>-1.5347777884312177E-2</v>
      </c>
      <c r="DW127" s="33">
        <v>-1.6838154087732767E-2</v>
      </c>
      <c r="DX127" s="33">
        <v>-1.4052296450604143E-2</v>
      </c>
      <c r="DY127" s="33">
        <v>-1.3142445539260778E-2</v>
      </c>
      <c r="DZ127" s="33">
        <v>0</v>
      </c>
      <c r="EA127" s="33">
        <v>0</v>
      </c>
      <c r="EB127" s="33">
        <v>0</v>
      </c>
      <c r="EC127" s="33">
        <v>0</v>
      </c>
      <c r="ED127" s="41"/>
    </row>
    <row r="128" spans="20:134">
      <c r="V128" s="39"/>
      <c r="W128" s="40"/>
      <c r="X128" s="40"/>
      <c r="Y128" s="40"/>
      <c r="Z128" s="40"/>
      <c r="AA128" s="40"/>
      <c r="AB128" s="40"/>
      <c r="AC128" s="33">
        <v>-9.9862446738491258E-3</v>
      </c>
      <c r="AD128" s="33">
        <v>0</v>
      </c>
      <c r="AE128" s="33">
        <v>-1.033060530868924E-3</v>
      </c>
      <c r="AF128" s="33">
        <v>-8.432831054860304E-4</v>
      </c>
      <c r="AG128" s="33">
        <v>-1.1247667681662883E-3</v>
      </c>
      <c r="AH128" s="33">
        <v>-1.0944905877497385E-3</v>
      </c>
      <c r="AI128" s="33">
        <v>1.137135530391952E-3</v>
      </c>
      <c r="AJ128" s="33">
        <v>-1.6058485136541453E-3</v>
      </c>
      <c r="AK128" s="33">
        <v>-2.961960210868247E-4</v>
      </c>
      <c r="AL128" s="33">
        <v>-2.136123559345005E-3</v>
      </c>
      <c r="AM128" s="41"/>
      <c r="AN128" s="32"/>
      <c r="AO128" s="39"/>
      <c r="AP128" s="40"/>
      <c r="AQ128" s="40"/>
      <c r="AR128" s="40"/>
      <c r="AS128" s="40"/>
      <c r="AT128" s="40"/>
      <c r="AU128" s="40"/>
      <c r="AV128" s="33">
        <v>-1.1833189915730366E-2</v>
      </c>
      <c r="AW128" s="33">
        <v>0</v>
      </c>
      <c r="AX128" s="33">
        <v>-1.238194067390904E-3</v>
      </c>
      <c r="AY128" s="33">
        <v>-1.0676164272150096E-3</v>
      </c>
      <c r="AZ128" s="33">
        <v>-1.5383146890449479E-3</v>
      </c>
      <c r="BA128" s="33">
        <v>-1.6435845789308969E-3</v>
      </c>
      <c r="BB128" s="33">
        <v>1.1139025641729772E-3</v>
      </c>
      <c r="BC128" s="33">
        <v>-1.9466591186510229E-3</v>
      </c>
      <c r="BD128" s="33">
        <v>-2.7800370766374816E-4</v>
      </c>
      <c r="BE128" s="33">
        <v>-2.4903599518691353E-3</v>
      </c>
      <c r="BF128" s="41"/>
      <c r="BG128" s="32"/>
      <c r="BH128" s="39"/>
      <c r="BI128" s="40"/>
      <c r="BJ128" s="40"/>
      <c r="BK128" s="40"/>
      <c r="BL128" s="40"/>
      <c r="BM128" s="40"/>
      <c r="BN128" s="40"/>
      <c r="BO128" s="33">
        <v>-1.0083329542069763E-2</v>
      </c>
      <c r="BP128" s="33">
        <v>0</v>
      </c>
      <c r="BQ128" s="33">
        <v>-6.7621902857347999E-4</v>
      </c>
      <c r="BR128" s="33">
        <v>-7.5064786590963827E-4</v>
      </c>
      <c r="BS128" s="33">
        <v>-1.2020392870764629E-3</v>
      </c>
      <c r="BT128" s="33">
        <v>-1.1288689647760428E-3</v>
      </c>
      <c r="BU128" s="33">
        <v>6.294531620592538E-4</v>
      </c>
      <c r="BV128" s="33">
        <v>-1.6534201325497477E-3</v>
      </c>
      <c r="BW128" s="33">
        <v>-1.7589857574484133E-4</v>
      </c>
      <c r="BX128" s="33">
        <v>-2.0386400671034317E-3</v>
      </c>
      <c r="BY128" s="41"/>
      <c r="BZ128" s="32"/>
      <c r="CA128" s="39"/>
      <c r="CB128" s="40"/>
      <c r="CC128" s="40"/>
      <c r="CD128" s="40"/>
      <c r="CE128" s="40"/>
      <c r="CF128" s="40"/>
      <c r="CG128" s="40"/>
      <c r="CH128" s="33">
        <v>-7.8749944274496744E-3</v>
      </c>
      <c r="CI128" s="33">
        <v>0</v>
      </c>
      <c r="CJ128" s="33">
        <v>-7.6034468218262054E-4</v>
      </c>
      <c r="CK128" s="33">
        <v>-7.7699945017503538E-4</v>
      </c>
      <c r="CL128" s="33">
        <v>-8.5174302557401564E-4</v>
      </c>
      <c r="CM128" s="33">
        <v>-6.7564712521656686E-4</v>
      </c>
      <c r="CN128" s="33">
        <v>1.3342615576043875E-4</v>
      </c>
      <c r="CO128" s="33">
        <v>-1.1235750833321024E-3</v>
      </c>
      <c r="CP128" s="33">
        <v>-1.1030670188175059E-4</v>
      </c>
      <c r="CQ128" s="33">
        <v>-1.4713718056539886E-3</v>
      </c>
      <c r="CR128" s="41"/>
      <c r="CS128" s="32"/>
      <c r="CT128" s="39"/>
      <c r="CU128" s="40"/>
      <c r="CV128" s="40"/>
      <c r="CW128" s="40"/>
      <c r="CX128" s="40"/>
      <c r="CY128" s="40"/>
      <c r="CZ128" s="40"/>
      <c r="DA128" s="33">
        <v>-6.4485679620824689E-3</v>
      </c>
      <c r="DB128" s="33">
        <v>0</v>
      </c>
      <c r="DC128" s="33">
        <v>-1.2237710716097301E-3</v>
      </c>
      <c r="DD128" s="33">
        <v>-1.0761943421164295E-3</v>
      </c>
      <c r="DE128" s="33">
        <v>-1.0470437980539171E-3</v>
      </c>
      <c r="DF128" s="33">
        <v>-1.0643595040737731E-3</v>
      </c>
      <c r="DG128" s="33">
        <v>-1.1635027477403464E-4</v>
      </c>
      <c r="DH128" s="33">
        <v>-6.9242844095704131E-4</v>
      </c>
      <c r="DI128" s="33">
        <v>-3.5906442806776928E-5</v>
      </c>
      <c r="DJ128" s="33">
        <v>-8.0242564329995655E-4</v>
      </c>
      <c r="DK128" s="41"/>
      <c r="DL128" s="32"/>
      <c r="DM128" s="39"/>
      <c r="DN128" s="40"/>
      <c r="DO128" s="40"/>
      <c r="DP128" s="40"/>
      <c r="DQ128" s="40"/>
      <c r="DR128" s="40"/>
      <c r="DS128" s="40"/>
      <c r="DT128" s="33">
        <v>-2.6579569713602019E-3</v>
      </c>
      <c r="DU128" s="33">
        <v>0</v>
      </c>
      <c r="DV128" s="33">
        <v>-8.5332746650868473E-4</v>
      </c>
      <c r="DW128" s="33">
        <v>-9.3619151102353789E-4</v>
      </c>
      <c r="DX128" s="33">
        <v>-7.8129945710772261E-4</v>
      </c>
      <c r="DY128" s="33">
        <v>-7.3071227902047297E-4</v>
      </c>
      <c r="DZ128" s="33">
        <v>0</v>
      </c>
      <c r="EA128" s="33">
        <v>0</v>
      </c>
      <c r="EB128" s="33">
        <v>0</v>
      </c>
      <c r="EC128" s="33">
        <v>0</v>
      </c>
      <c r="ED128" s="41"/>
    </row>
    <row r="129" spans="21:134">
      <c r="V129" s="39"/>
      <c r="W129" s="40"/>
      <c r="X129" s="40"/>
      <c r="Y129" s="40"/>
      <c r="Z129" s="40"/>
      <c r="AA129" s="40"/>
      <c r="AB129" s="40"/>
      <c r="AC129" s="33">
        <v>4.0659330785784799E-2</v>
      </c>
      <c r="AD129" s="33">
        <v>0</v>
      </c>
      <c r="AE129" s="33">
        <v>4.2061406683067048E-3</v>
      </c>
      <c r="AF129" s="33">
        <v>3.4334555032291799E-3</v>
      </c>
      <c r="AG129" s="33">
        <v>4.5795256953286793E-3</v>
      </c>
      <c r="AH129" s="33">
        <v>4.4562552093060179E-3</v>
      </c>
      <c r="AI129" s="33">
        <v>-4.6298855263931966E-3</v>
      </c>
      <c r="AJ129" s="33">
        <v>6.5382661892419E-3</v>
      </c>
      <c r="AK129" s="33">
        <v>1.2059720537730984E-3</v>
      </c>
      <c r="AL129" s="33">
        <v>8.6972988581141553E-3</v>
      </c>
      <c r="AM129" s="41"/>
      <c r="AN129" s="32"/>
      <c r="AO129" s="39"/>
      <c r="AP129" s="40"/>
      <c r="AQ129" s="40"/>
      <c r="AR129" s="40"/>
      <c r="AS129" s="40"/>
      <c r="AT129" s="40"/>
      <c r="AU129" s="40"/>
      <c r="AV129" s="33">
        <v>3.7970015485946709E-2</v>
      </c>
      <c r="AW129" s="33">
        <v>0</v>
      </c>
      <c r="AX129" s="33">
        <v>3.9730831879020148E-3</v>
      </c>
      <c r="AY129" s="33">
        <v>3.4257383311761857E-3</v>
      </c>
      <c r="AZ129" s="33">
        <v>4.9361020131730732E-3</v>
      </c>
      <c r="BA129" s="33">
        <v>5.2738891506768732E-3</v>
      </c>
      <c r="BB129" s="33">
        <v>-3.5742600188694066E-3</v>
      </c>
      <c r="BC129" s="33">
        <v>6.2463864272794918E-3</v>
      </c>
      <c r="BD129" s="33">
        <v>8.9205067782363882E-4</v>
      </c>
      <c r="BE129" s="33">
        <v>7.9909987595442235E-3</v>
      </c>
      <c r="BF129" s="41"/>
      <c r="BG129" s="32"/>
      <c r="BH129" s="39"/>
      <c r="BI129" s="40"/>
      <c r="BJ129" s="40"/>
      <c r="BK129" s="40"/>
      <c r="BL129" s="40"/>
      <c r="BM129" s="40"/>
      <c r="BN129" s="40"/>
      <c r="BO129" s="33">
        <v>3.5205941721753078E-2</v>
      </c>
      <c r="BP129" s="33">
        <v>0</v>
      </c>
      <c r="BQ129" s="33">
        <v>2.361018511967791E-3</v>
      </c>
      <c r="BR129" s="33">
        <v>2.6208867726193971E-3</v>
      </c>
      <c r="BS129" s="33">
        <v>4.1969197685653489E-3</v>
      </c>
      <c r="BT129" s="33">
        <v>3.9414456127398606E-3</v>
      </c>
      <c r="BU129" s="33">
        <v>-2.1977355046835546E-3</v>
      </c>
      <c r="BV129" s="33">
        <v>5.7729158394808451E-3</v>
      </c>
      <c r="BW129" s="33">
        <v>6.1414981834870274E-4</v>
      </c>
      <c r="BX129" s="33">
        <v>7.1179111120612867E-3</v>
      </c>
      <c r="BY129" s="41"/>
      <c r="BZ129" s="32"/>
      <c r="CA129" s="39"/>
      <c r="CB129" s="40"/>
      <c r="CC129" s="40"/>
      <c r="CD129" s="40"/>
      <c r="CE129" s="40"/>
      <c r="CF129" s="40"/>
      <c r="CG129" s="40"/>
      <c r="CH129" s="33">
        <v>3.4039154797715174E-2</v>
      </c>
      <c r="CI129" s="33">
        <v>0</v>
      </c>
      <c r="CJ129" s="33">
        <v>3.286540781060021E-3</v>
      </c>
      <c r="CK129" s="33">
        <v>3.3585299400412344E-3</v>
      </c>
      <c r="CL129" s="33">
        <v>3.6816042173095837E-3</v>
      </c>
      <c r="CM129" s="33">
        <v>2.9204410613565403E-3</v>
      </c>
      <c r="CN129" s="33">
        <v>-5.7672594080355045E-4</v>
      </c>
      <c r="CO129" s="33">
        <v>4.8565807304047862E-3</v>
      </c>
      <c r="CP129" s="33">
        <v>4.7679359460757193E-4</v>
      </c>
      <c r="CQ129" s="33">
        <v>6.3599095998179197E-3</v>
      </c>
      <c r="CR129" s="41"/>
      <c r="CS129" s="32"/>
      <c r="CT129" s="39"/>
      <c r="CU129" s="40"/>
      <c r="CV129" s="40"/>
      <c r="CW129" s="40"/>
      <c r="CX129" s="40"/>
      <c r="CY129" s="40"/>
      <c r="CZ129" s="40"/>
      <c r="DA129" s="33">
        <v>3.2729532586113032E-2</v>
      </c>
      <c r="DB129" s="33">
        <v>0</v>
      </c>
      <c r="DC129" s="33">
        <v>6.211217033255622E-3</v>
      </c>
      <c r="DD129" s="33">
        <v>5.4621953271490843E-3</v>
      </c>
      <c r="DE129" s="33">
        <v>5.3142425277978283E-3</v>
      </c>
      <c r="DF129" s="33">
        <v>5.4021279261933838E-3</v>
      </c>
      <c r="DG129" s="33">
        <v>5.9053267826461836E-4</v>
      </c>
      <c r="DH129" s="33">
        <v>3.5144018571429143E-3</v>
      </c>
      <c r="DI129" s="33">
        <v>1.8224218102468376E-4</v>
      </c>
      <c r="DJ129" s="33">
        <v>4.0726896878105307E-3</v>
      </c>
      <c r="DK129" s="41"/>
      <c r="DL129" s="32"/>
      <c r="DM129" s="39"/>
      <c r="DN129" s="40"/>
      <c r="DO129" s="40"/>
      <c r="DP129" s="40"/>
      <c r="DQ129" s="40"/>
      <c r="DR129" s="40"/>
      <c r="DS129" s="40"/>
      <c r="DT129" s="33">
        <v>-2.6451421455725849E-2</v>
      </c>
      <c r="DU129" s="33">
        <v>0</v>
      </c>
      <c r="DV129" s="33">
        <v>-8.4921331306642596E-3</v>
      </c>
      <c r="DW129" s="33">
        <v>-9.3167784460723279E-3</v>
      </c>
      <c r="DX129" s="33">
        <v>-7.7753257279067839E-3</v>
      </c>
      <c r="DY129" s="33">
        <v>-7.271892910047084E-3</v>
      </c>
      <c r="DZ129" s="33">
        <v>0</v>
      </c>
      <c r="EA129" s="33">
        <v>0</v>
      </c>
      <c r="EB129" s="33">
        <v>0</v>
      </c>
      <c r="EC129" s="33">
        <v>0</v>
      </c>
      <c r="ED129" s="41"/>
    </row>
    <row r="130" spans="21:134">
      <c r="V130" s="42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4"/>
      <c r="AN130" s="32"/>
      <c r="AO130" s="42"/>
      <c r="AP130" s="43"/>
      <c r="AQ130" s="43"/>
      <c r="AR130" s="43"/>
      <c r="AS130" s="43"/>
      <c r="AT130" s="43"/>
      <c r="AU130" s="43"/>
      <c r="AV130" s="43"/>
      <c r="AW130" s="43"/>
      <c r="AX130" s="43"/>
      <c r="AY130" s="43"/>
      <c r="AZ130" s="43"/>
      <c r="BA130" s="43"/>
      <c r="BB130" s="43"/>
      <c r="BC130" s="43"/>
      <c r="BD130" s="43"/>
      <c r="BE130" s="43"/>
      <c r="BF130" s="44"/>
      <c r="BG130" s="32"/>
      <c r="BH130" s="42"/>
      <c r="BI130" s="43"/>
      <c r="BJ130" s="43"/>
      <c r="BK130" s="43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3"/>
      <c r="BX130" s="43"/>
      <c r="BY130" s="44"/>
      <c r="BZ130" s="32"/>
      <c r="CA130" s="42"/>
      <c r="CB130" s="43"/>
      <c r="CC130" s="43"/>
      <c r="CD130" s="43"/>
      <c r="CE130" s="43"/>
      <c r="CF130" s="43"/>
      <c r="CG130" s="43"/>
      <c r="CH130" s="43"/>
      <c r="CI130" s="43"/>
      <c r="CJ130" s="43"/>
      <c r="CK130" s="43"/>
      <c r="CL130" s="43"/>
      <c r="CM130" s="43"/>
      <c r="CN130" s="43"/>
      <c r="CO130" s="43"/>
      <c r="CP130" s="43"/>
      <c r="CQ130" s="43"/>
      <c r="CR130" s="44"/>
      <c r="CS130" s="32"/>
      <c r="CT130" s="42"/>
      <c r="CU130" s="43"/>
      <c r="CV130" s="43"/>
      <c r="CW130" s="43"/>
      <c r="CX130" s="43"/>
      <c r="CY130" s="43"/>
      <c r="CZ130" s="43"/>
      <c r="DA130" s="43"/>
      <c r="DB130" s="43"/>
      <c r="DC130" s="43"/>
      <c r="DD130" s="43"/>
      <c r="DE130" s="43"/>
      <c r="DF130" s="43"/>
      <c r="DG130" s="43"/>
      <c r="DH130" s="43"/>
      <c r="DI130" s="43"/>
      <c r="DJ130" s="43"/>
      <c r="DK130" s="44"/>
      <c r="DL130" s="32"/>
      <c r="DM130" s="42"/>
      <c r="DN130" s="43"/>
      <c r="DO130" s="43"/>
      <c r="DP130" s="43"/>
      <c r="DQ130" s="43"/>
      <c r="DR130" s="43"/>
      <c r="DS130" s="43"/>
      <c r="DT130" s="43"/>
      <c r="DU130" s="43"/>
      <c r="DV130" s="43"/>
      <c r="DW130" s="43"/>
      <c r="DX130" s="43"/>
      <c r="DY130" s="43"/>
      <c r="DZ130" s="43"/>
      <c r="EA130" s="43"/>
      <c r="EB130" s="43"/>
      <c r="EC130" s="43"/>
      <c r="ED130" s="44"/>
    </row>
    <row r="131" spans="21:134">
      <c r="AN131" s="47"/>
      <c r="AO131" s="47"/>
      <c r="AP131" s="47"/>
      <c r="AQ131" s="47">
        <v>3</v>
      </c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>
        <v>4</v>
      </c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7"/>
      <c r="BT131" s="47"/>
      <c r="BU131" s="47"/>
      <c r="BV131" s="47"/>
      <c r="BW131" s="47"/>
      <c r="BX131" s="47"/>
      <c r="BY131" s="47"/>
      <c r="BZ131" s="47"/>
      <c r="CA131" s="47"/>
      <c r="CB131" s="47"/>
      <c r="CC131" s="47"/>
      <c r="CD131" s="47"/>
      <c r="CE131" s="47"/>
      <c r="CF131" s="47"/>
      <c r="CG131" s="47"/>
    </row>
    <row r="132" spans="21:134">
      <c r="U132" s="47"/>
      <c r="V132" s="47" t="s">
        <v>249</v>
      </c>
      <c r="W132" s="47">
        <f>V24/6</f>
        <v>4.2280171367786744E-2</v>
      </c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 t="s">
        <v>249</v>
      </c>
      <c r="AP132" s="47">
        <f>AO24/6</f>
        <v>9.2029081018800876E-2</v>
      </c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 t="s">
        <v>249</v>
      </c>
      <c r="BI132" s="47">
        <f>BH24/6</f>
        <v>0.1386919487659927</v>
      </c>
      <c r="BJ132" s="47"/>
      <c r="BK132" s="47"/>
      <c r="BL132" s="47"/>
      <c r="BM132" s="47"/>
      <c r="BN132" s="47"/>
      <c r="BO132" s="47"/>
      <c r="BP132" s="47"/>
      <c r="BQ132" s="47"/>
      <c r="BR132" s="47"/>
      <c r="BS132" s="47"/>
      <c r="BT132" s="47"/>
      <c r="BU132" s="47"/>
      <c r="BV132" s="47"/>
      <c r="BW132" s="47"/>
      <c r="BX132" s="47"/>
      <c r="BY132" s="47"/>
      <c r="BZ132" s="47"/>
      <c r="CA132" s="47" t="s">
        <v>249</v>
      </c>
      <c r="CB132" s="47">
        <f>CA24/6</f>
        <v>0.1386919487659927</v>
      </c>
      <c r="CC132" s="47"/>
      <c r="CD132" s="47"/>
      <c r="CE132" s="47"/>
      <c r="CF132" s="47"/>
      <c r="CG132" s="47"/>
      <c r="CT132" s="47" t="s">
        <v>249</v>
      </c>
      <c r="CU132" s="47">
        <f>CT24/6</f>
        <v>0.1386919487659927</v>
      </c>
      <c r="DM132" s="47" t="s">
        <v>249</v>
      </c>
      <c r="DN132" s="47">
        <f>DM24/6</f>
        <v>0.1386919487659927</v>
      </c>
    </row>
    <row r="133" spans="21:134"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</row>
    <row r="134" spans="21:134"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  <c r="BT134" s="47"/>
      <c r="BU134" s="47"/>
      <c r="BV134" s="47"/>
      <c r="BW134" s="47"/>
      <c r="BX134" s="47"/>
      <c r="BY134" s="47"/>
      <c r="BZ134" s="47"/>
      <c r="CA134" s="47"/>
      <c r="CB134" s="47"/>
      <c r="CC134" s="47"/>
      <c r="CD134" s="47"/>
      <c r="CE134" s="47"/>
      <c r="CF134" s="47"/>
      <c r="CG134" s="47"/>
    </row>
    <row r="135" spans="21:134"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7"/>
      <c r="BT135" s="47"/>
      <c r="BU135" s="47"/>
      <c r="BV135" s="47"/>
      <c r="BW135" s="47"/>
      <c r="BX135" s="47"/>
      <c r="BY135" s="47"/>
      <c r="BZ135" s="47"/>
      <c r="CA135" s="47"/>
      <c r="CB135" s="47"/>
      <c r="CC135" s="47"/>
      <c r="CD135" s="47"/>
      <c r="CE135" s="47"/>
      <c r="CF135" s="47"/>
      <c r="CG135" s="47"/>
    </row>
    <row r="136" spans="21:134"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47"/>
      <c r="BS136" s="47"/>
      <c r="BT136" s="47"/>
      <c r="BU136" s="47"/>
      <c r="BV136" s="47"/>
      <c r="BW136" s="47"/>
      <c r="BX136" s="47"/>
      <c r="BY136" s="47"/>
      <c r="BZ136" s="47"/>
      <c r="CA136" s="47"/>
      <c r="CB136" s="47"/>
      <c r="CC136" s="47"/>
      <c r="CD136" s="47"/>
      <c r="CE136" s="47"/>
      <c r="CF136" s="47"/>
      <c r="CG136" s="47"/>
    </row>
    <row r="137" spans="21:134"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7"/>
      <c r="BT137" s="47"/>
      <c r="BU137" s="47"/>
      <c r="BV137" s="47"/>
      <c r="BW137" s="47"/>
      <c r="BX137" s="47"/>
      <c r="BY137" s="47"/>
      <c r="BZ137" s="47"/>
      <c r="CA137" s="47"/>
      <c r="CB137" s="47"/>
      <c r="CC137" s="47"/>
      <c r="CD137" s="47"/>
      <c r="CE137" s="47"/>
      <c r="CF137" s="47"/>
      <c r="CG137" s="47"/>
    </row>
    <row r="138" spans="21:134"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7"/>
      <c r="BT138" s="47"/>
      <c r="BU138" s="47"/>
      <c r="BV138" s="47"/>
      <c r="BW138" s="47"/>
      <c r="BX138" s="47"/>
      <c r="BY138" s="47"/>
      <c r="BZ138" s="47"/>
      <c r="CA138" s="47"/>
      <c r="CB138" s="47"/>
      <c r="CC138" s="47"/>
      <c r="CD138" s="47"/>
      <c r="CE138" s="47"/>
      <c r="CF138" s="47"/>
      <c r="CG138" s="47"/>
    </row>
    <row r="139" spans="21:134"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47"/>
      <c r="BT139" s="47"/>
      <c r="BU139" s="47"/>
      <c r="BV139" s="47"/>
      <c r="BW139" s="47"/>
      <c r="BX139" s="47"/>
      <c r="BY139" s="47"/>
      <c r="BZ139" s="47"/>
      <c r="CA139" s="47"/>
      <c r="CB139" s="47"/>
      <c r="CC139" s="47"/>
      <c r="CD139" s="47"/>
      <c r="CE139" s="47"/>
      <c r="CF139" s="47"/>
      <c r="CG139" s="47"/>
    </row>
    <row r="140" spans="21:134"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47"/>
      <c r="BS140" s="47"/>
      <c r="BT140" s="47"/>
      <c r="BU140" s="47"/>
      <c r="BV140" s="47"/>
      <c r="BW140" s="47"/>
      <c r="BX140" s="47"/>
      <c r="BY140" s="47"/>
      <c r="BZ140" s="47"/>
      <c r="CA140" s="47"/>
      <c r="CB140" s="47"/>
      <c r="CC140" s="47"/>
      <c r="CD140" s="47"/>
      <c r="CE140" s="47"/>
      <c r="CF140" s="47"/>
      <c r="CG140" s="47"/>
    </row>
    <row r="141" spans="21:134"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47"/>
      <c r="BT141" s="47"/>
      <c r="BU141" s="47"/>
      <c r="BV141" s="47"/>
      <c r="BW141" s="47"/>
      <c r="BX141" s="47"/>
      <c r="BY141" s="47"/>
      <c r="BZ141" s="47"/>
      <c r="CA141" s="47"/>
      <c r="CB141" s="47"/>
      <c r="CC141" s="47"/>
      <c r="CD141" s="47"/>
      <c r="CE141" s="47"/>
      <c r="CF141" s="47"/>
      <c r="CG141" s="47"/>
    </row>
    <row r="142" spans="21:134"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47"/>
      <c r="BT142" s="47"/>
      <c r="BU142" s="47"/>
      <c r="BV142" s="47"/>
      <c r="BW142" s="47"/>
      <c r="BX142" s="47"/>
      <c r="BY142" s="47"/>
      <c r="BZ142" s="47"/>
      <c r="CA142" s="47"/>
      <c r="CB142" s="47"/>
      <c r="CC142" s="47"/>
      <c r="CD142" s="47"/>
      <c r="CE142" s="47"/>
      <c r="CF142" s="47"/>
      <c r="CG142" s="47"/>
    </row>
    <row r="143" spans="21:134"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47"/>
      <c r="BT143" s="47"/>
      <c r="BU143" s="47"/>
      <c r="BV143" s="47"/>
      <c r="BW143" s="47"/>
      <c r="BX143" s="47"/>
      <c r="BY143" s="47"/>
      <c r="BZ143" s="47"/>
      <c r="CA143" s="47"/>
      <c r="CB143" s="47"/>
      <c r="CC143" s="47"/>
      <c r="CD143" s="47"/>
      <c r="CE143" s="47"/>
      <c r="CF143" s="47"/>
      <c r="CG143" s="47"/>
    </row>
    <row r="144" spans="21:134"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47"/>
      <c r="BS144" s="47"/>
      <c r="BT144" s="47"/>
      <c r="BU144" s="47"/>
      <c r="BV144" s="47"/>
      <c r="BW144" s="47"/>
      <c r="BX144" s="47"/>
      <c r="BY144" s="47"/>
      <c r="BZ144" s="47"/>
      <c r="CA144" s="47"/>
      <c r="CB144" s="47"/>
      <c r="CC144" s="47"/>
      <c r="CD144" s="47"/>
      <c r="CE144" s="47"/>
      <c r="CF144" s="47"/>
      <c r="CG144" s="47"/>
    </row>
    <row r="145" spans="21:85"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47"/>
      <c r="BS145" s="47"/>
      <c r="BT145" s="47"/>
      <c r="BU145" s="47"/>
      <c r="BV145" s="47"/>
      <c r="BW145" s="47"/>
      <c r="BX145" s="47"/>
      <c r="BY145" s="47"/>
      <c r="BZ145" s="47"/>
      <c r="CA145" s="47"/>
      <c r="CB145" s="47"/>
      <c r="CC145" s="47"/>
      <c r="CD145" s="47"/>
      <c r="CE145" s="47"/>
      <c r="CF145" s="47"/>
      <c r="CG145" s="47"/>
    </row>
    <row r="146" spans="21:85"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47"/>
      <c r="BT146" s="47"/>
      <c r="BU146" s="47"/>
      <c r="BV146" s="47"/>
      <c r="BW146" s="47"/>
      <c r="BX146" s="47"/>
      <c r="BY146" s="47"/>
      <c r="BZ146" s="47"/>
      <c r="CA146" s="47"/>
      <c r="CB146" s="47"/>
      <c r="CC146" s="47"/>
      <c r="CD146" s="47"/>
      <c r="CE146" s="47"/>
      <c r="CF146" s="47"/>
      <c r="CG146" s="47"/>
    </row>
    <row r="147" spans="21:85"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47"/>
      <c r="BT147" s="47"/>
      <c r="BU147" s="47"/>
      <c r="BV147" s="47"/>
      <c r="BW147" s="47"/>
      <c r="BX147" s="47"/>
      <c r="BY147" s="47"/>
      <c r="BZ147" s="47"/>
      <c r="CA147" s="47"/>
      <c r="CB147" s="47"/>
      <c r="CC147" s="47"/>
      <c r="CD147" s="47"/>
      <c r="CE147" s="47"/>
      <c r="CF147" s="47"/>
      <c r="CG147" s="47"/>
    </row>
    <row r="148" spans="21:85"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  <c r="BS148" s="47"/>
      <c r="BT148" s="47"/>
      <c r="BU148" s="47"/>
      <c r="BV148" s="47"/>
      <c r="BW148" s="47"/>
      <c r="BX148" s="47"/>
      <c r="BY148" s="47"/>
      <c r="BZ148" s="47"/>
      <c r="CA148" s="47"/>
      <c r="CB148" s="47"/>
      <c r="CC148" s="47"/>
      <c r="CD148" s="47"/>
      <c r="CE148" s="47"/>
      <c r="CF148" s="47"/>
      <c r="CG148" s="47"/>
    </row>
    <row r="149" spans="21:85"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  <c r="BS149" s="47"/>
      <c r="BT149" s="47"/>
      <c r="BU149" s="47"/>
      <c r="BV149" s="47"/>
      <c r="BW149" s="47"/>
      <c r="BX149" s="47"/>
      <c r="BY149" s="47"/>
      <c r="BZ149" s="47"/>
      <c r="CA149" s="47"/>
      <c r="CB149" s="47"/>
      <c r="CC149" s="47"/>
      <c r="CD149" s="47"/>
      <c r="CE149" s="47"/>
      <c r="CF149" s="47"/>
      <c r="CG149" s="47"/>
    </row>
    <row r="150" spans="21:85"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47"/>
      <c r="BS150" s="47"/>
      <c r="BT150" s="47"/>
      <c r="BU150" s="47"/>
      <c r="BV150" s="47"/>
      <c r="BW150" s="47"/>
      <c r="BX150" s="47"/>
      <c r="BY150" s="47"/>
      <c r="BZ150" s="47"/>
      <c r="CA150" s="47"/>
      <c r="CB150" s="47"/>
      <c r="CC150" s="47"/>
      <c r="CD150" s="47"/>
      <c r="CE150" s="47"/>
      <c r="CF150" s="47"/>
      <c r="CG150" s="47"/>
    </row>
    <row r="151" spans="21:85"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47"/>
      <c r="BS151" s="47"/>
      <c r="BT151" s="47"/>
      <c r="BU151" s="47"/>
      <c r="BV151" s="47"/>
      <c r="BW151" s="47"/>
      <c r="BX151" s="47"/>
      <c r="BY151" s="47"/>
      <c r="BZ151" s="47"/>
      <c r="CA151" s="47"/>
      <c r="CB151" s="47"/>
      <c r="CC151" s="47"/>
      <c r="CD151" s="47"/>
      <c r="CE151" s="47"/>
      <c r="CF151" s="47"/>
      <c r="CG151" s="47"/>
    </row>
    <row r="152" spans="21:85"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  <c r="BS152" s="47"/>
      <c r="BT152" s="47"/>
      <c r="BU152" s="47"/>
      <c r="BV152" s="47"/>
      <c r="BW152" s="47"/>
      <c r="BX152" s="47"/>
      <c r="BY152" s="47"/>
      <c r="BZ152" s="47"/>
      <c r="CA152" s="47"/>
      <c r="CB152" s="47"/>
      <c r="CC152" s="47"/>
      <c r="CD152" s="47"/>
      <c r="CE152" s="47"/>
      <c r="CF152" s="47"/>
      <c r="CG152" s="47"/>
    </row>
    <row r="153" spans="21:85"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47"/>
      <c r="BS153" s="47"/>
      <c r="BT153" s="47"/>
      <c r="BU153" s="47"/>
      <c r="BV153" s="47"/>
      <c r="BW153" s="47"/>
      <c r="BX153" s="47"/>
      <c r="BY153" s="47"/>
      <c r="BZ153" s="47"/>
      <c r="CA153" s="47"/>
      <c r="CB153" s="47"/>
      <c r="CC153" s="47"/>
      <c r="CD153" s="47"/>
      <c r="CE153" s="47"/>
      <c r="CF153" s="47"/>
      <c r="CG153" s="47"/>
    </row>
    <row r="154" spans="21:85"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  <c r="BP154" s="47"/>
      <c r="BQ154" s="47"/>
      <c r="BR154" s="47"/>
      <c r="BS154" s="47"/>
      <c r="BT154" s="47"/>
      <c r="BU154" s="47"/>
      <c r="BV154" s="47"/>
      <c r="BW154" s="47"/>
      <c r="BX154" s="47"/>
      <c r="BY154" s="47"/>
      <c r="BZ154" s="47"/>
      <c r="CA154" s="47"/>
      <c r="CB154" s="47"/>
      <c r="CC154" s="47"/>
      <c r="CD154" s="47"/>
      <c r="CE154" s="47"/>
      <c r="CF154" s="47"/>
      <c r="CG154" s="47"/>
    </row>
    <row r="155" spans="21:85"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/>
      <c r="BO155" s="47"/>
      <c r="BP155" s="47"/>
      <c r="BQ155" s="47"/>
      <c r="BR155" s="47"/>
      <c r="BS155" s="47"/>
      <c r="BT155" s="47"/>
      <c r="BU155" s="47"/>
      <c r="BV155" s="47"/>
      <c r="BW155" s="47"/>
      <c r="BX155" s="47"/>
      <c r="BY155" s="47"/>
      <c r="BZ155" s="47"/>
      <c r="CA155" s="47"/>
      <c r="CB155" s="47"/>
      <c r="CC155" s="47"/>
      <c r="CD155" s="47"/>
      <c r="CE155" s="47"/>
      <c r="CF155" s="47"/>
      <c r="CG155" s="47"/>
    </row>
    <row r="156" spans="21:85"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7"/>
      <c r="BR156" s="47"/>
      <c r="BS156" s="47"/>
      <c r="BT156" s="47"/>
      <c r="BU156" s="47"/>
      <c r="BV156" s="47"/>
      <c r="BW156" s="47"/>
      <c r="BX156" s="47"/>
      <c r="BY156" s="47"/>
      <c r="BZ156" s="47"/>
      <c r="CA156" s="47"/>
      <c r="CB156" s="47"/>
      <c r="CC156" s="47"/>
      <c r="CD156" s="47"/>
      <c r="CE156" s="47"/>
      <c r="CF156" s="47"/>
      <c r="CG156" s="47"/>
    </row>
    <row r="157" spans="21:85"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</row>
    <row r="158" spans="21:85"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</row>
    <row r="159" spans="21:85"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</row>
    <row r="160" spans="21:85"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</row>
    <row r="161" spans="21:85"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47"/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7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/>
      <c r="BO161" s="47"/>
      <c r="BP161" s="47"/>
      <c r="BQ161" s="47"/>
      <c r="BR161" s="47"/>
      <c r="BS161" s="47"/>
      <c r="BT161" s="47"/>
      <c r="BU161" s="47"/>
      <c r="BV161" s="47"/>
      <c r="BW161" s="47"/>
      <c r="BX161" s="47"/>
      <c r="BY161" s="47"/>
      <c r="BZ161" s="47"/>
      <c r="CA161" s="47"/>
      <c r="CB161" s="47"/>
      <c r="CC161" s="47"/>
      <c r="CD161" s="47"/>
      <c r="CE161" s="47"/>
      <c r="CF161" s="47"/>
      <c r="CG161" s="47"/>
    </row>
    <row r="162" spans="21:85"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7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/>
      <c r="BP162" s="47"/>
      <c r="BQ162" s="47"/>
      <c r="BR162" s="47"/>
      <c r="BS162" s="47"/>
      <c r="BT162" s="47"/>
      <c r="BU162" s="47"/>
      <c r="BV162" s="47"/>
      <c r="BW162" s="47"/>
      <c r="BX162" s="47"/>
      <c r="BY162" s="47"/>
      <c r="BZ162" s="47"/>
      <c r="CA162" s="47"/>
      <c r="CB162" s="47"/>
      <c r="CC162" s="47"/>
      <c r="CD162" s="47"/>
      <c r="CE162" s="47"/>
      <c r="CF162" s="47"/>
      <c r="CG162" s="47"/>
    </row>
    <row r="163" spans="21:85"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/>
      <c r="BP163" s="47"/>
      <c r="BQ163" s="47"/>
      <c r="BR163" s="47"/>
      <c r="BS163" s="47"/>
      <c r="BT163" s="47"/>
      <c r="BU163" s="47"/>
      <c r="BV163" s="47"/>
      <c r="BW163" s="47"/>
      <c r="BX163" s="47"/>
      <c r="BY163" s="47"/>
      <c r="BZ163" s="47"/>
      <c r="CA163" s="47"/>
      <c r="CB163" s="47"/>
      <c r="CC163" s="47"/>
      <c r="CD163" s="47"/>
      <c r="CE163" s="47"/>
      <c r="CF163" s="47"/>
      <c r="CG163" s="47"/>
    </row>
    <row r="164" spans="21:85"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/>
      <c r="BP164" s="47"/>
      <c r="BQ164" s="47"/>
      <c r="BR164" s="47"/>
      <c r="BS164" s="47"/>
      <c r="BT164" s="47"/>
      <c r="BU164" s="47"/>
      <c r="BV164" s="47"/>
      <c r="BW164" s="47"/>
      <c r="BX164" s="47"/>
      <c r="BY164" s="47"/>
      <c r="BZ164" s="47"/>
      <c r="CA164" s="47"/>
      <c r="CB164" s="47"/>
      <c r="CC164" s="47"/>
      <c r="CD164" s="47"/>
      <c r="CE164" s="47"/>
      <c r="CF164" s="47"/>
      <c r="CG164" s="47"/>
    </row>
    <row r="165" spans="21:85"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47"/>
      <c r="AM165" s="47"/>
      <c r="AN165" s="47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7"/>
      <c r="BB165" s="47"/>
      <c r="BC165" s="47"/>
      <c r="BD165" s="47"/>
      <c r="BE165" s="47"/>
      <c r="BF165" s="47"/>
      <c r="BG165" s="47"/>
      <c r="BH165" s="47"/>
      <c r="BI165" s="47"/>
      <c r="BJ165" s="47"/>
      <c r="BK165" s="47"/>
      <c r="BL165" s="47"/>
      <c r="BM165" s="47"/>
      <c r="BN165" s="47"/>
      <c r="BO165" s="47"/>
      <c r="BP165" s="47"/>
      <c r="BQ165" s="47"/>
      <c r="BR165" s="47"/>
      <c r="BS165" s="47"/>
      <c r="BT165" s="47"/>
      <c r="BU165" s="47"/>
      <c r="BV165" s="47"/>
      <c r="BW165" s="47"/>
      <c r="BX165" s="47"/>
      <c r="BY165" s="47"/>
      <c r="BZ165" s="47"/>
      <c r="CA165" s="47"/>
      <c r="CB165" s="47"/>
      <c r="CC165" s="47"/>
      <c r="CD165" s="47"/>
      <c r="CE165" s="47"/>
      <c r="CF165" s="47"/>
      <c r="CG165" s="47"/>
    </row>
    <row r="166" spans="21:85"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  <c r="AM166" s="47"/>
      <c r="AN166" s="47"/>
      <c r="AO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47"/>
      <c r="AZ166" s="47"/>
      <c r="BA166" s="47"/>
      <c r="BB166" s="47"/>
      <c r="BC166" s="47"/>
      <c r="BD166" s="47"/>
      <c r="BE166" s="47"/>
      <c r="BF166" s="47"/>
      <c r="BG166" s="47"/>
      <c r="BH166" s="47"/>
      <c r="BI166" s="47"/>
      <c r="BJ166" s="47"/>
      <c r="BK166" s="47"/>
      <c r="BL166" s="47"/>
      <c r="BM166" s="47"/>
      <c r="BN166" s="47"/>
      <c r="BO166" s="47"/>
      <c r="BP166" s="47"/>
      <c r="BQ166" s="47"/>
      <c r="BR166" s="47"/>
      <c r="BS166" s="47"/>
      <c r="BT166" s="47"/>
      <c r="BU166" s="47"/>
      <c r="BV166" s="47"/>
      <c r="BW166" s="47"/>
      <c r="BX166" s="47"/>
      <c r="BY166" s="47"/>
      <c r="BZ166" s="47"/>
      <c r="CA166" s="47"/>
      <c r="CB166" s="47"/>
      <c r="CC166" s="47"/>
      <c r="CD166" s="47"/>
      <c r="CE166" s="47"/>
      <c r="CF166" s="47"/>
      <c r="CG166" s="47"/>
    </row>
    <row r="167" spans="21:85"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/>
      <c r="BO167" s="47"/>
      <c r="BP167" s="47"/>
      <c r="BQ167" s="47"/>
      <c r="BR167" s="47"/>
      <c r="BS167" s="47"/>
      <c r="BT167" s="47"/>
      <c r="BU167" s="47"/>
      <c r="BV167" s="47"/>
      <c r="BW167" s="47"/>
      <c r="BX167" s="47"/>
      <c r="BY167" s="47"/>
      <c r="BZ167" s="47"/>
      <c r="CA167" s="47"/>
      <c r="CB167" s="47"/>
      <c r="CC167" s="47"/>
      <c r="CD167" s="47"/>
      <c r="CE167" s="47"/>
      <c r="CF167" s="47"/>
      <c r="CG167" s="47"/>
    </row>
    <row r="168" spans="21:85"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7"/>
      <c r="BB168" s="47"/>
      <c r="BC168" s="47"/>
      <c r="BD168" s="47"/>
      <c r="BE168" s="47"/>
      <c r="BF168" s="47"/>
      <c r="BG168" s="47"/>
      <c r="BH168" s="47"/>
      <c r="BI168" s="47"/>
      <c r="BJ168" s="47"/>
      <c r="BK168" s="47"/>
      <c r="BL168" s="47"/>
      <c r="BM168" s="47"/>
      <c r="BN168" s="47"/>
      <c r="BO168" s="47"/>
      <c r="BP168" s="47"/>
      <c r="BQ168" s="47"/>
      <c r="BR168" s="47"/>
      <c r="BS168" s="47"/>
      <c r="BT168" s="47"/>
      <c r="BU168" s="47"/>
      <c r="BV168" s="47"/>
      <c r="BW168" s="47"/>
      <c r="BX168" s="47"/>
      <c r="BY168" s="47"/>
      <c r="BZ168" s="47"/>
      <c r="CA168" s="47"/>
      <c r="CB168" s="47"/>
      <c r="CC168" s="47"/>
      <c r="CD168" s="47"/>
      <c r="CE168" s="47"/>
      <c r="CF168" s="47"/>
      <c r="CG168" s="47"/>
    </row>
    <row r="169" spans="21:85"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/>
      <c r="BP169" s="47"/>
      <c r="BQ169" s="47"/>
      <c r="BR169" s="47"/>
      <c r="BS169" s="47"/>
      <c r="BT169" s="47"/>
      <c r="BU169" s="47"/>
      <c r="BV169" s="47"/>
      <c r="BW169" s="47"/>
      <c r="BX169" s="47"/>
      <c r="BY169" s="47"/>
      <c r="BZ169" s="47"/>
      <c r="CA169" s="47"/>
      <c r="CB169" s="47"/>
      <c r="CC169" s="47"/>
      <c r="CD169" s="47"/>
      <c r="CE169" s="47"/>
      <c r="CF169" s="47"/>
      <c r="CG169" s="47"/>
    </row>
    <row r="170" spans="21:85"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7"/>
      <c r="BB170" s="47"/>
      <c r="BC170" s="47"/>
      <c r="BD170" s="47"/>
      <c r="BE170" s="47"/>
      <c r="BF170" s="47"/>
      <c r="BG170" s="47"/>
      <c r="BH170" s="47"/>
      <c r="BI170" s="47"/>
      <c r="BJ170" s="47"/>
      <c r="BK170" s="47"/>
      <c r="BL170" s="47"/>
      <c r="BM170" s="47"/>
      <c r="BN170" s="47"/>
      <c r="BO170" s="47"/>
      <c r="BP170" s="47"/>
      <c r="BQ170" s="47"/>
      <c r="BR170" s="47"/>
      <c r="BS170" s="47"/>
      <c r="BT170" s="47"/>
      <c r="BU170" s="47"/>
      <c r="BV170" s="47"/>
      <c r="BW170" s="47"/>
      <c r="BX170" s="47"/>
      <c r="BY170" s="47"/>
      <c r="BZ170" s="47"/>
      <c r="CA170" s="47"/>
      <c r="CB170" s="47"/>
      <c r="CC170" s="47"/>
      <c r="CD170" s="47"/>
      <c r="CE170" s="47"/>
      <c r="CF170" s="47"/>
      <c r="CG170" s="47"/>
    </row>
    <row r="171" spans="21:85"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47"/>
      <c r="BH171" s="47"/>
      <c r="BI171" s="47"/>
      <c r="BJ171" s="47"/>
      <c r="BK171" s="47"/>
      <c r="BL171" s="47"/>
      <c r="BM171" s="47"/>
      <c r="BN171" s="47"/>
      <c r="BO171" s="47"/>
      <c r="BP171" s="47"/>
      <c r="BQ171" s="47"/>
      <c r="BR171" s="47"/>
      <c r="BS171" s="47"/>
      <c r="BT171" s="47"/>
      <c r="BU171" s="47"/>
      <c r="BV171" s="47"/>
      <c r="BW171" s="47"/>
      <c r="BX171" s="47"/>
      <c r="BY171" s="47"/>
      <c r="BZ171" s="47"/>
      <c r="CA171" s="47"/>
      <c r="CB171" s="47"/>
      <c r="CC171" s="47"/>
      <c r="CD171" s="47"/>
      <c r="CE171" s="47"/>
      <c r="CF171" s="47"/>
      <c r="CG171" s="47"/>
    </row>
    <row r="172" spans="21:85"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/>
      <c r="BP172" s="47"/>
      <c r="BQ172" s="47"/>
      <c r="BR172" s="47"/>
      <c r="BS172" s="47"/>
      <c r="BT172" s="47"/>
      <c r="BU172" s="47"/>
      <c r="BV172" s="47"/>
      <c r="BW172" s="47"/>
      <c r="BX172" s="47"/>
      <c r="BY172" s="47"/>
      <c r="BZ172" s="47"/>
      <c r="CA172" s="47"/>
      <c r="CB172" s="47"/>
      <c r="CC172" s="47"/>
      <c r="CD172" s="47"/>
      <c r="CE172" s="47"/>
      <c r="CF172" s="47"/>
      <c r="CG172" s="47"/>
    </row>
    <row r="173" spans="21:85"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/>
      <c r="BP173" s="47"/>
      <c r="BQ173" s="47"/>
      <c r="BR173" s="47"/>
      <c r="BS173" s="47"/>
      <c r="BT173" s="47"/>
      <c r="BU173" s="47"/>
      <c r="BV173" s="47"/>
      <c r="BW173" s="47"/>
      <c r="BX173" s="47"/>
      <c r="BY173" s="47"/>
      <c r="BZ173" s="47"/>
      <c r="CA173" s="47"/>
      <c r="CB173" s="47"/>
      <c r="CC173" s="47"/>
      <c r="CD173" s="47"/>
      <c r="CE173" s="47"/>
      <c r="CF173" s="47"/>
      <c r="CG173" s="47"/>
    </row>
    <row r="174" spans="21:85"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  <c r="BP174" s="47"/>
      <c r="BQ174" s="47"/>
      <c r="BR174" s="47"/>
      <c r="BS174" s="47"/>
      <c r="BT174" s="47"/>
      <c r="BU174" s="47"/>
      <c r="BV174" s="47"/>
      <c r="BW174" s="47"/>
      <c r="BX174" s="47"/>
      <c r="BY174" s="47"/>
      <c r="BZ174" s="47"/>
      <c r="CA174" s="47"/>
      <c r="CB174" s="47"/>
      <c r="CC174" s="47"/>
      <c r="CD174" s="47"/>
      <c r="CE174" s="47"/>
      <c r="CF174" s="47"/>
      <c r="CG174" s="47"/>
    </row>
    <row r="175" spans="21:85"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/>
      <c r="BP175" s="47"/>
      <c r="BQ175" s="47"/>
      <c r="BR175" s="47"/>
      <c r="BS175" s="47"/>
      <c r="BT175" s="47"/>
      <c r="BU175" s="47"/>
      <c r="BV175" s="47"/>
      <c r="BW175" s="47"/>
      <c r="BX175" s="47"/>
      <c r="BY175" s="47"/>
      <c r="BZ175" s="47"/>
      <c r="CA175" s="47"/>
      <c r="CB175" s="47"/>
      <c r="CC175" s="47"/>
      <c r="CD175" s="47"/>
      <c r="CE175" s="47"/>
      <c r="CF175" s="47"/>
      <c r="CG175" s="47"/>
    </row>
    <row r="176" spans="21:85"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7"/>
      <c r="BB176" s="47"/>
      <c r="BC176" s="47"/>
      <c r="BD176" s="47"/>
      <c r="BE176" s="47"/>
      <c r="BF176" s="47"/>
      <c r="BG176" s="47"/>
      <c r="BH176" s="47"/>
      <c r="BI176" s="47"/>
      <c r="BJ176" s="47"/>
      <c r="BK176" s="47"/>
      <c r="BL176" s="47"/>
      <c r="BM176" s="47"/>
      <c r="BN176" s="47"/>
      <c r="BO176" s="47"/>
      <c r="BP176" s="47"/>
      <c r="BQ176" s="47"/>
      <c r="BR176" s="47"/>
      <c r="BS176" s="47"/>
      <c r="BT176" s="47"/>
      <c r="BU176" s="47"/>
      <c r="BV176" s="47"/>
      <c r="BW176" s="47"/>
      <c r="BX176" s="47"/>
      <c r="BY176" s="47"/>
      <c r="BZ176" s="47"/>
      <c r="CA176" s="47"/>
      <c r="CB176" s="47"/>
      <c r="CC176" s="47"/>
      <c r="CD176" s="47"/>
      <c r="CE176" s="47"/>
      <c r="CF176" s="47"/>
      <c r="CG176" s="47"/>
    </row>
    <row r="177" spans="21:85"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7"/>
      <c r="AM177" s="47"/>
      <c r="AN177" s="47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7"/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47"/>
      <c r="BQ177" s="47"/>
      <c r="BR177" s="47"/>
      <c r="BS177" s="47"/>
      <c r="BT177" s="47"/>
      <c r="BU177" s="47"/>
      <c r="BV177" s="47"/>
      <c r="BW177" s="47"/>
      <c r="BX177" s="47"/>
      <c r="BY177" s="47"/>
      <c r="BZ177" s="47"/>
      <c r="CA177" s="47"/>
      <c r="CB177" s="47"/>
      <c r="CC177" s="47"/>
      <c r="CD177" s="47"/>
      <c r="CE177" s="47"/>
      <c r="CF177" s="47"/>
      <c r="CG177" s="47"/>
    </row>
    <row r="178" spans="21:85"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7"/>
      <c r="AO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AZ178" s="47"/>
      <c r="BA178" s="47"/>
      <c r="BB178" s="47"/>
      <c r="BC178" s="47"/>
      <c r="BD178" s="47"/>
      <c r="BE178" s="47"/>
      <c r="BF178" s="47"/>
      <c r="BG178" s="47"/>
      <c r="BH178" s="47"/>
      <c r="BI178" s="47"/>
      <c r="BJ178" s="47"/>
      <c r="BK178" s="47"/>
      <c r="BL178" s="47"/>
      <c r="BM178" s="47"/>
      <c r="BN178" s="47"/>
      <c r="BO178" s="47"/>
      <c r="BP178" s="47"/>
      <c r="BQ178" s="47"/>
      <c r="BR178" s="47"/>
      <c r="BS178" s="47"/>
      <c r="BT178" s="47"/>
      <c r="BU178" s="47"/>
      <c r="BV178" s="47"/>
      <c r="BW178" s="47"/>
      <c r="BX178" s="47"/>
      <c r="BY178" s="47"/>
      <c r="BZ178" s="47"/>
      <c r="CA178" s="47"/>
      <c r="CB178" s="47"/>
      <c r="CC178" s="47"/>
      <c r="CD178" s="47"/>
      <c r="CE178" s="47"/>
      <c r="CF178" s="47"/>
      <c r="CG178" s="47"/>
    </row>
    <row r="179" spans="21:85"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  <c r="AL179" s="47"/>
      <c r="AM179" s="47"/>
      <c r="AN179" s="47"/>
      <c r="AO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AZ179" s="47"/>
      <c r="BA179" s="47"/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47"/>
      <c r="BQ179" s="47"/>
      <c r="BR179" s="47"/>
      <c r="BS179" s="47"/>
      <c r="BT179" s="47"/>
      <c r="BU179" s="47"/>
      <c r="BV179" s="47"/>
      <c r="BW179" s="47"/>
      <c r="BX179" s="47"/>
      <c r="BY179" s="47"/>
      <c r="BZ179" s="47"/>
      <c r="CA179" s="47"/>
      <c r="CB179" s="47"/>
      <c r="CC179" s="47"/>
      <c r="CD179" s="47"/>
      <c r="CE179" s="47"/>
      <c r="CF179" s="47"/>
      <c r="CG179" s="47"/>
    </row>
    <row r="180" spans="21:85"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  <c r="AO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47"/>
      <c r="AZ180" s="47"/>
      <c r="BA180" s="47"/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7"/>
      <c r="BR180" s="47"/>
      <c r="BS180" s="47"/>
      <c r="BT180" s="47"/>
      <c r="BU180" s="47"/>
      <c r="BV180" s="47"/>
      <c r="BW180" s="47"/>
      <c r="BX180" s="47"/>
      <c r="BY180" s="47"/>
      <c r="BZ180" s="47"/>
      <c r="CA180" s="47"/>
      <c r="CB180" s="47"/>
      <c r="CC180" s="47"/>
      <c r="CD180" s="47"/>
      <c r="CE180" s="47"/>
      <c r="CF180" s="47"/>
      <c r="CG180" s="47"/>
    </row>
    <row r="181" spans="21:85"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  <c r="AL181" s="47"/>
      <c r="AM181" s="47"/>
      <c r="AN181" s="47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7"/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47"/>
      <c r="BQ181" s="47"/>
      <c r="BR181" s="47"/>
      <c r="BS181" s="47"/>
      <c r="BT181" s="47"/>
      <c r="BU181" s="47"/>
      <c r="BV181" s="47"/>
      <c r="BW181" s="47"/>
      <c r="BX181" s="47"/>
      <c r="BY181" s="47"/>
      <c r="BZ181" s="47"/>
      <c r="CA181" s="47"/>
      <c r="CB181" s="47"/>
      <c r="CC181" s="47"/>
      <c r="CD181" s="47"/>
      <c r="CE181" s="47"/>
      <c r="CF181" s="47"/>
      <c r="CG181" s="47"/>
    </row>
    <row r="182" spans="21:85"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7"/>
      <c r="BR182" s="47"/>
      <c r="BS182" s="47"/>
      <c r="BT182" s="47"/>
      <c r="BU182" s="47"/>
      <c r="BV182" s="47"/>
      <c r="BW182" s="47"/>
      <c r="BX182" s="47"/>
      <c r="BY182" s="47"/>
      <c r="BZ182" s="47"/>
      <c r="CA182" s="47"/>
      <c r="CB182" s="47"/>
      <c r="CC182" s="47"/>
      <c r="CD182" s="47"/>
      <c r="CE182" s="47"/>
      <c r="CF182" s="47"/>
      <c r="CG182" s="47"/>
    </row>
    <row r="183" spans="21:85"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47"/>
      <c r="BQ183" s="47"/>
      <c r="BR183" s="47"/>
      <c r="BS183" s="47"/>
      <c r="BT183" s="47"/>
      <c r="BU183" s="47"/>
      <c r="BV183" s="47"/>
      <c r="BW183" s="47"/>
      <c r="BX183" s="47"/>
      <c r="BY183" s="47"/>
      <c r="BZ183" s="47"/>
      <c r="CA183" s="47"/>
      <c r="CB183" s="47"/>
      <c r="CC183" s="47"/>
      <c r="CD183" s="47"/>
      <c r="CE183" s="47"/>
      <c r="CF183" s="47"/>
      <c r="CG183" s="47"/>
    </row>
    <row r="184" spans="21:85"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7"/>
      <c r="BR184" s="47"/>
      <c r="BS184" s="47"/>
      <c r="BT184" s="47"/>
      <c r="BU184" s="47"/>
      <c r="BV184" s="47"/>
      <c r="BW184" s="47"/>
      <c r="BX184" s="47"/>
      <c r="BY184" s="47"/>
      <c r="BZ184" s="47"/>
      <c r="CA184" s="47"/>
      <c r="CB184" s="47"/>
      <c r="CC184" s="47"/>
      <c r="CD184" s="47"/>
      <c r="CE184" s="47"/>
      <c r="CF184" s="47"/>
      <c r="CG184" s="47"/>
    </row>
    <row r="185" spans="21:85"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47"/>
      <c r="BQ185" s="47"/>
      <c r="BR185" s="47"/>
      <c r="BS185" s="47"/>
      <c r="BT185" s="47"/>
      <c r="BU185" s="47"/>
      <c r="BV185" s="47"/>
      <c r="BW185" s="47"/>
      <c r="BX185" s="47"/>
      <c r="BY185" s="47"/>
      <c r="BZ185" s="47"/>
      <c r="CA185" s="47"/>
      <c r="CB185" s="47"/>
      <c r="CC185" s="47"/>
      <c r="CD185" s="47"/>
      <c r="CE185" s="47"/>
      <c r="CF185" s="47"/>
      <c r="CG185" s="47"/>
    </row>
    <row r="186" spans="21:85"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47"/>
      <c r="AP186" s="47"/>
      <c r="AQ186" s="47"/>
      <c r="AR186" s="47"/>
      <c r="AS186" s="47"/>
      <c r="AT186" s="47"/>
      <c r="AU186" s="47"/>
      <c r="AV186" s="47"/>
      <c r="AW186" s="47"/>
      <c r="AX186" s="47"/>
      <c r="AY186" s="47"/>
      <c r="AZ186" s="47"/>
      <c r="BA186" s="47"/>
      <c r="BB186" s="47"/>
      <c r="BC186" s="47"/>
      <c r="BD186" s="47"/>
      <c r="BE186" s="47"/>
      <c r="BF186" s="47"/>
      <c r="BG186" s="47"/>
      <c r="BH186" s="47"/>
      <c r="BI186" s="47"/>
      <c r="BJ186" s="47"/>
      <c r="BK186" s="47"/>
      <c r="BL186" s="47"/>
      <c r="BM186" s="47"/>
      <c r="BN186" s="47"/>
      <c r="BO186" s="47"/>
      <c r="BP186" s="47"/>
      <c r="BQ186" s="47"/>
      <c r="BR186" s="47"/>
      <c r="BS186" s="47"/>
      <c r="BT186" s="47"/>
      <c r="BU186" s="47"/>
      <c r="BV186" s="47"/>
      <c r="BW186" s="47"/>
      <c r="BX186" s="47"/>
      <c r="BY186" s="47"/>
      <c r="BZ186" s="47"/>
      <c r="CA186" s="47"/>
      <c r="CB186" s="47"/>
      <c r="CC186" s="47"/>
      <c r="CD186" s="47"/>
      <c r="CE186" s="47"/>
      <c r="CF186" s="47"/>
      <c r="CG186" s="47"/>
    </row>
    <row r="187" spans="21:85"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47"/>
      <c r="AP187" s="47"/>
      <c r="AQ187" s="47"/>
      <c r="AR187" s="47"/>
      <c r="AS187" s="47"/>
      <c r="AT187" s="47"/>
      <c r="AU187" s="47"/>
      <c r="AV187" s="47"/>
      <c r="AW187" s="47"/>
      <c r="AX187" s="47"/>
      <c r="AY187" s="47"/>
      <c r="AZ187" s="47"/>
      <c r="BA187" s="47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47"/>
      <c r="BQ187" s="47"/>
      <c r="BR187" s="47"/>
      <c r="BS187" s="47"/>
      <c r="BT187" s="47"/>
      <c r="BU187" s="47"/>
      <c r="BV187" s="47"/>
      <c r="BW187" s="47"/>
      <c r="BX187" s="47"/>
      <c r="BY187" s="47"/>
      <c r="BZ187" s="47"/>
      <c r="CA187" s="47"/>
      <c r="CB187" s="47"/>
      <c r="CC187" s="47"/>
      <c r="CD187" s="47"/>
      <c r="CE187" s="47"/>
      <c r="CF187" s="47"/>
      <c r="CG187" s="47"/>
    </row>
    <row r="188" spans="21:85"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47"/>
      <c r="AT188" s="47"/>
      <c r="AU188" s="47"/>
      <c r="AV188" s="47"/>
      <c r="AW188" s="47"/>
      <c r="AX188" s="47"/>
      <c r="AY188" s="47"/>
      <c r="AZ188" s="47"/>
      <c r="BA188" s="47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  <c r="BP188" s="47"/>
      <c r="BQ188" s="47"/>
      <c r="BR188" s="47"/>
      <c r="BS188" s="47"/>
      <c r="BT188" s="47"/>
      <c r="BU188" s="47"/>
      <c r="BV188" s="47"/>
      <c r="BW188" s="47"/>
      <c r="BX188" s="47"/>
      <c r="BY188" s="47"/>
      <c r="BZ188" s="47"/>
      <c r="CA188" s="47"/>
      <c r="CB188" s="47"/>
      <c r="CC188" s="47"/>
      <c r="CD188" s="47"/>
      <c r="CE188" s="47"/>
      <c r="CF188" s="47"/>
      <c r="CG188" s="47"/>
    </row>
    <row r="189" spans="21:85"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47"/>
      <c r="AP189" s="47"/>
      <c r="AQ189" s="47"/>
      <c r="AR189" s="47"/>
      <c r="AS189" s="47"/>
      <c r="AT189" s="47"/>
      <c r="AU189" s="47"/>
      <c r="AV189" s="47"/>
      <c r="AW189" s="47"/>
      <c r="AX189" s="47"/>
      <c r="AY189" s="47"/>
      <c r="AZ189" s="47"/>
      <c r="BA189" s="47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  <c r="BP189" s="47"/>
      <c r="BQ189" s="47"/>
      <c r="BR189" s="47"/>
      <c r="BS189" s="47"/>
      <c r="BT189" s="47"/>
      <c r="BU189" s="47"/>
      <c r="BV189" s="47"/>
      <c r="BW189" s="47"/>
      <c r="BX189" s="47"/>
      <c r="BY189" s="47"/>
      <c r="BZ189" s="47"/>
      <c r="CA189" s="47"/>
      <c r="CB189" s="47"/>
      <c r="CC189" s="47"/>
      <c r="CD189" s="47"/>
      <c r="CE189" s="47"/>
      <c r="CF189" s="47"/>
      <c r="CG189" s="47"/>
    </row>
    <row r="190" spans="21:85"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47"/>
      <c r="AP190" s="47"/>
      <c r="AQ190" s="47"/>
      <c r="AR190" s="47"/>
      <c r="AS190" s="47"/>
      <c r="AT190" s="47"/>
      <c r="AU190" s="47"/>
      <c r="AV190" s="47"/>
      <c r="AW190" s="47"/>
      <c r="AX190" s="47"/>
      <c r="AY190" s="47"/>
      <c r="AZ190" s="47"/>
      <c r="BA190" s="47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47"/>
      <c r="BQ190" s="47"/>
      <c r="BR190" s="47"/>
      <c r="BS190" s="47"/>
      <c r="BT190" s="47"/>
      <c r="BU190" s="47"/>
      <c r="BV190" s="47"/>
      <c r="BW190" s="47"/>
      <c r="BX190" s="47"/>
      <c r="BY190" s="47"/>
      <c r="BZ190" s="47"/>
      <c r="CA190" s="47"/>
      <c r="CB190" s="47"/>
      <c r="CC190" s="47"/>
      <c r="CD190" s="47"/>
      <c r="CE190" s="47"/>
      <c r="CF190" s="47"/>
      <c r="CG190" s="47"/>
    </row>
    <row r="191" spans="21:85"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  <c r="AO191" s="47"/>
      <c r="AP191" s="47"/>
      <c r="AQ191" s="47"/>
      <c r="AR191" s="47"/>
      <c r="AS191" s="47"/>
      <c r="AT191" s="47"/>
      <c r="AU191" s="47"/>
      <c r="AV191" s="47"/>
      <c r="AW191" s="47"/>
      <c r="AX191" s="47"/>
      <c r="AY191" s="47"/>
      <c r="AZ191" s="47"/>
      <c r="BA191" s="47"/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47"/>
      <c r="BQ191" s="47"/>
      <c r="BR191" s="47"/>
      <c r="BS191" s="47"/>
      <c r="BT191" s="47"/>
      <c r="BU191" s="47"/>
      <c r="BV191" s="47"/>
      <c r="BW191" s="47"/>
      <c r="BX191" s="47"/>
      <c r="BY191" s="47"/>
      <c r="BZ191" s="47"/>
      <c r="CA191" s="47"/>
      <c r="CB191" s="47"/>
      <c r="CC191" s="47"/>
      <c r="CD191" s="47"/>
      <c r="CE191" s="47"/>
      <c r="CF191" s="47"/>
      <c r="CG191" s="47"/>
    </row>
    <row r="192" spans="21:85"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  <c r="AO192" s="47"/>
      <c r="AP192" s="47"/>
      <c r="AQ192" s="47"/>
      <c r="AR192" s="47"/>
      <c r="AS192" s="47"/>
      <c r="AT192" s="47"/>
      <c r="AU192" s="47"/>
      <c r="AV192" s="47"/>
      <c r="AW192" s="47"/>
      <c r="AX192" s="47"/>
      <c r="AY192" s="47"/>
      <c r="AZ192" s="47"/>
      <c r="BA192" s="47"/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47"/>
      <c r="BQ192" s="47"/>
      <c r="BR192" s="47"/>
      <c r="BS192" s="47"/>
      <c r="BT192" s="47"/>
      <c r="BU192" s="47"/>
      <c r="BV192" s="47"/>
      <c r="BW192" s="47"/>
      <c r="BX192" s="47"/>
      <c r="BY192" s="47"/>
      <c r="BZ192" s="47"/>
      <c r="CA192" s="47"/>
      <c r="CB192" s="47"/>
      <c r="CC192" s="47"/>
      <c r="CD192" s="47"/>
      <c r="CE192" s="47"/>
      <c r="CF192" s="47"/>
      <c r="CG192" s="47"/>
    </row>
    <row r="193" spans="21:85"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  <c r="AO193" s="47"/>
      <c r="AP193" s="47"/>
      <c r="AQ193" s="47"/>
      <c r="AR193" s="47"/>
      <c r="AS193" s="47"/>
      <c r="AT193" s="47"/>
      <c r="AU193" s="47"/>
      <c r="AV193" s="47"/>
      <c r="AW193" s="47"/>
      <c r="AX193" s="47"/>
      <c r="AY193" s="47"/>
      <c r="AZ193" s="47"/>
      <c r="BA193" s="47"/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47"/>
      <c r="BQ193" s="47"/>
      <c r="BR193" s="47"/>
      <c r="BS193" s="47"/>
      <c r="BT193" s="47"/>
      <c r="BU193" s="47"/>
      <c r="BV193" s="47"/>
      <c r="BW193" s="47"/>
      <c r="BX193" s="47"/>
      <c r="BY193" s="47"/>
      <c r="BZ193" s="47"/>
      <c r="CA193" s="47"/>
      <c r="CB193" s="47"/>
      <c r="CC193" s="47"/>
      <c r="CD193" s="47"/>
      <c r="CE193" s="47"/>
      <c r="CF193" s="47"/>
      <c r="CG193" s="47"/>
    </row>
    <row r="194" spans="21:85"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  <c r="AO194" s="47"/>
      <c r="AP194" s="47"/>
      <c r="AQ194" s="47"/>
      <c r="AR194" s="47"/>
      <c r="AS194" s="47"/>
      <c r="AT194" s="47"/>
      <c r="AU194" s="47"/>
      <c r="AV194" s="47"/>
      <c r="AW194" s="47"/>
      <c r="AX194" s="47"/>
      <c r="AY194" s="47"/>
      <c r="AZ194" s="47"/>
      <c r="BA194" s="47"/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47"/>
      <c r="BQ194" s="47"/>
      <c r="BR194" s="47"/>
      <c r="BS194" s="47"/>
      <c r="BT194" s="47"/>
      <c r="BU194" s="47"/>
      <c r="BV194" s="47"/>
      <c r="BW194" s="47"/>
      <c r="BX194" s="47"/>
      <c r="BY194" s="47"/>
      <c r="BZ194" s="47"/>
      <c r="CA194" s="47"/>
      <c r="CB194" s="47"/>
      <c r="CC194" s="47"/>
      <c r="CD194" s="47"/>
      <c r="CE194" s="47"/>
      <c r="CF194" s="47"/>
      <c r="CG194" s="47"/>
    </row>
    <row r="195" spans="21:85"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7"/>
      <c r="AO195" s="47"/>
      <c r="AP195" s="47"/>
      <c r="AQ195" s="47"/>
      <c r="AR195" s="47"/>
      <c r="AS195" s="47"/>
      <c r="AT195" s="47"/>
      <c r="AU195" s="47"/>
      <c r="AV195" s="47"/>
      <c r="AW195" s="47"/>
      <c r="AX195" s="47"/>
      <c r="AY195" s="47"/>
      <c r="AZ195" s="47"/>
      <c r="BA195" s="47"/>
      <c r="BB195" s="47"/>
      <c r="BC195" s="47"/>
      <c r="BD195" s="47"/>
      <c r="BE195" s="47"/>
      <c r="BF195" s="47"/>
      <c r="BG195" s="47"/>
      <c r="BH195" s="47"/>
      <c r="BI195" s="47"/>
      <c r="BJ195" s="47"/>
      <c r="BK195" s="47"/>
      <c r="BL195" s="47"/>
      <c r="BM195" s="47"/>
      <c r="BN195" s="47"/>
      <c r="BO195" s="47"/>
      <c r="BP195" s="47"/>
      <c r="BQ195" s="47"/>
      <c r="BR195" s="47"/>
      <c r="BS195" s="47"/>
      <c r="BT195" s="47"/>
      <c r="BU195" s="47"/>
      <c r="BV195" s="47"/>
      <c r="BW195" s="47"/>
      <c r="BX195" s="47"/>
      <c r="BY195" s="47"/>
      <c r="BZ195" s="47"/>
      <c r="CA195" s="47"/>
      <c r="CB195" s="47"/>
      <c r="CC195" s="47"/>
      <c r="CD195" s="47"/>
      <c r="CE195" s="47"/>
      <c r="CF195" s="47"/>
      <c r="CG195" s="47"/>
    </row>
    <row r="196" spans="21:85"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47"/>
      <c r="AP196" s="47"/>
      <c r="AQ196" s="47"/>
      <c r="AR196" s="47"/>
      <c r="AS196" s="47"/>
      <c r="AT196" s="47"/>
      <c r="AU196" s="47"/>
      <c r="AV196" s="47"/>
      <c r="AW196" s="47"/>
      <c r="AX196" s="47"/>
      <c r="AY196" s="47"/>
      <c r="AZ196" s="47"/>
      <c r="BA196" s="47"/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47"/>
      <c r="BQ196" s="47"/>
      <c r="BR196" s="47"/>
      <c r="BS196" s="47"/>
      <c r="BT196" s="47"/>
      <c r="BU196" s="47"/>
      <c r="BV196" s="47"/>
      <c r="BW196" s="47"/>
      <c r="BX196" s="47"/>
      <c r="BY196" s="47"/>
      <c r="BZ196" s="47"/>
      <c r="CA196" s="47"/>
      <c r="CB196" s="47"/>
      <c r="CC196" s="47"/>
      <c r="CD196" s="47"/>
      <c r="CE196" s="47"/>
      <c r="CF196" s="47"/>
      <c r="CG196" s="47"/>
    </row>
    <row r="197" spans="21:85"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  <c r="AO197" s="47"/>
      <c r="AP197" s="47"/>
      <c r="AQ197" s="47"/>
      <c r="AR197" s="47"/>
      <c r="AS197" s="47"/>
      <c r="AT197" s="47"/>
      <c r="AU197" s="47"/>
      <c r="AV197" s="47"/>
      <c r="AW197" s="47"/>
      <c r="AX197" s="47"/>
      <c r="AY197" s="47"/>
      <c r="AZ197" s="47"/>
      <c r="BA197" s="47"/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47"/>
      <c r="BQ197" s="47"/>
      <c r="BR197" s="47"/>
      <c r="BS197" s="47"/>
      <c r="BT197" s="47"/>
      <c r="BU197" s="47"/>
      <c r="BV197" s="47"/>
      <c r="BW197" s="47"/>
      <c r="BX197" s="47"/>
      <c r="BY197" s="47"/>
      <c r="BZ197" s="47"/>
      <c r="CA197" s="47"/>
      <c r="CB197" s="47"/>
      <c r="CC197" s="47"/>
      <c r="CD197" s="47"/>
      <c r="CE197" s="47"/>
      <c r="CF197" s="47"/>
      <c r="CG197" s="47"/>
    </row>
    <row r="198" spans="21:85"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  <c r="AN198" s="47"/>
      <c r="AO198" s="47"/>
      <c r="AP198" s="47"/>
      <c r="AQ198" s="47"/>
      <c r="AR198" s="47"/>
      <c r="AS198" s="47"/>
      <c r="AT198" s="47"/>
      <c r="AU198" s="47"/>
      <c r="AV198" s="47"/>
      <c r="AW198" s="47"/>
      <c r="AX198" s="47"/>
      <c r="AY198" s="47"/>
      <c r="AZ198" s="47"/>
      <c r="BA198" s="47"/>
      <c r="BB198" s="47"/>
      <c r="BC198" s="47"/>
      <c r="BD198" s="47"/>
      <c r="BE198" s="47"/>
      <c r="BF198" s="47"/>
      <c r="BG198" s="47"/>
      <c r="BH198" s="47"/>
      <c r="BI198" s="47"/>
      <c r="BJ198" s="47"/>
      <c r="BK198" s="47"/>
      <c r="BL198" s="47"/>
      <c r="BM198" s="47"/>
      <c r="BN198" s="47"/>
      <c r="BO198" s="47"/>
      <c r="BP198" s="47"/>
      <c r="BQ198" s="47"/>
      <c r="BR198" s="47"/>
      <c r="BS198" s="47"/>
      <c r="BT198" s="47"/>
      <c r="BU198" s="47"/>
      <c r="BV198" s="47"/>
      <c r="BW198" s="47"/>
      <c r="BX198" s="47"/>
      <c r="BY198" s="47"/>
      <c r="BZ198" s="47"/>
      <c r="CA198" s="47"/>
      <c r="CB198" s="47"/>
      <c r="CC198" s="47"/>
      <c r="CD198" s="47"/>
      <c r="CE198" s="47"/>
      <c r="CF198" s="47"/>
      <c r="CG198" s="47"/>
    </row>
    <row r="199" spans="21:85"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  <c r="AL199" s="47"/>
      <c r="AM199" s="47"/>
      <c r="AN199" s="47"/>
      <c r="AO199" s="47"/>
      <c r="AP199" s="47"/>
      <c r="AQ199" s="47"/>
      <c r="AR199" s="47"/>
      <c r="AS199" s="47"/>
      <c r="AT199" s="47"/>
      <c r="AU199" s="47"/>
      <c r="AV199" s="47"/>
      <c r="AW199" s="47"/>
      <c r="AX199" s="47"/>
      <c r="AY199" s="47"/>
      <c r="AZ199" s="47"/>
      <c r="BA199" s="47"/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47"/>
      <c r="BQ199" s="47"/>
      <c r="BR199" s="47"/>
      <c r="BS199" s="47"/>
      <c r="BT199" s="47"/>
      <c r="BU199" s="47"/>
      <c r="BV199" s="47"/>
      <c r="BW199" s="47"/>
      <c r="BX199" s="47"/>
      <c r="BY199" s="47"/>
      <c r="BZ199" s="47"/>
      <c r="CA199" s="47"/>
      <c r="CB199" s="47"/>
      <c r="CC199" s="47"/>
      <c r="CD199" s="47"/>
      <c r="CE199" s="47"/>
      <c r="CF199" s="47"/>
      <c r="CG199" s="47"/>
    </row>
    <row r="200" spans="21:85"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7"/>
      <c r="AL200" s="47"/>
      <c r="AM200" s="47"/>
      <c r="AN200" s="47"/>
      <c r="AO200" s="47"/>
      <c r="AP200" s="47"/>
      <c r="AQ200" s="47"/>
      <c r="AR200" s="47"/>
      <c r="AS200" s="47"/>
      <c r="AT200" s="47"/>
      <c r="AU200" s="47"/>
      <c r="AV200" s="47"/>
      <c r="AW200" s="47"/>
      <c r="AX200" s="47"/>
      <c r="AY200" s="47"/>
      <c r="AZ200" s="47"/>
      <c r="BA200" s="47"/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47"/>
      <c r="BQ200" s="47"/>
      <c r="BR200" s="47"/>
      <c r="BS200" s="47"/>
      <c r="BT200" s="47"/>
      <c r="BU200" s="47"/>
      <c r="BV200" s="47"/>
      <c r="BW200" s="47"/>
      <c r="BX200" s="47"/>
      <c r="BY200" s="47"/>
      <c r="BZ200" s="47"/>
      <c r="CA200" s="47"/>
      <c r="CB200" s="47"/>
      <c r="CC200" s="47"/>
      <c r="CD200" s="47"/>
      <c r="CE200" s="47"/>
      <c r="CF200" s="47"/>
      <c r="CG200" s="47"/>
    </row>
    <row r="201" spans="21:85"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7"/>
      <c r="AL201" s="47"/>
      <c r="AM201" s="47"/>
      <c r="AN201" s="47"/>
      <c r="AO201" s="47"/>
      <c r="AP201" s="47"/>
      <c r="AQ201" s="47"/>
      <c r="AR201" s="47"/>
      <c r="AS201" s="47"/>
      <c r="AT201" s="47"/>
      <c r="AU201" s="47"/>
      <c r="AV201" s="47"/>
      <c r="AW201" s="47"/>
      <c r="AX201" s="47"/>
      <c r="AY201" s="47"/>
      <c r="AZ201" s="47"/>
      <c r="BA201" s="47"/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  <c r="BP201" s="47"/>
      <c r="BQ201" s="47"/>
      <c r="BR201" s="47"/>
      <c r="BS201" s="47"/>
      <c r="BT201" s="47"/>
      <c r="BU201" s="47"/>
      <c r="BV201" s="47"/>
      <c r="BW201" s="47"/>
      <c r="BX201" s="47"/>
      <c r="BY201" s="47"/>
      <c r="BZ201" s="47"/>
      <c r="CA201" s="47"/>
      <c r="CB201" s="47"/>
      <c r="CC201" s="47"/>
      <c r="CD201" s="47"/>
      <c r="CE201" s="47"/>
      <c r="CF201" s="47"/>
      <c r="CG201" s="47"/>
    </row>
    <row r="202" spans="21:85"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  <c r="AK202" s="47"/>
      <c r="AL202" s="47"/>
      <c r="AM202" s="47"/>
      <c r="AN202" s="47"/>
      <c r="AO202" s="47"/>
      <c r="AP202" s="47"/>
      <c r="AQ202" s="47"/>
      <c r="AR202" s="47"/>
      <c r="AS202" s="47"/>
      <c r="AT202" s="47"/>
      <c r="AU202" s="47"/>
      <c r="AV202" s="47"/>
      <c r="AW202" s="47"/>
      <c r="AX202" s="47"/>
      <c r="AY202" s="47"/>
      <c r="AZ202" s="47"/>
      <c r="BA202" s="47"/>
      <c r="BB202" s="47"/>
      <c r="BC202" s="47"/>
      <c r="BD202" s="47"/>
      <c r="BE202" s="47"/>
      <c r="BF202" s="47"/>
      <c r="BG202" s="47"/>
      <c r="BH202" s="47"/>
      <c r="BI202" s="47"/>
      <c r="BJ202" s="47"/>
      <c r="BK202" s="47"/>
      <c r="BL202" s="47"/>
      <c r="BM202" s="47"/>
      <c r="BN202" s="47"/>
      <c r="BO202" s="47"/>
      <c r="BP202" s="47"/>
      <c r="BQ202" s="47"/>
      <c r="BR202" s="47"/>
      <c r="BS202" s="47"/>
      <c r="BT202" s="47"/>
      <c r="BU202" s="47"/>
      <c r="BV202" s="47"/>
      <c r="BW202" s="47"/>
      <c r="BX202" s="47"/>
      <c r="BY202" s="47"/>
      <c r="BZ202" s="47"/>
      <c r="CA202" s="47"/>
      <c r="CB202" s="47"/>
      <c r="CC202" s="47"/>
      <c r="CD202" s="47"/>
      <c r="CE202" s="47"/>
      <c r="CF202" s="47"/>
      <c r="CG202" s="47"/>
    </row>
    <row r="203" spans="21:85"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  <c r="AL203" s="47"/>
      <c r="AM203" s="47"/>
      <c r="AN203" s="47"/>
      <c r="AO203" s="47"/>
      <c r="AP203" s="47"/>
      <c r="AQ203" s="47"/>
      <c r="AR203" s="47"/>
      <c r="AS203" s="47"/>
      <c r="AT203" s="47"/>
      <c r="AU203" s="47"/>
      <c r="AV203" s="47"/>
      <c r="AW203" s="47"/>
      <c r="AX203" s="47"/>
      <c r="AY203" s="47"/>
      <c r="AZ203" s="47"/>
      <c r="BA203" s="47"/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  <c r="BP203" s="47"/>
      <c r="BQ203" s="47"/>
      <c r="BR203" s="47"/>
      <c r="BS203" s="47"/>
      <c r="BT203" s="47"/>
      <c r="BU203" s="47"/>
      <c r="BV203" s="47"/>
      <c r="BW203" s="47"/>
      <c r="BX203" s="47"/>
      <c r="BY203" s="47"/>
      <c r="BZ203" s="47"/>
      <c r="CA203" s="47"/>
      <c r="CB203" s="47"/>
      <c r="CC203" s="47"/>
      <c r="CD203" s="47"/>
      <c r="CE203" s="47"/>
      <c r="CF203" s="47"/>
      <c r="CG203" s="47"/>
    </row>
    <row r="204" spans="21:85"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  <c r="AN204" s="47"/>
      <c r="AO204" s="47"/>
      <c r="AP204" s="47"/>
      <c r="AQ204" s="47"/>
      <c r="AR204" s="47"/>
      <c r="AS204" s="47"/>
      <c r="AT204" s="47"/>
      <c r="AU204" s="47"/>
      <c r="AV204" s="47"/>
      <c r="AW204" s="47"/>
      <c r="AX204" s="47"/>
      <c r="AY204" s="47"/>
      <c r="AZ204" s="47"/>
      <c r="BA204" s="47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47"/>
      <c r="BQ204" s="47"/>
      <c r="BR204" s="47"/>
      <c r="BS204" s="47"/>
      <c r="BT204" s="47"/>
      <c r="BU204" s="47"/>
      <c r="BV204" s="47"/>
      <c r="BW204" s="47"/>
      <c r="BX204" s="47"/>
      <c r="BY204" s="47"/>
      <c r="BZ204" s="47"/>
      <c r="CA204" s="47"/>
      <c r="CB204" s="47"/>
      <c r="CC204" s="47"/>
      <c r="CD204" s="47"/>
      <c r="CE204" s="47"/>
      <c r="CF204" s="47"/>
      <c r="CG204" s="47"/>
    </row>
    <row r="205" spans="21:85"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  <c r="AJ205" s="47"/>
      <c r="AK205" s="47"/>
      <c r="AL205" s="47"/>
      <c r="AM205" s="47"/>
      <c r="AN205" s="47"/>
      <c r="AO205" s="47"/>
      <c r="AP205" s="47"/>
      <c r="AQ205" s="47"/>
      <c r="AR205" s="47"/>
      <c r="AS205" s="47"/>
      <c r="AT205" s="47"/>
      <c r="AU205" s="47"/>
      <c r="AV205" s="47"/>
      <c r="AW205" s="47"/>
      <c r="AX205" s="47"/>
      <c r="AY205" s="47"/>
      <c r="AZ205" s="47"/>
      <c r="BA205" s="47"/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  <c r="BP205" s="47"/>
      <c r="BQ205" s="47"/>
      <c r="BR205" s="47"/>
      <c r="BS205" s="47"/>
      <c r="BT205" s="47"/>
      <c r="BU205" s="47"/>
      <c r="BV205" s="47"/>
      <c r="BW205" s="47"/>
      <c r="BX205" s="47"/>
      <c r="BY205" s="47"/>
      <c r="BZ205" s="47"/>
      <c r="CA205" s="47"/>
      <c r="CB205" s="47"/>
      <c r="CC205" s="47"/>
      <c r="CD205" s="47"/>
      <c r="CE205" s="47"/>
      <c r="CF205" s="47"/>
      <c r="CG205" s="47"/>
    </row>
    <row r="206" spans="21:85"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  <c r="AI206" s="47"/>
      <c r="AJ206" s="47"/>
      <c r="AK206" s="47"/>
      <c r="AL206" s="47"/>
      <c r="AM206" s="47"/>
      <c r="AN206" s="47"/>
      <c r="AO206" s="47"/>
      <c r="AP206" s="47"/>
      <c r="AQ206" s="47"/>
      <c r="AR206" s="47"/>
      <c r="AS206" s="47"/>
      <c r="AT206" s="47"/>
      <c r="AU206" s="47"/>
      <c r="AV206" s="47"/>
      <c r="AW206" s="47"/>
      <c r="AX206" s="47"/>
      <c r="AY206" s="47"/>
      <c r="AZ206" s="47"/>
      <c r="BA206" s="47"/>
      <c r="BB206" s="47"/>
      <c r="BC206" s="47"/>
      <c r="BD206" s="47"/>
      <c r="BE206" s="47"/>
      <c r="BF206" s="47"/>
      <c r="BG206" s="47"/>
      <c r="BH206" s="47"/>
      <c r="BI206" s="47"/>
      <c r="BJ206" s="47"/>
      <c r="BK206" s="47"/>
      <c r="BL206" s="47"/>
      <c r="BM206" s="47"/>
      <c r="BN206" s="47"/>
      <c r="BO206" s="47"/>
      <c r="BP206" s="47"/>
      <c r="BQ206" s="47"/>
      <c r="BR206" s="47"/>
      <c r="BS206" s="47"/>
      <c r="BT206" s="47"/>
      <c r="BU206" s="47"/>
      <c r="BV206" s="47"/>
      <c r="BW206" s="47"/>
      <c r="BX206" s="47"/>
      <c r="BY206" s="47"/>
      <c r="BZ206" s="47"/>
      <c r="CA206" s="47"/>
      <c r="CB206" s="47"/>
      <c r="CC206" s="47"/>
      <c r="CD206" s="47"/>
      <c r="CE206" s="47"/>
      <c r="CF206" s="47"/>
      <c r="CG206" s="47"/>
    </row>
    <row r="207" spans="21:85"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  <c r="AJ207" s="47"/>
      <c r="AK207" s="47"/>
      <c r="AL207" s="47"/>
      <c r="AM207" s="47"/>
      <c r="AN207" s="47"/>
      <c r="AO207" s="47"/>
      <c r="AP207" s="47"/>
      <c r="AQ207" s="47"/>
      <c r="AR207" s="47"/>
      <c r="AS207" s="47"/>
      <c r="AT207" s="47"/>
      <c r="AU207" s="47"/>
      <c r="AV207" s="47"/>
      <c r="AW207" s="47"/>
      <c r="AX207" s="47"/>
      <c r="AY207" s="47"/>
      <c r="AZ207" s="47"/>
      <c r="BA207" s="47"/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47"/>
      <c r="BQ207" s="47"/>
      <c r="BR207" s="47"/>
      <c r="BS207" s="47"/>
      <c r="BT207" s="47"/>
      <c r="BU207" s="47"/>
      <c r="BV207" s="47"/>
      <c r="BW207" s="47"/>
      <c r="BX207" s="47"/>
      <c r="BY207" s="47"/>
      <c r="BZ207" s="47"/>
      <c r="CA207" s="47"/>
      <c r="CB207" s="47"/>
      <c r="CC207" s="47"/>
      <c r="CD207" s="47"/>
      <c r="CE207" s="47"/>
      <c r="CF207" s="47"/>
      <c r="CG207" s="47"/>
    </row>
    <row r="208" spans="21:85"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  <c r="AI208" s="47"/>
      <c r="AJ208" s="47"/>
      <c r="AK208" s="47"/>
      <c r="AL208" s="47"/>
      <c r="AM208" s="47"/>
      <c r="AN208" s="47"/>
      <c r="AO208" s="47"/>
      <c r="AP208" s="47"/>
      <c r="AQ208" s="47"/>
      <c r="AR208" s="47"/>
      <c r="AS208" s="47"/>
      <c r="AT208" s="47"/>
      <c r="AU208" s="47"/>
      <c r="AV208" s="47"/>
      <c r="AW208" s="47"/>
      <c r="AX208" s="47"/>
      <c r="AY208" s="47"/>
      <c r="AZ208" s="47"/>
      <c r="BA208" s="47"/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47"/>
      <c r="BQ208" s="47"/>
      <c r="BR208" s="47"/>
      <c r="BS208" s="47"/>
      <c r="BT208" s="47"/>
      <c r="BU208" s="47"/>
      <c r="BV208" s="47"/>
      <c r="BW208" s="47"/>
      <c r="BX208" s="47"/>
      <c r="BY208" s="47"/>
      <c r="BZ208" s="47"/>
      <c r="CA208" s="47"/>
      <c r="CB208" s="47"/>
      <c r="CC208" s="47"/>
      <c r="CD208" s="47"/>
      <c r="CE208" s="47"/>
      <c r="CF208" s="47"/>
      <c r="CG208" s="47"/>
    </row>
    <row r="209" spans="21:85"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  <c r="AI209" s="47"/>
      <c r="AJ209" s="47"/>
      <c r="AK209" s="47"/>
      <c r="AL209" s="47"/>
      <c r="AM209" s="47"/>
      <c r="AN209" s="47"/>
      <c r="AO209" s="47"/>
      <c r="AP209" s="47"/>
      <c r="AQ209" s="47"/>
      <c r="AR209" s="47"/>
      <c r="AS209" s="47"/>
      <c r="AT209" s="47"/>
      <c r="AU209" s="47"/>
      <c r="AV209" s="47"/>
      <c r="AW209" s="47"/>
      <c r="AX209" s="47"/>
      <c r="AY209" s="47"/>
      <c r="AZ209" s="47"/>
      <c r="BA209" s="47"/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47"/>
      <c r="BQ209" s="47"/>
      <c r="BR209" s="47"/>
      <c r="BS209" s="47"/>
      <c r="BT209" s="47"/>
      <c r="BU209" s="47"/>
      <c r="BV209" s="47"/>
      <c r="BW209" s="47"/>
      <c r="BX209" s="47"/>
      <c r="BY209" s="47"/>
      <c r="BZ209" s="47"/>
      <c r="CA209" s="47"/>
      <c r="CB209" s="47"/>
      <c r="CC209" s="47"/>
      <c r="CD209" s="47"/>
      <c r="CE209" s="47"/>
      <c r="CF209" s="47"/>
      <c r="CG209" s="47"/>
    </row>
    <row r="210" spans="21:85"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  <c r="AO210" s="47"/>
      <c r="AP210" s="47"/>
      <c r="AQ210" s="47"/>
      <c r="AR210" s="47"/>
      <c r="AS210" s="47"/>
      <c r="AT210" s="47"/>
      <c r="AU210" s="47"/>
      <c r="AV210" s="47"/>
      <c r="AW210" s="47"/>
      <c r="AX210" s="47"/>
      <c r="AY210" s="47"/>
      <c r="AZ210" s="47"/>
      <c r="BA210" s="47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7"/>
      <c r="BR210" s="47"/>
      <c r="BS210" s="47"/>
      <c r="BT210" s="47"/>
      <c r="BU210" s="47"/>
      <c r="BV210" s="47"/>
      <c r="BW210" s="47"/>
      <c r="BX210" s="47"/>
      <c r="BY210" s="47"/>
      <c r="BZ210" s="47"/>
      <c r="CA210" s="47"/>
      <c r="CB210" s="47"/>
      <c r="CC210" s="47"/>
      <c r="CD210" s="47"/>
      <c r="CE210" s="47"/>
      <c r="CF210" s="47"/>
      <c r="CG210" s="47"/>
    </row>
    <row r="211" spans="21:85"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  <c r="AL211" s="47"/>
      <c r="AM211" s="47"/>
      <c r="AN211" s="47"/>
      <c r="AO211" s="47"/>
      <c r="AP211" s="47"/>
      <c r="AQ211" s="47"/>
      <c r="AR211" s="47"/>
      <c r="AS211" s="47"/>
      <c r="AT211" s="47"/>
      <c r="AU211" s="47"/>
      <c r="AV211" s="47"/>
      <c r="AW211" s="47"/>
      <c r="AX211" s="47"/>
      <c r="AY211" s="47"/>
      <c r="AZ211" s="47"/>
      <c r="BA211" s="47"/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47"/>
      <c r="BQ211" s="47"/>
      <c r="BR211" s="47"/>
      <c r="BS211" s="47"/>
      <c r="BT211" s="47"/>
      <c r="BU211" s="47"/>
      <c r="BV211" s="47"/>
      <c r="BW211" s="47"/>
      <c r="BX211" s="47"/>
      <c r="BY211" s="47"/>
      <c r="BZ211" s="47"/>
      <c r="CA211" s="47"/>
      <c r="CB211" s="47"/>
      <c r="CC211" s="47"/>
      <c r="CD211" s="47"/>
      <c r="CE211" s="47"/>
      <c r="CF211" s="47"/>
      <c r="CG211" s="47"/>
    </row>
    <row r="212" spans="21:85"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  <c r="AJ212" s="47"/>
      <c r="AK212" s="47"/>
      <c r="AL212" s="47"/>
      <c r="AM212" s="47"/>
      <c r="AN212" s="47"/>
      <c r="AO212" s="47"/>
      <c r="AP212" s="47"/>
      <c r="AQ212" s="47"/>
      <c r="AR212" s="47"/>
      <c r="AS212" s="47"/>
      <c r="AT212" s="47"/>
      <c r="AU212" s="47"/>
      <c r="AV212" s="47"/>
      <c r="AW212" s="47"/>
      <c r="AX212" s="47"/>
      <c r="AY212" s="47"/>
      <c r="AZ212" s="47"/>
      <c r="BA212" s="47"/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47"/>
      <c r="BQ212" s="47"/>
      <c r="BR212" s="47"/>
      <c r="BS212" s="47"/>
      <c r="BT212" s="47"/>
      <c r="BU212" s="47"/>
      <c r="BV212" s="47"/>
      <c r="BW212" s="47"/>
      <c r="BX212" s="47"/>
      <c r="BY212" s="47"/>
      <c r="BZ212" s="47"/>
      <c r="CA212" s="47"/>
      <c r="CB212" s="47"/>
      <c r="CC212" s="47"/>
      <c r="CD212" s="47"/>
      <c r="CE212" s="47"/>
      <c r="CF212" s="47"/>
      <c r="CG212" s="47"/>
    </row>
    <row r="213" spans="21:85"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  <c r="AJ213" s="47"/>
      <c r="AK213" s="47"/>
      <c r="AL213" s="47"/>
      <c r="AM213" s="47"/>
      <c r="AN213" s="47"/>
      <c r="AO213" s="47"/>
      <c r="AP213" s="47"/>
      <c r="AQ213" s="47"/>
      <c r="AR213" s="47"/>
      <c r="AS213" s="47"/>
      <c r="AT213" s="47"/>
      <c r="AU213" s="47"/>
      <c r="AV213" s="47"/>
      <c r="AW213" s="47"/>
      <c r="AX213" s="47"/>
      <c r="AY213" s="47"/>
      <c r="AZ213" s="47"/>
      <c r="BA213" s="47"/>
      <c r="BB213" s="47"/>
      <c r="BC213" s="47"/>
      <c r="BD213" s="47"/>
      <c r="BE213" s="47"/>
      <c r="BF213" s="47"/>
      <c r="BG213" s="47"/>
      <c r="BH213" s="47"/>
      <c r="BI213" s="47"/>
      <c r="BJ213" s="47"/>
      <c r="BK213" s="47"/>
      <c r="BL213" s="47"/>
      <c r="BM213" s="47"/>
      <c r="BN213" s="47"/>
      <c r="BO213" s="47"/>
      <c r="BP213" s="47"/>
      <c r="BQ213" s="47"/>
      <c r="BR213" s="47"/>
      <c r="BS213" s="47"/>
      <c r="BT213" s="47"/>
      <c r="BU213" s="47"/>
      <c r="BV213" s="47"/>
      <c r="BW213" s="47"/>
      <c r="BX213" s="47"/>
      <c r="BY213" s="47"/>
      <c r="BZ213" s="47"/>
      <c r="CA213" s="47"/>
      <c r="CB213" s="47"/>
      <c r="CC213" s="47"/>
      <c r="CD213" s="47"/>
      <c r="CE213" s="47"/>
      <c r="CF213" s="47"/>
      <c r="CG213" s="47"/>
    </row>
    <row r="214" spans="21:85"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  <c r="AL214" s="47"/>
      <c r="AM214" s="47"/>
      <c r="AN214" s="47"/>
      <c r="AO214" s="47"/>
      <c r="AP214" s="47"/>
      <c r="AQ214" s="47"/>
      <c r="AR214" s="47"/>
      <c r="AS214" s="47"/>
      <c r="AT214" s="47"/>
      <c r="AU214" s="47"/>
      <c r="AV214" s="47"/>
      <c r="AW214" s="47"/>
      <c r="AX214" s="47"/>
      <c r="AY214" s="47"/>
      <c r="AZ214" s="47"/>
      <c r="BA214" s="47"/>
      <c r="BB214" s="47"/>
      <c r="BC214" s="47"/>
      <c r="BD214" s="47"/>
      <c r="BE214" s="47"/>
      <c r="BF214" s="47"/>
      <c r="BG214" s="47"/>
      <c r="BH214" s="47"/>
      <c r="BI214" s="47"/>
      <c r="BJ214" s="47"/>
      <c r="BK214" s="47"/>
      <c r="BL214" s="47"/>
      <c r="BM214" s="47"/>
      <c r="BN214" s="47"/>
      <c r="BO214" s="47"/>
      <c r="BP214" s="47"/>
      <c r="BQ214" s="47"/>
      <c r="BR214" s="47"/>
      <c r="BS214" s="47"/>
      <c r="BT214" s="47"/>
      <c r="BU214" s="47"/>
      <c r="BV214" s="47"/>
      <c r="BW214" s="47"/>
      <c r="BX214" s="47"/>
      <c r="BY214" s="47"/>
      <c r="BZ214" s="47"/>
      <c r="CA214" s="47"/>
      <c r="CB214" s="47"/>
      <c r="CC214" s="47"/>
      <c r="CD214" s="47"/>
      <c r="CE214" s="47"/>
      <c r="CF214" s="47"/>
      <c r="CG214" s="47"/>
    </row>
    <row r="215" spans="21:85"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47"/>
      <c r="AM215" s="47"/>
      <c r="AN215" s="47"/>
      <c r="AO215" s="47"/>
      <c r="AP215" s="47"/>
      <c r="AQ215" s="47"/>
      <c r="AR215" s="47"/>
      <c r="AS215" s="47"/>
      <c r="AT215" s="47"/>
      <c r="AU215" s="47"/>
      <c r="AV215" s="47"/>
      <c r="AW215" s="47"/>
      <c r="AX215" s="47"/>
      <c r="AY215" s="47"/>
      <c r="AZ215" s="47"/>
      <c r="BA215" s="47"/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47"/>
      <c r="BQ215" s="47"/>
      <c r="BR215" s="47"/>
      <c r="BS215" s="47"/>
      <c r="BT215" s="47"/>
      <c r="BU215" s="47"/>
      <c r="BV215" s="47"/>
      <c r="BW215" s="47"/>
      <c r="BX215" s="47"/>
      <c r="BY215" s="47"/>
      <c r="BZ215" s="47"/>
      <c r="CA215" s="47"/>
      <c r="CB215" s="47"/>
      <c r="CC215" s="47"/>
      <c r="CD215" s="47"/>
      <c r="CE215" s="47"/>
      <c r="CF215" s="47"/>
      <c r="CG215" s="47"/>
    </row>
    <row r="216" spans="21:85"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  <c r="AL216" s="47"/>
      <c r="AM216" s="47"/>
      <c r="AN216" s="47"/>
      <c r="AO216" s="47"/>
      <c r="AP216" s="47"/>
      <c r="AQ216" s="47"/>
      <c r="AR216" s="47"/>
      <c r="AS216" s="47"/>
      <c r="AT216" s="47"/>
      <c r="AU216" s="47"/>
      <c r="AV216" s="47"/>
      <c r="AW216" s="47"/>
      <c r="AX216" s="47"/>
      <c r="AY216" s="47"/>
      <c r="AZ216" s="47"/>
      <c r="BA216" s="47"/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47"/>
      <c r="BQ216" s="47"/>
      <c r="BR216" s="47"/>
      <c r="BS216" s="47"/>
      <c r="BT216" s="47"/>
      <c r="BU216" s="47"/>
      <c r="BV216" s="47"/>
      <c r="BW216" s="47"/>
      <c r="BX216" s="47"/>
      <c r="BY216" s="47"/>
      <c r="BZ216" s="47"/>
      <c r="CA216" s="47"/>
      <c r="CB216" s="47"/>
      <c r="CC216" s="47"/>
      <c r="CD216" s="47"/>
      <c r="CE216" s="47"/>
      <c r="CF216" s="47"/>
      <c r="CG216" s="47"/>
    </row>
    <row r="217" spans="21:85"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  <c r="AM217" s="47"/>
      <c r="AN217" s="47"/>
      <c r="AO217" s="47"/>
      <c r="AP217" s="47"/>
      <c r="AQ217" s="47"/>
      <c r="AR217" s="47"/>
      <c r="AS217" s="47"/>
      <c r="AT217" s="47"/>
      <c r="AU217" s="47"/>
      <c r="AV217" s="47"/>
      <c r="AW217" s="47"/>
      <c r="AX217" s="47"/>
      <c r="AY217" s="47"/>
      <c r="AZ217" s="47"/>
      <c r="BA217" s="47"/>
      <c r="BB217" s="47"/>
      <c r="BC217" s="47"/>
      <c r="BD217" s="47"/>
      <c r="BE217" s="47"/>
      <c r="BF217" s="47"/>
      <c r="BG217" s="47"/>
      <c r="BH217" s="47"/>
      <c r="BI217" s="47"/>
      <c r="BJ217" s="47"/>
      <c r="BK217" s="47"/>
      <c r="BL217" s="47"/>
      <c r="BM217" s="47"/>
      <c r="BN217" s="47"/>
      <c r="BO217" s="47"/>
      <c r="BP217" s="47"/>
      <c r="BQ217" s="47"/>
      <c r="BR217" s="47"/>
      <c r="BS217" s="47"/>
      <c r="BT217" s="47"/>
      <c r="BU217" s="47"/>
      <c r="BV217" s="47"/>
      <c r="BW217" s="47"/>
      <c r="BX217" s="47"/>
      <c r="BY217" s="47"/>
      <c r="BZ217" s="47"/>
      <c r="CA217" s="47"/>
      <c r="CB217" s="47"/>
      <c r="CC217" s="47"/>
      <c r="CD217" s="47"/>
      <c r="CE217" s="47"/>
      <c r="CF217" s="47"/>
      <c r="CG217" s="47"/>
    </row>
    <row r="218" spans="21:85"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  <c r="AL218" s="47"/>
      <c r="AM218" s="47"/>
      <c r="AN218" s="47"/>
      <c r="AO218" s="47"/>
      <c r="AP218" s="47"/>
      <c r="AQ218" s="47"/>
      <c r="AR218" s="47"/>
      <c r="AS218" s="47"/>
      <c r="AT218" s="47"/>
      <c r="AU218" s="47"/>
      <c r="AV218" s="47"/>
      <c r="AW218" s="47"/>
      <c r="AX218" s="47"/>
      <c r="AY218" s="47"/>
      <c r="AZ218" s="47"/>
      <c r="BA218" s="47"/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  <c r="BP218" s="47"/>
      <c r="BQ218" s="47"/>
      <c r="BR218" s="47"/>
      <c r="BS218" s="47"/>
      <c r="BT218" s="47"/>
      <c r="BU218" s="47"/>
      <c r="BV218" s="47"/>
      <c r="BW218" s="47"/>
      <c r="BX218" s="47"/>
      <c r="BY218" s="47"/>
      <c r="BZ218" s="47"/>
      <c r="CA218" s="47"/>
      <c r="CB218" s="47"/>
      <c r="CC218" s="47"/>
      <c r="CD218" s="47"/>
      <c r="CE218" s="47"/>
      <c r="CF218" s="47"/>
      <c r="CG218" s="47"/>
    </row>
    <row r="219" spans="21:85"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7"/>
      <c r="AO219" s="47"/>
      <c r="AP219" s="47"/>
      <c r="AQ219" s="47"/>
      <c r="AR219" s="47"/>
      <c r="AS219" s="47"/>
      <c r="AT219" s="47"/>
      <c r="AU219" s="47"/>
      <c r="AV219" s="47"/>
      <c r="AW219" s="47"/>
      <c r="AX219" s="47"/>
      <c r="AY219" s="47"/>
      <c r="AZ219" s="47"/>
      <c r="BA219" s="47"/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  <c r="BP219" s="47"/>
      <c r="BQ219" s="47"/>
      <c r="BR219" s="47"/>
      <c r="BS219" s="47"/>
      <c r="BT219" s="47"/>
      <c r="BU219" s="47"/>
      <c r="BV219" s="47"/>
      <c r="BW219" s="47"/>
      <c r="BX219" s="47"/>
      <c r="BY219" s="47"/>
      <c r="BZ219" s="47"/>
      <c r="CA219" s="47"/>
      <c r="CB219" s="47"/>
      <c r="CC219" s="47"/>
      <c r="CD219" s="47"/>
      <c r="CE219" s="47"/>
      <c r="CF219" s="47"/>
      <c r="CG219" s="47"/>
    </row>
    <row r="220" spans="21:85"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  <c r="AL220" s="47"/>
      <c r="AM220" s="47"/>
      <c r="AN220" s="47"/>
      <c r="AO220" s="47"/>
      <c r="AP220" s="47"/>
      <c r="AQ220" s="47"/>
      <c r="AR220" s="47"/>
      <c r="AS220" s="47"/>
      <c r="AT220" s="47"/>
      <c r="AU220" s="47"/>
      <c r="AV220" s="47"/>
      <c r="AW220" s="47"/>
      <c r="AX220" s="47"/>
      <c r="AY220" s="47"/>
      <c r="AZ220" s="47"/>
      <c r="BA220" s="47"/>
      <c r="BB220" s="47"/>
      <c r="BC220" s="47"/>
      <c r="BD220" s="47"/>
      <c r="BE220" s="47"/>
      <c r="BF220" s="47"/>
      <c r="BG220" s="47"/>
      <c r="BH220" s="47"/>
      <c r="BI220" s="47"/>
      <c r="BJ220" s="47"/>
      <c r="BK220" s="47"/>
      <c r="BL220" s="47"/>
      <c r="BM220" s="47"/>
      <c r="BN220" s="47"/>
      <c r="BO220" s="47"/>
      <c r="BP220" s="47"/>
      <c r="BQ220" s="47"/>
      <c r="BR220" s="47"/>
      <c r="BS220" s="47"/>
      <c r="BT220" s="47"/>
      <c r="BU220" s="47"/>
      <c r="BV220" s="47"/>
      <c r="BW220" s="47"/>
      <c r="BX220" s="47"/>
      <c r="BY220" s="47"/>
      <c r="BZ220" s="47"/>
      <c r="CA220" s="47"/>
      <c r="CB220" s="47"/>
      <c r="CC220" s="47"/>
      <c r="CD220" s="47"/>
      <c r="CE220" s="47"/>
      <c r="CF220" s="47"/>
      <c r="CG220" s="47"/>
    </row>
    <row r="221" spans="21:85"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  <c r="AL221" s="47"/>
      <c r="AM221" s="47"/>
      <c r="AN221" s="47"/>
      <c r="AO221" s="47"/>
      <c r="AP221" s="47"/>
      <c r="AQ221" s="47"/>
      <c r="AR221" s="47"/>
      <c r="AS221" s="47"/>
      <c r="AT221" s="47"/>
      <c r="AU221" s="47"/>
      <c r="AV221" s="47"/>
      <c r="AW221" s="47"/>
      <c r="AX221" s="47"/>
      <c r="AY221" s="47"/>
      <c r="AZ221" s="47"/>
      <c r="BA221" s="47"/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47"/>
      <c r="BQ221" s="47"/>
      <c r="BR221" s="47"/>
      <c r="BS221" s="47"/>
      <c r="BT221" s="47"/>
      <c r="BU221" s="47"/>
      <c r="BV221" s="47"/>
      <c r="BW221" s="47"/>
      <c r="BX221" s="47"/>
      <c r="BY221" s="47"/>
      <c r="BZ221" s="47"/>
      <c r="CA221" s="47"/>
      <c r="CB221" s="47"/>
      <c r="CC221" s="47"/>
      <c r="CD221" s="47"/>
      <c r="CE221" s="47"/>
      <c r="CF221" s="47"/>
      <c r="CG221" s="47"/>
    </row>
    <row r="222" spans="21:85"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  <c r="AL222" s="47"/>
      <c r="AM222" s="47"/>
      <c r="AN222" s="47"/>
      <c r="AO222" s="47"/>
      <c r="AP222" s="47"/>
      <c r="AQ222" s="47"/>
      <c r="AR222" s="47"/>
      <c r="AS222" s="47"/>
      <c r="AT222" s="47"/>
      <c r="AU222" s="47"/>
      <c r="AV222" s="47"/>
      <c r="AW222" s="47"/>
      <c r="AX222" s="47"/>
      <c r="AY222" s="47"/>
      <c r="AZ222" s="47"/>
      <c r="BA222" s="47"/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7"/>
      <c r="BR222" s="47"/>
      <c r="BS222" s="47"/>
      <c r="BT222" s="47"/>
      <c r="BU222" s="47"/>
      <c r="BV222" s="47"/>
      <c r="BW222" s="47"/>
      <c r="BX222" s="47"/>
      <c r="BY222" s="47"/>
      <c r="BZ222" s="47"/>
      <c r="CA222" s="47"/>
      <c r="CB222" s="47"/>
      <c r="CC222" s="47"/>
      <c r="CD222" s="47"/>
      <c r="CE222" s="47"/>
      <c r="CF222" s="47"/>
      <c r="CG222" s="47"/>
    </row>
    <row r="223" spans="21:85"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  <c r="AL223" s="47"/>
      <c r="AM223" s="47"/>
      <c r="AN223" s="47"/>
      <c r="AO223" s="47"/>
      <c r="AP223" s="47"/>
      <c r="AQ223" s="47"/>
      <c r="AR223" s="47"/>
      <c r="AS223" s="47"/>
      <c r="AT223" s="47"/>
      <c r="AU223" s="47"/>
      <c r="AV223" s="47"/>
      <c r="AW223" s="47"/>
      <c r="AX223" s="47"/>
      <c r="AY223" s="47"/>
      <c r="AZ223" s="47"/>
      <c r="BA223" s="47"/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/>
      <c r="BO223" s="47"/>
      <c r="BP223" s="47"/>
      <c r="BQ223" s="47"/>
      <c r="BR223" s="47"/>
      <c r="BS223" s="47"/>
      <c r="BT223" s="47"/>
      <c r="BU223" s="47"/>
      <c r="BV223" s="47"/>
      <c r="BW223" s="47"/>
      <c r="BX223" s="47"/>
      <c r="BY223" s="47"/>
      <c r="BZ223" s="47"/>
      <c r="CA223" s="47"/>
      <c r="CB223" s="47"/>
      <c r="CC223" s="47"/>
      <c r="CD223" s="47"/>
      <c r="CE223" s="47"/>
      <c r="CF223" s="47"/>
      <c r="CG223" s="47"/>
    </row>
    <row r="224" spans="21:85"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  <c r="AL224" s="47"/>
      <c r="AM224" s="47"/>
      <c r="AN224" s="47"/>
      <c r="AO224" s="47"/>
      <c r="AP224" s="47"/>
      <c r="AQ224" s="47"/>
      <c r="AR224" s="47"/>
      <c r="AS224" s="47"/>
      <c r="AT224" s="47"/>
      <c r="AU224" s="47"/>
      <c r="AV224" s="47"/>
      <c r="AW224" s="47"/>
      <c r="AX224" s="47"/>
      <c r="AY224" s="47"/>
      <c r="AZ224" s="47"/>
      <c r="BA224" s="47"/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47"/>
      <c r="BQ224" s="47"/>
      <c r="BR224" s="47"/>
      <c r="BS224" s="47"/>
      <c r="BT224" s="47"/>
      <c r="BU224" s="47"/>
      <c r="BV224" s="47"/>
      <c r="BW224" s="47"/>
      <c r="BX224" s="47"/>
      <c r="BY224" s="47"/>
      <c r="BZ224" s="47"/>
      <c r="CA224" s="47"/>
      <c r="CB224" s="47"/>
      <c r="CC224" s="47"/>
      <c r="CD224" s="47"/>
      <c r="CE224" s="47"/>
      <c r="CF224" s="47"/>
      <c r="CG224" s="47"/>
    </row>
    <row r="225" spans="21:85"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  <c r="AL225" s="47"/>
      <c r="AM225" s="47"/>
      <c r="AN225" s="47"/>
      <c r="AO225" s="47"/>
      <c r="AP225" s="47"/>
      <c r="AQ225" s="47"/>
      <c r="AR225" s="47"/>
      <c r="AS225" s="47"/>
      <c r="AT225" s="47"/>
      <c r="AU225" s="47"/>
      <c r="AV225" s="47"/>
      <c r="AW225" s="47"/>
      <c r="AX225" s="47"/>
      <c r="AY225" s="47"/>
      <c r="AZ225" s="47"/>
      <c r="BA225" s="47"/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7"/>
      <c r="BR225" s="47"/>
      <c r="BS225" s="47"/>
      <c r="BT225" s="47"/>
      <c r="BU225" s="47"/>
      <c r="BV225" s="47"/>
      <c r="BW225" s="47"/>
      <c r="BX225" s="47"/>
      <c r="BY225" s="47"/>
      <c r="BZ225" s="47"/>
      <c r="CA225" s="47"/>
      <c r="CB225" s="47"/>
      <c r="CC225" s="47"/>
      <c r="CD225" s="47"/>
      <c r="CE225" s="47"/>
      <c r="CF225" s="47"/>
      <c r="CG225" s="47"/>
    </row>
    <row r="226" spans="21:85"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  <c r="AO226" s="47"/>
      <c r="AP226" s="47"/>
      <c r="AQ226" s="47"/>
      <c r="AR226" s="47"/>
      <c r="AS226" s="47"/>
      <c r="AT226" s="47"/>
      <c r="AU226" s="47"/>
      <c r="AV226" s="47"/>
      <c r="AW226" s="47"/>
      <c r="AX226" s="47"/>
      <c r="AY226" s="47"/>
      <c r="AZ226" s="47"/>
      <c r="BA226" s="47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47"/>
      <c r="BQ226" s="47"/>
      <c r="BR226" s="47"/>
      <c r="BS226" s="47"/>
      <c r="BT226" s="47"/>
      <c r="BU226" s="47"/>
      <c r="BV226" s="47"/>
      <c r="BW226" s="47"/>
      <c r="BX226" s="47"/>
      <c r="BY226" s="47"/>
      <c r="BZ226" s="47"/>
      <c r="CA226" s="47"/>
      <c r="CB226" s="47"/>
      <c r="CC226" s="47"/>
      <c r="CD226" s="47"/>
      <c r="CE226" s="47"/>
      <c r="CF226" s="47"/>
      <c r="CG226" s="47"/>
    </row>
    <row r="227" spans="21:85"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  <c r="AL227" s="47"/>
      <c r="AM227" s="47"/>
      <c r="AN227" s="47"/>
      <c r="AO227" s="47"/>
      <c r="AP227" s="47"/>
      <c r="AQ227" s="47"/>
      <c r="AR227" s="47"/>
      <c r="AS227" s="47"/>
      <c r="AT227" s="47"/>
      <c r="AU227" s="47"/>
      <c r="AV227" s="47"/>
      <c r="AW227" s="47"/>
      <c r="AX227" s="47"/>
      <c r="AY227" s="47"/>
      <c r="AZ227" s="47"/>
      <c r="BA227" s="47"/>
      <c r="BB227" s="47"/>
      <c r="BC227" s="47"/>
      <c r="BD227" s="47"/>
      <c r="BE227" s="47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47"/>
      <c r="BQ227" s="47"/>
      <c r="BR227" s="47"/>
      <c r="BS227" s="47"/>
      <c r="BT227" s="47"/>
      <c r="BU227" s="47"/>
      <c r="BV227" s="47"/>
      <c r="BW227" s="47"/>
      <c r="BX227" s="47"/>
      <c r="BY227" s="47"/>
      <c r="BZ227" s="47"/>
      <c r="CA227" s="47"/>
      <c r="CB227" s="47"/>
      <c r="CC227" s="47"/>
      <c r="CD227" s="47"/>
      <c r="CE227" s="47"/>
      <c r="CF227" s="47"/>
      <c r="CG227" s="47"/>
    </row>
    <row r="228" spans="21:85"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  <c r="AM228" s="47"/>
      <c r="AN228" s="47"/>
      <c r="AO228" s="47"/>
      <c r="AP228" s="47"/>
      <c r="AQ228" s="47"/>
      <c r="AR228" s="47"/>
      <c r="AS228" s="47"/>
      <c r="AT228" s="47"/>
      <c r="AU228" s="47"/>
      <c r="AV228" s="47"/>
      <c r="AW228" s="47"/>
      <c r="AX228" s="47"/>
      <c r="AY228" s="47"/>
      <c r="AZ228" s="47"/>
      <c r="BA228" s="47"/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47"/>
      <c r="BQ228" s="47"/>
      <c r="BR228" s="47"/>
      <c r="BS228" s="47"/>
      <c r="BT228" s="47"/>
      <c r="BU228" s="47"/>
      <c r="BV228" s="47"/>
      <c r="BW228" s="47"/>
      <c r="BX228" s="47"/>
      <c r="BY228" s="47"/>
      <c r="BZ228" s="47"/>
      <c r="CA228" s="47"/>
      <c r="CB228" s="47"/>
      <c r="CC228" s="47"/>
      <c r="CD228" s="47"/>
      <c r="CE228" s="47"/>
      <c r="CF228" s="47"/>
      <c r="CG228" s="47"/>
    </row>
    <row r="229" spans="21:85"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  <c r="AL229" s="47"/>
      <c r="AM229" s="47"/>
      <c r="AN229" s="47"/>
      <c r="AO229" s="47"/>
      <c r="AP229" s="47"/>
      <c r="AQ229" s="47"/>
      <c r="AR229" s="47"/>
      <c r="AS229" s="47"/>
      <c r="AT229" s="47"/>
      <c r="AU229" s="47"/>
      <c r="AV229" s="47"/>
      <c r="AW229" s="47"/>
      <c r="AX229" s="47"/>
      <c r="AY229" s="47"/>
      <c r="AZ229" s="47"/>
      <c r="BA229" s="47"/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7"/>
      <c r="BR229" s="47"/>
      <c r="BS229" s="47"/>
      <c r="BT229" s="47"/>
      <c r="BU229" s="47"/>
      <c r="BV229" s="47"/>
      <c r="BW229" s="47"/>
      <c r="BX229" s="47"/>
      <c r="BY229" s="47"/>
      <c r="BZ229" s="47"/>
      <c r="CA229" s="47"/>
      <c r="CB229" s="47"/>
      <c r="CC229" s="47"/>
      <c r="CD229" s="47"/>
      <c r="CE229" s="47"/>
      <c r="CF229" s="47"/>
      <c r="CG229" s="47"/>
    </row>
    <row r="230" spans="21:85"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  <c r="AL230" s="47"/>
      <c r="AM230" s="47"/>
      <c r="AN230" s="47"/>
      <c r="AO230" s="47"/>
      <c r="AP230" s="47"/>
      <c r="AQ230" s="47"/>
      <c r="AR230" s="47"/>
      <c r="AS230" s="47"/>
      <c r="AT230" s="47"/>
      <c r="AU230" s="47"/>
      <c r="AV230" s="47"/>
      <c r="AW230" s="47"/>
      <c r="AX230" s="47"/>
      <c r="AY230" s="47"/>
      <c r="AZ230" s="47"/>
      <c r="BA230" s="47"/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  <c r="BP230" s="47"/>
      <c r="BQ230" s="47"/>
      <c r="BR230" s="47"/>
      <c r="BS230" s="47"/>
      <c r="BT230" s="47"/>
      <c r="BU230" s="47"/>
      <c r="BV230" s="47"/>
      <c r="BW230" s="47"/>
      <c r="BX230" s="47"/>
      <c r="BY230" s="47"/>
      <c r="BZ230" s="47"/>
      <c r="CA230" s="47"/>
      <c r="CB230" s="47"/>
      <c r="CC230" s="47"/>
      <c r="CD230" s="47"/>
      <c r="CE230" s="47"/>
      <c r="CF230" s="47"/>
      <c r="CG230" s="47"/>
    </row>
    <row r="231" spans="21:85"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7"/>
      <c r="AO231" s="47"/>
      <c r="AP231" s="47"/>
      <c r="AQ231" s="47"/>
      <c r="AR231" s="47"/>
      <c r="AS231" s="47"/>
      <c r="AT231" s="47"/>
      <c r="AU231" s="47"/>
      <c r="AV231" s="47"/>
      <c r="AW231" s="47"/>
      <c r="AX231" s="47"/>
      <c r="AY231" s="47"/>
      <c r="AZ231" s="47"/>
      <c r="BA231" s="47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7"/>
      <c r="BR231" s="47"/>
      <c r="BS231" s="47"/>
      <c r="BT231" s="47"/>
      <c r="BU231" s="47"/>
      <c r="BV231" s="47"/>
      <c r="BW231" s="47"/>
      <c r="BX231" s="47"/>
      <c r="BY231" s="47"/>
      <c r="BZ231" s="47"/>
      <c r="CA231" s="47"/>
      <c r="CB231" s="47"/>
      <c r="CC231" s="47"/>
      <c r="CD231" s="47"/>
      <c r="CE231" s="47"/>
      <c r="CF231" s="47"/>
      <c r="CG231" s="47"/>
    </row>
    <row r="232" spans="21:85"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  <c r="AL232" s="47"/>
      <c r="AM232" s="47"/>
      <c r="AN232" s="47"/>
      <c r="AO232" s="47"/>
      <c r="AP232" s="47"/>
      <c r="AQ232" s="47"/>
      <c r="AR232" s="47"/>
      <c r="AS232" s="47"/>
      <c r="AT232" s="47"/>
      <c r="AU232" s="47"/>
      <c r="AV232" s="47"/>
      <c r="AW232" s="47"/>
      <c r="AX232" s="47"/>
      <c r="AY232" s="47"/>
      <c r="AZ232" s="47"/>
      <c r="BA232" s="47"/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47"/>
      <c r="BQ232" s="47"/>
      <c r="BR232" s="47"/>
      <c r="BS232" s="47"/>
      <c r="BT232" s="47"/>
      <c r="BU232" s="47"/>
      <c r="BV232" s="47"/>
      <c r="BW232" s="47"/>
      <c r="BX232" s="47"/>
      <c r="BY232" s="47"/>
      <c r="BZ232" s="47"/>
      <c r="CA232" s="47"/>
      <c r="CB232" s="47"/>
      <c r="CC232" s="47"/>
      <c r="CD232" s="47"/>
      <c r="CE232" s="47"/>
      <c r="CF232" s="47"/>
      <c r="CG232" s="47"/>
    </row>
    <row r="233" spans="21:85"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47"/>
      <c r="AM233" s="47"/>
      <c r="AN233" s="47"/>
      <c r="AO233" s="47"/>
      <c r="AP233" s="47"/>
      <c r="AQ233" s="47"/>
      <c r="AR233" s="47"/>
      <c r="AS233" s="47"/>
      <c r="AT233" s="47"/>
      <c r="AU233" s="47"/>
      <c r="AV233" s="47"/>
      <c r="AW233" s="47"/>
      <c r="AX233" s="47"/>
      <c r="AY233" s="47"/>
      <c r="AZ233" s="47"/>
      <c r="BA233" s="47"/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47"/>
      <c r="BQ233" s="47"/>
      <c r="BR233" s="47"/>
      <c r="BS233" s="47"/>
      <c r="BT233" s="47"/>
      <c r="BU233" s="47"/>
      <c r="BV233" s="47"/>
      <c r="BW233" s="47"/>
      <c r="BX233" s="47"/>
      <c r="BY233" s="47"/>
      <c r="BZ233" s="47"/>
      <c r="CA233" s="47"/>
      <c r="CB233" s="47"/>
      <c r="CC233" s="47"/>
      <c r="CD233" s="47"/>
      <c r="CE233" s="47"/>
      <c r="CF233" s="47"/>
      <c r="CG233" s="47"/>
    </row>
    <row r="234" spans="21:85"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47"/>
      <c r="AM234" s="47"/>
      <c r="AN234" s="47"/>
      <c r="AO234" s="47"/>
      <c r="AP234" s="47"/>
      <c r="AQ234" s="47"/>
      <c r="AR234" s="47"/>
      <c r="AS234" s="47"/>
      <c r="AT234" s="47"/>
      <c r="AU234" s="47"/>
      <c r="AV234" s="47"/>
      <c r="AW234" s="47"/>
      <c r="AX234" s="47"/>
      <c r="AY234" s="47"/>
      <c r="AZ234" s="47"/>
      <c r="BA234" s="47"/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47"/>
      <c r="BQ234" s="47"/>
      <c r="BR234" s="47"/>
      <c r="BS234" s="47"/>
      <c r="BT234" s="47"/>
      <c r="BU234" s="47"/>
      <c r="BV234" s="47"/>
      <c r="BW234" s="47"/>
      <c r="BX234" s="47"/>
      <c r="BY234" s="47"/>
      <c r="BZ234" s="47"/>
      <c r="CA234" s="47"/>
      <c r="CB234" s="47"/>
      <c r="CC234" s="47"/>
      <c r="CD234" s="47"/>
      <c r="CE234" s="47"/>
      <c r="CF234" s="47"/>
      <c r="CG234" s="47"/>
    </row>
    <row r="235" spans="21:85"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47"/>
      <c r="AM235" s="47"/>
      <c r="AN235" s="47"/>
      <c r="AO235" s="47"/>
      <c r="AP235" s="47"/>
      <c r="AQ235" s="47"/>
      <c r="AR235" s="47"/>
      <c r="AS235" s="47"/>
      <c r="AT235" s="47"/>
      <c r="AU235" s="47"/>
      <c r="AV235" s="47"/>
      <c r="AW235" s="47"/>
      <c r="AX235" s="47"/>
      <c r="AY235" s="47"/>
      <c r="AZ235" s="47"/>
      <c r="BA235" s="47"/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47"/>
      <c r="BQ235" s="47"/>
      <c r="BR235" s="47"/>
      <c r="BS235" s="47"/>
      <c r="BT235" s="47"/>
      <c r="BU235" s="47"/>
      <c r="BV235" s="47"/>
      <c r="BW235" s="47"/>
      <c r="BX235" s="47"/>
      <c r="BY235" s="47"/>
      <c r="BZ235" s="47"/>
      <c r="CA235" s="47"/>
      <c r="CB235" s="47"/>
      <c r="CC235" s="47"/>
      <c r="CD235" s="47"/>
      <c r="CE235" s="47"/>
      <c r="CF235" s="47"/>
      <c r="CG235" s="47"/>
    </row>
    <row r="236" spans="21:85"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47"/>
      <c r="AM236" s="47"/>
      <c r="AN236" s="47"/>
      <c r="AO236" s="47"/>
      <c r="AP236" s="47"/>
      <c r="AQ236" s="47"/>
      <c r="AR236" s="47"/>
      <c r="AS236" s="47"/>
      <c r="AT236" s="47"/>
      <c r="AU236" s="47"/>
      <c r="AV236" s="47"/>
      <c r="AW236" s="47"/>
      <c r="AX236" s="47"/>
      <c r="AY236" s="47"/>
      <c r="AZ236" s="47"/>
      <c r="BA236" s="47"/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  <c r="BP236" s="47"/>
      <c r="BQ236" s="47"/>
      <c r="BR236" s="47"/>
      <c r="BS236" s="47"/>
      <c r="BT236" s="47"/>
      <c r="BU236" s="47"/>
      <c r="BV236" s="47"/>
      <c r="BW236" s="47"/>
      <c r="BX236" s="47"/>
      <c r="BY236" s="47"/>
      <c r="BZ236" s="47"/>
      <c r="CA236" s="47"/>
      <c r="CB236" s="47"/>
      <c r="CC236" s="47"/>
      <c r="CD236" s="47"/>
      <c r="CE236" s="47"/>
      <c r="CF236" s="47"/>
      <c r="CG236" s="47"/>
    </row>
    <row r="237" spans="21:85"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47"/>
      <c r="AM237" s="47"/>
      <c r="AN237" s="47"/>
      <c r="AO237" s="47"/>
      <c r="AP237" s="47"/>
      <c r="AQ237" s="47"/>
      <c r="AR237" s="47"/>
      <c r="AS237" s="47"/>
      <c r="AT237" s="47"/>
      <c r="AU237" s="47"/>
      <c r="AV237" s="47"/>
      <c r="AW237" s="47"/>
      <c r="AX237" s="47"/>
      <c r="AY237" s="47"/>
      <c r="AZ237" s="47"/>
      <c r="BA237" s="47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7"/>
      <c r="BR237" s="47"/>
      <c r="BS237" s="47"/>
      <c r="BT237" s="47"/>
      <c r="BU237" s="47"/>
      <c r="BV237" s="47"/>
      <c r="BW237" s="47"/>
      <c r="BX237" s="47"/>
      <c r="BY237" s="47"/>
      <c r="BZ237" s="47"/>
      <c r="CA237" s="47"/>
      <c r="CB237" s="47"/>
      <c r="CC237" s="47"/>
      <c r="CD237" s="47"/>
      <c r="CE237" s="47"/>
      <c r="CF237" s="47"/>
      <c r="CG237" s="47"/>
    </row>
    <row r="238" spans="21:85"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47"/>
      <c r="AM238" s="47"/>
      <c r="AN238" s="47"/>
      <c r="AO238" s="47"/>
      <c r="AP238" s="47"/>
      <c r="AQ238" s="47"/>
      <c r="AR238" s="47"/>
      <c r="AS238" s="47"/>
      <c r="AT238" s="47"/>
      <c r="AU238" s="47"/>
      <c r="AV238" s="47"/>
      <c r="AW238" s="47"/>
      <c r="AX238" s="47"/>
      <c r="AY238" s="47"/>
      <c r="AZ238" s="47"/>
      <c r="BA238" s="47"/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47"/>
      <c r="BQ238" s="47"/>
      <c r="BR238" s="47"/>
      <c r="BS238" s="47"/>
      <c r="BT238" s="47"/>
      <c r="BU238" s="47"/>
      <c r="BV238" s="47"/>
      <c r="BW238" s="47"/>
      <c r="BX238" s="47"/>
      <c r="BY238" s="47"/>
      <c r="BZ238" s="47"/>
      <c r="CA238" s="47"/>
      <c r="CB238" s="47"/>
      <c r="CC238" s="47"/>
      <c r="CD238" s="47"/>
      <c r="CE238" s="47"/>
      <c r="CF238" s="47"/>
      <c r="CG238" s="47"/>
    </row>
    <row r="239" spans="21:85"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  <c r="AM239" s="47"/>
      <c r="AN239" s="47"/>
      <c r="AO239" s="47"/>
      <c r="AP239" s="47"/>
      <c r="AQ239" s="47"/>
      <c r="AR239" s="47"/>
      <c r="AS239" s="47"/>
      <c r="AT239" s="47"/>
      <c r="AU239" s="47"/>
      <c r="AV239" s="47"/>
      <c r="AW239" s="47"/>
      <c r="AX239" s="47"/>
      <c r="AY239" s="47"/>
      <c r="AZ239" s="47"/>
      <c r="BA239" s="47"/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47"/>
      <c r="BQ239" s="47"/>
      <c r="BR239" s="47"/>
      <c r="BS239" s="47"/>
      <c r="BT239" s="47"/>
      <c r="BU239" s="47"/>
      <c r="BV239" s="47"/>
      <c r="BW239" s="47"/>
      <c r="BX239" s="47"/>
      <c r="BY239" s="47"/>
      <c r="BZ239" s="47"/>
      <c r="CA239" s="47"/>
      <c r="CB239" s="47"/>
      <c r="CC239" s="47"/>
      <c r="CD239" s="47"/>
      <c r="CE239" s="47"/>
      <c r="CF239" s="47"/>
      <c r="CG239" s="47"/>
    </row>
    <row r="240" spans="21:85"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47"/>
      <c r="AM240" s="47"/>
      <c r="AN240" s="47"/>
      <c r="AO240" s="47"/>
      <c r="AP240" s="47"/>
      <c r="AQ240" s="47"/>
      <c r="AR240" s="47"/>
      <c r="AS240" s="47"/>
      <c r="AT240" s="47"/>
      <c r="AU240" s="47"/>
      <c r="AV240" s="47"/>
      <c r="AW240" s="47"/>
      <c r="AX240" s="47"/>
      <c r="AY240" s="47"/>
      <c r="AZ240" s="47"/>
      <c r="BA240" s="47"/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47"/>
      <c r="BQ240" s="47"/>
      <c r="BR240" s="47"/>
      <c r="BS240" s="47"/>
      <c r="BT240" s="47"/>
      <c r="BU240" s="47"/>
      <c r="BV240" s="47"/>
      <c r="BW240" s="47"/>
      <c r="BX240" s="47"/>
      <c r="BY240" s="47"/>
      <c r="BZ240" s="47"/>
      <c r="CA240" s="47"/>
      <c r="CB240" s="47"/>
      <c r="CC240" s="47"/>
      <c r="CD240" s="47"/>
      <c r="CE240" s="47"/>
      <c r="CF240" s="47"/>
      <c r="CG240" s="47"/>
    </row>
    <row r="241" spans="21:85"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  <c r="AR241" s="47"/>
      <c r="AS241" s="47"/>
      <c r="AT241" s="47"/>
      <c r="AU241" s="47"/>
      <c r="AV241" s="47"/>
      <c r="AW241" s="47"/>
      <c r="AX241" s="47"/>
      <c r="AY241" s="47"/>
      <c r="AZ241" s="47"/>
      <c r="BA241" s="47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7"/>
      <c r="BR241" s="47"/>
      <c r="BS241" s="47"/>
      <c r="BT241" s="47"/>
      <c r="BU241" s="47"/>
      <c r="BV241" s="47"/>
      <c r="BW241" s="47"/>
      <c r="BX241" s="47"/>
      <c r="BY241" s="47"/>
      <c r="BZ241" s="47"/>
      <c r="CA241" s="47"/>
      <c r="CB241" s="47"/>
      <c r="CC241" s="47"/>
      <c r="CD241" s="47"/>
      <c r="CE241" s="47"/>
      <c r="CF241" s="47"/>
      <c r="CG241" s="47"/>
    </row>
    <row r="242" spans="21:85"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  <c r="AR242" s="47"/>
      <c r="AS242" s="47"/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7"/>
      <c r="BR242" s="47"/>
      <c r="BS242" s="47"/>
      <c r="BT242" s="47"/>
      <c r="BU242" s="47"/>
      <c r="BV242" s="47"/>
      <c r="BW242" s="47"/>
      <c r="BX242" s="47"/>
      <c r="BY242" s="47"/>
      <c r="BZ242" s="47"/>
      <c r="CA242" s="47"/>
      <c r="CB242" s="47"/>
      <c r="CC242" s="47"/>
      <c r="CD242" s="47"/>
      <c r="CE242" s="47"/>
      <c r="CF242" s="47"/>
      <c r="CG242" s="47"/>
    </row>
    <row r="243" spans="21:85"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  <c r="AN243" s="47"/>
      <c r="AO243" s="47"/>
      <c r="AP243" s="47"/>
      <c r="AQ243" s="47"/>
      <c r="AR243" s="47"/>
      <c r="AS243" s="47"/>
      <c r="AT243" s="47"/>
      <c r="AU243" s="47"/>
      <c r="AV243" s="47"/>
      <c r="AW243" s="47"/>
      <c r="AX243" s="47"/>
      <c r="AY243" s="47"/>
      <c r="AZ243" s="47"/>
      <c r="BA243" s="47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  <c r="BP243" s="47"/>
      <c r="BQ243" s="47"/>
      <c r="BR243" s="47"/>
      <c r="BS243" s="47"/>
      <c r="BT243" s="47"/>
      <c r="BU243" s="47"/>
      <c r="BV243" s="47"/>
      <c r="BW243" s="47"/>
      <c r="BX243" s="47"/>
      <c r="BY243" s="47"/>
      <c r="BZ243" s="47"/>
      <c r="CA243" s="47"/>
      <c r="CB243" s="47"/>
      <c r="CC243" s="47"/>
      <c r="CD243" s="47"/>
      <c r="CE243" s="47"/>
      <c r="CF243" s="47"/>
      <c r="CG243" s="47"/>
    </row>
    <row r="244" spans="21:85"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  <c r="AR244" s="47"/>
      <c r="AS244" s="47"/>
      <c r="AT244" s="47"/>
      <c r="AU244" s="47"/>
      <c r="AV244" s="47"/>
      <c r="AW244" s="47"/>
      <c r="AX244" s="47"/>
      <c r="AY244" s="47"/>
      <c r="AZ244" s="47"/>
      <c r="BA244" s="47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7"/>
      <c r="BR244" s="47"/>
      <c r="BS244" s="47"/>
      <c r="BT244" s="47"/>
      <c r="BU244" s="47"/>
      <c r="BV244" s="47"/>
      <c r="BW244" s="47"/>
      <c r="BX244" s="47"/>
      <c r="BY244" s="47"/>
      <c r="BZ244" s="47"/>
      <c r="CA244" s="47"/>
      <c r="CB244" s="47"/>
      <c r="CC244" s="47"/>
      <c r="CD244" s="47"/>
      <c r="CE244" s="47"/>
      <c r="CF244" s="47"/>
      <c r="CG244" s="47"/>
    </row>
    <row r="245" spans="21:85"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7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47"/>
      <c r="BS245" s="47"/>
      <c r="BT245" s="47"/>
      <c r="BU245" s="47"/>
      <c r="BV245" s="47"/>
      <c r="BW245" s="47"/>
      <c r="BX245" s="47"/>
      <c r="BY245" s="47"/>
      <c r="BZ245" s="47"/>
      <c r="CA245" s="47"/>
      <c r="CB245" s="47"/>
      <c r="CC245" s="47"/>
      <c r="CD245" s="47"/>
      <c r="CE245" s="47"/>
      <c r="CF245" s="47"/>
      <c r="CG245" s="47"/>
    </row>
    <row r="246" spans="21:85"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47"/>
      <c r="AM246" s="47"/>
      <c r="AN246" s="47"/>
      <c r="AO246" s="47"/>
      <c r="AP246" s="47"/>
      <c r="AQ246" s="47"/>
      <c r="AR246" s="47"/>
      <c r="AS246" s="47"/>
      <c r="AT246" s="47"/>
      <c r="AU246" s="47"/>
      <c r="AV246" s="47"/>
      <c r="AW246" s="47"/>
      <c r="AX246" s="47"/>
      <c r="AY246" s="47"/>
      <c r="AZ246" s="47"/>
      <c r="BA246" s="47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7"/>
      <c r="BR246" s="47"/>
      <c r="BS246" s="47"/>
      <c r="BT246" s="47"/>
      <c r="BU246" s="47"/>
      <c r="BV246" s="47"/>
      <c r="BW246" s="47"/>
      <c r="BX246" s="47"/>
      <c r="BY246" s="47"/>
      <c r="BZ246" s="47"/>
      <c r="CA246" s="47"/>
      <c r="CB246" s="47"/>
      <c r="CC246" s="47"/>
      <c r="CD246" s="47"/>
      <c r="CE246" s="47"/>
      <c r="CF246" s="47"/>
      <c r="CG246" s="47"/>
    </row>
    <row r="247" spans="21:85"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47"/>
      <c r="AM247" s="47"/>
      <c r="AN247" s="47"/>
      <c r="AO247" s="47"/>
      <c r="AP247" s="47"/>
      <c r="AQ247" s="47"/>
      <c r="AR247" s="47"/>
      <c r="AS247" s="47"/>
      <c r="AT247" s="47"/>
      <c r="AU247" s="47"/>
      <c r="AV247" s="47"/>
      <c r="AW247" s="47"/>
      <c r="AX247" s="47"/>
      <c r="AY247" s="47"/>
      <c r="AZ247" s="47"/>
      <c r="BA247" s="47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47"/>
      <c r="BQ247" s="47"/>
      <c r="BR247" s="47"/>
      <c r="BS247" s="47"/>
      <c r="BT247" s="47"/>
      <c r="BU247" s="47"/>
      <c r="BV247" s="47"/>
      <c r="BW247" s="47"/>
      <c r="BX247" s="47"/>
      <c r="BY247" s="47"/>
      <c r="BZ247" s="47"/>
      <c r="CA247" s="47"/>
      <c r="CB247" s="47"/>
      <c r="CC247" s="47"/>
      <c r="CD247" s="47"/>
      <c r="CE247" s="47"/>
      <c r="CF247" s="47"/>
      <c r="CG247" s="47"/>
    </row>
    <row r="248" spans="21:85"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  <c r="AN248" s="47"/>
      <c r="AO248" s="47"/>
      <c r="AP248" s="47"/>
      <c r="AQ248" s="47"/>
      <c r="AR248" s="47"/>
      <c r="AS248" s="47"/>
      <c r="AT248" s="47"/>
      <c r="AU248" s="47"/>
      <c r="AV248" s="47"/>
      <c r="AW248" s="47"/>
      <c r="AX248" s="47"/>
      <c r="AY248" s="47"/>
      <c r="AZ248" s="47"/>
      <c r="BA248" s="47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  <c r="BN248" s="47"/>
      <c r="BO248" s="47"/>
      <c r="BP248" s="47"/>
      <c r="BQ248" s="47"/>
      <c r="BR248" s="47"/>
      <c r="BS248" s="47"/>
      <c r="BT248" s="47"/>
      <c r="BU248" s="47"/>
      <c r="BV248" s="47"/>
      <c r="BW248" s="47"/>
      <c r="BX248" s="47"/>
      <c r="BY248" s="47"/>
      <c r="BZ248" s="47"/>
      <c r="CA248" s="47"/>
      <c r="CB248" s="47"/>
      <c r="CC248" s="47"/>
      <c r="CD248" s="47"/>
      <c r="CE248" s="47"/>
      <c r="CF248" s="47"/>
      <c r="CG248" s="47"/>
    </row>
    <row r="249" spans="21:85"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47"/>
      <c r="AM249" s="47"/>
      <c r="AN249" s="47"/>
      <c r="AO249" s="47"/>
      <c r="AP249" s="47"/>
      <c r="AQ249" s="47"/>
      <c r="AR249" s="47"/>
      <c r="AS249" s="47"/>
      <c r="AT249" s="47"/>
      <c r="AU249" s="47"/>
      <c r="AV249" s="47"/>
      <c r="AW249" s="47"/>
      <c r="AX249" s="47"/>
      <c r="AY249" s="47"/>
      <c r="AZ249" s="47"/>
      <c r="BA249" s="47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47"/>
      <c r="BQ249" s="47"/>
      <c r="BR249" s="47"/>
      <c r="BS249" s="47"/>
      <c r="BT249" s="47"/>
      <c r="BU249" s="47"/>
      <c r="BV249" s="47"/>
      <c r="BW249" s="47"/>
      <c r="BX249" s="47"/>
      <c r="BY249" s="47"/>
      <c r="BZ249" s="47"/>
      <c r="CA249" s="47"/>
      <c r="CB249" s="47"/>
      <c r="CC249" s="47"/>
      <c r="CD249" s="47"/>
      <c r="CE249" s="47"/>
      <c r="CF249" s="47"/>
      <c r="CG249" s="47"/>
    </row>
    <row r="250" spans="21:85"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  <c r="AN250" s="47"/>
      <c r="AO250" s="47"/>
      <c r="AP250" s="47"/>
      <c r="AQ250" s="47"/>
      <c r="AR250" s="47"/>
      <c r="AS250" s="47"/>
      <c r="AT250" s="47"/>
      <c r="AU250" s="47"/>
      <c r="AV250" s="47"/>
      <c r="AW250" s="47"/>
      <c r="AX250" s="47"/>
      <c r="AY250" s="47"/>
      <c r="AZ250" s="47"/>
      <c r="BA250" s="47"/>
      <c r="BB250" s="47"/>
      <c r="BC250" s="47"/>
      <c r="BD250" s="47"/>
      <c r="BE250" s="47"/>
      <c r="BF250" s="47"/>
    </row>
    <row r="251" spans="21:85"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  <c r="AN251" s="47"/>
      <c r="AO251" s="47"/>
      <c r="AP251" s="47"/>
      <c r="AQ251" s="47"/>
      <c r="AR251" s="47"/>
      <c r="AS251" s="47"/>
      <c r="AT251" s="47"/>
      <c r="AU251" s="47"/>
      <c r="AV251" s="47"/>
      <c r="AW251" s="47"/>
      <c r="AX251" s="47"/>
      <c r="AY251" s="47"/>
      <c r="AZ251" s="47"/>
      <c r="BA251" s="47"/>
      <c r="BB251" s="47"/>
      <c r="BC251" s="47"/>
      <c r="BD251" s="47"/>
      <c r="BE251" s="47"/>
      <c r="BF251" s="47"/>
    </row>
    <row r="252" spans="21:85"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47"/>
      <c r="AM252" s="47"/>
      <c r="AN252" s="47"/>
      <c r="AO252" s="47"/>
      <c r="AP252" s="47"/>
      <c r="AQ252" s="47"/>
      <c r="AR252" s="47"/>
      <c r="AS252" s="47"/>
      <c r="AT252" s="47"/>
      <c r="AU252" s="47"/>
      <c r="AV252" s="47"/>
      <c r="AW252" s="47"/>
      <c r="AX252" s="47"/>
      <c r="AY252" s="47"/>
      <c r="AZ252" s="47"/>
      <c r="BA252" s="47"/>
      <c r="BB252" s="47"/>
      <c r="BC252" s="47"/>
      <c r="BD252" s="47"/>
      <c r="BE252" s="47"/>
      <c r="BF252" s="47"/>
    </row>
    <row r="253" spans="21:85"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47"/>
      <c r="AM253" s="47"/>
      <c r="AN253" s="47"/>
      <c r="AO253" s="47"/>
      <c r="AP253" s="47"/>
      <c r="AQ253" s="47"/>
      <c r="AR253" s="47"/>
      <c r="AS253" s="47"/>
      <c r="AT253" s="47"/>
      <c r="AU253" s="47"/>
      <c r="AV253" s="47"/>
      <c r="AW253" s="47"/>
      <c r="AX253" s="47"/>
      <c r="AY253" s="47"/>
      <c r="AZ253" s="47"/>
      <c r="BA253" s="47"/>
      <c r="BB253" s="47"/>
      <c r="BC253" s="47"/>
      <c r="BD253" s="47"/>
      <c r="BE253" s="47"/>
      <c r="BF253" s="47"/>
    </row>
    <row r="254" spans="21:85"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  <c r="AN254" s="47"/>
      <c r="AO254" s="47"/>
      <c r="AP254" s="47"/>
      <c r="AQ254" s="47"/>
      <c r="AR254" s="47"/>
      <c r="AS254" s="47"/>
      <c r="AT254" s="47"/>
      <c r="AU254" s="47"/>
      <c r="AV254" s="47"/>
      <c r="AW254" s="47"/>
      <c r="AX254" s="47"/>
      <c r="AY254" s="47"/>
      <c r="AZ254" s="47"/>
      <c r="BA254" s="47"/>
      <c r="BB254" s="47"/>
      <c r="BC254" s="47"/>
      <c r="BD254" s="47"/>
      <c r="BE254" s="47"/>
      <c r="BF254" s="47"/>
    </row>
    <row r="255" spans="21:85"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  <c r="AN255" s="47"/>
      <c r="AO255" s="47"/>
      <c r="AP255" s="47"/>
      <c r="AQ255" s="47"/>
      <c r="AR255" s="47"/>
      <c r="AS255" s="47"/>
      <c r="AT255" s="47"/>
      <c r="AU255" s="47"/>
      <c r="AV255" s="47"/>
      <c r="AW255" s="47"/>
      <c r="AX255" s="47"/>
      <c r="AY255" s="47"/>
      <c r="AZ255" s="47"/>
      <c r="BA255" s="47"/>
      <c r="BB255" s="47"/>
      <c r="BC255" s="47"/>
      <c r="BD255" s="47"/>
      <c r="BE255" s="47"/>
      <c r="BF255" s="47"/>
    </row>
    <row r="256" spans="21:85"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  <c r="AN256" s="47"/>
      <c r="AO256" s="47"/>
      <c r="AP256" s="47"/>
      <c r="AQ256" s="47"/>
      <c r="AR256" s="47"/>
      <c r="AS256" s="47"/>
      <c r="AT256" s="47"/>
      <c r="AU256" s="47"/>
      <c r="AV256" s="47"/>
      <c r="AW256" s="47"/>
      <c r="AX256" s="47"/>
      <c r="AY256" s="47"/>
      <c r="AZ256" s="47"/>
      <c r="BA256" s="47"/>
      <c r="BB256" s="47"/>
      <c r="BC256" s="47"/>
      <c r="BD256" s="47"/>
      <c r="BE256" s="47"/>
      <c r="BF256" s="47"/>
    </row>
    <row r="257" spans="21:58"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  <c r="AN257" s="47"/>
      <c r="AO257" s="47"/>
      <c r="AP257" s="47"/>
      <c r="AQ257" s="47"/>
      <c r="AR257" s="47"/>
      <c r="AS257" s="47"/>
      <c r="AT257" s="47"/>
      <c r="AU257" s="47"/>
      <c r="AV257" s="47"/>
      <c r="AW257" s="47"/>
      <c r="AX257" s="47"/>
      <c r="AY257" s="47"/>
      <c r="AZ257" s="47"/>
      <c r="BA257" s="47"/>
      <c r="BB257" s="47"/>
      <c r="BC257" s="47"/>
      <c r="BD257" s="47"/>
      <c r="BE257" s="47"/>
      <c r="BF257" s="47"/>
    </row>
    <row r="258" spans="21:58"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  <c r="AN258" s="47"/>
      <c r="AO258" s="47"/>
      <c r="AP258" s="47"/>
      <c r="AQ258" s="47"/>
      <c r="AR258" s="47"/>
      <c r="AS258" s="47"/>
      <c r="AT258" s="47"/>
      <c r="AU258" s="47"/>
      <c r="AV258" s="47"/>
      <c r="AW258" s="47"/>
      <c r="AX258" s="47"/>
      <c r="AY258" s="47"/>
      <c r="AZ258" s="47"/>
      <c r="BA258" s="47"/>
      <c r="BB258" s="47"/>
      <c r="BC258" s="47"/>
      <c r="BD258" s="47"/>
      <c r="BE258" s="47"/>
      <c r="BF258" s="47"/>
    </row>
    <row r="259" spans="21:58"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  <c r="AL259" s="47"/>
      <c r="AM259" s="47"/>
      <c r="AN259" s="47"/>
      <c r="AO259" s="47"/>
      <c r="AP259" s="47"/>
      <c r="AQ259" s="47"/>
      <c r="AR259" s="47"/>
      <c r="AS259" s="47"/>
      <c r="AT259" s="47"/>
      <c r="AU259" s="47"/>
      <c r="AV259" s="47"/>
      <c r="AW259" s="47"/>
      <c r="AX259" s="47"/>
      <c r="AY259" s="47"/>
      <c r="AZ259" s="47"/>
      <c r="BA259" s="47"/>
      <c r="BB259" s="47"/>
      <c r="BC259" s="47"/>
      <c r="BD259" s="47"/>
      <c r="BE259" s="47"/>
      <c r="BF259" s="47"/>
    </row>
    <row r="260" spans="21:58"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  <c r="AN260" s="47"/>
      <c r="AO260" s="47"/>
      <c r="AP260" s="47"/>
      <c r="AQ260" s="47"/>
      <c r="AR260" s="47"/>
      <c r="AS260" s="47"/>
      <c r="AT260" s="47"/>
      <c r="AU260" s="47"/>
      <c r="AV260" s="47"/>
      <c r="AW260" s="47"/>
      <c r="AX260" s="47"/>
      <c r="AY260" s="47"/>
      <c r="AZ260" s="47"/>
      <c r="BA260" s="47"/>
      <c r="BB260" s="47"/>
      <c r="BC260" s="47"/>
      <c r="BD260" s="47"/>
      <c r="BE260" s="47"/>
      <c r="BF260" s="47"/>
    </row>
    <row r="261" spans="21:58"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  <c r="AO261" s="47"/>
      <c r="AP261" s="47"/>
      <c r="AQ261" s="47"/>
      <c r="AR261" s="47"/>
      <c r="AS261" s="47"/>
      <c r="AT261" s="47"/>
      <c r="AU261" s="47"/>
      <c r="AV261" s="47"/>
      <c r="AW261" s="47"/>
      <c r="AX261" s="47"/>
      <c r="AY261" s="47"/>
      <c r="AZ261" s="47"/>
      <c r="BA261" s="47"/>
      <c r="BB261" s="47"/>
      <c r="BC261" s="47"/>
      <c r="BD261" s="47"/>
      <c r="BE261" s="47"/>
      <c r="BF261" s="47"/>
    </row>
    <row r="262" spans="21:58"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  <c r="AO262" s="47"/>
      <c r="AP262" s="47"/>
      <c r="AQ262" s="47"/>
      <c r="AR262" s="47"/>
      <c r="AS262" s="47"/>
      <c r="AT262" s="47"/>
      <c r="AU262" s="47"/>
      <c r="AV262" s="47"/>
      <c r="AW262" s="47"/>
      <c r="AX262" s="47"/>
      <c r="AY262" s="47"/>
      <c r="AZ262" s="47"/>
      <c r="BA262" s="47"/>
      <c r="BB262" s="47"/>
      <c r="BC262" s="47"/>
      <c r="BD262" s="47"/>
      <c r="BE262" s="47"/>
      <c r="BF262" s="47"/>
    </row>
    <row r="263" spans="21:58"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  <c r="AO263" s="47"/>
      <c r="AP263" s="47"/>
      <c r="AQ263" s="47"/>
      <c r="AR263" s="47"/>
      <c r="AS263" s="47"/>
      <c r="AT263" s="47"/>
      <c r="AU263" s="47"/>
      <c r="AV263" s="47"/>
      <c r="AW263" s="47"/>
      <c r="AX263" s="47"/>
      <c r="AY263" s="47"/>
      <c r="AZ263" s="47"/>
      <c r="BA263" s="47"/>
      <c r="BB263" s="47"/>
      <c r="BC263" s="47"/>
      <c r="BD263" s="47"/>
      <c r="BE263" s="47"/>
      <c r="BF263" s="47"/>
    </row>
  </sheetData>
  <mergeCells count="102">
    <mergeCell ref="DY80:DZ80"/>
    <mergeCell ref="DT81:DW81"/>
    <mergeCell ref="DS106:DT106"/>
    <mergeCell ref="DF80:DG80"/>
    <mergeCell ref="DA81:DD81"/>
    <mergeCell ref="CZ106:DA106"/>
    <mergeCell ref="DY20:DZ20"/>
    <mergeCell ref="DT24:DV24"/>
    <mergeCell ref="DM26:DO26"/>
    <mergeCell ref="DT26:DV26"/>
    <mergeCell ref="DM29:DQ29"/>
    <mergeCell ref="DS36:DT36"/>
    <mergeCell ref="DS39:DT39"/>
    <mergeCell ref="DS42:DT42"/>
    <mergeCell ref="DS45:DT45"/>
    <mergeCell ref="DT46:DV46"/>
    <mergeCell ref="DS50:DT50"/>
    <mergeCell ref="DS59:DT59"/>
    <mergeCell ref="DS80:DT80"/>
    <mergeCell ref="CM80:CN80"/>
    <mergeCell ref="CH81:CK81"/>
    <mergeCell ref="CG106:CH106"/>
    <mergeCell ref="DF20:DG20"/>
    <mergeCell ref="DA24:DC24"/>
    <mergeCell ref="CT26:CV26"/>
    <mergeCell ref="DA26:DC26"/>
    <mergeCell ref="CT29:CX29"/>
    <mergeCell ref="CZ36:DA36"/>
    <mergeCell ref="CZ39:DA39"/>
    <mergeCell ref="CZ42:DA42"/>
    <mergeCell ref="CZ45:DA45"/>
    <mergeCell ref="DA46:DC46"/>
    <mergeCell ref="CZ50:DA50"/>
    <mergeCell ref="CZ59:DA59"/>
    <mergeCell ref="CZ80:DA80"/>
    <mergeCell ref="BN106:BO106"/>
    <mergeCell ref="CM20:CN20"/>
    <mergeCell ref="CH24:CJ24"/>
    <mergeCell ref="CA26:CC26"/>
    <mergeCell ref="CH26:CJ26"/>
    <mergeCell ref="CA29:CE29"/>
    <mergeCell ref="CG36:CH36"/>
    <mergeCell ref="CG39:CH39"/>
    <mergeCell ref="CG42:CH42"/>
    <mergeCell ref="CG45:CH45"/>
    <mergeCell ref="CH46:CJ46"/>
    <mergeCell ref="CG50:CH50"/>
    <mergeCell ref="CG59:CH59"/>
    <mergeCell ref="CG80:CH80"/>
    <mergeCell ref="BT20:BU20"/>
    <mergeCell ref="BO24:BQ24"/>
    <mergeCell ref="BO26:BQ26"/>
    <mergeCell ref="BN36:BO36"/>
    <mergeCell ref="BN39:BO39"/>
    <mergeCell ref="BN42:BO42"/>
    <mergeCell ref="BN45:BO45"/>
    <mergeCell ref="BO46:BQ46"/>
    <mergeCell ref="BN50:BO50"/>
    <mergeCell ref="BN59:BO59"/>
    <mergeCell ref="BN80:BO80"/>
    <mergeCell ref="BT80:BU80"/>
    <mergeCell ref="BO81:BR81"/>
    <mergeCell ref="BH26:BJ26"/>
    <mergeCell ref="BH29:BL29"/>
    <mergeCell ref="AB106:AC106"/>
    <mergeCell ref="BA20:BB20"/>
    <mergeCell ref="AV24:AX24"/>
    <mergeCell ref="AO26:AQ26"/>
    <mergeCell ref="AV26:AX26"/>
    <mergeCell ref="AO29:AS29"/>
    <mergeCell ref="AU36:AV36"/>
    <mergeCell ref="AU39:AV39"/>
    <mergeCell ref="AU42:AV42"/>
    <mergeCell ref="AU45:AV45"/>
    <mergeCell ref="AV46:AX46"/>
    <mergeCell ref="AU50:AV50"/>
    <mergeCell ref="AU59:AV59"/>
    <mergeCell ref="AU80:AV80"/>
    <mergeCell ref="AB50:AC50"/>
    <mergeCell ref="AB59:AC59"/>
    <mergeCell ref="AB80:AC80"/>
    <mergeCell ref="AH80:AI80"/>
    <mergeCell ref="AC81:AF81"/>
    <mergeCell ref="AV81:AY81"/>
    <mergeCell ref="AU106:AV106"/>
    <mergeCell ref="BA80:BB80"/>
    <mergeCell ref="J1:M1"/>
    <mergeCell ref="N1:Q1"/>
    <mergeCell ref="R1:U1"/>
    <mergeCell ref="V1:Y1"/>
    <mergeCell ref="Z1:AC1"/>
    <mergeCell ref="AD1:AG1"/>
    <mergeCell ref="AB36:AC36"/>
    <mergeCell ref="AB39:AC39"/>
    <mergeCell ref="AB42:AC42"/>
    <mergeCell ref="AB45:AC45"/>
    <mergeCell ref="AC46:AE46"/>
    <mergeCell ref="AH20:AI20"/>
    <mergeCell ref="AC24:AE24"/>
    <mergeCell ref="V26:X26"/>
    <mergeCell ref="AC26:AE26"/>
    <mergeCell ref="V29:Z29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M59"/>
  <sheetViews>
    <sheetView topLeftCell="K1" zoomScale="40" zoomScaleNormal="40" workbookViewId="0">
      <selection activeCell="K42" sqref="K42"/>
    </sheetView>
  </sheetViews>
  <sheetFormatPr defaultRowHeight="15"/>
  <sheetData>
    <row r="1" spans="1:65" ht="15.75" thickBot="1">
      <c r="A1" s="4" t="s">
        <v>239</v>
      </c>
      <c r="L1" s="4" t="s">
        <v>240</v>
      </c>
      <c r="W1" s="4" t="s">
        <v>241</v>
      </c>
      <c r="AH1" s="4" t="s">
        <v>242</v>
      </c>
      <c r="AS1" s="4" t="s">
        <v>243</v>
      </c>
      <c r="BD1" s="4" t="s">
        <v>244</v>
      </c>
    </row>
    <row r="2" spans="1:65">
      <c r="A2" s="84">
        <f>'BACKPRO 1'!AC114</f>
        <v>-0.11124837103991929</v>
      </c>
      <c r="B2" s="76">
        <f>'BACKPRO 1'!AD114</f>
        <v>0</v>
      </c>
      <c r="C2" s="76">
        <f>'BACKPRO 1'!AE114</f>
        <v>-1.1508460387092093E-2</v>
      </c>
      <c r="D2" s="76">
        <f>'BACKPRO 1'!AF114</f>
        <v>-9.3943093600014332E-3</v>
      </c>
      <c r="E2" s="76">
        <f>'BACKPRO 1'!AG114</f>
        <v>-1.2530082613137521E-2</v>
      </c>
      <c r="F2" s="76">
        <f>'BACKPRO 1'!AH114</f>
        <v>-1.2192801096145246E-2</v>
      </c>
      <c r="G2" s="76">
        <f>'BACKPRO 1'!AI114</f>
        <v>1.266787261271449E-2</v>
      </c>
      <c r="H2" s="76">
        <f>'BACKPRO 1'!AJ114</f>
        <v>-1.7889410595829176E-2</v>
      </c>
      <c r="I2" s="76">
        <f>'BACKPRO 1'!AK114</f>
        <v>-3.299671290921213E-3</v>
      </c>
      <c r="J2" s="77">
        <f>'BACKPRO 1'!AL114</f>
        <v>-2.3796759851021098E-2</v>
      </c>
      <c r="L2" s="84">
        <f>'BACKPRO 1'!AV114</f>
        <v>-0.18112488139245361</v>
      </c>
      <c r="M2" s="76">
        <f>'BACKPRO 1'!AW114</f>
        <v>0</v>
      </c>
      <c r="N2" s="76">
        <f>'BACKPRO 1'!AX114</f>
        <v>-1.8952434228989134E-2</v>
      </c>
      <c r="O2" s="76">
        <f>'BACKPRO 1'!AY114</f>
        <v>-1.6341485273966248E-2</v>
      </c>
      <c r="P2" s="76">
        <f>'BACKPRO 1'!AZ114</f>
        <v>-2.3546234581018975E-2</v>
      </c>
      <c r="Q2" s="76">
        <f>'BACKPRO 1'!BA114</f>
        <v>-2.5157549573474439E-2</v>
      </c>
      <c r="R2" s="76">
        <f>'BACKPRO 1'!BB114</f>
        <v>1.7049964654955656E-2</v>
      </c>
      <c r="S2" s="76">
        <f>'BACKPRO 1'!BC114</f>
        <v>-2.9796564112310405E-2</v>
      </c>
      <c r="T2" s="76">
        <f>'BACKPRO 1'!BD114</f>
        <v>-4.2552675090866089E-3</v>
      </c>
      <c r="U2" s="77">
        <f>'BACKPRO 1'!BE114</f>
        <v>-3.8118728265080247E-2</v>
      </c>
      <c r="W2" s="84">
        <f>'BACKPRO 1'!BO114</f>
        <v>-0.23524916093448189</v>
      </c>
      <c r="X2" s="76">
        <f>'BACKPRO 1'!BP114</f>
        <v>0</v>
      </c>
      <c r="Y2" s="76">
        <f>'BACKPRO 1'!BQ114</f>
        <v>-1.5776530799288736E-2</v>
      </c>
      <c r="Z2" s="76">
        <f>'BACKPRO 1'!BR114</f>
        <v>-1.7512993091789216E-2</v>
      </c>
      <c r="AA2" s="76">
        <f>'BACKPRO 1'!BS114</f>
        <v>-2.8044182481114854E-2</v>
      </c>
      <c r="AB2" s="76">
        <f>'BACKPRO 1'!BT114</f>
        <v>-2.6337081978779577E-2</v>
      </c>
      <c r="AC2" s="76">
        <f>'BACKPRO 1'!BU114</f>
        <v>1.468545956017624E-2</v>
      </c>
      <c r="AD2" s="76">
        <f>'BACKPRO 1'!BV114</f>
        <v>-3.8575125134179301E-2</v>
      </c>
      <c r="AE2" s="76">
        <f>'BACKPRO 1'!BW114</f>
        <v>-4.1038024375677036E-3</v>
      </c>
      <c r="AF2" s="77">
        <f>'BACKPRO 1'!BX114</f>
        <v>-4.756250038566677E-2</v>
      </c>
      <c r="AH2" s="84">
        <f>'BACKPRO 1'!CH114</f>
        <v>-0.27418572113468553</v>
      </c>
      <c r="AI2" s="76">
        <f>'BACKPRO 1'!CI114</f>
        <v>0</v>
      </c>
      <c r="AJ2" s="76">
        <f>'BACKPRO 1'!CJ114</f>
        <v>-2.6473117780056659E-2</v>
      </c>
      <c r="AK2" s="76">
        <f>'BACKPRO 1'!CK114</f>
        <v>-2.7052991151955669E-2</v>
      </c>
      <c r="AL2" s="76">
        <f>'BACKPRO 1'!CL114</f>
        <v>-2.9655357580244179E-2</v>
      </c>
      <c r="AM2" s="76">
        <f>'BACKPRO 1'!CM114</f>
        <v>-2.3524180996795433E-2</v>
      </c>
      <c r="AN2" s="76">
        <f>'BACKPRO 1'!CN114</f>
        <v>4.6455330314757303E-3</v>
      </c>
      <c r="AO2" s="76">
        <f>'BACKPRO 1'!CO114</f>
        <v>-3.9119804758026372E-2</v>
      </c>
      <c r="AP2" s="76">
        <f>'BACKPRO 1'!CP114</f>
        <v>-3.840577016285113E-3</v>
      </c>
      <c r="AQ2" s="77">
        <f>'BACKPRO 1'!CQ114</f>
        <v>-5.1229133341892941E-2</v>
      </c>
      <c r="AS2" s="84">
        <f>'BACKPRO 1'!DA114</f>
        <v>-0.30431468295801384</v>
      </c>
      <c r="AT2" s="76">
        <f>'BACKPRO 1'!DB114</f>
        <v>0</v>
      </c>
      <c r="AU2" s="76">
        <f>'BACKPRO 1'!DC114</f>
        <v>-5.7751039899072279E-2</v>
      </c>
      <c r="AV2" s="76">
        <f>'BACKPRO 1'!DD114</f>
        <v>-5.0786739311437408E-2</v>
      </c>
      <c r="AW2" s="76">
        <f>'BACKPRO 1'!DE114</f>
        <v>-4.9411094575024898E-2</v>
      </c>
      <c r="AX2" s="76">
        <f>'BACKPRO 1'!DF114</f>
        <v>-5.0228240896287364E-2</v>
      </c>
      <c r="AY2" s="76">
        <f>'BACKPRO 1'!DG114</f>
        <v>-5.4906914508975656E-3</v>
      </c>
      <c r="AZ2" s="76">
        <f>'BACKPRO 1'!DH114</f>
        <v>-3.2676424086706249E-2</v>
      </c>
      <c r="BA2" s="76">
        <f>'BACKPRO 1'!DI114</f>
        <v>-1.6944626811943703E-3</v>
      </c>
      <c r="BB2" s="77">
        <f>'BACKPRO 1'!DJ114</f>
        <v>-3.7867307388871667E-2</v>
      </c>
      <c r="BD2" s="84">
        <f>'BACKPRO 1'!DT114</f>
        <v>-0.31865498181480639</v>
      </c>
      <c r="BE2" s="76">
        <f>'BACKPRO 1'!DU114</f>
        <v>0</v>
      </c>
      <c r="BF2" s="76">
        <f>'BACKPRO 1'!DV114</f>
        <v>-0.10230302869923698</v>
      </c>
      <c r="BG2" s="76">
        <f>'BACKPRO 1'!DW114</f>
        <v>-0.11223736581699294</v>
      </c>
      <c r="BH2" s="76">
        <f>'BACKPRO 1'!DX114</f>
        <v>-9.3667793338720731E-2</v>
      </c>
      <c r="BI2" s="76">
        <f>'BACKPRO 1'!DY114</f>
        <v>-8.760303890998157E-2</v>
      </c>
      <c r="BJ2" s="76">
        <f>'BACKPRO 1'!DZ114</f>
        <v>0</v>
      </c>
      <c r="BK2" s="76">
        <f>'BACKPRO 1'!EA114</f>
        <v>0</v>
      </c>
      <c r="BL2" s="76">
        <f>'BACKPRO 1'!EB114</f>
        <v>0</v>
      </c>
      <c r="BM2" s="77">
        <f>'BACKPRO 1'!EC114</f>
        <v>0</v>
      </c>
    </row>
    <row r="3" spans="1:65">
      <c r="A3" s="78">
        <f>'BACKPRO 1'!AC115</f>
        <v>1.7879561837097272E-2</v>
      </c>
      <c r="B3" s="40">
        <f>'BACKPRO 1'!AD115</f>
        <v>0</v>
      </c>
      <c r="C3" s="40">
        <f>'BACKPRO 1'!AE115</f>
        <v>1.8496111647959531E-3</v>
      </c>
      <c r="D3" s="40">
        <f>'BACKPRO 1'!AF115</f>
        <v>1.5098300635673666E-3</v>
      </c>
      <c r="E3" s="40">
        <f>'BACKPRO 1'!AG115</f>
        <v>2.0138037511141633E-3</v>
      </c>
      <c r="F3" s="40">
        <f>'BACKPRO 1'!AH115</f>
        <v>1.9595967035573995E-3</v>
      </c>
      <c r="G3" s="40">
        <f>'BACKPRO 1'!AI115</f>
        <v>-2.0359490175566354E-3</v>
      </c>
      <c r="H3" s="40">
        <f>'BACKPRO 1'!AJ115</f>
        <v>2.8751416311756811E-3</v>
      </c>
      <c r="I3" s="40">
        <f>'BACKPRO 1'!AK115</f>
        <v>5.3031497303408261E-4</v>
      </c>
      <c r="J3" s="80">
        <f>'BACKPRO 1'!AL115</f>
        <v>3.8245561287923203E-3</v>
      </c>
      <c r="L3" s="78">
        <f>'BACKPRO 1'!AV115</f>
        <v>2.0873600774067549E-2</v>
      </c>
      <c r="M3" s="40">
        <f>'BACKPRO 1'!AW115</f>
        <v>0</v>
      </c>
      <c r="N3" s="40">
        <f>'BACKPRO 1'!AX115</f>
        <v>2.1841590329906733E-3</v>
      </c>
      <c r="O3" s="40">
        <f>'BACKPRO 1'!AY115</f>
        <v>1.8832621837580796E-3</v>
      </c>
      <c r="P3" s="40">
        <f>'BACKPRO 1'!AZ115</f>
        <v>2.7135681006287822E-3</v>
      </c>
      <c r="Q3" s="40">
        <f>'BACKPRO 1'!BA115</f>
        <v>2.8992628854381006E-3</v>
      </c>
      <c r="R3" s="40">
        <f>'BACKPRO 1'!BB115</f>
        <v>-1.9649103573372148E-3</v>
      </c>
      <c r="S3" s="40">
        <f>'BACKPRO 1'!BC115</f>
        <v>3.4338826280395801E-3</v>
      </c>
      <c r="T3" s="40">
        <f>'BACKPRO 1'!BD115</f>
        <v>4.9039510468513385E-4</v>
      </c>
      <c r="U3" s="80">
        <f>'BACKPRO 1'!BE115</f>
        <v>4.3929641786564647E-3</v>
      </c>
      <c r="W3" s="78">
        <f>'BACKPRO 1'!BO115</f>
        <v>2.3797009845803106E-2</v>
      </c>
      <c r="X3" s="40">
        <f>'BACKPRO 1'!BP115</f>
        <v>0</v>
      </c>
      <c r="Y3" s="40">
        <f>'BACKPRO 1'!BQ115</f>
        <v>1.5959005221185482E-3</v>
      </c>
      <c r="Z3" s="40">
        <f>'BACKPRO 1'!BR115</f>
        <v>1.7715551774097876E-3</v>
      </c>
      <c r="AA3" s="40">
        <f>'BACKPRO 1'!BS115</f>
        <v>2.8368546946973151E-3</v>
      </c>
      <c r="AB3" s="40">
        <f>'BACKPRO 1'!BT115</f>
        <v>2.6641701788398405E-3</v>
      </c>
      <c r="AC3" s="40">
        <f>'BACKPRO 1'!BU115</f>
        <v>-1.4855314440036899E-3</v>
      </c>
      <c r="AD3" s="40">
        <f>'BACKPRO 1'!BV115</f>
        <v>3.9021292529787675E-3</v>
      </c>
      <c r="AE3" s="40">
        <f>'BACKPRO 1'!BW115</f>
        <v>4.1512678142655631E-4</v>
      </c>
      <c r="AF3" s="80">
        <f>'BACKPRO 1'!BX115</f>
        <v>4.8112617510417E-3</v>
      </c>
      <c r="AH3" s="78">
        <f>'BACKPRO 1'!CH115</f>
        <v>2.7379726992003618E-2</v>
      </c>
      <c r="AI3" s="40">
        <f>'BACKPRO 1'!CI115</f>
        <v>0</v>
      </c>
      <c r="AJ3" s="40">
        <f>'BACKPRO 1'!CJ115</f>
        <v>2.6435612126171179E-3</v>
      </c>
      <c r="AK3" s="40">
        <f>'BACKPRO 1'!CK115</f>
        <v>2.7014663965443599E-3</v>
      </c>
      <c r="AL3" s="40">
        <f>'BACKPRO 1'!CL115</f>
        <v>2.9613343504437339E-3</v>
      </c>
      <c r="AM3" s="40">
        <f>'BACKPRO 1'!CM115</f>
        <v>2.3490853233978245E-3</v>
      </c>
      <c r="AN3" s="40">
        <f>'BACKPRO 1'!CN115</f>
        <v>-4.6389514963713404E-4</v>
      </c>
      <c r="AO3" s="40">
        <f>'BACKPRO 1'!CO115</f>
        <v>3.9064381975205242E-3</v>
      </c>
      <c r="AP3" s="40">
        <f>'BACKPRO 1'!CP115</f>
        <v>3.8351358984881816E-4</v>
      </c>
      <c r="AQ3" s="80">
        <f>'BACKPRO 1'!CQ115</f>
        <v>5.1156554729885947E-3</v>
      </c>
      <c r="AS3" s="78">
        <f>'BACKPRO 1'!DA115</f>
        <v>2.7347947171820496E-2</v>
      </c>
      <c r="AT3" s="40">
        <f>'BACKPRO 1'!DB115</f>
        <v>0</v>
      </c>
      <c r="AU3" s="40">
        <f>'BACKPRO 1'!DC115</f>
        <v>5.1899315962201922E-3</v>
      </c>
      <c r="AV3" s="40">
        <f>'BACKPRO 1'!DD115</f>
        <v>4.5640685168971528E-3</v>
      </c>
      <c r="AW3" s="40">
        <f>'BACKPRO 1'!DE115</f>
        <v>4.4404430013192768E-3</v>
      </c>
      <c r="AX3" s="40">
        <f>'BACKPRO 1'!DF115</f>
        <v>4.5138777571066494E-3</v>
      </c>
      <c r="AY3" s="40">
        <f>'BACKPRO 1'!DG115</f>
        <v>4.9343376493151477E-4</v>
      </c>
      <c r="AZ3" s="40">
        <f>'BACKPRO 1'!DH115</f>
        <v>2.9365428936944838E-3</v>
      </c>
      <c r="BA3" s="40">
        <f>'BACKPRO 1'!DI115</f>
        <v>1.5227683212485176E-4</v>
      </c>
      <c r="BB3" s="80">
        <f>'BACKPRO 1'!DJ115</f>
        <v>3.4030337016397942E-3</v>
      </c>
      <c r="BD3" s="78">
        <f>'BACKPRO 1'!DT115</f>
        <v>-1.5724101397854025E-2</v>
      </c>
      <c r="BE3" s="40">
        <f>'BACKPRO 1'!DU115</f>
        <v>0</v>
      </c>
      <c r="BF3" s="40">
        <f>'BACKPRO 1'!DV115</f>
        <v>-5.048165848256723E-3</v>
      </c>
      <c r="BG3" s="40">
        <f>'BACKPRO 1'!DW115</f>
        <v>-5.5383779367996966E-3</v>
      </c>
      <c r="BH3" s="40">
        <f>'BACKPRO 1'!DX115</f>
        <v>-4.6220582266849868E-3</v>
      </c>
      <c r="BI3" s="40">
        <f>'BACKPRO 1'!DY115</f>
        <v>-4.3227915620075103E-3</v>
      </c>
      <c r="BJ3" s="40">
        <f>'BACKPRO 1'!DZ115</f>
        <v>0</v>
      </c>
      <c r="BK3" s="40">
        <f>'BACKPRO 1'!EA115</f>
        <v>0</v>
      </c>
      <c r="BL3" s="40">
        <f>'BACKPRO 1'!EB115</f>
        <v>0</v>
      </c>
      <c r="BM3" s="80">
        <f>'BACKPRO 1'!EC115</f>
        <v>0</v>
      </c>
    </row>
    <row r="4" spans="1:65">
      <c r="A4" s="78">
        <f>'BACKPRO 1'!AC116</f>
        <v>-5.1490767902369339E-2</v>
      </c>
      <c r="B4" s="40">
        <f>'BACKPRO 1'!AD116</f>
        <v>0</v>
      </c>
      <c r="C4" s="40">
        <f>'BACKPRO 1'!AE116</f>
        <v>-5.3266349625266428E-3</v>
      </c>
      <c r="D4" s="40">
        <f>'BACKPRO 1'!AF116</f>
        <v>-4.3481104337726997E-3</v>
      </c>
      <c r="E4" s="40">
        <f>'BACKPRO 1'!AG116</f>
        <v>-5.7994878450765468E-3</v>
      </c>
      <c r="F4" s="40">
        <f>'BACKPRO 1'!AH116</f>
        <v>-5.6433787340228973E-3</v>
      </c>
      <c r="G4" s="40">
        <f>'BACKPRO 1'!AI116</f>
        <v>5.8632632767629976E-3</v>
      </c>
      <c r="H4" s="40">
        <f>'BACKPRO 1'!AJ116</f>
        <v>-8.2800267571512941E-3</v>
      </c>
      <c r="I4" s="40">
        <f>'BACKPRO 1'!AK116</f>
        <v>-1.5272368215977687E-3</v>
      </c>
      <c r="J4" s="80">
        <f>'BACKPRO 1'!AL116</f>
        <v>-1.1014214651985052E-2</v>
      </c>
      <c r="L4" s="78">
        <f>'BACKPRO 1'!AV116</f>
        <v>-8.4090931727293802E-2</v>
      </c>
      <c r="M4" s="40">
        <f>'BACKPRO 1'!AW116</f>
        <v>0</v>
      </c>
      <c r="N4" s="40">
        <f>'BACKPRO 1'!AX116</f>
        <v>-8.7990553289182295E-3</v>
      </c>
      <c r="O4" s="40">
        <f>'BACKPRO 1'!AY116</f>
        <v>-7.5868688604862561E-3</v>
      </c>
      <c r="P4" s="40">
        <f>'BACKPRO 1'!AZ116</f>
        <v>-1.0931821124548198E-2</v>
      </c>
      <c r="Q4" s="40">
        <f>'BACKPRO 1'!BA116</f>
        <v>-1.1679907074860834E-2</v>
      </c>
      <c r="R4" s="40">
        <f>'BACKPRO 1'!BB116</f>
        <v>7.9157949075260737E-3</v>
      </c>
      <c r="S4" s="40">
        <f>'BACKPRO 1'!BC116</f>
        <v>-1.3833664481729352E-2</v>
      </c>
      <c r="T4" s="40">
        <f>'BACKPRO 1'!BD116</f>
        <v>-1.9755949974241487E-3</v>
      </c>
      <c r="U4" s="80">
        <f>'BACKPRO 1'!BE116</f>
        <v>-1.7697399448531419E-2</v>
      </c>
      <c r="W4" s="78">
        <f>'BACKPRO 1'!BO116</f>
        <v>-0.10256359899199499</v>
      </c>
      <c r="X4" s="40">
        <f>'BACKPRO 1'!BP116</f>
        <v>0</v>
      </c>
      <c r="Y4" s="40">
        <f>'BACKPRO 1'!BQ116</f>
        <v>-6.8782297541701192E-3</v>
      </c>
      <c r="Z4" s="40">
        <f>'BACKPRO 1'!BR116</f>
        <v>-7.6352901471818529E-3</v>
      </c>
      <c r="AA4" s="40">
        <f>'BACKPRO 1'!BS116</f>
        <v>-1.2226663315719383E-2</v>
      </c>
      <c r="AB4" s="40">
        <f>'BACKPRO 1'!BT116</f>
        <v>-1.1482404034772102E-2</v>
      </c>
      <c r="AC4" s="40">
        <f>'BACKPRO 1'!BU116</f>
        <v>6.4025460467532023E-3</v>
      </c>
      <c r="AD4" s="40">
        <f>'BACKPRO 1'!BV116</f>
        <v>-1.6817928912528073E-2</v>
      </c>
      <c r="AE4" s="40">
        <f>'BACKPRO 1'!BW116</f>
        <v>-1.7891700266947543E-3</v>
      </c>
      <c r="AF4" s="80">
        <f>'BACKPRO 1'!BX116</f>
        <v>-2.0736232160125458E-2</v>
      </c>
      <c r="AH4" s="78">
        <f>'BACKPRO 1'!CH116</f>
        <v>-0.11867468583899667</v>
      </c>
      <c r="AI4" s="40">
        <f>'BACKPRO 1'!CI116</f>
        <v>0</v>
      </c>
      <c r="AJ4" s="40">
        <f>'BACKPRO 1'!CJ116</f>
        <v>-1.1458251446229471E-2</v>
      </c>
      <c r="AK4" s="40">
        <f>'BACKPRO 1'!CK116</f>
        <v>-1.1709235669447685E-2</v>
      </c>
      <c r="AL4" s="40">
        <f>'BACKPRO 1'!CL116</f>
        <v>-1.2835607301920059E-2</v>
      </c>
      <c r="AM4" s="40">
        <f>'BACKPRO 1'!CM116</f>
        <v>-1.0181875182490054E-2</v>
      </c>
      <c r="AN4" s="40">
        <f>'BACKPRO 1'!CN116</f>
        <v>2.0107070885513069E-3</v>
      </c>
      <c r="AO4" s="40">
        <f>'BACKPRO 1'!CO116</f>
        <v>-1.6932065318825126E-2</v>
      </c>
      <c r="AP4" s="40">
        <f>'BACKPRO 1'!CP116</f>
        <v>-1.6623012641282622E-3</v>
      </c>
      <c r="AQ4" s="80">
        <f>'BACKPRO 1'!CQ116</f>
        <v>-2.2173296552400672E-2</v>
      </c>
      <c r="AS4" s="78">
        <f>'BACKPRO 1'!DA116</f>
        <v>-0.13926758635266695</v>
      </c>
      <c r="AT4" s="40">
        <f>'BACKPRO 1'!DB116</f>
        <v>0</v>
      </c>
      <c r="AU4" s="40">
        <f>'BACKPRO 1'!DC116</f>
        <v>-2.6429378490455655E-2</v>
      </c>
      <c r="AV4" s="40">
        <f>'BACKPRO 1'!DD116</f>
        <v>-2.3242212744633967E-2</v>
      </c>
      <c r="AW4" s="40">
        <f>'BACKPRO 1'!DE116</f>
        <v>-2.2612658099893563E-2</v>
      </c>
      <c r="AX4" s="40">
        <f>'BACKPRO 1'!DF116</f>
        <v>-2.2986619667416369E-2</v>
      </c>
      <c r="AY4" s="40">
        <f>'BACKPRO 1'!DG116</f>
        <v>-2.5127783462200832E-3</v>
      </c>
      <c r="AZ4" s="40">
        <f>'BACKPRO 1'!DH116</f>
        <v>-1.4954147690006784E-2</v>
      </c>
      <c r="BA4" s="40">
        <f>'BACKPRO 1'!DI116</f>
        <v>-7.7545955220033574E-4</v>
      </c>
      <c r="BB4" s="80">
        <f>'BACKPRO 1'!DJ116</f>
        <v>-1.7329720835225937E-2</v>
      </c>
      <c r="BD4" s="78">
        <f>'BACKPRO 1'!DT116</f>
        <v>-0.16840311389582374</v>
      </c>
      <c r="BE4" s="40">
        <f>'BACKPRO 1'!DU116</f>
        <v>0</v>
      </c>
      <c r="BF4" s="40">
        <f>'BACKPRO 1'!DV116</f>
        <v>-5.4065210265370534E-2</v>
      </c>
      <c r="BG4" s="40">
        <f>'BACKPRO 1'!DW116</f>
        <v>-5.9315319005529034E-2</v>
      </c>
      <c r="BH4" s="40">
        <f>'BACKPRO 1'!DX116</f>
        <v>-4.9501652163588199E-2</v>
      </c>
      <c r="BI4" s="40">
        <f>'BACKPRO 1'!DY116</f>
        <v>-4.6296544479419846E-2</v>
      </c>
      <c r="BJ4" s="40">
        <f>'BACKPRO 1'!DZ116</f>
        <v>0</v>
      </c>
      <c r="BK4" s="40">
        <f>'BACKPRO 1'!EA116</f>
        <v>0</v>
      </c>
      <c r="BL4" s="40">
        <f>'BACKPRO 1'!EB116</f>
        <v>0</v>
      </c>
      <c r="BM4" s="80">
        <f>'BACKPRO 1'!EC116</f>
        <v>0</v>
      </c>
    </row>
    <row r="5" spans="1:65">
      <c r="A5" s="78">
        <f>'BACKPRO 1'!AC117</f>
        <v>5.2862767899756045E-2</v>
      </c>
      <c r="B5" s="40">
        <f>'BACKPRO 1'!AD117</f>
        <v>0</v>
      </c>
      <c r="C5" s="40">
        <f>'BACKPRO 1'!AE117</f>
        <v>5.4685660979978271E-3</v>
      </c>
      <c r="D5" s="40">
        <f>'BACKPRO 1'!AF117</f>
        <v>4.4639682418186879E-3</v>
      </c>
      <c r="E5" s="40">
        <f>'BACKPRO 1'!AG117</f>
        <v>5.95401840720326E-3</v>
      </c>
      <c r="F5" s="40">
        <f>'BACKPRO 1'!AH117</f>
        <v>5.7937496825201593E-3</v>
      </c>
      <c r="G5" s="40">
        <f>'BACKPRO 1'!AI117</f>
        <v>-6.0194931705499621E-3</v>
      </c>
      <c r="H5" s="40">
        <f>'BACKPRO 1'!AJ117</f>
        <v>8.5006526509175968E-3</v>
      </c>
      <c r="I5" s="40">
        <f>'BACKPRO 1'!AK117</f>
        <v>1.5679308916340521E-3</v>
      </c>
      <c r="J5" s="80">
        <f>'BACKPRO 1'!AL117</f>
        <v>1.1307694494864707E-2</v>
      </c>
      <c r="L5" s="78">
        <f>'BACKPRO 1'!AV117</f>
        <v>6.7571703908394454E-2</v>
      </c>
      <c r="M5" s="40">
        <f>'BACKPRO 1'!AW117</f>
        <v>0</v>
      </c>
      <c r="N5" s="40">
        <f>'BACKPRO 1'!AX117</f>
        <v>7.0705265020420916E-3</v>
      </c>
      <c r="O5" s="40">
        <f>'BACKPRO 1'!AY117</f>
        <v>6.0964677843639535E-3</v>
      </c>
      <c r="P5" s="40">
        <f>'BACKPRO 1'!AZ117</f>
        <v>8.7843215080912803E-3</v>
      </c>
      <c r="Q5" s="40">
        <f>'BACKPRO 1'!BA117</f>
        <v>9.3854498496880514E-3</v>
      </c>
      <c r="R5" s="40">
        <f>'BACKPRO 1'!BB117</f>
        <v>-6.360778013800015E-3</v>
      </c>
      <c r="S5" s="40">
        <f>'BACKPRO 1'!BC117</f>
        <v>1.1116112773716451E-2</v>
      </c>
      <c r="T5" s="40">
        <f>'BACKPRO 1'!BD117</f>
        <v>1.5874995967671145E-3</v>
      </c>
      <c r="U5" s="80">
        <f>'BACKPRO 1'!BE117</f>
        <v>1.4220837026314071E-2</v>
      </c>
      <c r="W5" s="78">
        <f>'BACKPRO 1'!BO117</f>
        <v>7.6642781091098858E-2</v>
      </c>
      <c r="X5" s="40">
        <f>'BACKPRO 1'!BP117</f>
        <v>0</v>
      </c>
      <c r="Y5" s="40">
        <f>'BACKPRO 1'!BQ117</f>
        <v>5.1399001451215469E-3</v>
      </c>
      <c r="Z5" s="40">
        <f>'BACKPRO 1'!BR117</f>
        <v>5.7056292590040286E-3</v>
      </c>
      <c r="AA5" s="40">
        <f>'BACKPRO 1'!BS117</f>
        <v>9.136628289091028E-3</v>
      </c>
      <c r="AB5" s="40">
        <f>'BACKPRO 1'!BT117</f>
        <v>8.5804650722648215E-3</v>
      </c>
      <c r="AC5" s="40">
        <f>'BACKPRO 1'!BU117</f>
        <v>-4.7844356078542601E-3</v>
      </c>
      <c r="AD5" s="40">
        <f>'BACKPRO 1'!BV117</f>
        <v>1.2567546933967819E-2</v>
      </c>
      <c r="AE5" s="40">
        <f>'BACKPRO 1'!BW117</f>
        <v>1.3369944896475816E-3</v>
      </c>
      <c r="AF5" s="80">
        <f>'BACKPRO 1'!BX117</f>
        <v>1.5495580476136975E-2</v>
      </c>
      <c r="AH5" s="78">
        <f>'BACKPRO 1'!CH117</f>
        <v>7.3183501445842569E-2</v>
      </c>
      <c r="AI5" s="40">
        <f>'BACKPRO 1'!CI117</f>
        <v>0</v>
      </c>
      <c r="AJ5" s="40">
        <f>'BACKPRO 1'!CJ117</f>
        <v>7.0659968918696889E-3</v>
      </c>
      <c r="AK5" s="40">
        <f>'BACKPRO 1'!CK117</f>
        <v>7.2207721426564746E-3</v>
      </c>
      <c r="AL5" s="40">
        <f>'BACKPRO 1'!CL117</f>
        <v>7.9153753717345916E-3</v>
      </c>
      <c r="AM5" s="40">
        <f>'BACKPRO 1'!CM117</f>
        <v>6.2788898228057811E-3</v>
      </c>
      <c r="AN5" s="40">
        <f>'BACKPRO 1'!CN117</f>
        <v>-1.2399492282776838E-3</v>
      </c>
      <c r="AO5" s="40">
        <f>'BACKPRO 1'!CO117</f>
        <v>1.0441551355126097E-2</v>
      </c>
      <c r="AP5" s="40">
        <f>'BACKPRO 1'!CP117</f>
        <v>1.0250966843240738E-3</v>
      </c>
      <c r="AQ5" s="80">
        <f>'BACKPRO 1'!CQ117</f>
        <v>1.3673678331899849E-2</v>
      </c>
      <c r="AS5" s="78">
        <f>'BACKPRO 1'!DA117</f>
        <v>5.2247120161255628E-2</v>
      </c>
      <c r="AT5" s="40">
        <f>'BACKPRO 1'!DB117</f>
        <v>0</v>
      </c>
      <c r="AU5" s="40">
        <f>'BACKPRO 1'!DC117</f>
        <v>9.9151493175260175E-3</v>
      </c>
      <c r="AV5" s="40">
        <f>'BACKPRO 1'!DD117</f>
        <v>8.719463831356215E-3</v>
      </c>
      <c r="AW5" s="40">
        <f>'BACKPRO 1'!DE117</f>
        <v>8.4832824051301933E-3</v>
      </c>
      <c r="AX5" s="40">
        <f>'BACKPRO 1'!DF117</f>
        <v>8.6235764639686838E-3</v>
      </c>
      <c r="AY5" s="40">
        <f>'BACKPRO 1'!DG117</f>
        <v>9.4268476701468869E-4</v>
      </c>
      <c r="AZ5" s="40">
        <f>'BACKPRO 1'!DH117</f>
        <v>5.6101435497735667E-3</v>
      </c>
      <c r="BA5" s="40">
        <f>'BACKPRO 1'!DI117</f>
        <v>2.9091857958539653E-4</v>
      </c>
      <c r="BB5" s="80">
        <f>'BACKPRO 1'!DJ117</f>
        <v>6.5013549135995779E-3</v>
      </c>
      <c r="BD5" s="78">
        <f>'BACKPRO 1'!DT117</f>
        <v>-7.5077031157261779E-3</v>
      </c>
      <c r="BE5" s="40">
        <f>'BACKPRO 1'!DU117</f>
        <v>0</v>
      </c>
      <c r="BF5" s="40">
        <f>'BACKPRO 1'!DV117</f>
        <v>-2.4103209149256674E-3</v>
      </c>
      <c r="BG5" s="40">
        <f>'BACKPRO 1'!DW117</f>
        <v>-2.6443798752057764E-3</v>
      </c>
      <c r="BH5" s="40">
        <f>'BACKPRO 1'!DX117</f>
        <v>-2.2068695737542479E-3</v>
      </c>
      <c r="BI5" s="40">
        <f>'BACKPRO 1'!DY117</f>
        <v>-2.0639803100702381E-3</v>
      </c>
      <c r="BJ5" s="40">
        <f>'BACKPRO 1'!DZ117</f>
        <v>0</v>
      </c>
      <c r="BK5" s="40">
        <f>'BACKPRO 1'!EA117</f>
        <v>0</v>
      </c>
      <c r="BL5" s="40">
        <f>'BACKPRO 1'!EB117</f>
        <v>0</v>
      </c>
      <c r="BM5" s="80">
        <f>'BACKPRO 1'!EC117</f>
        <v>0</v>
      </c>
    </row>
    <row r="6" spans="1:65">
      <c r="A6" s="78">
        <f>'BACKPRO 1'!AC118</f>
        <v>1.6125515659366308E-2</v>
      </c>
      <c r="B6" s="40">
        <f>'BACKPRO 1'!AD118</f>
        <v>0</v>
      </c>
      <c r="C6" s="40">
        <f>'BACKPRO 1'!AE118</f>
        <v>1.6681579824720193E-3</v>
      </c>
      <c r="D6" s="40">
        <f>'BACKPRO 1'!AF118</f>
        <v>1.3617105695801701E-3</v>
      </c>
      <c r="E6" s="40">
        <f>'BACKPRO 1'!AG118</f>
        <v>1.8162427144106182E-3</v>
      </c>
      <c r="F6" s="40">
        <f>'BACKPRO 1'!AH118</f>
        <v>1.767353563647933E-3</v>
      </c>
      <c r="G6" s="40">
        <f>'BACKPRO 1'!AI118</f>
        <v>-1.8362154544616629E-3</v>
      </c>
      <c r="H6" s="40">
        <f>'BACKPRO 1'!AJ118</f>
        <v>2.5930804020165205E-3</v>
      </c>
      <c r="I6" s="40">
        <f>'BACKPRO 1'!AK118</f>
        <v>4.7828926010447828E-4</v>
      </c>
      <c r="J6" s="80">
        <f>'BACKPRO 1'!AL118</f>
        <v>3.4493540897072949E-3</v>
      </c>
      <c r="L6" s="78">
        <f>'BACKPRO 1'!AV118</f>
        <v>2.4540068777913832E-2</v>
      </c>
      <c r="M6" s="40">
        <f>'BACKPRO 1'!AW118</f>
        <v>0</v>
      </c>
      <c r="N6" s="40">
        <f>'BACKPRO 1'!AX118</f>
        <v>2.5678086628006442E-3</v>
      </c>
      <c r="O6" s="40">
        <f>'BACKPRO 1'!AY118</f>
        <v>2.2140589932947E-3</v>
      </c>
      <c r="P6" s="40">
        <f>'BACKPRO 1'!AZ118</f>
        <v>3.190208941128799E-3</v>
      </c>
      <c r="Q6" s="40">
        <f>'BACKPRO 1'!BA118</f>
        <v>3.408521193061008E-3</v>
      </c>
      <c r="R6" s="40">
        <f>'BACKPRO 1'!BB118</f>
        <v>-2.3100487469031087E-3</v>
      </c>
      <c r="S6" s="40">
        <f>'BACKPRO 1'!BC118</f>
        <v>4.0370474064094072E-3</v>
      </c>
      <c r="T6" s="40">
        <f>'BACKPRO 1'!BD118</f>
        <v>5.7653347534922499E-4</v>
      </c>
      <c r="U6" s="80">
        <f>'BACKPRO 1'!BE118</f>
        <v>5.1645925516153367E-3</v>
      </c>
      <c r="W6" s="78">
        <f>'BACKPRO 1'!BO118</f>
        <v>3.1659645151149413E-2</v>
      </c>
      <c r="X6" s="40">
        <f>'BACKPRO 1'!BP118</f>
        <v>0</v>
      </c>
      <c r="Y6" s="40">
        <f>'BACKPRO 1'!BQ118</f>
        <v>2.1231929790422022E-3</v>
      </c>
      <c r="Z6" s="40">
        <f>'BACKPRO 1'!BR118</f>
        <v>2.3568846945855684E-3</v>
      </c>
      <c r="AA6" s="40">
        <f>'BACKPRO 1'!BS118</f>
        <v>3.7741637945882122E-3</v>
      </c>
      <c r="AB6" s="40">
        <f>'BACKPRO 1'!BT118</f>
        <v>3.544423565434596E-3</v>
      </c>
      <c r="AC6" s="40">
        <f>'BACKPRO 1'!BU118</f>
        <v>-1.9763574786403667E-3</v>
      </c>
      <c r="AD6" s="40">
        <f>'BACKPRO 1'!BV118</f>
        <v>5.1914096890208795E-3</v>
      </c>
      <c r="AE6" s="40">
        <f>'BACKPRO 1'!BW118</f>
        <v>5.5228647119383463E-4</v>
      </c>
      <c r="AF6" s="80">
        <f>'BACKPRO 1'!BX118</f>
        <v>6.4009235090576721E-3</v>
      </c>
      <c r="AH6" s="78">
        <f>'BACKPRO 1'!CH118</f>
        <v>3.3481838380443205E-2</v>
      </c>
      <c r="AI6" s="40">
        <f>'BACKPRO 1'!CI118</f>
        <v>0</v>
      </c>
      <c r="AJ6" s="40">
        <f>'BACKPRO 1'!CJ118</f>
        <v>3.2327308922950526E-3</v>
      </c>
      <c r="AK6" s="40">
        <f>'BACKPRO 1'!CK118</f>
        <v>3.3035413868704E-3</v>
      </c>
      <c r="AL6" s="40">
        <f>'BACKPRO 1'!CL118</f>
        <v>3.6213260322489468E-3</v>
      </c>
      <c r="AM6" s="40">
        <f>'BACKPRO 1'!CM118</f>
        <v>2.8726252516267869E-3</v>
      </c>
      <c r="AN6" s="40">
        <f>'BACKPRO 1'!CN118</f>
        <v>-5.6728331988694606E-4</v>
      </c>
      <c r="AO6" s="40">
        <f>'BACKPRO 1'!CO118</f>
        <v>4.7770648849337072E-3</v>
      </c>
      <c r="AP6" s="40">
        <f>'BACKPRO 1'!CP118</f>
        <v>4.6898714643034661E-4</v>
      </c>
      <c r="AQ6" s="80">
        <f>'BACKPRO 1'!CQ118</f>
        <v>6.2557800450916655E-3</v>
      </c>
      <c r="AS6" s="78">
        <f>'BACKPRO 1'!DA118</f>
        <v>2.1197269722873172E-2</v>
      </c>
      <c r="AT6" s="40">
        <f>'BACKPRO 1'!DB118</f>
        <v>0</v>
      </c>
      <c r="AU6" s="40">
        <f>'BACKPRO 1'!DC118</f>
        <v>4.0226924235724206E-3</v>
      </c>
      <c r="AV6" s="40">
        <f>'BACKPRO 1'!DD118</f>
        <v>3.5375887915283883E-3</v>
      </c>
      <c r="AW6" s="40">
        <f>'BACKPRO 1'!DE118</f>
        <v>3.4417672155296715E-3</v>
      </c>
      <c r="AX6" s="40">
        <f>'BACKPRO 1'!DF118</f>
        <v>3.4986861614263566E-3</v>
      </c>
      <c r="AY6" s="40">
        <f>'BACKPRO 1'!DG118</f>
        <v>3.8245827154454945E-4</v>
      </c>
      <c r="AZ6" s="40">
        <f>'BACKPRO 1'!DH118</f>
        <v>2.2761010681843006E-3</v>
      </c>
      <c r="BA6" s="40">
        <f>'BACKPRO 1'!DI118</f>
        <v>1.1802908140839038E-4</v>
      </c>
      <c r="BB6" s="80">
        <f>'BACKPRO 1'!DJ118</f>
        <v>2.637675976060632E-3</v>
      </c>
      <c r="BD6" s="78">
        <f>'BACKPRO 1'!DT118</f>
        <v>-1.635649917195045E-2</v>
      </c>
      <c r="BE6" s="40">
        <f>'BACKPRO 1'!DU118</f>
        <v>0</v>
      </c>
      <c r="BF6" s="40">
        <f>'BACKPRO 1'!DV118</f>
        <v>-5.2511948649827814E-3</v>
      </c>
      <c r="BG6" s="40">
        <f>'BACKPRO 1'!DW118</f>
        <v>-5.7611224861203259E-3</v>
      </c>
      <c r="BH6" s="40">
        <f>'BACKPRO 1'!DX118</f>
        <v>-4.8079498881759622E-3</v>
      </c>
      <c r="BI6" s="40">
        <f>'BACKPRO 1'!DY118</f>
        <v>-4.4966472051712874E-3</v>
      </c>
      <c r="BJ6" s="40">
        <f>'BACKPRO 1'!DZ118</f>
        <v>0</v>
      </c>
      <c r="BK6" s="40">
        <f>'BACKPRO 1'!EA118</f>
        <v>0</v>
      </c>
      <c r="BL6" s="40">
        <f>'BACKPRO 1'!EB118</f>
        <v>0</v>
      </c>
      <c r="BM6" s="80">
        <f>'BACKPRO 1'!EC118</f>
        <v>0</v>
      </c>
    </row>
    <row r="7" spans="1:65">
      <c r="A7" s="78">
        <f>'BACKPRO 1'!AC119</f>
        <v>1.2506255642452618E-2</v>
      </c>
      <c r="B7" s="40">
        <f>'BACKPRO 1'!AD119</f>
        <v>0</v>
      </c>
      <c r="C7" s="40">
        <f>'BACKPRO 1'!AE119</f>
        <v>1.293751506710757E-3</v>
      </c>
      <c r="D7" s="40">
        <f>'BACKPRO 1'!AF119</f>
        <v>1.0560840877239025E-3</v>
      </c>
      <c r="E7" s="40">
        <f>'BACKPRO 1'!AG119</f>
        <v>1.4085996488408651E-3</v>
      </c>
      <c r="F7" s="40">
        <f>'BACKPRO 1'!AH119</f>
        <v>1.370683328488938E-3</v>
      </c>
      <c r="G7" s="40">
        <f>'BACKPRO 1'!AI119</f>
        <v>-1.4240896460747542E-3</v>
      </c>
      <c r="H7" s="40">
        <f>'BACKPRO 1'!AJ119</f>
        <v>2.0110815116920621E-3</v>
      </c>
      <c r="I7" s="40">
        <f>'BACKPRO 1'!AK119</f>
        <v>3.7094055683309422E-4</v>
      </c>
      <c r="J7" s="80">
        <f>'BACKPRO 1'!AL119</f>
        <v>2.6751705159991208E-3</v>
      </c>
      <c r="L7" s="78">
        <f>'BACKPRO 1'!AV119</f>
        <v>1.5356626218797098E-2</v>
      </c>
      <c r="M7" s="40">
        <f>'BACKPRO 1'!AW119</f>
        <v>0</v>
      </c>
      <c r="N7" s="40">
        <f>'BACKPRO 1'!AX119</f>
        <v>1.6068772338367874E-3</v>
      </c>
      <c r="O7" s="40">
        <f>'BACKPRO 1'!AY119</f>
        <v>1.3855086020375573E-3</v>
      </c>
      <c r="P7" s="40">
        <f>'BACKPRO 1'!AZ119</f>
        <v>1.9963614084436234E-3</v>
      </c>
      <c r="Q7" s="40">
        <f>'BACKPRO 1'!BA119</f>
        <v>2.1329763332935529E-3</v>
      </c>
      <c r="R7" s="40">
        <f>'BACKPRO 1'!BB119</f>
        <v>-1.4455768430982929E-3</v>
      </c>
      <c r="S7" s="40">
        <f>'BACKPRO 1'!BC119</f>
        <v>2.5262939810335693E-3</v>
      </c>
      <c r="T7" s="40">
        <f>'BACKPRO 1'!BD119</f>
        <v>3.6078175508336006E-4</v>
      </c>
      <c r="U7" s="80">
        <f>'BACKPRO 1'!BE119</f>
        <v>3.2318865161013841E-3</v>
      </c>
      <c r="W7" s="78">
        <f>'BACKPRO 1'!BO119</f>
        <v>1.6843923497273976E-2</v>
      </c>
      <c r="X7" s="40">
        <f>'BACKPRO 1'!BP119</f>
        <v>0</v>
      </c>
      <c r="Y7" s="40">
        <f>'BACKPRO 1'!BQ119</f>
        <v>1.1296052099825161E-3</v>
      </c>
      <c r="Z7" s="40">
        <f>'BACKPRO 1'!BR119</f>
        <v>1.2539365270192854E-3</v>
      </c>
      <c r="AA7" s="40">
        <f>'BACKPRO 1'!BS119</f>
        <v>2.0079734285940697E-3</v>
      </c>
      <c r="AB7" s="40">
        <f>'BACKPRO 1'!BT119</f>
        <v>1.8857444261641666E-3</v>
      </c>
      <c r="AC7" s="40">
        <f>'BACKPRO 1'!BU119</f>
        <v>-1.0514841216492609E-3</v>
      </c>
      <c r="AD7" s="40">
        <f>'BACKPRO 1'!BV119</f>
        <v>2.7619926637648972E-3</v>
      </c>
      <c r="AE7" s="40">
        <f>'BACKPRO 1'!BW119</f>
        <v>2.9383371244230829E-4</v>
      </c>
      <c r="AF7" s="80">
        <f>'BACKPRO 1'!BX119</f>
        <v>3.4054919246167105E-3</v>
      </c>
      <c r="AH7" s="78">
        <f>'BACKPRO 1'!CH119</f>
        <v>1.794659311995447E-2</v>
      </c>
      <c r="AI7" s="40">
        <f>'BACKPRO 1'!CI119</f>
        <v>0</v>
      </c>
      <c r="AJ7" s="40">
        <f>'BACKPRO 1'!CJ119</f>
        <v>1.732775402924536E-3</v>
      </c>
      <c r="AK7" s="40">
        <f>'BACKPRO 1'!CK119</f>
        <v>1.770730521168843E-3</v>
      </c>
      <c r="AL7" s="40">
        <f>'BACKPRO 1'!CL119</f>
        <v>1.9410662018317371E-3</v>
      </c>
      <c r="AM7" s="40">
        <f>'BACKPRO 1'!CM119</f>
        <v>1.5397552545133081E-3</v>
      </c>
      <c r="AN7" s="40">
        <f>'BACKPRO 1'!CN119</f>
        <v>-3.0406941249960215E-4</v>
      </c>
      <c r="AO7" s="40">
        <f>'BACKPRO 1'!CO119</f>
        <v>2.5605535402023678E-3</v>
      </c>
      <c r="AP7" s="40">
        <f>'BACKPRO 1'!CP119</f>
        <v>2.5138170132229533E-4</v>
      </c>
      <c r="AQ7" s="80">
        <f>'BACKPRO 1'!CQ119</f>
        <v>3.3531593409389252E-3</v>
      </c>
      <c r="AS7" s="78">
        <f>'BACKPRO 1'!DA119</f>
        <v>1.8973629088404893E-2</v>
      </c>
      <c r="AT7" s="40">
        <f>'BACKPRO 1'!DB119</f>
        <v>0</v>
      </c>
      <c r="AU7" s="40">
        <f>'BACKPRO 1'!DC119</f>
        <v>3.6007030612645436E-3</v>
      </c>
      <c r="AV7" s="40">
        <f>'BACKPRO 1'!DD119</f>
        <v>3.1664878767537932E-3</v>
      </c>
      <c r="AW7" s="40">
        <f>'BACKPRO 1'!DE119</f>
        <v>3.0807181967225849E-3</v>
      </c>
      <c r="AX7" s="40">
        <f>'BACKPRO 1'!DF119</f>
        <v>3.1316662188813705E-3</v>
      </c>
      <c r="AY7" s="40">
        <f>'BACKPRO 1'!DG119</f>
        <v>3.4233755011610649E-4</v>
      </c>
      <c r="AZ7" s="40">
        <f>'BACKPRO 1'!DH119</f>
        <v>2.0373330150557467E-3</v>
      </c>
      <c r="BA7" s="40">
        <f>'BACKPRO 1'!DI119</f>
        <v>1.0564756884097436E-4</v>
      </c>
      <c r="BB7" s="80">
        <f>'BACKPRO 1'!DJ119</f>
        <v>2.3609779126963566E-3</v>
      </c>
      <c r="BD7" s="78">
        <f>'BACKPRO 1'!DT119</f>
        <v>-1.3762044973128744E-2</v>
      </c>
      <c r="BE7" s="40">
        <f>'BACKPRO 1'!DU119</f>
        <v>0</v>
      </c>
      <c r="BF7" s="40">
        <f>'BACKPRO 1'!DV119</f>
        <v>-4.4182547337810411E-3</v>
      </c>
      <c r="BG7" s="40">
        <f>'BACKPRO 1'!DW119</f>
        <v>-4.847298062757569E-3</v>
      </c>
      <c r="BH7" s="40">
        <f>'BACKPRO 1'!DX119</f>
        <v>-4.0453169039433709E-3</v>
      </c>
      <c r="BI7" s="40">
        <f>'BACKPRO 1'!DY119</f>
        <v>-3.7833927917768247E-3</v>
      </c>
      <c r="BJ7" s="40">
        <f>'BACKPRO 1'!DZ119</f>
        <v>0</v>
      </c>
      <c r="BK7" s="40">
        <f>'BACKPRO 1'!EA119</f>
        <v>0</v>
      </c>
      <c r="BL7" s="40">
        <f>'BACKPRO 1'!EB119</f>
        <v>0</v>
      </c>
      <c r="BM7" s="80">
        <f>'BACKPRO 1'!EC119</f>
        <v>0</v>
      </c>
    </row>
    <row r="8" spans="1:65">
      <c r="A8" s="78">
        <f>'BACKPRO 1'!AC120</f>
        <v>-6.0784872278836465E-3</v>
      </c>
      <c r="B8" s="40">
        <f>'BACKPRO 1'!AD120</f>
        <v>0</v>
      </c>
      <c r="C8" s="40">
        <f>'BACKPRO 1'!AE120</f>
        <v>-6.2880947218941791E-4</v>
      </c>
      <c r="D8" s="40">
        <f>'BACKPRO 1'!AF120</f>
        <v>-5.1329461209877983E-4</v>
      </c>
      <c r="E8" s="40">
        <f>'BACKPRO 1'!AG120</f>
        <v>-6.8462977404813805E-4</v>
      </c>
      <c r="F8" s="40">
        <f>'BACKPRO 1'!AH120</f>
        <v>-6.6620108719120321E-4</v>
      </c>
      <c r="G8" s="40">
        <f>'BACKPRO 1'!AI120</f>
        <v>6.9215846633126517E-4</v>
      </c>
      <c r="H8" s="40">
        <f>'BACKPRO 1'!AJ120</f>
        <v>-9.7745749267730514E-4</v>
      </c>
      <c r="I8" s="40">
        <f>'BACKPRO 1'!AK120</f>
        <v>-1.8029036839453474E-4</v>
      </c>
      <c r="J8" s="80">
        <f>'BACKPRO 1'!AL120</f>
        <v>-1.3002284839527395E-3</v>
      </c>
      <c r="L8" s="78">
        <f>'BACKPRO 1'!AV120</f>
        <v>-1.0930233359248675E-2</v>
      </c>
      <c r="M8" s="40">
        <f>'BACKPRO 1'!AW120</f>
        <v>0</v>
      </c>
      <c r="N8" s="40">
        <f>'BACKPRO 1'!AX120</f>
        <v>-1.1437110531479656E-3</v>
      </c>
      <c r="O8" s="40">
        <f>'BACKPRO 1'!AY120</f>
        <v>-9.8614970018480702E-4</v>
      </c>
      <c r="P8" s="40">
        <f>'BACKPRO 1'!AZ120</f>
        <v>-1.4209303367023281E-3</v>
      </c>
      <c r="Q8" s="40">
        <f>'BACKPRO 1'!BA120</f>
        <v>-1.5181673852369974E-3</v>
      </c>
      <c r="R8" s="40">
        <f>'BACKPRO 1'!BB120</f>
        <v>1.0289038756735474E-3</v>
      </c>
      <c r="S8" s="40">
        <f>'BACKPRO 1'!BC120</f>
        <v>-1.7981151818986718E-3</v>
      </c>
      <c r="T8" s="40">
        <f>'BACKPRO 1'!BD120</f>
        <v>-2.5679004741246616E-4</v>
      </c>
      <c r="U8" s="80">
        <f>'BACKPRO 1'!BE120</f>
        <v>-2.3003277743621734E-3</v>
      </c>
      <c r="W8" s="78">
        <f>'BACKPRO 1'!BO120</f>
        <v>-1.0778880973114132E-2</v>
      </c>
      <c r="X8" s="40">
        <f>'BACKPRO 1'!BP120</f>
        <v>0</v>
      </c>
      <c r="Y8" s="40">
        <f>'BACKPRO 1'!BQ120</f>
        <v>-7.2286484244491389E-4</v>
      </c>
      <c r="Z8" s="40">
        <f>'BACKPRO 1'!BR120</f>
        <v>-8.0242780577627468E-4</v>
      </c>
      <c r="AA8" s="40">
        <f>'BACKPRO 1'!BS120</f>
        <v>-1.2849563575549477E-3</v>
      </c>
      <c r="AB8" s="40">
        <f>'BACKPRO 1'!BT120</f>
        <v>-1.206738722045761E-3</v>
      </c>
      <c r="AC8" s="40">
        <f>'BACKPRO 1'!BU120</f>
        <v>6.7287305087862168E-4</v>
      </c>
      <c r="AD8" s="40">
        <f>'BACKPRO 1'!BV120</f>
        <v>-1.7674736041252174E-3</v>
      </c>
      <c r="AE8" s="40">
        <f>'BACKPRO 1'!BW120</f>
        <v>-1.8803211809982788E-4</v>
      </c>
      <c r="AF8" s="80">
        <f>'BACKPRO 1'!BX120</f>
        <v>-2.1792661380993341E-3</v>
      </c>
      <c r="AH8" s="78">
        <f>'BACKPRO 1'!CH120</f>
        <v>-8.6866224576538469E-3</v>
      </c>
      <c r="AI8" s="40">
        <f>'BACKPRO 1'!CI120</f>
        <v>0</v>
      </c>
      <c r="AJ8" s="40">
        <f>'BACKPRO 1'!CJ120</f>
        <v>-8.3870880832409794E-4</v>
      </c>
      <c r="AK8" s="40">
        <f>'BACKPRO 1'!CK120</f>
        <v>-8.5708008248851382E-4</v>
      </c>
      <c r="AL8" s="40">
        <f>'BACKPRO 1'!CL120</f>
        <v>-9.3952702598894147E-4</v>
      </c>
      <c r="AM8" s="40">
        <f>'BACKPRO 1'!CM120</f>
        <v>-7.4528198660023714E-4</v>
      </c>
      <c r="AN8" s="40">
        <f>'BACKPRO 1'!CN120</f>
        <v>1.471775823773374E-4</v>
      </c>
      <c r="AO8" s="40">
        <f>'BACKPRO 1'!CO120</f>
        <v>-1.2393751692969443E-3</v>
      </c>
      <c r="AP8" s="40">
        <f>'BACKPRO 1'!CP120</f>
        <v>-1.2167534626510896E-4</v>
      </c>
      <c r="AQ8" s="80">
        <f>'BACKPRO 1'!CQ120</f>
        <v>-1.6230171955425564E-3</v>
      </c>
      <c r="AS8" s="78">
        <f>'BACKPRO 1'!DA120</f>
        <v>-9.0538924352065279E-3</v>
      </c>
      <c r="AT8" s="40">
        <f>'BACKPRO 1'!DB120</f>
        <v>0</v>
      </c>
      <c r="AU8" s="40">
        <f>'BACKPRO 1'!DC120</f>
        <v>-1.7181941343910154E-3</v>
      </c>
      <c r="AV8" s="40">
        <f>'BACKPRO 1'!DD120</f>
        <v>-1.5109940486311335E-3</v>
      </c>
      <c r="AW8" s="40">
        <f>'BACKPRO 1'!DE120</f>
        <v>-1.47006621908485E-3</v>
      </c>
      <c r="AX8" s="40">
        <f>'BACKPRO 1'!DF120</f>
        <v>-1.4943777469566609E-3</v>
      </c>
      <c r="AY8" s="40">
        <f>'BACKPRO 1'!DG120</f>
        <v>-1.633576444886604E-4</v>
      </c>
      <c r="AZ8" s="40">
        <f>'BACKPRO 1'!DH120</f>
        <v>-9.7218059270918664E-4</v>
      </c>
      <c r="BA8" s="40">
        <f>'BACKPRO 1'!DI120</f>
        <v>-5.0413219309309956E-5</v>
      </c>
      <c r="BB8" s="80">
        <f>'BACKPRO 1'!DJ120</f>
        <v>-1.1266184220136621E-3</v>
      </c>
      <c r="BD8" s="78">
        <f>'BACKPRO 1'!DT120</f>
        <v>-4.3598849162145613E-3</v>
      </c>
      <c r="BE8" s="40">
        <f>'BACKPRO 1'!DU120</f>
        <v>0</v>
      </c>
      <c r="BF8" s="40">
        <f>'BACKPRO 1'!DV120</f>
        <v>-1.399725273926798E-3</v>
      </c>
      <c r="BG8" s="40">
        <f>'BACKPRO 1'!DW120</f>
        <v>-1.5356483538222401E-3</v>
      </c>
      <c r="BH8" s="40">
        <f>'BACKPRO 1'!DX120</f>
        <v>-1.2815766977399121E-3</v>
      </c>
      <c r="BI8" s="40">
        <f>'BACKPRO 1'!DY120</f>
        <v>-1.1985978244650781E-3</v>
      </c>
      <c r="BJ8" s="40">
        <f>'BACKPRO 1'!DZ120</f>
        <v>0</v>
      </c>
      <c r="BK8" s="40">
        <f>'BACKPRO 1'!EA120</f>
        <v>0</v>
      </c>
      <c r="BL8" s="40">
        <f>'BACKPRO 1'!EB120</f>
        <v>0</v>
      </c>
      <c r="BM8" s="80">
        <f>'BACKPRO 1'!EC120</f>
        <v>0</v>
      </c>
    </row>
    <row r="9" spans="1:65">
      <c r="A9" s="78">
        <f>'BACKPRO 1'!AC121</f>
        <v>3.776810603746153E-2</v>
      </c>
      <c r="B9" s="40">
        <f>'BACKPRO 1'!AD121</f>
        <v>0</v>
      </c>
      <c r="C9" s="40">
        <f>'BACKPRO 1'!AE121</f>
        <v>3.9070482395796441E-3</v>
      </c>
      <c r="D9" s="40">
        <f>'BACKPRO 1'!AF121</f>
        <v>3.1893075713435538E-3</v>
      </c>
      <c r="E9" s="40">
        <f>'BACKPRO 1'!AG121</f>
        <v>4.2538824107484592E-3</v>
      </c>
      <c r="F9" s="40">
        <f>'BACKPRO 1'!AH121</f>
        <v>4.1393775062796186E-3</v>
      </c>
      <c r="G9" s="40">
        <f>'BACKPRO 1'!AI121</f>
        <v>-4.3006612288675793E-3</v>
      </c>
      <c r="H9" s="40">
        <f>'BACKPRO 1'!AJ121</f>
        <v>6.0733397713169284E-3</v>
      </c>
      <c r="I9" s="40">
        <f>'BACKPRO 1'!AK121</f>
        <v>1.120217168479363E-3</v>
      </c>
      <c r="J9" s="80">
        <f>'BACKPRO 1'!AL121</f>
        <v>8.0788468271492282E-3</v>
      </c>
      <c r="L9" s="78">
        <f>'BACKPRO 1'!AV121</f>
        <v>5.276107486055813E-2</v>
      </c>
      <c r="M9" s="40">
        <f>'BACKPRO 1'!AW121</f>
        <v>0</v>
      </c>
      <c r="N9" s="40">
        <f>'BACKPRO 1'!AX121</f>
        <v>5.5207809852410583E-3</v>
      </c>
      <c r="O9" s="40">
        <f>'BACKPRO 1'!AY121</f>
        <v>4.7602202482842533E-3</v>
      </c>
      <c r="P9" s="40">
        <f>'BACKPRO 1'!AZ121</f>
        <v>6.8589397318725587E-3</v>
      </c>
      <c r="Q9" s="40">
        <f>'BACKPRO 1'!BA121</f>
        <v>7.3283104240011356E-3</v>
      </c>
      <c r="R9" s="40">
        <f>'BACKPRO 1'!BB121</f>
        <v>-4.9665979329522715E-3</v>
      </c>
      <c r="S9" s="40">
        <f>'BACKPRO 1'!BC121</f>
        <v>8.6796399127001943E-3</v>
      </c>
      <c r="T9" s="40">
        <f>'BACKPRO 1'!BD121</f>
        <v>1.2395452566903566E-3</v>
      </c>
      <c r="U9" s="80">
        <f>'BACKPRO 1'!BE121</f>
        <v>1.1103858620204821E-2</v>
      </c>
      <c r="W9" s="78">
        <f>'BACKPRO 1'!BO121</f>
        <v>5.6952014929533785E-2</v>
      </c>
      <c r="X9" s="40">
        <f>'BACKPRO 1'!BP121</f>
        <v>0</v>
      </c>
      <c r="Y9" s="40">
        <f>'BACKPRO 1'!BQ121</f>
        <v>3.8193769280545067E-3</v>
      </c>
      <c r="Z9" s="40">
        <f>'BACKPRO 1'!BR121</f>
        <v>4.2397611114208507E-3</v>
      </c>
      <c r="AA9" s="40">
        <f>'BACKPRO 1'!BS121</f>
        <v>6.7892811732316611E-3</v>
      </c>
      <c r="AB9" s="40">
        <f>'BACKPRO 1'!BT121</f>
        <v>6.3760052537384111E-3</v>
      </c>
      <c r="AC9" s="40">
        <f>'BACKPRO 1'!BU121</f>
        <v>-3.555236961508884E-3</v>
      </c>
      <c r="AD9" s="40">
        <f>'BACKPRO 1'!BV121</f>
        <v>9.3387415020888022E-3</v>
      </c>
      <c r="AE9" s="40">
        <f>'BACKPRO 1'!BW121</f>
        <v>9.9349904910948938E-4</v>
      </c>
      <c r="AF9" s="80">
        <f>'BACKPRO 1'!BX121</f>
        <v>1.1514516019059721E-2</v>
      </c>
      <c r="AH9" s="78">
        <f>'BACKPRO 1'!CH121</f>
        <v>5.8994242760841531E-2</v>
      </c>
      <c r="AI9" s="40">
        <f>'BACKPRO 1'!CI121</f>
        <v>0</v>
      </c>
      <c r="AJ9" s="40">
        <f>'BACKPRO 1'!CJ121</f>
        <v>5.6959987941379488E-3</v>
      </c>
      <c r="AK9" s="40">
        <f>'BACKPRO 1'!CK121</f>
        <v>5.8207652857363706E-3</v>
      </c>
      <c r="AL9" s="40">
        <f>'BACKPRO 1'!CL121</f>
        <v>6.3806946510868816E-3</v>
      </c>
      <c r="AM9" s="40">
        <f>'BACKPRO 1'!CM121</f>
        <v>5.0615007912582508E-3</v>
      </c>
      <c r="AN9" s="40">
        <f>'BACKPRO 1'!CN121</f>
        <v>-9.9954039283381836E-4</v>
      </c>
      <c r="AO9" s="40">
        <f>'BACKPRO 1'!CO121</f>
        <v>8.4170803975531332E-3</v>
      </c>
      <c r="AP9" s="40">
        <f>'BACKPRO 1'!CP121</f>
        <v>8.2634475603904876E-4</v>
      </c>
      <c r="AQ9" s="80">
        <f>'BACKPRO 1'!CQ121</f>
        <v>1.1022543100683848E-2</v>
      </c>
      <c r="AS9" s="78">
        <f>'BACKPRO 1'!DA121</f>
        <v>6.637947354543651E-2</v>
      </c>
      <c r="AT9" s="40">
        <f>'BACKPRO 1'!DB121</f>
        <v>0</v>
      </c>
      <c r="AU9" s="40">
        <f>'BACKPRO 1'!DC121</f>
        <v>1.2597103721514551E-2</v>
      </c>
      <c r="AV9" s="40">
        <f>'BACKPRO 1'!DD121</f>
        <v>1.107799658502729E-2</v>
      </c>
      <c r="AW9" s="40">
        <f>'BACKPRO 1'!DE121</f>
        <v>1.0777930309877459E-2</v>
      </c>
      <c r="AX9" s="40">
        <f>'BACKPRO 1'!DF121</f>
        <v>1.0956172588849178E-2</v>
      </c>
      <c r="AY9" s="40">
        <f>'BACKPRO 1'!DG121</f>
        <v>1.1976721082541226E-3</v>
      </c>
      <c r="AZ9" s="40">
        <f>'BACKPRO 1'!DH121</f>
        <v>7.1276344839471453E-3</v>
      </c>
      <c r="BA9" s="40">
        <f>'BACKPRO 1'!DI121</f>
        <v>3.6960931239584521E-4</v>
      </c>
      <c r="BB9" s="80">
        <f>'BACKPRO 1'!DJ121</f>
        <v>8.2599101187743919E-3</v>
      </c>
      <c r="BD9" s="78">
        <f>'BACKPRO 1'!DT121</f>
        <v>-1.7302687547368779E-2</v>
      </c>
      <c r="BE9" s="40">
        <f>'BACKPRO 1'!DU121</f>
        <v>0</v>
      </c>
      <c r="BF9" s="40">
        <f>'BACKPRO 1'!DV121</f>
        <v>-5.554965218655024E-3</v>
      </c>
      <c r="BG9" s="40">
        <f>'BACKPRO 1'!DW121</f>
        <v>-6.0943910583510039E-3</v>
      </c>
      <c r="BH9" s="40">
        <f>'BACKPRO 1'!DX121</f>
        <v>-5.0860794711607713E-3</v>
      </c>
      <c r="BI9" s="40">
        <f>'BACKPRO 1'!DY121</f>
        <v>-4.7567685960118586E-3</v>
      </c>
      <c r="BJ9" s="40">
        <f>'BACKPRO 1'!DZ121</f>
        <v>0</v>
      </c>
      <c r="BK9" s="40">
        <f>'BACKPRO 1'!EA121</f>
        <v>0</v>
      </c>
      <c r="BL9" s="40">
        <f>'BACKPRO 1'!EB121</f>
        <v>0</v>
      </c>
      <c r="BM9" s="80">
        <f>'BACKPRO 1'!EC121</f>
        <v>0</v>
      </c>
    </row>
    <row r="10" spans="1:65">
      <c r="A10" s="78">
        <f>'BACKPRO 1'!AC122</f>
        <v>1.2935374555194029E-2</v>
      </c>
      <c r="B10" s="40">
        <f>'BACKPRO 1'!AD122</f>
        <v>0</v>
      </c>
      <c r="C10" s="40">
        <f>'BACKPRO 1'!AE122</f>
        <v>1.3381431500442533E-3</v>
      </c>
      <c r="D10" s="40">
        <f>'BACKPRO 1'!AF122</f>
        <v>1.0923208054469309E-3</v>
      </c>
      <c r="E10" s="40">
        <f>'BACKPRO 1'!AG122</f>
        <v>1.4569320008317112E-3</v>
      </c>
      <c r="F10" s="40">
        <f>'BACKPRO 1'!AH122</f>
        <v>1.4177146827527472E-3</v>
      </c>
      <c r="G10" s="40">
        <f>'BACKPRO 1'!AI122</f>
        <v>-1.4729534961383575E-3</v>
      </c>
      <c r="H10" s="40">
        <f>'BACKPRO 1'!AJ122</f>
        <v>2.0800864270243708E-3</v>
      </c>
      <c r="I10" s="40">
        <f>'BACKPRO 1'!AK122</f>
        <v>3.8366839584348363E-4</v>
      </c>
      <c r="J10" s="80">
        <f>'BACKPRO 1'!AL122</f>
        <v>2.7669618799407501E-3</v>
      </c>
      <c r="L10" s="78">
        <f>'BACKPRO 1'!AV122</f>
        <v>1.7676271610299114E-2</v>
      </c>
      <c r="M10" s="40">
        <f>'BACKPRO 1'!AW122</f>
        <v>0</v>
      </c>
      <c r="N10" s="40">
        <f>'BACKPRO 1'!AX122</f>
        <v>1.8495988653378882E-3</v>
      </c>
      <c r="O10" s="40">
        <f>'BACKPRO 1'!AY122</f>
        <v>1.5947921124787308E-3</v>
      </c>
      <c r="P10" s="40">
        <f>'BACKPRO 1'!AZ122</f>
        <v>2.2979153093388854E-3</v>
      </c>
      <c r="Q10" s="40">
        <f>'BACKPRO 1'!BA122</f>
        <v>2.4551661587938322E-3</v>
      </c>
      <c r="R10" s="40">
        <f>'BACKPRO 1'!BB122</f>
        <v>-1.6639337669681017E-3</v>
      </c>
      <c r="S10" s="40">
        <f>'BACKPRO 1'!BC122</f>
        <v>2.9078951287850722E-3</v>
      </c>
      <c r="T10" s="40">
        <f>'BACKPRO 1'!BD122</f>
        <v>4.1527847354178976E-4</v>
      </c>
      <c r="U10" s="80">
        <f>'BACKPRO 1'!BE122</f>
        <v>3.7200686568997108E-3</v>
      </c>
      <c r="W10" s="78">
        <f>'BACKPRO 1'!BO122</f>
        <v>1.5248767698814902E-2</v>
      </c>
      <c r="X10" s="40">
        <f>'BACKPRO 1'!BP122</f>
        <v>0</v>
      </c>
      <c r="Y10" s="40">
        <f>'BACKPRO 1'!BQ122</f>
        <v>1.0226291660124275E-3</v>
      </c>
      <c r="Z10" s="40">
        <f>'BACKPRO 1'!BR122</f>
        <v>1.1351860398006654E-3</v>
      </c>
      <c r="AA10" s="40">
        <f>'BACKPRO 1'!BS122</f>
        <v>1.8178140243262958E-3</v>
      </c>
      <c r="AB10" s="40">
        <f>'BACKPRO 1'!BT122</f>
        <v>1.7071603714280789E-3</v>
      </c>
      <c r="AC10" s="40">
        <f>'BACKPRO 1'!BU122</f>
        <v>-9.5190631283839113E-4</v>
      </c>
      <c r="AD10" s="40">
        <f>'BACKPRO 1'!BV122</f>
        <v>2.5004260154944374E-3</v>
      </c>
      <c r="AE10" s="40">
        <f>'BACKPRO 1'!BW122</f>
        <v>2.6600702762858542E-4</v>
      </c>
      <c r="AF10" s="80">
        <f>'BACKPRO 1'!BX122</f>
        <v>3.0829845117186965E-3</v>
      </c>
      <c r="AH10" s="78">
        <f>'BACKPRO 1'!CH122</f>
        <v>4.5511647333700712E-3</v>
      </c>
      <c r="AI10" s="40">
        <f>'BACKPRO 1'!CI122</f>
        <v>0</v>
      </c>
      <c r="AJ10" s="40">
        <f>'BACKPRO 1'!CJ122</f>
        <v>4.3942302875707423E-4</v>
      </c>
      <c r="AK10" s="40">
        <f>'BACKPRO 1'!CK122</f>
        <v>4.4904825369251417E-4</v>
      </c>
      <c r="AL10" s="40">
        <f>'BACKPRO 1'!CL122</f>
        <v>4.9224451592936127E-4</v>
      </c>
      <c r="AM10" s="40">
        <f>'BACKPRO 1'!CM122</f>
        <v>3.9047410087937644E-4</v>
      </c>
      <c r="AN10" s="40">
        <f>'BACKPRO 1'!CN122</f>
        <v>-7.7110456420057116E-5</v>
      </c>
      <c r="AO10" s="40">
        <f>'BACKPRO 1'!CO122</f>
        <v>6.4934335403846633E-4</v>
      </c>
      <c r="AP10" s="40">
        <f>'BACKPRO 1'!CP122</f>
        <v>6.3749120851272825E-5</v>
      </c>
      <c r="AQ10" s="80">
        <f>'BACKPRO 1'!CQ122</f>
        <v>8.5034415367023057E-4</v>
      </c>
      <c r="AS10" s="78">
        <f>'BACKPRO 1'!DA122</f>
        <v>-5.348822154023514E-3</v>
      </c>
      <c r="AT10" s="40">
        <f>'BACKPRO 1'!DB122</f>
        <v>0</v>
      </c>
      <c r="AU10" s="40">
        <f>'BACKPRO 1'!DC122</f>
        <v>-1.0150678193620796E-3</v>
      </c>
      <c r="AV10" s="40">
        <f>'BACKPRO 1'!DD122</f>
        <v>-8.9265898614925726E-4</v>
      </c>
      <c r="AW10" s="40">
        <f>'BACKPRO 1'!DE122</f>
        <v>-8.6847980764013404E-4</v>
      </c>
      <c r="AX10" s="40">
        <f>'BACKPRO 1'!DF122</f>
        <v>-8.8284247428428849E-4</v>
      </c>
      <c r="AY10" s="40">
        <f>'BACKPRO 1'!DG122</f>
        <v>-9.6507772112725836E-5</v>
      </c>
      <c r="AZ10" s="40">
        <f>'BACKPRO 1'!DH122</f>
        <v>-5.7434094001095678E-4</v>
      </c>
      <c r="BA10" s="40">
        <f>'BACKPRO 1'!DI122</f>
        <v>-2.978291891879894E-5</v>
      </c>
      <c r="BB10" s="80">
        <f>'BACKPRO 1'!DJ122</f>
        <v>-6.6557909958869842E-4</v>
      </c>
      <c r="BD10" s="78">
        <f>'BACKPRO 1'!DT122</f>
        <v>0</v>
      </c>
      <c r="BE10" s="40">
        <f>'BACKPRO 1'!DU122</f>
        <v>0</v>
      </c>
      <c r="BF10" s="40">
        <f>'BACKPRO 1'!DV122</f>
        <v>0</v>
      </c>
      <c r="BG10" s="40">
        <f>'BACKPRO 1'!DW122</f>
        <v>0</v>
      </c>
      <c r="BH10" s="40">
        <f>'BACKPRO 1'!DX122</f>
        <v>0</v>
      </c>
      <c r="BI10" s="40">
        <f>'BACKPRO 1'!DY122</f>
        <v>0</v>
      </c>
      <c r="BJ10" s="40">
        <f>'BACKPRO 1'!DZ122</f>
        <v>0</v>
      </c>
      <c r="BK10" s="40">
        <f>'BACKPRO 1'!EA122</f>
        <v>0</v>
      </c>
      <c r="BL10" s="40">
        <f>'BACKPRO 1'!EB122</f>
        <v>0</v>
      </c>
      <c r="BM10" s="80">
        <f>'BACKPRO 1'!EC122</f>
        <v>0</v>
      </c>
    </row>
    <row r="11" spans="1:65">
      <c r="A11" s="78">
        <f>'BACKPRO 1'!AC123</f>
        <v>1.2960634437241728E-2</v>
      </c>
      <c r="B11" s="40">
        <f>'BACKPRO 1'!AD123</f>
        <v>0</v>
      </c>
      <c r="C11" s="40">
        <f>'BACKPRO 1'!AE123</f>
        <v>1.3407562431548413E-3</v>
      </c>
      <c r="D11" s="40">
        <f>'BACKPRO 1'!AF123</f>
        <v>1.0944538627145116E-3</v>
      </c>
      <c r="E11" s="40">
        <f>'BACKPRO 1'!AG123</f>
        <v>1.4597770618955015E-3</v>
      </c>
      <c r="F11" s="40">
        <f>'BACKPRO 1'!AH123</f>
        <v>1.4204831612000331E-3</v>
      </c>
      <c r="G11" s="40">
        <f>'BACKPRO 1'!AI123</f>
        <v>-1.4758298435850776E-3</v>
      </c>
      <c r="H11" s="40">
        <f>'BACKPRO 1'!AJ123</f>
        <v>2.0841483687618488E-3</v>
      </c>
      <c r="I11" s="40">
        <f>'BACKPRO 1'!AK123</f>
        <v>3.8441761407315947E-4</v>
      </c>
      <c r="J11" s="80">
        <f>'BACKPRO 1'!AL123</f>
        <v>2.7723651352094363E-3</v>
      </c>
      <c r="L11" s="78">
        <f>'BACKPRO 1'!AV123</f>
        <v>1.5048406451912306E-2</v>
      </c>
      <c r="M11" s="40">
        <f>'BACKPRO 1'!AW123</f>
        <v>0</v>
      </c>
      <c r="N11" s="40">
        <f>'BACKPRO 1'!AX123</f>
        <v>1.5746259229453743E-3</v>
      </c>
      <c r="O11" s="40">
        <f>'BACKPRO 1'!AY123</f>
        <v>1.3577003365857242E-3</v>
      </c>
      <c r="P11" s="40">
        <f>'BACKPRO 1'!AZ123</f>
        <v>1.9562928387486002E-3</v>
      </c>
      <c r="Q11" s="40">
        <f>'BACKPRO 1'!BA123</f>
        <v>2.0901657928238107E-3</v>
      </c>
      <c r="R11" s="40">
        <f>'BACKPRO 1'!BB123</f>
        <v>-1.4165629600197017E-3</v>
      </c>
      <c r="S11" s="40">
        <f>'BACKPRO 1'!BC123</f>
        <v>2.4755892408893101E-3</v>
      </c>
      <c r="T11" s="40">
        <f>'BACKPRO 1'!BD123</f>
        <v>3.5354057678913512E-4</v>
      </c>
      <c r="U11" s="80">
        <f>'BACKPRO 1'!BE123</f>
        <v>3.1670199696087978E-3</v>
      </c>
      <c r="W11" s="78">
        <f>'BACKPRO 1'!BO123</f>
        <v>1.5743582423228715E-2</v>
      </c>
      <c r="X11" s="40">
        <f>'BACKPRO 1'!BP123</f>
        <v>0</v>
      </c>
      <c r="Y11" s="40">
        <f>'BACKPRO 1'!BQ123</f>
        <v>1.0558129602017306E-3</v>
      </c>
      <c r="Z11" s="40">
        <f>'BACKPRO 1'!BR123</f>
        <v>1.1720222470625826E-3</v>
      </c>
      <c r="AA11" s="40">
        <f>'BACKPRO 1'!BS123</f>
        <v>1.876801161073909E-3</v>
      </c>
      <c r="AB11" s="40">
        <f>'BACKPRO 1'!BT123</f>
        <v>1.7625568536490009E-3</v>
      </c>
      <c r="AC11" s="40">
        <f>'BACKPRO 1'!BU123</f>
        <v>-9.8279518655974125E-4</v>
      </c>
      <c r="AD11" s="40">
        <f>'BACKPRO 1'!BV123</f>
        <v>2.5815635627514637E-3</v>
      </c>
      <c r="AE11" s="40">
        <f>'BACKPRO 1'!BW123</f>
        <v>2.7463881982766296E-4</v>
      </c>
      <c r="AF11" s="80">
        <f>'BACKPRO 1'!BX123</f>
        <v>3.1830257846706543E-3</v>
      </c>
      <c r="AH11" s="78">
        <f>'BACKPRO 1'!CH123</f>
        <v>1.5454246896941914E-2</v>
      </c>
      <c r="AI11" s="40">
        <f>'BACKPRO 1'!CI123</f>
        <v>0</v>
      </c>
      <c r="AJ11" s="40">
        <f>'BACKPRO 1'!CJ123</f>
        <v>1.4921349536792599E-3</v>
      </c>
      <c r="AK11" s="40">
        <f>'BACKPRO 1'!CK123</f>
        <v>1.5248190271649374E-3</v>
      </c>
      <c r="AL11" s="40">
        <f>'BACKPRO 1'!CL123</f>
        <v>1.6714992158073205E-3</v>
      </c>
      <c r="AM11" s="40">
        <f>'BACKPRO 1'!CM123</f>
        <v>1.3259206193098707E-3</v>
      </c>
      <c r="AN11" s="40">
        <f>'BACKPRO 1'!CN123</f>
        <v>-2.61841550826269E-4</v>
      </c>
      <c r="AO11" s="40">
        <f>'BACKPRO 1'!CO123</f>
        <v>2.2049547977508539E-3</v>
      </c>
      <c r="AP11" s="40">
        <f>'BACKPRO 1'!CP123</f>
        <v>2.164708840079792E-4</v>
      </c>
      <c r="AQ11" s="80">
        <f>'BACKPRO 1'!CQ123</f>
        <v>2.8874868891989817E-3</v>
      </c>
      <c r="AS11" s="78">
        <f>'BACKPRO 1'!DA123</f>
        <v>1.1880368156289066E-2</v>
      </c>
      <c r="AT11" s="40">
        <f>'BACKPRO 1'!DB123</f>
        <v>0</v>
      </c>
      <c r="AU11" s="40">
        <f>'BACKPRO 1'!DC123</f>
        <v>2.2545859724559495E-3</v>
      </c>
      <c r="AV11" s="40">
        <f>'BACKPRO 1'!DD123</f>
        <v>1.9827014411940192E-3</v>
      </c>
      <c r="AW11" s="40">
        <f>'BACKPRO 1'!DE123</f>
        <v>1.9289966190606199E-3</v>
      </c>
      <c r="AX11" s="40">
        <f>'BACKPRO 1'!DF123</f>
        <v>1.9608978045038959E-3</v>
      </c>
      <c r="AY11" s="40">
        <f>'BACKPRO 1'!DG123</f>
        <v>2.1435520374891669E-4</v>
      </c>
      <c r="AZ11" s="40">
        <f>'BACKPRO 1'!DH123</f>
        <v>1.275679321180381E-3</v>
      </c>
      <c r="BA11" s="40">
        <f>'BACKPRO 1'!DI123</f>
        <v>6.6151393958402044E-5</v>
      </c>
      <c r="BB11" s="80">
        <f>'BACKPRO 1'!DJ123</f>
        <v>1.4783300907279257E-3</v>
      </c>
      <c r="BD11" s="78">
        <f>'BACKPRO 1'!DT123</f>
        <v>0</v>
      </c>
      <c r="BE11" s="40">
        <f>'BACKPRO 1'!DU123</f>
        <v>0</v>
      </c>
      <c r="BF11" s="40">
        <f>'BACKPRO 1'!DV123</f>
        <v>0</v>
      </c>
      <c r="BG11" s="40">
        <f>'BACKPRO 1'!DW123</f>
        <v>0</v>
      </c>
      <c r="BH11" s="40">
        <f>'BACKPRO 1'!DX123</f>
        <v>0</v>
      </c>
      <c r="BI11" s="40">
        <f>'BACKPRO 1'!DY123</f>
        <v>0</v>
      </c>
      <c r="BJ11" s="40">
        <f>'BACKPRO 1'!DZ123</f>
        <v>0</v>
      </c>
      <c r="BK11" s="40">
        <f>'BACKPRO 1'!EA123</f>
        <v>0</v>
      </c>
      <c r="BL11" s="40">
        <f>'BACKPRO 1'!EB123</f>
        <v>0</v>
      </c>
      <c r="BM11" s="80">
        <f>'BACKPRO 1'!EC123</f>
        <v>0</v>
      </c>
    </row>
    <row r="12" spans="1:65">
      <c r="A12" s="78">
        <f>'BACKPRO 1'!AC124</f>
        <v>-3.449986619803318E-3</v>
      </c>
      <c r="B12" s="40">
        <f>'BACKPRO 1'!AD124</f>
        <v>0</v>
      </c>
      <c r="C12" s="40">
        <f>'BACKPRO 1'!AE124</f>
        <v>-3.5689542218786483E-4</v>
      </c>
      <c r="D12" s="40">
        <f>'BACKPRO 1'!AF124</f>
        <v>-2.9133228011642744E-4</v>
      </c>
      <c r="E12" s="40">
        <f>'BACKPRO 1'!AG124</f>
        <v>-3.885775311248639E-4</v>
      </c>
      <c r="F12" s="40">
        <f>'BACKPRO 1'!AH124</f>
        <v>-3.7811790183004231E-4</v>
      </c>
      <c r="G12" s="40">
        <f>'BACKPRO 1'!AI124</f>
        <v>3.9285061530973408E-4</v>
      </c>
      <c r="H12" s="40">
        <f>'BACKPRO 1'!AJ124</f>
        <v>-5.5477870475633296E-4</v>
      </c>
      <c r="I12" s="40">
        <f>'BACKPRO 1'!AK124</f>
        <v>-1.0232798644163938E-4</v>
      </c>
      <c r="J12" s="80">
        <f>'BACKPRO 1'!AL124</f>
        <v>-7.3797487831292518E-4</v>
      </c>
      <c r="L12" s="78">
        <f>'BACKPRO 1'!AV124</f>
        <v>-4.4190703352799017E-3</v>
      </c>
      <c r="M12" s="40">
        <f>'BACKPRO 1'!AW124</f>
        <v>0</v>
      </c>
      <c r="N12" s="40">
        <f>'BACKPRO 1'!AX124</f>
        <v>-4.623999708863784E-4</v>
      </c>
      <c r="O12" s="40">
        <f>'BACKPRO 1'!AY124</f>
        <v>-3.9869824760369087E-4</v>
      </c>
      <c r="P12" s="40">
        <f>'BACKPRO 1'!AZ124</f>
        <v>-5.7447914358638738E-4</v>
      </c>
      <c r="Q12" s="40">
        <f>'BACKPRO 1'!BA124</f>
        <v>-6.1379187759184558E-4</v>
      </c>
      <c r="R12" s="40">
        <f>'BACKPRO 1'!BB124</f>
        <v>4.1598367074168602E-4</v>
      </c>
      <c r="S12" s="40">
        <f>'BACKPRO 1'!BC124</f>
        <v>-7.269741823966912E-4</v>
      </c>
      <c r="T12" s="40">
        <f>'BACKPRO 1'!BD124</f>
        <v>-1.0381967553834102E-4</v>
      </c>
      <c r="U12" s="80">
        <f>'BACKPRO 1'!BE124</f>
        <v>-9.3001767620111138E-4</v>
      </c>
      <c r="W12" s="78">
        <f>'BACKPRO 1'!BO124</f>
        <v>-4.0316123229641185E-3</v>
      </c>
      <c r="X12" s="40">
        <f>'BACKPRO 1'!BP124</f>
        <v>0</v>
      </c>
      <c r="Y12" s="40">
        <f>'BACKPRO 1'!BQ124</f>
        <v>-2.7037229689312137E-4</v>
      </c>
      <c r="Z12" s="40">
        <f>'BACKPRO 1'!BR124</f>
        <v>-3.001311395984401E-4</v>
      </c>
      <c r="AA12" s="40">
        <f>'BACKPRO 1'!BS124</f>
        <v>-4.8061073301683654E-4</v>
      </c>
      <c r="AB12" s="40">
        <f>'BACKPRO 1'!BT124</f>
        <v>-4.5135508171328134E-4</v>
      </c>
      <c r="AC12" s="40">
        <f>'BACKPRO 1'!BU124</f>
        <v>2.5167392519494236E-4</v>
      </c>
      <c r="AD12" s="40">
        <f>'BACKPRO 1'!BV124</f>
        <v>-6.6108609796127296E-4</v>
      </c>
      <c r="AE12" s="40">
        <f>'BACKPRO 1'!BW124</f>
        <v>-7.0329434598561617E-5</v>
      </c>
      <c r="AF12" s="80">
        <f>'BACKPRO 1'!BX124</f>
        <v>-8.1510838085090609E-4</v>
      </c>
      <c r="AH12" s="78">
        <f>'BACKPRO 1'!CH124</f>
        <v>-3.5051158603636155E-3</v>
      </c>
      <c r="AI12" s="40">
        <f>'BACKPRO 1'!CI124</f>
        <v>0</v>
      </c>
      <c r="AJ12" s="40">
        <f>'BACKPRO 1'!CJ124</f>
        <v>-3.3842515438128759E-4</v>
      </c>
      <c r="AK12" s="40">
        <f>'BACKPRO 1'!CK124</f>
        <v>-3.4583809822254376E-4</v>
      </c>
      <c r="AL12" s="40">
        <f>'BACKPRO 1'!CL124</f>
        <v>-3.7910604450553482E-4</v>
      </c>
      <c r="AM12" s="40">
        <f>'BACKPRO 1'!CM124</f>
        <v>-3.0072674672007626E-4</v>
      </c>
      <c r="AN12" s="40">
        <f>'BACKPRO 1'!CN124</f>
        <v>5.9387233737347137E-5</v>
      </c>
      <c r="AO12" s="40">
        <f>'BACKPRO 1'!CO124</f>
        <v>-5.0009696910631766E-4</v>
      </c>
      <c r="AP12" s="40">
        <f>'BACKPRO 1'!CP124</f>
        <v>-4.9096894459052736E-5</v>
      </c>
      <c r="AQ12" s="80">
        <f>'BACKPRO 1'!CQ124</f>
        <v>-6.5489933993005418E-4</v>
      </c>
      <c r="AS12" s="78">
        <f>'BACKPRO 1'!DA124</f>
        <v>-1.5099272277848013E-3</v>
      </c>
      <c r="AT12" s="40">
        <f>'BACKPRO 1'!DB124</f>
        <v>0</v>
      </c>
      <c r="AU12" s="40">
        <f>'BACKPRO 1'!DC124</f>
        <v>-2.8654505503609431E-4</v>
      </c>
      <c r="AV12" s="40">
        <f>'BACKPRO 1'!DD124</f>
        <v>-2.5199007734808568E-4</v>
      </c>
      <c r="AW12" s="40">
        <f>'BACKPRO 1'!DE124</f>
        <v>-2.4516449987979546E-4</v>
      </c>
      <c r="AX12" s="40">
        <f>'BACKPRO 1'!DF124</f>
        <v>-2.492189591243026E-4</v>
      </c>
      <c r="AY12" s="40">
        <f>'BACKPRO 1'!DG124</f>
        <v>-2.7243327336326105E-5</v>
      </c>
      <c r="AZ12" s="40">
        <f>'BACKPRO 1'!DH124</f>
        <v>-1.6213158680210038E-4</v>
      </c>
      <c r="BA12" s="40">
        <f>'BACKPRO 1'!DI124</f>
        <v>-8.4074659623098586E-6</v>
      </c>
      <c r="BB12" s="80">
        <f>'BACKPRO 1'!DJ124</f>
        <v>-1.8788734711575712E-4</v>
      </c>
      <c r="BD12" s="78">
        <f>'BACKPRO 1'!DT124</f>
        <v>0</v>
      </c>
      <c r="BE12" s="40">
        <f>'BACKPRO 1'!DU124</f>
        <v>0</v>
      </c>
      <c r="BF12" s="40">
        <f>'BACKPRO 1'!DV124</f>
        <v>0</v>
      </c>
      <c r="BG12" s="40">
        <f>'BACKPRO 1'!DW124</f>
        <v>0</v>
      </c>
      <c r="BH12" s="40">
        <f>'BACKPRO 1'!DX124</f>
        <v>0</v>
      </c>
      <c r="BI12" s="40">
        <f>'BACKPRO 1'!DY124</f>
        <v>0</v>
      </c>
      <c r="BJ12" s="40">
        <f>'BACKPRO 1'!DZ124</f>
        <v>0</v>
      </c>
      <c r="BK12" s="40">
        <f>'BACKPRO 1'!EA124</f>
        <v>0</v>
      </c>
      <c r="BL12" s="40">
        <f>'BACKPRO 1'!EB124</f>
        <v>0</v>
      </c>
      <c r="BM12" s="80">
        <f>'BACKPRO 1'!EC124</f>
        <v>0</v>
      </c>
    </row>
    <row r="13" spans="1:65">
      <c r="A13" s="78">
        <f>'BACKPRO 1'!AC125</f>
        <v>2.3662778445793047E-2</v>
      </c>
      <c r="B13" s="40">
        <f>'BACKPRO 1'!AD125</f>
        <v>0</v>
      </c>
      <c r="C13" s="40">
        <f>'BACKPRO 1'!AE125</f>
        <v>2.4478753787255765E-3</v>
      </c>
      <c r="D13" s="40">
        <f>'BACKPRO 1'!AF125</f>
        <v>1.9981907057064902E-3</v>
      </c>
      <c r="E13" s="40">
        <f>'BACKPRO 1'!AG125</f>
        <v>2.6651767213361245E-3</v>
      </c>
      <c r="F13" s="40">
        <f>'BACKPRO 1'!AH125</f>
        <v>2.5934361849503343E-3</v>
      </c>
      <c r="G13" s="40">
        <f>'BACKPRO 1'!AI125</f>
        <v>-2.6944849637989808E-3</v>
      </c>
      <c r="H13" s="40">
        <f>'BACKPRO 1'!AJ125</f>
        <v>3.8051178232805837E-3</v>
      </c>
      <c r="I13" s="40">
        <f>'BACKPRO 1'!AK125</f>
        <v>7.0184749647251329E-4</v>
      </c>
      <c r="J13" s="80">
        <f>'BACKPRO 1'!AL125</f>
        <v>5.0616242810458678E-3</v>
      </c>
      <c r="L13" s="78">
        <f>'BACKPRO 1'!AV125</f>
        <v>3.1422328033466486E-2</v>
      </c>
      <c r="M13" s="40">
        <f>'BACKPRO 1'!AW125</f>
        <v>0</v>
      </c>
      <c r="N13" s="40">
        <f>'BACKPRO 1'!AX125</f>
        <v>3.2879502848955746E-3</v>
      </c>
      <c r="O13" s="40">
        <f>'BACKPRO 1'!AY125</f>
        <v>2.8349915643010237E-3</v>
      </c>
      <c r="P13" s="40">
        <f>'BACKPRO 1'!AZ125</f>
        <v>4.0849026443506445E-3</v>
      </c>
      <c r="Q13" s="40">
        <f>'BACKPRO 1'!BA125</f>
        <v>4.3644405403533062E-3</v>
      </c>
      <c r="R13" s="40">
        <f>'BACKPRO 1'!BB125</f>
        <v>-2.9579016324443388E-3</v>
      </c>
      <c r="S13" s="40">
        <f>'BACKPRO 1'!BC125</f>
        <v>5.1692368525478672E-3</v>
      </c>
      <c r="T13" s="40">
        <f>'BACKPRO 1'!BD125</f>
        <v>7.3822221724994966E-4</v>
      </c>
      <c r="U13" s="80">
        <f>'BACKPRO 1'!BE125</f>
        <v>6.6130018943594271E-3</v>
      </c>
      <c r="W13" s="78">
        <f>'BACKPRO 1'!BO125</f>
        <v>3.3324649636876244E-2</v>
      </c>
      <c r="X13" s="40">
        <f>'BACKPRO 1'!BP125</f>
        <v>0</v>
      </c>
      <c r="Y13" s="40">
        <f>'BACKPRO 1'!BQ125</f>
        <v>2.2348532903720222E-3</v>
      </c>
      <c r="Z13" s="40">
        <f>'BACKPRO 1'!BR125</f>
        <v>2.4808350285230106E-3</v>
      </c>
      <c r="AA13" s="40">
        <f>'BACKPRO 1'!BS125</f>
        <v>3.9726498994657657E-3</v>
      </c>
      <c r="AB13" s="40">
        <f>'BACKPRO 1'!BT125</f>
        <v>3.7308274593376911E-3</v>
      </c>
      <c r="AC13" s="40">
        <f>'BACKPRO 1'!BU125</f>
        <v>-2.0802956008658621E-3</v>
      </c>
      <c r="AD13" s="40">
        <f>'BACKPRO 1'!BV125</f>
        <v>5.4644298185327136E-3</v>
      </c>
      <c r="AE13" s="40">
        <f>'BACKPRO 1'!BW125</f>
        <v>5.8133163097227869E-4</v>
      </c>
      <c r="AF13" s="80">
        <f>'BACKPRO 1'!BX125</f>
        <v>6.7375528775958865E-3</v>
      </c>
      <c r="AH13" s="78">
        <f>'BACKPRO 1'!CH125</f>
        <v>3.1853223011103771E-2</v>
      </c>
      <c r="AI13" s="40">
        <f>'BACKPRO 1'!CI125</f>
        <v>0</v>
      </c>
      <c r="AJ13" s="40">
        <f>'BACKPRO 1'!CJ125</f>
        <v>3.0754851892274061E-3</v>
      </c>
      <c r="AK13" s="40">
        <f>'BACKPRO 1'!CK125</f>
        <v>3.1428513370955757E-3</v>
      </c>
      <c r="AL13" s="40">
        <f>'BACKPRO 1'!CL125</f>
        <v>3.4451783797068299E-3</v>
      </c>
      <c r="AM13" s="40">
        <f>'BACKPRO 1'!CM125</f>
        <v>2.7328957187978905E-3</v>
      </c>
      <c r="AN13" s="40">
        <f>'BACKPRO 1'!CN125</f>
        <v>-5.3968966379674098E-4</v>
      </c>
      <c r="AO13" s="40">
        <f>'BACKPRO 1'!CO125</f>
        <v>4.5447000666243558E-3</v>
      </c>
      <c r="AP13" s="40">
        <f>'BACKPRO 1'!CP125</f>
        <v>4.4617478869716896E-4</v>
      </c>
      <c r="AQ13" s="80">
        <f>'BACKPRO 1'!CQ125</f>
        <v>5.9514879266937045E-3</v>
      </c>
      <c r="AS13" s="78">
        <f>'BACKPRO 1'!DA125</f>
        <v>2.232298075307456E-2</v>
      </c>
      <c r="AT13" s="40">
        <f>'BACKPRO 1'!DB125</f>
        <v>0</v>
      </c>
      <c r="AU13" s="40">
        <f>'BACKPRO 1'!DC125</f>
        <v>4.2363232020418105E-3</v>
      </c>
      <c r="AV13" s="40">
        <f>'BACKPRO 1'!DD125</f>
        <v>3.7254574545686641E-3</v>
      </c>
      <c r="AW13" s="40">
        <f>'BACKPRO 1'!DE125</f>
        <v>3.6245471380650022E-3</v>
      </c>
      <c r="AX13" s="40">
        <f>'BACKPRO 1'!DF125</f>
        <v>3.6844888451974984E-3</v>
      </c>
      <c r="AY13" s="40">
        <f>'BACKPRO 1'!DG125</f>
        <v>4.0276925972831923E-4</v>
      </c>
      <c r="AZ13" s="40">
        <f>'BACKPRO 1'!DH125</f>
        <v>2.3969766390387593E-3</v>
      </c>
      <c r="BA13" s="40">
        <f>'BACKPRO 1'!DI125</f>
        <v>1.242971829404755E-4</v>
      </c>
      <c r="BB13" s="80">
        <f>'BACKPRO 1'!DJ125</f>
        <v>2.7777534944942749E-3</v>
      </c>
      <c r="BD13" s="78">
        <f>'BACKPRO 1'!DT125</f>
        <v>0</v>
      </c>
      <c r="BE13" s="40">
        <f>'BACKPRO 1'!DU125</f>
        <v>0</v>
      </c>
      <c r="BF13" s="40">
        <f>'BACKPRO 1'!DV125</f>
        <v>0</v>
      </c>
      <c r="BG13" s="40">
        <f>'BACKPRO 1'!DW125</f>
        <v>0</v>
      </c>
      <c r="BH13" s="40">
        <f>'BACKPRO 1'!DX125</f>
        <v>0</v>
      </c>
      <c r="BI13" s="40">
        <f>'BACKPRO 1'!DY125</f>
        <v>0</v>
      </c>
      <c r="BJ13" s="40">
        <f>'BACKPRO 1'!DZ125</f>
        <v>0</v>
      </c>
      <c r="BK13" s="40">
        <f>'BACKPRO 1'!EA125</f>
        <v>0</v>
      </c>
      <c r="BL13" s="40">
        <f>'BACKPRO 1'!EB125</f>
        <v>0</v>
      </c>
      <c r="BM13" s="80">
        <f>'BACKPRO 1'!EC125</f>
        <v>0</v>
      </c>
    </row>
    <row r="14" spans="1:65">
      <c r="A14" s="78">
        <f>'BACKPRO 1'!AC126</f>
        <v>2.976703356937084E-2</v>
      </c>
      <c r="B14" s="40">
        <f>'BACKPRO 1'!AD126</f>
        <v>0</v>
      </c>
      <c r="C14" s="40">
        <f>'BACKPRO 1'!AE126</f>
        <v>3.0793504971989151E-3</v>
      </c>
      <c r="D14" s="40">
        <f>'BACKPRO 1'!AF126</f>
        <v>2.5136612740142847E-3</v>
      </c>
      <c r="E14" s="40">
        <f>'BACKPRO 1'!AG126</f>
        <v>3.3527087748405483E-3</v>
      </c>
      <c r="F14" s="40">
        <f>'BACKPRO 1'!AH126</f>
        <v>3.2624614287914558E-3</v>
      </c>
      <c r="G14" s="40">
        <f>'BACKPRO 1'!AI126</f>
        <v>-3.3895776251849676E-3</v>
      </c>
      <c r="H14" s="40">
        <f>'BACKPRO 1'!AJ126</f>
        <v>4.7867189493608232E-3</v>
      </c>
      <c r="I14" s="40">
        <f>'BACKPRO 1'!AK126</f>
        <v>8.8290215098516943E-4</v>
      </c>
      <c r="J14" s="80">
        <f>'BACKPRO 1'!AL126</f>
        <v>6.3673646877348044E-3</v>
      </c>
      <c r="L14" s="78">
        <f>'BACKPRO 1'!AV126</f>
        <v>2.6477895517573284E-2</v>
      </c>
      <c r="M14" s="40">
        <f>'BACKPRO 1'!AW126</f>
        <v>0</v>
      </c>
      <c r="N14" s="40">
        <f>'BACKPRO 1'!AX126</f>
        <v>2.7705777884349889E-3</v>
      </c>
      <c r="O14" s="40">
        <f>'BACKPRO 1'!AY126</f>
        <v>2.3888939849656034E-3</v>
      </c>
      <c r="P14" s="40">
        <f>'BACKPRO 1'!AZ126</f>
        <v>3.4421264172845279E-3</v>
      </c>
      <c r="Q14" s="40">
        <f>'BACKPRO 1'!BA126</f>
        <v>3.6776778759695008E-3</v>
      </c>
      <c r="R14" s="40">
        <f>'BACKPRO 1'!BB126</f>
        <v>-2.4924636485147331E-3</v>
      </c>
      <c r="S14" s="40">
        <f>'BACKPRO 1'!BC126</f>
        <v>4.3558361793428315E-3</v>
      </c>
      <c r="T14" s="40">
        <f>'BACKPRO 1'!BD126</f>
        <v>6.2205991600231827E-4</v>
      </c>
      <c r="U14" s="80">
        <f>'BACKPRO 1'!BE126</f>
        <v>5.5724188554671641E-3</v>
      </c>
      <c r="W14" s="78">
        <f>'BACKPRO 1'!BO126</f>
        <v>2.3938908772827529E-2</v>
      </c>
      <c r="X14" s="40">
        <f>'BACKPRO 1'!BP126</f>
        <v>0</v>
      </c>
      <c r="Y14" s="40">
        <f>'BACKPRO 1'!BQ126</f>
        <v>1.6054166997052997E-3</v>
      </c>
      <c r="Z14" s="40">
        <f>'BACKPRO 1'!BR126</f>
        <v>1.7821187641993835E-3</v>
      </c>
      <c r="AA14" s="40">
        <f>'BACKPRO 1'!BS126</f>
        <v>2.8537705442057246E-3</v>
      </c>
      <c r="AB14" s="40">
        <f>'BACKPRO 1'!BT126</f>
        <v>2.6800563297570122E-3</v>
      </c>
      <c r="AC14" s="40">
        <f>'BACKPRO 1'!BU126</f>
        <v>-1.4943895030342593E-3</v>
      </c>
      <c r="AD14" s="40">
        <f>'BACKPRO 1'!BV126</f>
        <v>3.9253972163782094E-3</v>
      </c>
      <c r="AE14" s="40">
        <f>'BACKPRO 1'!BW126</f>
        <v>4.1760213632388257E-4</v>
      </c>
      <c r="AF14" s="80">
        <f>'BACKPRO 1'!BX126</f>
        <v>4.8399507705668516E-3</v>
      </c>
      <c r="AH14" s="78">
        <f>'BACKPRO 1'!CH126</f>
        <v>1.67189780774539E-2</v>
      </c>
      <c r="AI14" s="40">
        <f>'BACKPRO 1'!CI126</f>
        <v>0</v>
      </c>
      <c r="AJ14" s="40">
        <f>'BACKPRO 1'!CJ126</f>
        <v>1.6142469927863481E-3</v>
      </c>
      <c r="AK14" s="40">
        <f>'BACKPRO 1'!CK126</f>
        <v>1.6496058369754533E-3</v>
      </c>
      <c r="AL14" s="40">
        <f>'BACKPRO 1'!CL126</f>
        <v>1.8082899109819373E-3</v>
      </c>
      <c r="AM14" s="40">
        <f>'BACKPRO 1'!CM126</f>
        <v>1.4344301546698104E-3</v>
      </c>
      <c r="AN14" s="40">
        <f>'BACKPRO 1'!CN126</f>
        <v>-2.8326991132108712E-4</v>
      </c>
      <c r="AO14" s="40">
        <f>'BACKPRO 1'!CO126</f>
        <v>2.3854019656349666E-3</v>
      </c>
      <c r="AP14" s="40">
        <f>'BACKPRO 1'!CP126</f>
        <v>2.3418623943769344E-4</v>
      </c>
      <c r="AQ14" s="80">
        <f>'BACKPRO 1'!CQ126</f>
        <v>3.1237905231736754E-3</v>
      </c>
      <c r="AS14" s="78">
        <f>'BACKPRO 1'!DA126</f>
        <v>4.5443222543122665E-3</v>
      </c>
      <c r="AT14" s="40">
        <f>'BACKPRO 1'!DB126</f>
        <v>0</v>
      </c>
      <c r="AU14" s="40">
        <f>'BACKPRO 1'!DC126</f>
        <v>8.6239458862797768E-4</v>
      </c>
      <c r="AV14" s="40">
        <f>'BACKPRO 1'!DD126</f>
        <v>7.5839689177522468E-4</v>
      </c>
      <c r="AW14" s="40">
        <f>'BACKPRO 1'!DE126</f>
        <v>7.3785442918701831E-4</v>
      </c>
      <c r="AX14" s="40">
        <f>'BACKPRO 1'!DF126</f>
        <v>7.5005685128721892E-4</v>
      </c>
      <c r="AY14" s="40">
        <f>'BACKPRO 1'!DG126</f>
        <v>8.1992334741595293E-5</v>
      </c>
      <c r="AZ14" s="40">
        <f>'BACKPRO 1'!DH126</f>
        <v>4.8795608455426387E-4</v>
      </c>
      <c r="BA14" s="40">
        <f>'BACKPRO 1'!DI126</f>
        <v>2.5303361626870957E-5</v>
      </c>
      <c r="BB14" s="80">
        <f>'BACKPRO 1'!DJ126</f>
        <v>5.6547139298525014E-4</v>
      </c>
      <c r="BD14" s="78">
        <f>'BACKPRO 1'!DT126</f>
        <v>-5.0962315233189165E-3</v>
      </c>
      <c r="BE14" s="40">
        <f>'BACKPRO 1'!DU126</f>
        <v>0</v>
      </c>
      <c r="BF14" s="40">
        <f>'BACKPRO 1'!DV126</f>
        <v>-1.6361266872992168E-3</v>
      </c>
      <c r="BG14" s="40">
        <f>'BACKPRO 1'!DW126</f>
        <v>-1.7950059921023297E-3</v>
      </c>
      <c r="BH14" s="40">
        <f>'BACKPRO 1'!DX126</f>
        <v>-1.4980238451440082E-3</v>
      </c>
      <c r="BI14" s="40">
        <f>'BACKPRO 1'!DY126</f>
        <v>-1.4010305625507013E-3</v>
      </c>
      <c r="BJ14" s="40">
        <f>'BACKPRO 1'!DZ126</f>
        <v>0</v>
      </c>
      <c r="BK14" s="40">
        <f>'BACKPRO 1'!EA126</f>
        <v>0</v>
      </c>
      <c r="BL14" s="40">
        <f>'BACKPRO 1'!EB126</f>
        <v>0</v>
      </c>
      <c r="BM14" s="80">
        <f>'BACKPRO 1'!EC126</f>
        <v>0</v>
      </c>
    </row>
    <row r="15" spans="1:65">
      <c r="A15" s="78">
        <f>'BACKPRO 1'!AC127</f>
        <v>6.2246308667437703E-2</v>
      </c>
      <c r="B15" s="40">
        <f>'BACKPRO 1'!AD127</f>
        <v>0</v>
      </c>
      <c r="C15" s="40">
        <f>'BACKPRO 1'!AE127</f>
        <v>6.4392779044365744E-3</v>
      </c>
      <c r="D15" s="40">
        <f>'BACKPRO 1'!AF127</f>
        <v>5.2563563373904899E-3</v>
      </c>
      <c r="E15" s="40">
        <f>'BACKPRO 1'!AG127</f>
        <v>7.0109016669195308E-3</v>
      </c>
      <c r="F15" s="40">
        <f>'BACKPRO 1'!AH127</f>
        <v>6.8221840325104E-3</v>
      </c>
      <c r="G15" s="40">
        <f>'BACKPRO 1'!AI127</f>
        <v>-7.0879986955301915E-3</v>
      </c>
      <c r="H15" s="40">
        <f>'BACKPRO 1'!AJ127</f>
        <v>1.0009582732918743E-2</v>
      </c>
      <c r="I15" s="40">
        <f>'BACKPRO 1'!AK127</f>
        <v>1.8462504732052521E-3</v>
      </c>
      <c r="J15" s="80">
        <f>'BACKPRO 1'!AL127</f>
        <v>1.3314895716001333E-2</v>
      </c>
      <c r="L15" s="78">
        <f>'BACKPRO 1'!AV127</f>
        <v>5.0053070530864878E-2</v>
      </c>
      <c r="M15" s="40">
        <f>'BACKPRO 1'!AW127</f>
        <v>0</v>
      </c>
      <c r="N15" s="40">
        <f>'BACKPRO 1'!AX127</f>
        <v>5.2374224894023557E-3</v>
      </c>
      <c r="O15" s="40">
        <f>'BACKPRO 1'!AY127</f>
        <v>4.5158981400498024E-3</v>
      </c>
      <c r="P15" s="40">
        <f>'BACKPRO 1'!AZ127</f>
        <v>6.506899169012436E-3</v>
      </c>
      <c r="Q15" s="40">
        <f>'BACKPRO 1'!BA127</f>
        <v>6.9521790352836061E-3</v>
      </c>
      <c r="R15" s="40">
        <f>'BACKPRO 1'!BB127</f>
        <v>-4.7116833251315236E-3</v>
      </c>
      <c r="S15" s="40">
        <f>'BACKPRO 1'!BC127</f>
        <v>8.2341504580996129E-3</v>
      </c>
      <c r="T15" s="40">
        <f>'BACKPRO 1'!BD127</f>
        <v>1.1759246058442622E-3</v>
      </c>
      <c r="U15" s="80">
        <f>'BACKPRO 1'!BE127</f>
        <v>1.0533944203197846E-2</v>
      </c>
      <c r="W15" s="78">
        <f>'BACKPRO 1'!BO127</f>
        <v>4.9090265823198677E-2</v>
      </c>
      <c r="X15" s="40">
        <f>'BACKPRO 1'!BP127</f>
        <v>0</v>
      </c>
      <c r="Y15" s="40">
        <f>'BACKPRO 1'!BQ127</f>
        <v>3.2921439023566178E-3</v>
      </c>
      <c r="Z15" s="40">
        <f>'BACKPRO 1'!BR127</f>
        <v>3.6544975668381255E-3</v>
      </c>
      <c r="AA15" s="40">
        <f>'BACKPRO 1'!BS127</f>
        <v>5.8520777176146298E-3</v>
      </c>
      <c r="AB15" s="40">
        <f>'BACKPRO 1'!BT127</f>
        <v>5.4958510806580197E-3</v>
      </c>
      <c r="AC15" s="40">
        <f>'BACKPRO 1'!BU127</f>
        <v>-3.0644662479610879E-3</v>
      </c>
      <c r="AD15" s="40">
        <f>'BACKPRO 1'!BV127</f>
        <v>8.0496063810718953E-3</v>
      </c>
      <c r="AE15" s="40">
        <f>'BACKPRO 1'!BW127</f>
        <v>8.5635481863502168E-4</v>
      </c>
      <c r="AF15" s="80">
        <f>'BACKPRO 1'!BX127</f>
        <v>9.9250334321007022E-3</v>
      </c>
      <c r="AH15" s="78">
        <f>'BACKPRO 1'!CH127</f>
        <v>4.7638599435262038E-2</v>
      </c>
      <c r="AI15" s="40">
        <f>'BACKPRO 1'!CI127</f>
        <v>0</v>
      </c>
      <c r="AJ15" s="40">
        <f>'BACKPRO 1'!CJ127</f>
        <v>4.5995912861820192E-3</v>
      </c>
      <c r="AK15" s="40">
        <f>'BACKPRO 1'!CK127</f>
        <v>4.7003418109458593E-3</v>
      </c>
      <c r="AL15" s="40">
        <f>'BACKPRO 1'!CL127</f>
        <v>5.1524918767770116E-3</v>
      </c>
      <c r="AM15" s="40">
        <f>'BACKPRO 1'!CM127</f>
        <v>4.0872260995620949E-3</v>
      </c>
      <c r="AN15" s="40">
        <f>'BACKPRO 1'!CN127</f>
        <v>-8.0714154746607176E-4</v>
      </c>
      <c r="AO15" s="40">
        <f>'BACKPRO 1'!CO127</f>
        <v>6.7968992008078793E-3</v>
      </c>
      <c r="AP15" s="40">
        <f>'BACKPRO 1'!CP127</f>
        <v>6.6728387358000625E-4</v>
      </c>
      <c r="AQ15" s="80">
        <f>'BACKPRO 1'!CQ127</f>
        <v>8.9008433867030223E-3</v>
      </c>
      <c r="AS15" s="78">
        <f>'BACKPRO 1'!DA127</f>
        <v>4.2751158201792892E-2</v>
      </c>
      <c r="AT15" s="40">
        <f>'BACKPRO 1'!DB127</f>
        <v>0</v>
      </c>
      <c r="AU15" s="40">
        <f>'BACKPRO 1'!DC127</f>
        <v>8.113061844550986E-3</v>
      </c>
      <c r="AV15" s="40">
        <f>'BACKPRO 1'!DD127</f>
        <v>7.1346932910103227E-3</v>
      </c>
      <c r="AW15" s="40">
        <f>'BACKPRO 1'!DE127</f>
        <v>6.9414380553963744E-3</v>
      </c>
      <c r="AX15" s="40">
        <f>'BACKPRO 1'!DF127</f>
        <v>7.0562335404999463E-3</v>
      </c>
      <c r="AY15" s="40">
        <f>'BACKPRO 1'!DG127</f>
        <v>7.7135094689775331E-4</v>
      </c>
      <c r="AZ15" s="40">
        <f>'BACKPRO 1'!DH127</f>
        <v>4.5904948194444893E-3</v>
      </c>
      <c r="BA15" s="40">
        <f>'BACKPRO 1'!DI127</f>
        <v>2.380438611986699E-4</v>
      </c>
      <c r="BB15" s="80">
        <f>'BACKPRO 1'!DJ127</f>
        <v>5.3197277013443626E-3</v>
      </c>
      <c r="BD15" s="78">
        <f>'BACKPRO 1'!DT127</f>
        <v>-4.7805484791670308E-2</v>
      </c>
      <c r="BE15" s="40">
        <f>'BACKPRO 1'!DU127</f>
        <v>0</v>
      </c>
      <c r="BF15" s="40">
        <f>'BACKPRO 1'!DV127</f>
        <v>-1.5347777884312177E-2</v>
      </c>
      <c r="BG15" s="40">
        <f>'BACKPRO 1'!DW127</f>
        <v>-1.6838154087732767E-2</v>
      </c>
      <c r="BH15" s="40">
        <f>'BACKPRO 1'!DX127</f>
        <v>-1.4052296450604143E-2</v>
      </c>
      <c r="BI15" s="40">
        <f>'BACKPRO 1'!DY127</f>
        <v>-1.3142445539260778E-2</v>
      </c>
      <c r="BJ15" s="40">
        <f>'BACKPRO 1'!DZ127</f>
        <v>0</v>
      </c>
      <c r="BK15" s="40">
        <f>'BACKPRO 1'!EA127</f>
        <v>0</v>
      </c>
      <c r="BL15" s="40">
        <f>'BACKPRO 1'!EB127</f>
        <v>0</v>
      </c>
      <c r="BM15" s="80">
        <f>'BACKPRO 1'!EC127</f>
        <v>0</v>
      </c>
    </row>
    <row r="16" spans="1:65">
      <c r="A16" s="78">
        <f>'BACKPRO 1'!AC128</f>
        <v>-9.9862446738491258E-3</v>
      </c>
      <c r="B16" s="40">
        <f>'BACKPRO 1'!AD128</f>
        <v>0</v>
      </c>
      <c r="C16" s="40">
        <f>'BACKPRO 1'!AE128</f>
        <v>-1.033060530868924E-3</v>
      </c>
      <c r="D16" s="40">
        <f>'BACKPRO 1'!AF128</f>
        <v>-8.432831054860304E-4</v>
      </c>
      <c r="E16" s="40">
        <f>'BACKPRO 1'!AG128</f>
        <v>-1.1247667681662883E-3</v>
      </c>
      <c r="F16" s="40">
        <f>'BACKPRO 1'!AH128</f>
        <v>-1.0944905877497385E-3</v>
      </c>
      <c r="G16" s="40">
        <f>'BACKPRO 1'!AI128</f>
        <v>1.137135530391952E-3</v>
      </c>
      <c r="H16" s="40">
        <f>'BACKPRO 1'!AJ128</f>
        <v>-1.6058485136541453E-3</v>
      </c>
      <c r="I16" s="40">
        <f>'BACKPRO 1'!AK128</f>
        <v>-2.961960210868247E-4</v>
      </c>
      <c r="J16" s="80">
        <f>'BACKPRO 1'!AL128</f>
        <v>-2.136123559345005E-3</v>
      </c>
      <c r="L16" s="78">
        <f>'BACKPRO 1'!AV128</f>
        <v>-1.1833189915730366E-2</v>
      </c>
      <c r="M16" s="40">
        <f>'BACKPRO 1'!AW128</f>
        <v>0</v>
      </c>
      <c r="N16" s="40">
        <f>'BACKPRO 1'!AX128</f>
        <v>-1.238194067390904E-3</v>
      </c>
      <c r="O16" s="40">
        <f>'BACKPRO 1'!AY128</f>
        <v>-1.0676164272150096E-3</v>
      </c>
      <c r="P16" s="40">
        <f>'BACKPRO 1'!AZ128</f>
        <v>-1.5383146890449479E-3</v>
      </c>
      <c r="Q16" s="40">
        <f>'BACKPRO 1'!BA128</f>
        <v>-1.6435845789308969E-3</v>
      </c>
      <c r="R16" s="40">
        <f>'BACKPRO 1'!BB128</f>
        <v>1.1139025641729772E-3</v>
      </c>
      <c r="S16" s="40">
        <f>'BACKPRO 1'!BC128</f>
        <v>-1.9466591186510229E-3</v>
      </c>
      <c r="T16" s="40">
        <f>'BACKPRO 1'!BD128</f>
        <v>-2.7800370766374816E-4</v>
      </c>
      <c r="U16" s="80">
        <f>'BACKPRO 1'!BE128</f>
        <v>-2.4903599518691353E-3</v>
      </c>
      <c r="W16" s="78">
        <f>'BACKPRO 1'!BO128</f>
        <v>-1.0083329542069763E-2</v>
      </c>
      <c r="X16" s="40">
        <f>'BACKPRO 1'!BP128</f>
        <v>0</v>
      </c>
      <c r="Y16" s="40">
        <f>'BACKPRO 1'!BQ128</f>
        <v>-6.7621902857347999E-4</v>
      </c>
      <c r="Z16" s="40">
        <f>'BACKPRO 1'!BR128</f>
        <v>-7.5064786590963827E-4</v>
      </c>
      <c r="AA16" s="40">
        <f>'BACKPRO 1'!BS128</f>
        <v>-1.2020392870764629E-3</v>
      </c>
      <c r="AB16" s="40">
        <f>'BACKPRO 1'!BT128</f>
        <v>-1.1288689647760428E-3</v>
      </c>
      <c r="AC16" s="40">
        <f>'BACKPRO 1'!BU128</f>
        <v>6.294531620592538E-4</v>
      </c>
      <c r="AD16" s="40">
        <f>'BACKPRO 1'!BV128</f>
        <v>-1.6534201325497477E-3</v>
      </c>
      <c r="AE16" s="40">
        <f>'BACKPRO 1'!BW128</f>
        <v>-1.7589857574484133E-4</v>
      </c>
      <c r="AF16" s="80">
        <f>'BACKPRO 1'!BX128</f>
        <v>-2.0386400671034317E-3</v>
      </c>
      <c r="AH16" s="78">
        <f>'BACKPRO 1'!CH128</f>
        <v>-7.8749944274496744E-3</v>
      </c>
      <c r="AI16" s="40">
        <f>'BACKPRO 1'!CI128</f>
        <v>0</v>
      </c>
      <c r="AJ16" s="40">
        <f>'BACKPRO 1'!CJ128</f>
        <v>-7.6034468218262054E-4</v>
      </c>
      <c r="AK16" s="40">
        <f>'BACKPRO 1'!CK128</f>
        <v>-7.7699945017503538E-4</v>
      </c>
      <c r="AL16" s="40">
        <f>'BACKPRO 1'!CL128</f>
        <v>-8.5174302557401564E-4</v>
      </c>
      <c r="AM16" s="40">
        <f>'BACKPRO 1'!CM128</f>
        <v>-6.7564712521656686E-4</v>
      </c>
      <c r="AN16" s="40">
        <f>'BACKPRO 1'!CN128</f>
        <v>1.3342615576043875E-4</v>
      </c>
      <c r="AO16" s="40">
        <f>'BACKPRO 1'!CO128</f>
        <v>-1.1235750833321024E-3</v>
      </c>
      <c r="AP16" s="40">
        <f>'BACKPRO 1'!CP128</f>
        <v>-1.1030670188175059E-4</v>
      </c>
      <c r="AQ16" s="80">
        <f>'BACKPRO 1'!CQ128</f>
        <v>-1.4713718056539886E-3</v>
      </c>
      <c r="AS16" s="78">
        <f>'BACKPRO 1'!DA128</f>
        <v>-6.4485679620824689E-3</v>
      </c>
      <c r="AT16" s="40">
        <f>'BACKPRO 1'!DB128</f>
        <v>0</v>
      </c>
      <c r="AU16" s="40">
        <f>'BACKPRO 1'!DC128</f>
        <v>-1.2237710716097301E-3</v>
      </c>
      <c r="AV16" s="40">
        <f>'BACKPRO 1'!DD128</f>
        <v>-1.0761943421164295E-3</v>
      </c>
      <c r="AW16" s="40">
        <f>'BACKPRO 1'!DE128</f>
        <v>-1.0470437980539171E-3</v>
      </c>
      <c r="AX16" s="40">
        <f>'BACKPRO 1'!DF128</f>
        <v>-1.0643595040737731E-3</v>
      </c>
      <c r="AY16" s="40">
        <f>'BACKPRO 1'!DG128</f>
        <v>-1.1635027477403464E-4</v>
      </c>
      <c r="AZ16" s="40">
        <f>'BACKPRO 1'!DH128</f>
        <v>-6.9242844095704131E-4</v>
      </c>
      <c r="BA16" s="40">
        <f>'BACKPRO 1'!DI128</f>
        <v>-3.5906442806776928E-5</v>
      </c>
      <c r="BB16" s="80">
        <f>'BACKPRO 1'!DJ128</f>
        <v>-8.0242564329995655E-4</v>
      </c>
      <c r="BD16" s="78">
        <f>'BACKPRO 1'!DT128</f>
        <v>-2.6579569713602019E-3</v>
      </c>
      <c r="BE16" s="40">
        <f>'BACKPRO 1'!DU128</f>
        <v>0</v>
      </c>
      <c r="BF16" s="40">
        <f>'BACKPRO 1'!DV128</f>
        <v>-8.5332746650868473E-4</v>
      </c>
      <c r="BG16" s="40">
        <f>'BACKPRO 1'!DW128</f>
        <v>-9.3619151102353789E-4</v>
      </c>
      <c r="BH16" s="40">
        <f>'BACKPRO 1'!DX128</f>
        <v>-7.8129945710772261E-4</v>
      </c>
      <c r="BI16" s="40">
        <f>'BACKPRO 1'!DY128</f>
        <v>-7.3071227902047297E-4</v>
      </c>
      <c r="BJ16" s="40">
        <f>'BACKPRO 1'!DZ128</f>
        <v>0</v>
      </c>
      <c r="BK16" s="40">
        <f>'BACKPRO 1'!EA128</f>
        <v>0</v>
      </c>
      <c r="BL16" s="40">
        <f>'BACKPRO 1'!EB128</f>
        <v>0</v>
      </c>
      <c r="BM16" s="80">
        <f>'BACKPRO 1'!EC128</f>
        <v>0</v>
      </c>
    </row>
    <row r="17" spans="1:65" ht="15.75" thickBot="1">
      <c r="A17" s="85">
        <f>'BACKPRO 1'!AC129</f>
        <v>4.0659330785784799E-2</v>
      </c>
      <c r="B17" s="86">
        <f>'BACKPRO 1'!AD129</f>
        <v>0</v>
      </c>
      <c r="C17" s="86">
        <f>'BACKPRO 1'!AE129</f>
        <v>4.2061406683067048E-3</v>
      </c>
      <c r="D17" s="86">
        <f>'BACKPRO 1'!AF129</f>
        <v>3.4334555032291799E-3</v>
      </c>
      <c r="E17" s="86">
        <f>'BACKPRO 1'!AG129</f>
        <v>4.5795256953286793E-3</v>
      </c>
      <c r="F17" s="86">
        <f>'BACKPRO 1'!AH129</f>
        <v>4.4562552093060179E-3</v>
      </c>
      <c r="G17" s="86">
        <f>'BACKPRO 1'!AI129</f>
        <v>-4.6298855263931966E-3</v>
      </c>
      <c r="H17" s="86">
        <f>'BACKPRO 1'!AJ129</f>
        <v>6.5382661892419E-3</v>
      </c>
      <c r="I17" s="86">
        <f>'BACKPRO 1'!AK129</f>
        <v>1.2059720537730984E-3</v>
      </c>
      <c r="J17" s="87">
        <f>'BACKPRO 1'!AL129</f>
        <v>8.6972988581141553E-3</v>
      </c>
      <c r="L17" s="85">
        <f>'BACKPRO 1'!AV129</f>
        <v>3.7970015485946709E-2</v>
      </c>
      <c r="M17" s="86">
        <f>'BACKPRO 1'!AW129</f>
        <v>0</v>
      </c>
      <c r="N17" s="86">
        <f>'BACKPRO 1'!AX129</f>
        <v>3.9730831879020148E-3</v>
      </c>
      <c r="O17" s="86">
        <f>'BACKPRO 1'!AY129</f>
        <v>3.4257383311761857E-3</v>
      </c>
      <c r="P17" s="86">
        <f>'BACKPRO 1'!AZ129</f>
        <v>4.9361020131730732E-3</v>
      </c>
      <c r="Q17" s="86">
        <f>'BACKPRO 1'!BA129</f>
        <v>5.2738891506768732E-3</v>
      </c>
      <c r="R17" s="86">
        <f>'BACKPRO 1'!BB129</f>
        <v>-3.5742600188694066E-3</v>
      </c>
      <c r="S17" s="86">
        <f>'BACKPRO 1'!BC129</f>
        <v>6.2463864272794918E-3</v>
      </c>
      <c r="T17" s="86">
        <f>'BACKPRO 1'!BD129</f>
        <v>8.9205067782363882E-4</v>
      </c>
      <c r="U17" s="87">
        <f>'BACKPRO 1'!BE129</f>
        <v>7.9909987595442235E-3</v>
      </c>
      <c r="W17" s="85">
        <f>'BACKPRO 1'!BO129</f>
        <v>3.5205941721753078E-2</v>
      </c>
      <c r="X17" s="86">
        <f>'BACKPRO 1'!BP129</f>
        <v>0</v>
      </c>
      <c r="Y17" s="86">
        <f>'BACKPRO 1'!BQ129</f>
        <v>2.361018511967791E-3</v>
      </c>
      <c r="Z17" s="86">
        <f>'BACKPRO 1'!BR129</f>
        <v>2.6208867726193971E-3</v>
      </c>
      <c r="AA17" s="86">
        <f>'BACKPRO 1'!BS129</f>
        <v>4.1969197685653489E-3</v>
      </c>
      <c r="AB17" s="86">
        <f>'BACKPRO 1'!BT129</f>
        <v>3.9414456127398606E-3</v>
      </c>
      <c r="AC17" s="86">
        <f>'BACKPRO 1'!BU129</f>
        <v>-2.1977355046835546E-3</v>
      </c>
      <c r="AD17" s="86">
        <f>'BACKPRO 1'!BV129</f>
        <v>5.7729158394808451E-3</v>
      </c>
      <c r="AE17" s="86">
        <f>'BACKPRO 1'!BW129</f>
        <v>6.1414981834870274E-4</v>
      </c>
      <c r="AF17" s="87">
        <f>'BACKPRO 1'!BX129</f>
        <v>7.1179111120612867E-3</v>
      </c>
      <c r="AH17" s="85">
        <f>'BACKPRO 1'!CH129</f>
        <v>3.4039154797715174E-2</v>
      </c>
      <c r="AI17" s="86">
        <f>'BACKPRO 1'!CI129</f>
        <v>0</v>
      </c>
      <c r="AJ17" s="86">
        <f>'BACKPRO 1'!CJ129</f>
        <v>3.286540781060021E-3</v>
      </c>
      <c r="AK17" s="86">
        <f>'BACKPRO 1'!CK129</f>
        <v>3.3585299400412344E-3</v>
      </c>
      <c r="AL17" s="86">
        <f>'BACKPRO 1'!CL129</f>
        <v>3.6816042173095837E-3</v>
      </c>
      <c r="AM17" s="86">
        <f>'BACKPRO 1'!CM129</f>
        <v>2.9204410613565403E-3</v>
      </c>
      <c r="AN17" s="86">
        <f>'BACKPRO 1'!CN129</f>
        <v>-5.7672594080355045E-4</v>
      </c>
      <c r="AO17" s="86">
        <f>'BACKPRO 1'!CO129</f>
        <v>4.8565807304047862E-3</v>
      </c>
      <c r="AP17" s="86">
        <f>'BACKPRO 1'!CP129</f>
        <v>4.7679359460757193E-4</v>
      </c>
      <c r="AQ17" s="87">
        <f>'BACKPRO 1'!CQ129</f>
        <v>6.3599095998179197E-3</v>
      </c>
      <c r="AS17" s="85">
        <f>'BACKPRO 1'!DA129</f>
        <v>3.2729532586113032E-2</v>
      </c>
      <c r="AT17" s="86">
        <f>'BACKPRO 1'!DB129</f>
        <v>0</v>
      </c>
      <c r="AU17" s="86">
        <f>'BACKPRO 1'!DC129</f>
        <v>6.211217033255622E-3</v>
      </c>
      <c r="AV17" s="86">
        <f>'BACKPRO 1'!DD129</f>
        <v>5.4621953271490843E-3</v>
      </c>
      <c r="AW17" s="86">
        <f>'BACKPRO 1'!DE129</f>
        <v>5.3142425277978283E-3</v>
      </c>
      <c r="AX17" s="86">
        <f>'BACKPRO 1'!DF129</f>
        <v>5.4021279261933838E-3</v>
      </c>
      <c r="AY17" s="86">
        <f>'BACKPRO 1'!DG129</f>
        <v>5.9053267826461836E-4</v>
      </c>
      <c r="AZ17" s="86">
        <f>'BACKPRO 1'!DH129</f>
        <v>3.5144018571429143E-3</v>
      </c>
      <c r="BA17" s="86">
        <f>'BACKPRO 1'!DI129</f>
        <v>1.8224218102468376E-4</v>
      </c>
      <c r="BB17" s="87">
        <f>'BACKPRO 1'!DJ129</f>
        <v>4.0726896878105307E-3</v>
      </c>
      <c r="BD17" s="85">
        <f>'BACKPRO 1'!DT129</f>
        <v>-2.6451421455725849E-2</v>
      </c>
      <c r="BE17" s="86">
        <f>'BACKPRO 1'!DU129</f>
        <v>0</v>
      </c>
      <c r="BF17" s="86">
        <f>'BACKPRO 1'!DV129</f>
        <v>-8.4921331306642596E-3</v>
      </c>
      <c r="BG17" s="86">
        <f>'BACKPRO 1'!DW129</f>
        <v>-9.3167784460723279E-3</v>
      </c>
      <c r="BH17" s="86">
        <f>'BACKPRO 1'!DX129</f>
        <v>-7.7753257279067839E-3</v>
      </c>
      <c r="BI17" s="86">
        <f>'BACKPRO 1'!DY129</f>
        <v>-7.271892910047084E-3</v>
      </c>
      <c r="BJ17" s="86">
        <f>'BACKPRO 1'!DZ129</f>
        <v>0</v>
      </c>
      <c r="BK17" s="86">
        <f>'BACKPRO 1'!EA129</f>
        <v>0</v>
      </c>
      <c r="BL17" s="86">
        <f>'BACKPRO 1'!EB129</f>
        <v>0</v>
      </c>
      <c r="BM17" s="87">
        <f>'BACKPRO 1'!EC129</f>
        <v>0</v>
      </c>
    </row>
    <row r="21" spans="1:65">
      <c r="A21" t="s">
        <v>245</v>
      </c>
    </row>
    <row r="22" spans="1:65" ht="15.75" thickBot="1">
      <c r="A22" t="s">
        <v>246</v>
      </c>
    </row>
    <row r="23" spans="1:65">
      <c r="A23" s="84">
        <v>0</v>
      </c>
      <c r="B23" s="76">
        <v>0</v>
      </c>
      <c r="C23" s="76">
        <v>0</v>
      </c>
      <c r="D23" s="76">
        <v>0</v>
      </c>
      <c r="E23" s="76">
        <v>0</v>
      </c>
      <c r="F23" s="76">
        <v>0</v>
      </c>
      <c r="G23" s="76">
        <v>0</v>
      </c>
      <c r="H23" s="76">
        <v>0</v>
      </c>
      <c r="I23" s="76">
        <v>0</v>
      </c>
      <c r="J23" s="77">
        <v>0</v>
      </c>
      <c r="L23" s="84">
        <f t="shared" ref="L23:L38" si="0">A42</f>
        <v>-0.11124837103991929</v>
      </c>
      <c r="M23" s="76">
        <f t="shared" ref="M23:M38" si="1">B42</f>
        <v>0</v>
      </c>
      <c r="N23" s="76">
        <f t="shared" ref="N23:N38" si="2">C42</f>
        <v>-1.1508460387092093E-2</v>
      </c>
      <c r="O23" s="76">
        <f t="shared" ref="O23:O38" si="3">D42</f>
        <v>-9.3943093600014332E-3</v>
      </c>
      <c r="P23" s="76">
        <f t="shared" ref="P23:P38" si="4">E42</f>
        <v>-1.2530082613137521E-2</v>
      </c>
      <c r="Q23" s="76">
        <f t="shared" ref="Q23:Q38" si="5">F42</f>
        <v>-1.2192801096145246E-2</v>
      </c>
      <c r="R23" s="76">
        <f t="shared" ref="R23:R38" si="6">G42</f>
        <v>1.266787261271449E-2</v>
      </c>
      <c r="S23" s="76">
        <f t="shared" ref="S23:S38" si="7">H42</f>
        <v>-1.7889410595829176E-2</v>
      </c>
      <c r="T23" s="76">
        <f t="shared" ref="T23:T38" si="8">I42</f>
        <v>-3.299671290921213E-3</v>
      </c>
      <c r="U23" s="77">
        <f t="shared" ref="U23:U38" si="9">J42</f>
        <v>-2.3796759851021098E-2</v>
      </c>
      <c r="W23" s="84">
        <f t="shared" ref="W23:W38" si="10">L42</f>
        <v>-0.29237325243237289</v>
      </c>
      <c r="X23" s="76">
        <f t="shared" ref="X23:X38" si="11">M42</f>
        <v>0</v>
      </c>
      <c r="Y23" s="76">
        <f t="shared" ref="Y23:Y38" si="12">N42</f>
        <v>-3.0460894616081226E-2</v>
      </c>
      <c r="Z23" s="76">
        <f t="shared" ref="Z23:Z38" si="13">O42</f>
        <v>-2.5735794633967683E-2</v>
      </c>
      <c r="AA23" s="76">
        <f t="shared" ref="AA23:AA38" si="14">P42</f>
        <v>-3.6076317194156493E-2</v>
      </c>
      <c r="AB23" s="76">
        <f t="shared" ref="AB23:AB38" si="15">Q42</f>
        <v>-3.7350350669619684E-2</v>
      </c>
      <c r="AC23" s="76">
        <f t="shared" ref="AC23:AC38" si="16">R42</f>
        <v>2.9717837267670147E-2</v>
      </c>
      <c r="AD23" s="76">
        <f t="shared" ref="AD23:AD38" si="17">S42</f>
        <v>-4.7685974708139581E-2</v>
      </c>
      <c r="AE23" s="76">
        <f t="shared" ref="AE23:AE38" si="18">T42</f>
        <v>-7.5549388000078219E-3</v>
      </c>
      <c r="AF23" s="77">
        <f t="shared" ref="AF23:AF38" si="19">U42</f>
        <v>-6.1915488116101342E-2</v>
      </c>
      <c r="AH23" s="84">
        <f t="shared" ref="AH23:AH38" si="20">W42</f>
        <v>-0.52762241336685478</v>
      </c>
      <c r="AI23" s="76">
        <f t="shared" ref="AI23:AI38" si="21">X42</f>
        <v>0</v>
      </c>
      <c r="AJ23" s="76">
        <f t="shared" ref="AJ23:AJ38" si="22">Y42</f>
        <v>-4.6237425415369959E-2</v>
      </c>
      <c r="AK23" s="76">
        <f t="shared" ref="AK23:AK38" si="23">Z42</f>
        <v>-4.3248787725756896E-2</v>
      </c>
      <c r="AL23" s="76">
        <f t="shared" ref="AL23:AL38" si="24">AA42</f>
        <v>-6.412049967527135E-2</v>
      </c>
      <c r="AM23" s="76">
        <f t="shared" ref="AM23:AM38" si="25">AB42</f>
        <v>-6.3687432648399267E-2</v>
      </c>
      <c r="AN23" s="76">
        <f t="shared" ref="AN23:AN38" si="26">AC42</f>
        <v>4.4403296827846384E-2</v>
      </c>
      <c r="AO23" s="76">
        <f t="shared" ref="AO23:AO38" si="27">AD42</f>
        <v>-8.6261099842318889E-2</v>
      </c>
      <c r="AP23" s="76">
        <f t="shared" ref="AP23:AP38" si="28">AE42</f>
        <v>-1.1658741237575525E-2</v>
      </c>
      <c r="AQ23" s="77">
        <f t="shared" ref="AQ23:AQ38" si="29">AF42</f>
        <v>-0.10947798850176811</v>
      </c>
      <c r="AS23" s="84">
        <f t="shared" ref="AS23:AS38" si="30">AH42</f>
        <v>-0.80180813450154031</v>
      </c>
      <c r="AT23" s="76">
        <f t="shared" ref="AT23:AT38" si="31">AI42</f>
        <v>0</v>
      </c>
      <c r="AU23" s="76">
        <f t="shared" ref="AU23:AU38" si="32">AJ42</f>
        <v>-7.2710543195426622E-2</v>
      </c>
      <c r="AV23" s="76">
        <f t="shared" ref="AV23:AV38" si="33">AK42</f>
        <v>-7.0301778877712565E-2</v>
      </c>
      <c r="AW23" s="76">
        <f t="shared" ref="AW23:AW38" si="34">AL42</f>
        <v>-9.377585725551553E-2</v>
      </c>
      <c r="AX23" s="76">
        <f t="shared" ref="AX23:AX38" si="35">AM42</f>
        <v>-8.7211613645194697E-2</v>
      </c>
      <c r="AY23" s="76">
        <f t="shared" ref="AY23:AY38" si="36">AN42</f>
        <v>4.9048829859322116E-2</v>
      </c>
      <c r="AZ23" s="76">
        <f t="shared" ref="AZ23:AZ38" si="37">AO42</f>
        <v>-0.12538090460034526</v>
      </c>
      <c r="BA23" s="76">
        <f t="shared" ref="BA23:BA38" si="38">AP42</f>
        <v>-1.5499318253860639E-2</v>
      </c>
      <c r="BB23" s="77">
        <f t="shared" ref="BB23:BB38" si="39">AQ42</f>
        <v>-0.16070712184366104</v>
      </c>
      <c r="BD23" s="84">
        <f t="shared" ref="BD23:BD38" si="40">AS42</f>
        <v>-1.1061228174595541</v>
      </c>
      <c r="BE23" s="76">
        <f t="shared" ref="BE23:BE38" si="41">AT42</f>
        <v>0</v>
      </c>
      <c r="BF23" s="76">
        <f t="shared" ref="BF23:BF38" si="42">AU42</f>
        <v>-0.1304615830944989</v>
      </c>
      <c r="BG23" s="76">
        <f t="shared" ref="BG23:BG38" si="43">AV42</f>
        <v>-0.12108851818914998</v>
      </c>
      <c r="BH23" s="76">
        <f t="shared" ref="BH23:BH38" si="44">AW42</f>
        <v>-0.14318695183054042</v>
      </c>
      <c r="BI23" s="76">
        <f t="shared" ref="BI23:BI38" si="45">AX42</f>
        <v>-0.13743985454148205</v>
      </c>
      <c r="BJ23" s="76">
        <f t="shared" ref="BJ23:BJ38" si="46">AY42</f>
        <v>4.3558138408424547E-2</v>
      </c>
      <c r="BK23" s="76">
        <f t="shared" ref="BK23:BK38" si="47">AZ42</f>
        <v>-0.15805732868705152</v>
      </c>
      <c r="BL23" s="76">
        <f t="shared" ref="BL23:BL38" si="48">BA42</f>
        <v>-1.7193780935055008E-2</v>
      </c>
      <c r="BM23" s="77">
        <f t="shared" ref="BM23:BM38" si="49">BB42</f>
        <v>-0.19857442923253271</v>
      </c>
    </row>
    <row r="24" spans="1:65">
      <c r="A24" s="78">
        <v>0</v>
      </c>
      <c r="B24" s="40">
        <v>0</v>
      </c>
      <c r="C24" s="40">
        <v>0</v>
      </c>
      <c r="D24" s="40">
        <v>0</v>
      </c>
      <c r="E24" s="40">
        <v>0</v>
      </c>
      <c r="F24" s="40">
        <v>0</v>
      </c>
      <c r="G24" s="40">
        <v>0</v>
      </c>
      <c r="H24" s="40">
        <v>0</v>
      </c>
      <c r="I24" s="40">
        <v>0</v>
      </c>
      <c r="J24" s="80">
        <v>0</v>
      </c>
      <c r="L24" s="78">
        <f t="shared" si="0"/>
        <v>1.7879561837097272E-2</v>
      </c>
      <c r="M24" s="40">
        <f t="shared" si="1"/>
        <v>0</v>
      </c>
      <c r="N24" s="40">
        <f t="shared" si="2"/>
        <v>1.8496111647959531E-3</v>
      </c>
      <c r="O24" s="40">
        <f t="shared" si="3"/>
        <v>1.5098300635673666E-3</v>
      </c>
      <c r="P24" s="40">
        <f t="shared" si="4"/>
        <v>2.0138037511141633E-3</v>
      </c>
      <c r="Q24" s="40">
        <f t="shared" si="5"/>
        <v>1.9595967035573995E-3</v>
      </c>
      <c r="R24" s="40">
        <f t="shared" si="6"/>
        <v>-2.0359490175566354E-3</v>
      </c>
      <c r="S24" s="40">
        <f t="shared" si="7"/>
        <v>2.8751416311756811E-3</v>
      </c>
      <c r="T24" s="40">
        <f t="shared" si="8"/>
        <v>5.3031497303408261E-4</v>
      </c>
      <c r="U24" s="80">
        <f t="shared" si="9"/>
        <v>3.8245561287923203E-3</v>
      </c>
      <c r="W24" s="78">
        <f t="shared" si="10"/>
        <v>3.8753162611164821E-2</v>
      </c>
      <c r="X24" s="40">
        <f t="shared" si="11"/>
        <v>0</v>
      </c>
      <c r="Y24" s="40">
        <f t="shared" si="12"/>
        <v>4.0337701977866264E-3</v>
      </c>
      <c r="Z24" s="40">
        <f t="shared" si="13"/>
        <v>3.393092247325446E-3</v>
      </c>
      <c r="AA24" s="40">
        <f t="shared" si="14"/>
        <v>4.7273718517429454E-3</v>
      </c>
      <c r="AB24" s="40">
        <f t="shared" si="15"/>
        <v>4.8588595889955E-3</v>
      </c>
      <c r="AC24" s="40">
        <f t="shared" si="16"/>
        <v>-4.0008593748938502E-3</v>
      </c>
      <c r="AD24" s="40">
        <f t="shared" si="17"/>
        <v>6.3090242592152611E-3</v>
      </c>
      <c r="AE24" s="40">
        <f t="shared" si="18"/>
        <v>1.0207100777192165E-3</v>
      </c>
      <c r="AF24" s="80">
        <f t="shared" si="19"/>
        <v>8.2175203074487842E-3</v>
      </c>
      <c r="AH24" s="78">
        <f t="shared" si="20"/>
        <v>6.2550172456967923E-2</v>
      </c>
      <c r="AI24" s="40">
        <f t="shared" si="21"/>
        <v>0</v>
      </c>
      <c r="AJ24" s="40">
        <f t="shared" si="22"/>
        <v>5.6296707199051743E-3</v>
      </c>
      <c r="AK24" s="40">
        <f t="shared" si="23"/>
        <v>5.1646474247352336E-3</v>
      </c>
      <c r="AL24" s="40">
        <f t="shared" si="24"/>
        <v>7.5642265464402605E-3</v>
      </c>
      <c r="AM24" s="40">
        <f t="shared" si="25"/>
        <v>7.523029767835341E-3</v>
      </c>
      <c r="AN24" s="40">
        <f t="shared" si="26"/>
        <v>-5.4863908188975399E-3</v>
      </c>
      <c r="AO24" s="40">
        <f t="shared" si="27"/>
        <v>1.0211153512194029E-2</v>
      </c>
      <c r="AP24" s="40">
        <f t="shared" si="28"/>
        <v>1.4358368591457728E-3</v>
      </c>
      <c r="AQ24" s="80">
        <f t="shared" si="29"/>
        <v>1.3028782058490484E-2</v>
      </c>
      <c r="AS24" s="78">
        <f t="shared" si="30"/>
        <v>8.9929899448971534E-2</v>
      </c>
      <c r="AT24" s="40">
        <f t="shared" si="31"/>
        <v>0</v>
      </c>
      <c r="AU24" s="40">
        <f t="shared" si="32"/>
        <v>8.2732319325222927E-3</v>
      </c>
      <c r="AV24" s="40">
        <f t="shared" si="33"/>
        <v>7.8661138212795939E-3</v>
      </c>
      <c r="AW24" s="40">
        <f t="shared" si="34"/>
        <v>1.0525560896883994E-2</v>
      </c>
      <c r="AX24" s="40">
        <f t="shared" si="35"/>
        <v>9.8721150912331659E-3</v>
      </c>
      <c r="AY24" s="40">
        <f t="shared" si="36"/>
        <v>-5.9502859685346739E-3</v>
      </c>
      <c r="AZ24" s="40">
        <f t="shared" si="37"/>
        <v>1.4117591709714553E-2</v>
      </c>
      <c r="BA24" s="40">
        <f t="shared" si="38"/>
        <v>1.819350448994591E-3</v>
      </c>
      <c r="BB24" s="80">
        <f t="shared" si="39"/>
        <v>1.8144437531479079E-2</v>
      </c>
      <c r="BD24" s="78">
        <f t="shared" si="40"/>
        <v>0.11727784662079203</v>
      </c>
      <c r="BE24" s="40">
        <f t="shared" si="41"/>
        <v>0</v>
      </c>
      <c r="BF24" s="40">
        <f t="shared" si="42"/>
        <v>1.3463163528742484E-2</v>
      </c>
      <c r="BG24" s="40">
        <f t="shared" si="43"/>
        <v>1.2430182338176747E-2</v>
      </c>
      <c r="BH24" s="40">
        <f t="shared" si="44"/>
        <v>1.4966003898203271E-2</v>
      </c>
      <c r="BI24" s="40">
        <f t="shared" si="45"/>
        <v>1.4385992848339815E-2</v>
      </c>
      <c r="BJ24" s="40">
        <f t="shared" si="46"/>
        <v>-5.4568522036031594E-3</v>
      </c>
      <c r="BK24" s="40">
        <f t="shared" si="47"/>
        <v>1.7054134603409037E-2</v>
      </c>
      <c r="BL24" s="40">
        <f t="shared" si="48"/>
        <v>1.9716272811194429E-3</v>
      </c>
      <c r="BM24" s="80">
        <f t="shared" si="49"/>
        <v>2.1547471233118873E-2</v>
      </c>
    </row>
    <row r="25" spans="1:65">
      <c r="A25" s="78">
        <v>0</v>
      </c>
      <c r="B25" s="40">
        <v>0</v>
      </c>
      <c r="C25" s="40">
        <v>0</v>
      </c>
      <c r="D25" s="40">
        <v>0</v>
      </c>
      <c r="E25" s="40">
        <v>0</v>
      </c>
      <c r="F25" s="40">
        <v>0</v>
      </c>
      <c r="G25" s="40">
        <v>0</v>
      </c>
      <c r="H25" s="40">
        <v>0</v>
      </c>
      <c r="I25" s="40">
        <v>0</v>
      </c>
      <c r="J25" s="80">
        <v>0</v>
      </c>
      <c r="L25" s="78">
        <f t="shared" si="0"/>
        <v>-5.1490767902369339E-2</v>
      </c>
      <c r="M25" s="40">
        <f t="shared" si="1"/>
        <v>0</v>
      </c>
      <c r="N25" s="40">
        <f t="shared" si="2"/>
        <v>-5.3266349625266428E-3</v>
      </c>
      <c r="O25" s="40">
        <f t="shared" si="3"/>
        <v>-4.3481104337726997E-3</v>
      </c>
      <c r="P25" s="40">
        <f t="shared" si="4"/>
        <v>-5.7994878450765468E-3</v>
      </c>
      <c r="Q25" s="40">
        <f t="shared" si="5"/>
        <v>-5.6433787340228973E-3</v>
      </c>
      <c r="R25" s="40">
        <f t="shared" si="6"/>
        <v>5.8632632767629976E-3</v>
      </c>
      <c r="S25" s="40">
        <f t="shared" si="7"/>
        <v>-8.2800267571512941E-3</v>
      </c>
      <c r="T25" s="40">
        <f t="shared" si="8"/>
        <v>-1.5272368215977687E-3</v>
      </c>
      <c r="U25" s="80">
        <f t="shared" si="9"/>
        <v>-1.1014214651985052E-2</v>
      </c>
      <c r="W25" s="78">
        <f t="shared" si="10"/>
        <v>-0.13558169962966315</v>
      </c>
      <c r="X25" s="40">
        <f t="shared" si="11"/>
        <v>0</v>
      </c>
      <c r="Y25" s="40">
        <f t="shared" si="12"/>
        <v>-1.4125690291444871E-2</v>
      </c>
      <c r="Z25" s="40">
        <f t="shared" si="13"/>
        <v>-1.1934979294258956E-2</v>
      </c>
      <c r="AA25" s="40">
        <f t="shared" si="14"/>
        <v>-1.6731308969624745E-2</v>
      </c>
      <c r="AB25" s="40">
        <f t="shared" si="15"/>
        <v>-1.7323285808883732E-2</v>
      </c>
      <c r="AC25" s="40">
        <f t="shared" si="16"/>
        <v>1.377905818428907E-2</v>
      </c>
      <c r="AD25" s="40">
        <f t="shared" si="17"/>
        <v>-2.2113691238880646E-2</v>
      </c>
      <c r="AE25" s="40">
        <f t="shared" si="18"/>
        <v>-3.5028318190219176E-3</v>
      </c>
      <c r="AF25" s="80">
        <f t="shared" si="19"/>
        <v>-2.8711614100516474E-2</v>
      </c>
      <c r="AH25" s="78">
        <f t="shared" si="20"/>
        <v>-0.23814529862165815</v>
      </c>
      <c r="AI25" s="40">
        <f t="shared" si="21"/>
        <v>0</v>
      </c>
      <c r="AJ25" s="40">
        <f t="shared" si="22"/>
        <v>-2.100392004561499E-2</v>
      </c>
      <c r="AK25" s="40">
        <f t="shared" si="23"/>
        <v>-1.9570269441440809E-2</v>
      </c>
      <c r="AL25" s="40">
        <f t="shared" si="24"/>
        <v>-2.8957972285344129E-2</v>
      </c>
      <c r="AM25" s="40">
        <f t="shared" si="25"/>
        <v>-2.8805689843655835E-2</v>
      </c>
      <c r="AN25" s="40">
        <f t="shared" si="26"/>
        <v>2.0181604231042274E-2</v>
      </c>
      <c r="AO25" s="40">
        <f t="shared" si="27"/>
        <v>-3.8931620151408719E-2</v>
      </c>
      <c r="AP25" s="40">
        <f t="shared" si="28"/>
        <v>-5.2920018457166722E-3</v>
      </c>
      <c r="AQ25" s="80">
        <f t="shared" si="29"/>
        <v>-4.9447846260641928E-2</v>
      </c>
      <c r="AS25" s="78">
        <f t="shared" si="30"/>
        <v>-0.35681998446065483</v>
      </c>
      <c r="AT25" s="40">
        <f t="shared" si="31"/>
        <v>0</v>
      </c>
      <c r="AU25" s="40">
        <f t="shared" si="32"/>
        <v>-3.2462171491844459E-2</v>
      </c>
      <c r="AV25" s="40">
        <f t="shared" si="33"/>
        <v>-3.1279505110888492E-2</v>
      </c>
      <c r="AW25" s="40">
        <f t="shared" si="34"/>
        <v>-4.1793579587264186E-2</v>
      </c>
      <c r="AX25" s="40">
        <f t="shared" si="35"/>
        <v>-3.8987565026145893E-2</v>
      </c>
      <c r="AY25" s="40">
        <f t="shared" si="36"/>
        <v>2.219231131959358E-2</v>
      </c>
      <c r="AZ25" s="40">
        <f t="shared" si="37"/>
        <v>-5.5863685470233848E-2</v>
      </c>
      <c r="BA25" s="40">
        <f t="shared" si="38"/>
        <v>-6.9543031098449346E-3</v>
      </c>
      <c r="BB25" s="80">
        <f t="shared" si="39"/>
        <v>-7.1621142813042604E-2</v>
      </c>
      <c r="BD25" s="78">
        <f t="shared" si="40"/>
        <v>-0.49608757081332178</v>
      </c>
      <c r="BE25" s="40">
        <f t="shared" si="41"/>
        <v>0</v>
      </c>
      <c r="BF25" s="40">
        <f t="shared" si="42"/>
        <v>-5.8891549982300118E-2</v>
      </c>
      <c r="BG25" s="40">
        <f t="shared" si="43"/>
        <v>-5.4521717855522456E-2</v>
      </c>
      <c r="BH25" s="40">
        <f t="shared" si="44"/>
        <v>-6.4406237687157752E-2</v>
      </c>
      <c r="BI25" s="40">
        <f t="shared" si="45"/>
        <v>-6.1974184693562265E-2</v>
      </c>
      <c r="BJ25" s="40">
        <f t="shared" si="46"/>
        <v>1.9679532973373496E-2</v>
      </c>
      <c r="BK25" s="40">
        <f t="shared" si="47"/>
        <v>-7.0817833160240637E-2</v>
      </c>
      <c r="BL25" s="40">
        <f t="shared" si="48"/>
        <v>-7.7297626620452704E-3</v>
      </c>
      <c r="BM25" s="80">
        <f t="shared" si="49"/>
        <v>-8.8950863648268541E-2</v>
      </c>
    </row>
    <row r="26" spans="1:65">
      <c r="A26" s="78">
        <v>0</v>
      </c>
      <c r="B26" s="40">
        <v>0</v>
      </c>
      <c r="C26" s="40">
        <v>0</v>
      </c>
      <c r="D26" s="40">
        <v>0</v>
      </c>
      <c r="E26" s="40">
        <v>0</v>
      </c>
      <c r="F26" s="40">
        <v>0</v>
      </c>
      <c r="G26" s="40">
        <v>0</v>
      </c>
      <c r="H26" s="40">
        <v>0</v>
      </c>
      <c r="I26" s="40">
        <v>0</v>
      </c>
      <c r="J26" s="80">
        <v>0</v>
      </c>
      <c r="L26" s="78">
        <f t="shared" si="0"/>
        <v>5.2862767899756045E-2</v>
      </c>
      <c r="M26" s="40">
        <f t="shared" si="1"/>
        <v>0</v>
      </c>
      <c r="N26" s="40">
        <f t="shared" si="2"/>
        <v>5.4685660979978271E-3</v>
      </c>
      <c r="O26" s="40">
        <f t="shared" si="3"/>
        <v>4.4639682418186879E-3</v>
      </c>
      <c r="P26" s="40">
        <f t="shared" si="4"/>
        <v>5.95401840720326E-3</v>
      </c>
      <c r="Q26" s="40">
        <f t="shared" si="5"/>
        <v>5.7937496825201593E-3</v>
      </c>
      <c r="R26" s="40">
        <f t="shared" si="6"/>
        <v>-6.0194931705499621E-3</v>
      </c>
      <c r="S26" s="40">
        <f t="shared" si="7"/>
        <v>8.5006526509175968E-3</v>
      </c>
      <c r="T26" s="40">
        <f t="shared" si="8"/>
        <v>1.5679308916340521E-3</v>
      </c>
      <c r="U26" s="80">
        <f t="shared" si="9"/>
        <v>1.1307694494864707E-2</v>
      </c>
      <c r="W26" s="78">
        <f t="shared" si="10"/>
        <v>0.12043447180815051</v>
      </c>
      <c r="X26" s="40">
        <f t="shared" si="11"/>
        <v>0</v>
      </c>
      <c r="Y26" s="40">
        <f t="shared" si="12"/>
        <v>1.2539092600039919E-2</v>
      </c>
      <c r="Z26" s="40">
        <f t="shared" si="13"/>
        <v>1.0560436026182642E-2</v>
      </c>
      <c r="AA26" s="40">
        <f t="shared" si="14"/>
        <v>1.4738339915294541E-2</v>
      </c>
      <c r="AB26" s="40">
        <f t="shared" si="15"/>
        <v>1.5179199532208211E-2</v>
      </c>
      <c r="AC26" s="40">
        <f t="shared" si="16"/>
        <v>-1.2380271184349978E-2</v>
      </c>
      <c r="AD26" s="40">
        <f t="shared" si="17"/>
        <v>1.9616765424634048E-2</v>
      </c>
      <c r="AE26" s="40">
        <f t="shared" si="18"/>
        <v>3.1554304884011666E-3</v>
      </c>
      <c r="AF26" s="80">
        <f t="shared" si="19"/>
        <v>2.5528531521178777E-2</v>
      </c>
      <c r="AH26" s="78">
        <f t="shared" si="20"/>
        <v>0.19707725289924938</v>
      </c>
      <c r="AI26" s="40">
        <f t="shared" si="21"/>
        <v>0</v>
      </c>
      <c r="AJ26" s="40">
        <f t="shared" si="22"/>
        <v>1.7678992745161465E-2</v>
      </c>
      <c r="AK26" s="40">
        <f t="shared" si="23"/>
        <v>1.6266065285186669E-2</v>
      </c>
      <c r="AL26" s="40">
        <f t="shared" si="24"/>
        <v>2.3874968204385567E-2</v>
      </c>
      <c r="AM26" s="40">
        <f t="shared" si="25"/>
        <v>2.3759664604473034E-2</v>
      </c>
      <c r="AN26" s="40">
        <f t="shared" si="26"/>
        <v>-1.7164706792204238E-2</v>
      </c>
      <c r="AO26" s="40">
        <f t="shared" si="27"/>
        <v>3.2184312358601863E-2</v>
      </c>
      <c r="AP26" s="40">
        <f t="shared" si="28"/>
        <v>4.492424978048748E-3</v>
      </c>
      <c r="AQ26" s="80">
        <f t="shared" si="29"/>
        <v>4.1024111997315753E-2</v>
      </c>
      <c r="AS26" s="78">
        <f t="shared" si="30"/>
        <v>0.27026075434509195</v>
      </c>
      <c r="AT26" s="40">
        <f t="shared" si="31"/>
        <v>0</v>
      </c>
      <c r="AU26" s="40">
        <f t="shared" si="32"/>
        <v>2.4744989637031152E-2</v>
      </c>
      <c r="AV26" s="40">
        <f t="shared" si="33"/>
        <v>2.3486837427843143E-2</v>
      </c>
      <c r="AW26" s="40">
        <f t="shared" si="34"/>
        <v>3.1790343576120157E-2</v>
      </c>
      <c r="AX26" s="40">
        <f t="shared" si="35"/>
        <v>3.0038554427278815E-2</v>
      </c>
      <c r="AY26" s="40">
        <f t="shared" si="36"/>
        <v>-1.840465602048192E-2</v>
      </c>
      <c r="AZ26" s="40">
        <f t="shared" si="37"/>
        <v>4.2625863713727959E-2</v>
      </c>
      <c r="BA26" s="40">
        <f t="shared" si="38"/>
        <v>5.5175216623728216E-3</v>
      </c>
      <c r="BB26" s="80">
        <f t="shared" si="39"/>
        <v>5.4697790329215602E-2</v>
      </c>
      <c r="BD26" s="78">
        <f t="shared" si="40"/>
        <v>0.32250787450634755</v>
      </c>
      <c r="BE26" s="40">
        <f t="shared" si="41"/>
        <v>0</v>
      </c>
      <c r="BF26" s="40">
        <f t="shared" si="42"/>
        <v>3.4660138954557169E-2</v>
      </c>
      <c r="BG26" s="40">
        <f t="shared" si="43"/>
        <v>3.2206301259199356E-2</v>
      </c>
      <c r="BH26" s="40">
        <f t="shared" si="44"/>
        <v>4.0273625981250352E-2</v>
      </c>
      <c r="BI26" s="40">
        <f t="shared" si="45"/>
        <v>3.8662130891247495E-2</v>
      </c>
      <c r="BJ26" s="40">
        <f t="shared" si="46"/>
        <v>-1.7461971253467233E-2</v>
      </c>
      <c r="BK26" s="40">
        <f t="shared" si="47"/>
        <v>4.8236007263501524E-2</v>
      </c>
      <c r="BL26" s="40">
        <f t="shared" si="48"/>
        <v>5.808440241958218E-3</v>
      </c>
      <c r="BM26" s="80">
        <f t="shared" si="49"/>
        <v>6.1199145242815181E-2</v>
      </c>
    </row>
    <row r="27" spans="1:65">
      <c r="A27" s="78">
        <v>0</v>
      </c>
      <c r="B27" s="40">
        <v>0</v>
      </c>
      <c r="C27" s="40">
        <v>0</v>
      </c>
      <c r="D27" s="40">
        <v>0</v>
      </c>
      <c r="E27" s="40">
        <v>0</v>
      </c>
      <c r="F27" s="40">
        <v>0</v>
      </c>
      <c r="G27" s="40">
        <v>0</v>
      </c>
      <c r="H27" s="40">
        <v>0</v>
      </c>
      <c r="I27" s="40">
        <v>0</v>
      </c>
      <c r="J27" s="80">
        <v>0</v>
      </c>
      <c r="L27" s="78">
        <f t="shared" si="0"/>
        <v>1.6125515659366308E-2</v>
      </c>
      <c r="M27" s="40">
        <f t="shared" si="1"/>
        <v>0</v>
      </c>
      <c r="N27" s="40">
        <f t="shared" si="2"/>
        <v>1.6681579824720193E-3</v>
      </c>
      <c r="O27" s="40">
        <f t="shared" si="3"/>
        <v>1.3617105695801701E-3</v>
      </c>
      <c r="P27" s="40">
        <f t="shared" si="4"/>
        <v>1.8162427144106182E-3</v>
      </c>
      <c r="Q27" s="40">
        <f t="shared" si="5"/>
        <v>1.767353563647933E-3</v>
      </c>
      <c r="R27" s="40">
        <f t="shared" si="6"/>
        <v>-1.8362154544616629E-3</v>
      </c>
      <c r="S27" s="40">
        <f t="shared" si="7"/>
        <v>2.5930804020165205E-3</v>
      </c>
      <c r="T27" s="40">
        <f t="shared" si="8"/>
        <v>4.7828926010447828E-4</v>
      </c>
      <c r="U27" s="80">
        <f t="shared" si="9"/>
        <v>3.4493540897072949E-3</v>
      </c>
      <c r="W27" s="78">
        <f t="shared" si="10"/>
        <v>4.066558443728014E-2</v>
      </c>
      <c r="X27" s="40">
        <f t="shared" si="11"/>
        <v>0</v>
      </c>
      <c r="Y27" s="40">
        <f t="shared" si="12"/>
        <v>4.2359666452726633E-3</v>
      </c>
      <c r="Z27" s="40">
        <f t="shared" si="13"/>
        <v>3.5757695628748703E-3</v>
      </c>
      <c r="AA27" s="40">
        <f t="shared" si="14"/>
        <v>5.0064516555394173E-3</v>
      </c>
      <c r="AB27" s="40">
        <f t="shared" si="15"/>
        <v>5.1758747567089407E-3</v>
      </c>
      <c r="AC27" s="40">
        <f t="shared" si="16"/>
        <v>-4.1462642013647714E-3</v>
      </c>
      <c r="AD27" s="40">
        <f t="shared" si="17"/>
        <v>6.6301278084259282E-3</v>
      </c>
      <c r="AE27" s="40">
        <f t="shared" si="18"/>
        <v>1.0548227354537033E-3</v>
      </c>
      <c r="AF27" s="80">
        <f t="shared" si="19"/>
        <v>8.6139466413226312E-3</v>
      </c>
      <c r="AH27" s="78">
        <f t="shared" si="20"/>
        <v>7.2325229588429546E-2</v>
      </c>
      <c r="AI27" s="40">
        <f t="shared" si="21"/>
        <v>0</v>
      </c>
      <c r="AJ27" s="40">
        <f t="shared" si="22"/>
        <v>6.3591596243148651E-3</v>
      </c>
      <c r="AK27" s="40">
        <f t="shared" si="23"/>
        <v>5.9326542574604391E-3</v>
      </c>
      <c r="AL27" s="40">
        <f t="shared" si="24"/>
        <v>8.7806154501276299E-3</v>
      </c>
      <c r="AM27" s="40">
        <f t="shared" si="25"/>
        <v>8.7202983221435371E-3</v>
      </c>
      <c r="AN27" s="40">
        <f t="shared" si="26"/>
        <v>-6.1226216800051381E-3</v>
      </c>
      <c r="AO27" s="40">
        <f t="shared" si="27"/>
        <v>1.1821537497446808E-2</v>
      </c>
      <c r="AP27" s="40">
        <f t="shared" si="28"/>
        <v>1.6071092066475379E-3</v>
      </c>
      <c r="AQ27" s="80">
        <f t="shared" si="29"/>
        <v>1.5014870150380303E-2</v>
      </c>
      <c r="AS27" s="78">
        <f t="shared" si="30"/>
        <v>0.10580706796887275</v>
      </c>
      <c r="AT27" s="40">
        <f t="shared" si="31"/>
        <v>0</v>
      </c>
      <c r="AU27" s="40">
        <f t="shared" si="32"/>
        <v>9.5918905166099168E-3</v>
      </c>
      <c r="AV27" s="40">
        <f t="shared" si="33"/>
        <v>9.2361956443308395E-3</v>
      </c>
      <c r="AW27" s="40">
        <f t="shared" si="34"/>
        <v>1.2401941482376576E-2</v>
      </c>
      <c r="AX27" s="40">
        <f t="shared" si="35"/>
        <v>1.1592923573770324E-2</v>
      </c>
      <c r="AY27" s="40">
        <f t="shared" si="36"/>
        <v>-6.6899049998920841E-3</v>
      </c>
      <c r="AZ27" s="40">
        <f t="shared" si="37"/>
        <v>1.6598602382380513E-2</v>
      </c>
      <c r="BA27" s="40">
        <f t="shared" si="38"/>
        <v>2.0760963530778846E-3</v>
      </c>
      <c r="BB27" s="80">
        <f t="shared" si="39"/>
        <v>2.1270650195471967E-2</v>
      </c>
      <c r="BD27" s="78">
        <f t="shared" si="40"/>
        <v>0.12700433769174593</v>
      </c>
      <c r="BE27" s="40">
        <f t="shared" si="41"/>
        <v>0</v>
      </c>
      <c r="BF27" s="40">
        <f t="shared" si="42"/>
        <v>1.3614582940182338E-2</v>
      </c>
      <c r="BG27" s="40">
        <f t="shared" si="43"/>
        <v>1.2773784435859227E-2</v>
      </c>
      <c r="BH27" s="40">
        <f t="shared" si="44"/>
        <v>1.5843708697906248E-2</v>
      </c>
      <c r="BI27" s="40">
        <f t="shared" si="45"/>
        <v>1.509160973519668E-2</v>
      </c>
      <c r="BJ27" s="40">
        <f t="shared" si="46"/>
        <v>-6.3074467283475346E-3</v>
      </c>
      <c r="BK27" s="40">
        <f t="shared" si="47"/>
        <v>1.8874703450564814E-2</v>
      </c>
      <c r="BL27" s="40">
        <f t="shared" si="48"/>
        <v>2.194125434486275E-3</v>
      </c>
      <c r="BM27" s="80">
        <f t="shared" si="49"/>
        <v>2.3908326171532598E-2</v>
      </c>
    </row>
    <row r="28" spans="1:65">
      <c r="A28" s="78">
        <v>0</v>
      </c>
      <c r="B28" s="40">
        <v>0</v>
      </c>
      <c r="C28" s="40">
        <v>0</v>
      </c>
      <c r="D28" s="40">
        <v>0</v>
      </c>
      <c r="E28" s="40">
        <v>0</v>
      </c>
      <c r="F28" s="40">
        <v>0</v>
      </c>
      <c r="G28" s="40">
        <v>0</v>
      </c>
      <c r="H28" s="40">
        <v>0</v>
      </c>
      <c r="I28" s="40">
        <v>0</v>
      </c>
      <c r="J28" s="80">
        <v>0</v>
      </c>
      <c r="L28" s="78">
        <f t="shared" si="0"/>
        <v>1.2506255642452618E-2</v>
      </c>
      <c r="M28" s="40">
        <f t="shared" si="1"/>
        <v>0</v>
      </c>
      <c r="N28" s="40">
        <f t="shared" si="2"/>
        <v>1.293751506710757E-3</v>
      </c>
      <c r="O28" s="40">
        <f t="shared" si="3"/>
        <v>1.0560840877239025E-3</v>
      </c>
      <c r="P28" s="40">
        <f t="shared" si="4"/>
        <v>1.4085996488408651E-3</v>
      </c>
      <c r="Q28" s="40">
        <f t="shared" si="5"/>
        <v>1.370683328488938E-3</v>
      </c>
      <c r="R28" s="40">
        <f t="shared" si="6"/>
        <v>-1.4240896460747542E-3</v>
      </c>
      <c r="S28" s="40">
        <f t="shared" si="7"/>
        <v>2.0110815116920621E-3</v>
      </c>
      <c r="T28" s="40">
        <f t="shared" si="8"/>
        <v>3.7094055683309422E-4</v>
      </c>
      <c r="U28" s="80">
        <f t="shared" si="9"/>
        <v>2.6751705159991208E-3</v>
      </c>
      <c r="W28" s="78">
        <f t="shared" si="10"/>
        <v>2.7862881861249716E-2</v>
      </c>
      <c r="X28" s="40">
        <f t="shared" si="11"/>
        <v>0</v>
      </c>
      <c r="Y28" s="40">
        <f t="shared" si="12"/>
        <v>2.9006287405475444E-3</v>
      </c>
      <c r="Z28" s="40">
        <f t="shared" si="13"/>
        <v>2.44159268976146E-3</v>
      </c>
      <c r="AA28" s="40">
        <f t="shared" si="14"/>
        <v>3.4049610572844885E-3</v>
      </c>
      <c r="AB28" s="40">
        <f t="shared" si="15"/>
        <v>3.5036596617824909E-3</v>
      </c>
      <c r="AC28" s="40">
        <f t="shared" si="16"/>
        <v>-2.869666489173047E-3</v>
      </c>
      <c r="AD28" s="40">
        <f t="shared" si="17"/>
        <v>4.5373754927256309E-3</v>
      </c>
      <c r="AE28" s="40">
        <f t="shared" si="18"/>
        <v>7.3172231191645423E-4</v>
      </c>
      <c r="AF28" s="80">
        <f t="shared" si="19"/>
        <v>5.9070570321005048E-3</v>
      </c>
      <c r="AH28" s="78">
        <f t="shared" si="20"/>
        <v>4.4706805358523692E-2</v>
      </c>
      <c r="AI28" s="40">
        <f t="shared" si="21"/>
        <v>0</v>
      </c>
      <c r="AJ28" s="40">
        <f t="shared" si="22"/>
        <v>4.0302339505300603E-3</v>
      </c>
      <c r="AK28" s="40">
        <f t="shared" si="23"/>
        <v>3.6955292167807456E-3</v>
      </c>
      <c r="AL28" s="40">
        <f t="shared" si="24"/>
        <v>5.4129344858785582E-3</v>
      </c>
      <c r="AM28" s="40">
        <f t="shared" si="25"/>
        <v>5.3894040879466573E-3</v>
      </c>
      <c r="AN28" s="40">
        <f t="shared" si="26"/>
        <v>-3.9211506108223076E-3</v>
      </c>
      <c r="AO28" s="40">
        <f t="shared" si="27"/>
        <v>7.2993681564905277E-3</v>
      </c>
      <c r="AP28" s="40">
        <f t="shared" si="28"/>
        <v>1.0255560243587626E-3</v>
      </c>
      <c r="AQ28" s="80">
        <f t="shared" si="29"/>
        <v>9.3125489567172162E-3</v>
      </c>
      <c r="AS28" s="78">
        <f t="shared" si="30"/>
        <v>6.2653398478478159E-2</v>
      </c>
      <c r="AT28" s="40">
        <f t="shared" si="31"/>
        <v>0</v>
      </c>
      <c r="AU28" s="40">
        <f t="shared" si="32"/>
        <v>5.7630093534545967E-3</v>
      </c>
      <c r="AV28" s="40">
        <f t="shared" si="33"/>
        <v>5.4662597379495888E-3</v>
      </c>
      <c r="AW28" s="40">
        <f t="shared" si="34"/>
        <v>7.3540006877102953E-3</v>
      </c>
      <c r="AX28" s="40">
        <f t="shared" si="35"/>
        <v>6.9291593424599656E-3</v>
      </c>
      <c r="AY28" s="40">
        <f t="shared" si="36"/>
        <v>-4.2252200233219095E-3</v>
      </c>
      <c r="AZ28" s="40">
        <f t="shared" si="37"/>
        <v>9.859921696692895E-3</v>
      </c>
      <c r="BA28" s="40">
        <f t="shared" si="38"/>
        <v>1.2769377256810579E-3</v>
      </c>
      <c r="BB28" s="80">
        <f t="shared" si="39"/>
        <v>1.2665708297656141E-2</v>
      </c>
      <c r="BD28" s="78">
        <f t="shared" si="40"/>
        <v>8.1627027566883059E-2</v>
      </c>
      <c r="BE28" s="40">
        <f t="shared" si="41"/>
        <v>0</v>
      </c>
      <c r="BF28" s="40">
        <f t="shared" si="42"/>
        <v>9.3637124147191407E-3</v>
      </c>
      <c r="BG28" s="40">
        <f t="shared" si="43"/>
        <v>8.6327476147033816E-3</v>
      </c>
      <c r="BH28" s="40">
        <f t="shared" si="44"/>
        <v>1.043471888443288E-2</v>
      </c>
      <c r="BI28" s="40">
        <f t="shared" si="45"/>
        <v>1.0060825561341337E-2</v>
      </c>
      <c r="BJ28" s="40">
        <f t="shared" si="46"/>
        <v>-3.8828824732058029E-3</v>
      </c>
      <c r="BK28" s="40">
        <f t="shared" si="47"/>
        <v>1.1897254711748642E-2</v>
      </c>
      <c r="BL28" s="40">
        <f t="shared" si="48"/>
        <v>1.3825852945220322E-3</v>
      </c>
      <c r="BM28" s="80">
        <f t="shared" si="49"/>
        <v>1.5026686210352497E-2</v>
      </c>
    </row>
    <row r="29" spans="1:65">
      <c r="A29" s="78">
        <v>0</v>
      </c>
      <c r="B29" s="40">
        <v>0</v>
      </c>
      <c r="C29" s="40">
        <v>0</v>
      </c>
      <c r="D29" s="40">
        <v>0</v>
      </c>
      <c r="E29" s="40">
        <v>0</v>
      </c>
      <c r="F29" s="40">
        <v>0</v>
      </c>
      <c r="G29" s="40">
        <v>0</v>
      </c>
      <c r="H29" s="40">
        <v>0</v>
      </c>
      <c r="I29" s="40">
        <v>0</v>
      </c>
      <c r="J29" s="80">
        <v>0</v>
      </c>
      <c r="L29" s="78">
        <f t="shared" si="0"/>
        <v>-6.0784872278836465E-3</v>
      </c>
      <c r="M29" s="40">
        <f t="shared" si="1"/>
        <v>0</v>
      </c>
      <c r="N29" s="40">
        <f t="shared" si="2"/>
        <v>-6.2880947218941791E-4</v>
      </c>
      <c r="O29" s="40">
        <f t="shared" si="3"/>
        <v>-5.1329461209877983E-4</v>
      </c>
      <c r="P29" s="40">
        <f t="shared" si="4"/>
        <v>-6.8462977404813805E-4</v>
      </c>
      <c r="Q29" s="40">
        <f t="shared" si="5"/>
        <v>-6.6620108719120321E-4</v>
      </c>
      <c r="R29" s="40">
        <f t="shared" si="6"/>
        <v>6.9215846633126517E-4</v>
      </c>
      <c r="S29" s="40">
        <f t="shared" si="7"/>
        <v>-9.7745749267730514E-4</v>
      </c>
      <c r="T29" s="40">
        <f t="shared" si="8"/>
        <v>-1.8029036839453474E-4</v>
      </c>
      <c r="U29" s="80">
        <f t="shared" si="9"/>
        <v>-1.3002284839527395E-3</v>
      </c>
      <c r="W29" s="78">
        <f t="shared" si="10"/>
        <v>-1.700872058713232E-2</v>
      </c>
      <c r="X29" s="40">
        <f t="shared" si="11"/>
        <v>0</v>
      </c>
      <c r="Y29" s="40">
        <f t="shared" si="12"/>
        <v>-1.7725205253373835E-3</v>
      </c>
      <c r="Z29" s="40">
        <f t="shared" si="13"/>
        <v>-1.499444312283587E-3</v>
      </c>
      <c r="AA29" s="40">
        <f t="shared" si="14"/>
        <v>-2.1055601107504663E-3</v>
      </c>
      <c r="AB29" s="40">
        <f t="shared" si="15"/>
        <v>-2.1843684724282006E-3</v>
      </c>
      <c r="AC29" s="40">
        <f t="shared" si="16"/>
        <v>1.7210623420048127E-3</v>
      </c>
      <c r="AD29" s="40">
        <f t="shared" si="17"/>
        <v>-2.7755726745759771E-3</v>
      </c>
      <c r="AE29" s="40">
        <f t="shared" si="18"/>
        <v>-4.3708041580700087E-4</v>
      </c>
      <c r="AF29" s="80">
        <f t="shared" si="19"/>
        <v>-3.6005562583149128E-3</v>
      </c>
      <c r="AH29" s="78">
        <f t="shared" si="20"/>
        <v>-2.7787601560246452E-2</v>
      </c>
      <c r="AI29" s="40">
        <f t="shared" si="21"/>
        <v>0</v>
      </c>
      <c r="AJ29" s="40">
        <f t="shared" si="22"/>
        <v>-2.4953853677822974E-3</v>
      </c>
      <c r="AK29" s="40">
        <f t="shared" si="23"/>
        <v>-2.3018721180598617E-3</v>
      </c>
      <c r="AL29" s="40">
        <f t="shared" si="24"/>
        <v>-3.3905164683054141E-3</v>
      </c>
      <c r="AM29" s="40">
        <f t="shared" si="25"/>
        <v>-3.3911071944739616E-3</v>
      </c>
      <c r="AN29" s="40">
        <f t="shared" si="26"/>
        <v>2.3939353928834344E-3</v>
      </c>
      <c r="AO29" s="40">
        <f t="shared" si="27"/>
        <v>-4.5430462787011943E-3</v>
      </c>
      <c r="AP29" s="40">
        <f t="shared" si="28"/>
        <v>-6.2511253390682873E-4</v>
      </c>
      <c r="AQ29" s="80">
        <f t="shared" si="29"/>
        <v>-5.7798223964142473E-3</v>
      </c>
      <c r="AS29" s="78">
        <f t="shared" si="30"/>
        <v>-3.6474224017900299E-2</v>
      </c>
      <c r="AT29" s="40">
        <f t="shared" si="31"/>
        <v>0</v>
      </c>
      <c r="AU29" s="40">
        <f t="shared" si="32"/>
        <v>-3.3340941761063952E-3</v>
      </c>
      <c r="AV29" s="40">
        <f t="shared" si="33"/>
        <v>-3.1589522005483757E-3</v>
      </c>
      <c r="AW29" s="40">
        <f t="shared" si="34"/>
        <v>-4.3300434942943559E-3</v>
      </c>
      <c r="AX29" s="40">
        <f t="shared" si="35"/>
        <v>-4.1363891810741989E-3</v>
      </c>
      <c r="AY29" s="40">
        <f t="shared" si="36"/>
        <v>2.5411129752607718E-3</v>
      </c>
      <c r="AZ29" s="40">
        <f t="shared" si="37"/>
        <v>-5.7824214479981388E-3</v>
      </c>
      <c r="BA29" s="40">
        <f t="shared" si="38"/>
        <v>-7.4678788017193767E-4</v>
      </c>
      <c r="BB29" s="80">
        <f t="shared" si="39"/>
        <v>-7.4028395919568035E-3</v>
      </c>
      <c r="BD29" s="78">
        <f t="shared" si="40"/>
        <v>-4.5528116453106823E-2</v>
      </c>
      <c r="BE29" s="40">
        <f t="shared" si="41"/>
        <v>0</v>
      </c>
      <c r="BF29" s="40">
        <f t="shared" si="42"/>
        <v>-5.052288310497411E-3</v>
      </c>
      <c r="BG29" s="40">
        <f t="shared" si="43"/>
        <v>-4.669946249179509E-3</v>
      </c>
      <c r="BH29" s="40">
        <f t="shared" si="44"/>
        <v>-5.8001097133792059E-3</v>
      </c>
      <c r="BI29" s="40">
        <f t="shared" si="45"/>
        <v>-5.6307669280308593E-3</v>
      </c>
      <c r="BJ29" s="40">
        <f t="shared" si="46"/>
        <v>2.3777553307721116E-3</v>
      </c>
      <c r="BK29" s="40">
        <f t="shared" si="47"/>
        <v>-6.7546020407073257E-3</v>
      </c>
      <c r="BL29" s="40">
        <f t="shared" si="48"/>
        <v>-7.9720109948124766E-4</v>
      </c>
      <c r="BM29" s="80">
        <f t="shared" si="49"/>
        <v>-8.5294580139704656E-3</v>
      </c>
    </row>
    <row r="30" spans="1:65">
      <c r="A30" s="78">
        <v>0</v>
      </c>
      <c r="B30" s="40">
        <v>0</v>
      </c>
      <c r="C30" s="40">
        <v>0</v>
      </c>
      <c r="D30" s="40">
        <v>0</v>
      </c>
      <c r="E30" s="40">
        <v>0</v>
      </c>
      <c r="F30" s="40">
        <v>0</v>
      </c>
      <c r="G30" s="40">
        <v>0</v>
      </c>
      <c r="H30" s="40">
        <v>0</v>
      </c>
      <c r="I30" s="40">
        <v>0</v>
      </c>
      <c r="J30" s="80">
        <v>0</v>
      </c>
      <c r="L30" s="78">
        <f t="shared" si="0"/>
        <v>3.776810603746153E-2</v>
      </c>
      <c r="M30" s="40">
        <f t="shared" si="1"/>
        <v>0</v>
      </c>
      <c r="N30" s="40">
        <f t="shared" si="2"/>
        <v>3.9070482395796441E-3</v>
      </c>
      <c r="O30" s="40">
        <f t="shared" si="3"/>
        <v>3.1893075713435538E-3</v>
      </c>
      <c r="P30" s="40">
        <f t="shared" si="4"/>
        <v>4.2538824107484592E-3</v>
      </c>
      <c r="Q30" s="40">
        <f t="shared" si="5"/>
        <v>4.1393775062796186E-3</v>
      </c>
      <c r="R30" s="40">
        <f t="shared" si="6"/>
        <v>-4.3006612288675793E-3</v>
      </c>
      <c r="S30" s="40">
        <f t="shared" si="7"/>
        <v>6.0733397713169284E-3</v>
      </c>
      <c r="T30" s="40">
        <f t="shared" si="8"/>
        <v>1.120217168479363E-3</v>
      </c>
      <c r="U30" s="80">
        <f t="shared" si="9"/>
        <v>8.0788468271492282E-3</v>
      </c>
      <c r="W30" s="78">
        <f t="shared" si="10"/>
        <v>9.0529180898019659E-2</v>
      </c>
      <c r="X30" s="40">
        <f t="shared" si="11"/>
        <v>0</v>
      </c>
      <c r="Y30" s="40">
        <f t="shared" si="12"/>
        <v>9.4278292248207024E-3</v>
      </c>
      <c r="Z30" s="40">
        <f t="shared" si="13"/>
        <v>7.949527819627808E-3</v>
      </c>
      <c r="AA30" s="40">
        <f t="shared" si="14"/>
        <v>1.1112822142621017E-2</v>
      </c>
      <c r="AB30" s="40">
        <f t="shared" si="15"/>
        <v>1.1467687930280754E-2</v>
      </c>
      <c r="AC30" s="40">
        <f t="shared" si="16"/>
        <v>-9.2672591618198508E-3</v>
      </c>
      <c r="AD30" s="40">
        <f t="shared" si="17"/>
        <v>1.4752979684017124E-2</v>
      </c>
      <c r="AE30" s="40">
        <f t="shared" si="18"/>
        <v>2.3597624251697194E-3</v>
      </c>
      <c r="AF30" s="80">
        <f t="shared" si="19"/>
        <v>1.9182705447354051E-2</v>
      </c>
      <c r="AH30" s="78">
        <f t="shared" si="20"/>
        <v>0.14748119582755345</v>
      </c>
      <c r="AI30" s="40">
        <f t="shared" si="21"/>
        <v>0</v>
      </c>
      <c r="AJ30" s="40">
        <f t="shared" si="22"/>
        <v>1.324720615287521E-2</v>
      </c>
      <c r="AK30" s="40">
        <f t="shared" si="23"/>
        <v>1.2189288931048658E-2</v>
      </c>
      <c r="AL30" s="40">
        <f t="shared" si="24"/>
        <v>1.790210331585268E-2</v>
      </c>
      <c r="AM30" s="40">
        <f t="shared" si="25"/>
        <v>1.7843693184019165E-2</v>
      </c>
      <c r="AN30" s="40">
        <f t="shared" si="26"/>
        <v>-1.2822496123328735E-2</v>
      </c>
      <c r="AO30" s="40">
        <f t="shared" si="27"/>
        <v>2.4091721186105926E-2</v>
      </c>
      <c r="AP30" s="40">
        <f t="shared" si="28"/>
        <v>3.3532614742792085E-3</v>
      </c>
      <c r="AQ30" s="80">
        <f t="shared" si="29"/>
        <v>3.0697221466413772E-2</v>
      </c>
      <c r="AS30" s="78">
        <f t="shared" si="30"/>
        <v>0.20647543858839498</v>
      </c>
      <c r="AT30" s="40">
        <f t="shared" si="31"/>
        <v>0</v>
      </c>
      <c r="AU30" s="40">
        <f t="shared" si="32"/>
        <v>1.8943204947013161E-2</v>
      </c>
      <c r="AV30" s="40">
        <f t="shared" si="33"/>
        <v>1.8010054216785028E-2</v>
      </c>
      <c r="AW30" s="40">
        <f t="shared" si="34"/>
        <v>2.4282797966939561E-2</v>
      </c>
      <c r="AX30" s="40">
        <f t="shared" si="35"/>
        <v>2.2905193975277415E-2</v>
      </c>
      <c r="AY30" s="40">
        <f t="shared" si="36"/>
        <v>-1.3822036516162553E-2</v>
      </c>
      <c r="AZ30" s="40">
        <f t="shared" si="37"/>
        <v>3.2508801583659055E-2</v>
      </c>
      <c r="BA30" s="40">
        <f t="shared" si="38"/>
        <v>4.1796062303182573E-3</v>
      </c>
      <c r="BB30" s="80">
        <f t="shared" si="39"/>
        <v>4.1719764567097618E-2</v>
      </c>
      <c r="BD30" s="78">
        <f t="shared" si="40"/>
        <v>0.27285491213383151</v>
      </c>
      <c r="BE30" s="40">
        <f t="shared" si="41"/>
        <v>0</v>
      </c>
      <c r="BF30" s="40">
        <f t="shared" si="42"/>
        <v>3.1540308668527708E-2</v>
      </c>
      <c r="BG30" s="40">
        <f t="shared" si="43"/>
        <v>2.9088050801812319E-2</v>
      </c>
      <c r="BH30" s="40">
        <f t="shared" si="44"/>
        <v>3.506072827681702E-2</v>
      </c>
      <c r="BI30" s="40">
        <f t="shared" si="45"/>
        <v>3.3861366564126597E-2</v>
      </c>
      <c r="BJ30" s="40">
        <f t="shared" si="46"/>
        <v>-1.262436440790843E-2</v>
      </c>
      <c r="BK30" s="40">
        <f t="shared" si="47"/>
        <v>3.9636436067606202E-2</v>
      </c>
      <c r="BL30" s="40">
        <f t="shared" si="48"/>
        <v>4.5492155427141025E-3</v>
      </c>
      <c r="BM30" s="80">
        <f t="shared" si="49"/>
        <v>4.9979674685872014E-2</v>
      </c>
    </row>
    <row r="31" spans="1:65">
      <c r="A31" s="78">
        <v>0</v>
      </c>
      <c r="B31" s="40">
        <v>0</v>
      </c>
      <c r="C31" s="40">
        <v>0</v>
      </c>
      <c r="D31" s="40">
        <v>0</v>
      </c>
      <c r="E31" s="40">
        <v>0</v>
      </c>
      <c r="F31" s="40">
        <v>0</v>
      </c>
      <c r="G31" s="40">
        <v>0</v>
      </c>
      <c r="H31" s="40">
        <v>0</v>
      </c>
      <c r="I31" s="40">
        <v>0</v>
      </c>
      <c r="J31" s="80">
        <v>0</v>
      </c>
      <c r="L31" s="78">
        <f t="shared" si="0"/>
        <v>1.2935374555194029E-2</v>
      </c>
      <c r="M31" s="40">
        <f t="shared" si="1"/>
        <v>0</v>
      </c>
      <c r="N31" s="40">
        <f t="shared" si="2"/>
        <v>1.3381431500442533E-3</v>
      </c>
      <c r="O31" s="40">
        <f t="shared" si="3"/>
        <v>1.0923208054469309E-3</v>
      </c>
      <c r="P31" s="40">
        <f t="shared" si="4"/>
        <v>1.4569320008317112E-3</v>
      </c>
      <c r="Q31" s="40">
        <f t="shared" si="5"/>
        <v>1.4177146827527472E-3</v>
      </c>
      <c r="R31" s="40">
        <f t="shared" si="6"/>
        <v>-1.4729534961383575E-3</v>
      </c>
      <c r="S31" s="40">
        <f t="shared" si="7"/>
        <v>2.0800864270243708E-3</v>
      </c>
      <c r="T31" s="40">
        <f t="shared" si="8"/>
        <v>3.8366839584348363E-4</v>
      </c>
      <c r="U31" s="80">
        <f t="shared" si="9"/>
        <v>2.7669618799407501E-3</v>
      </c>
      <c r="W31" s="78">
        <f t="shared" si="10"/>
        <v>3.0611646165493143E-2</v>
      </c>
      <c r="X31" s="40">
        <f t="shared" si="11"/>
        <v>0</v>
      </c>
      <c r="Y31" s="40">
        <f t="shared" si="12"/>
        <v>3.1877420153821412E-3</v>
      </c>
      <c r="Z31" s="40">
        <f t="shared" si="13"/>
        <v>2.6871129179256619E-3</v>
      </c>
      <c r="AA31" s="40">
        <f t="shared" si="14"/>
        <v>3.7548473101705966E-3</v>
      </c>
      <c r="AB31" s="40">
        <f t="shared" si="15"/>
        <v>3.8728808415465794E-3</v>
      </c>
      <c r="AC31" s="40">
        <f t="shared" si="16"/>
        <v>-3.136887263106459E-3</v>
      </c>
      <c r="AD31" s="40">
        <f t="shared" si="17"/>
        <v>4.9879815558094426E-3</v>
      </c>
      <c r="AE31" s="40">
        <f t="shared" si="18"/>
        <v>7.9894686938527344E-4</v>
      </c>
      <c r="AF31" s="80">
        <f t="shared" si="19"/>
        <v>6.4870305368404605E-3</v>
      </c>
      <c r="AH31" s="78">
        <f t="shared" si="20"/>
        <v>4.5860413864308044E-2</v>
      </c>
      <c r="AI31" s="40">
        <f t="shared" si="21"/>
        <v>0</v>
      </c>
      <c r="AJ31" s="40">
        <f t="shared" si="22"/>
        <v>4.2103711813945687E-3</v>
      </c>
      <c r="AK31" s="40">
        <f t="shared" si="23"/>
        <v>3.8222989577263271E-3</v>
      </c>
      <c r="AL31" s="40">
        <f t="shared" si="24"/>
        <v>5.5726613344968924E-3</v>
      </c>
      <c r="AM31" s="40">
        <f t="shared" si="25"/>
        <v>5.5800412129746579E-3</v>
      </c>
      <c r="AN31" s="40">
        <f t="shared" si="26"/>
        <v>-4.0887935759448503E-3</v>
      </c>
      <c r="AO31" s="40">
        <f t="shared" si="27"/>
        <v>7.4884075713038799E-3</v>
      </c>
      <c r="AP31" s="40">
        <f t="shared" si="28"/>
        <v>1.0649538970138588E-3</v>
      </c>
      <c r="AQ31" s="80">
        <f t="shared" si="29"/>
        <v>9.5700150485591579E-3</v>
      </c>
      <c r="AS31" s="78">
        <f t="shared" si="30"/>
        <v>5.0411578597678114E-2</v>
      </c>
      <c r="AT31" s="40">
        <f t="shared" si="31"/>
        <v>0</v>
      </c>
      <c r="AU31" s="40">
        <f t="shared" si="32"/>
        <v>4.6497942101516431E-3</v>
      </c>
      <c r="AV31" s="40">
        <f t="shared" si="33"/>
        <v>4.2713472114188416E-3</v>
      </c>
      <c r="AW31" s="40">
        <f t="shared" si="34"/>
        <v>6.0649058504262535E-3</v>
      </c>
      <c r="AX31" s="40">
        <f t="shared" si="35"/>
        <v>5.9705153138540339E-3</v>
      </c>
      <c r="AY31" s="40">
        <f t="shared" si="36"/>
        <v>-4.1659040323649074E-3</v>
      </c>
      <c r="AZ31" s="40">
        <f t="shared" si="37"/>
        <v>8.137750925342347E-3</v>
      </c>
      <c r="BA31" s="40">
        <f t="shared" si="38"/>
        <v>1.1287030178651317E-3</v>
      </c>
      <c r="BB31" s="80">
        <f t="shared" si="39"/>
        <v>1.0420359202229388E-2</v>
      </c>
      <c r="BD31" s="78">
        <f t="shared" si="40"/>
        <v>4.5062756443654602E-2</v>
      </c>
      <c r="BE31" s="40">
        <f t="shared" si="41"/>
        <v>0</v>
      </c>
      <c r="BF31" s="40">
        <f t="shared" si="42"/>
        <v>3.6347263907895635E-3</v>
      </c>
      <c r="BG31" s="40">
        <f t="shared" si="43"/>
        <v>3.3786882252695846E-3</v>
      </c>
      <c r="BH31" s="40">
        <f t="shared" si="44"/>
        <v>5.1964260427861198E-3</v>
      </c>
      <c r="BI31" s="40">
        <f t="shared" si="45"/>
        <v>5.087672839569745E-3</v>
      </c>
      <c r="BJ31" s="40">
        <f t="shared" si="46"/>
        <v>-4.2624118044776336E-3</v>
      </c>
      <c r="BK31" s="40">
        <f t="shared" si="47"/>
        <v>7.5634099853313904E-3</v>
      </c>
      <c r="BL31" s="40">
        <f t="shared" si="48"/>
        <v>1.0989200989463327E-3</v>
      </c>
      <c r="BM31" s="80">
        <f t="shared" si="49"/>
        <v>9.7547801026406904E-3</v>
      </c>
    </row>
    <row r="32" spans="1:65">
      <c r="A32" s="78">
        <v>0</v>
      </c>
      <c r="B32" s="40">
        <v>0</v>
      </c>
      <c r="C32" s="40">
        <v>0</v>
      </c>
      <c r="D32" s="40">
        <v>0</v>
      </c>
      <c r="E32" s="40">
        <v>0</v>
      </c>
      <c r="F32" s="40">
        <v>0</v>
      </c>
      <c r="G32" s="40">
        <v>0</v>
      </c>
      <c r="H32" s="40">
        <v>0</v>
      </c>
      <c r="I32" s="40">
        <v>0</v>
      </c>
      <c r="J32" s="80">
        <v>0</v>
      </c>
      <c r="L32" s="78">
        <f t="shared" si="0"/>
        <v>1.2960634437241728E-2</v>
      </c>
      <c r="M32" s="40">
        <f t="shared" si="1"/>
        <v>0</v>
      </c>
      <c r="N32" s="40">
        <f t="shared" si="2"/>
        <v>1.3407562431548413E-3</v>
      </c>
      <c r="O32" s="40">
        <f t="shared" si="3"/>
        <v>1.0944538627145116E-3</v>
      </c>
      <c r="P32" s="40">
        <f t="shared" si="4"/>
        <v>1.4597770618955015E-3</v>
      </c>
      <c r="Q32" s="40">
        <f t="shared" si="5"/>
        <v>1.4204831612000331E-3</v>
      </c>
      <c r="R32" s="40">
        <f t="shared" si="6"/>
        <v>-1.4758298435850776E-3</v>
      </c>
      <c r="S32" s="40">
        <f t="shared" si="7"/>
        <v>2.0841483687618488E-3</v>
      </c>
      <c r="T32" s="40">
        <f t="shared" si="8"/>
        <v>3.8441761407315947E-4</v>
      </c>
      <c r="U32" s="80">
        <f t="shared" si="9"/>
        <v>2.7723651352094363E-3</v>
      </c>
      <c r="W32" s="78">
        <f t="shared" si="10"/>
        <v>2.8009040889154034E-2</v>
      </c>
      <c r="X32" s="40">
        <f t="shared" si="11"/>
        <v>0</v>
      </c>
      <c r="Y32" s="40">
        <f t="shared" si="12"/>
        <v>2.9153821661002154E-3</v>
      </c>
      <c r="Z32" s="40">
        <f t="shared" si="13"/>
        <v>2.4521541993002358E-3</v>
      </c>
      <c r="AA32" s="40">
        <f t="shared" si="14"/>
        <v>3.4160699006441017E-3</v>
      </c>
      <c r="AB32" s="40">
        <f t="shared" si="15"/>
        <v>3.5106489540238438E-3</v>
      </c>
      <c r="AC32" s="40">
        <f t="shared" si="16"/>
        <v>-2.8923928036047792E-3</v>
      </c>
      <c r="AD32" s="40">
        <f t="shared" si="17"/>
        <v>4.5597376096511589E-3</v>
      </c>
      <c r="AE32" s="40">
        <f t="shared" si="18"/>
        <v>7.3795819086229465E-4</v>
      </c>
      <c r="AF32" s="80">
        <f t="shared" si="19"/>
        <v>5.9393851048182341E-3</v>
      </c>
      <c r="AH32" s="78">
        <f t="shared" si="20"/>
        <v>4.3752623312382749E-2</v>
      </c>
      <c r="AI32" s="40">
        <f t="shared" si="21"/>
        <v>0</v>
      </c>
      <c r="AJ32" s="40">
        <f t="shared" si="22"/>
        <v>3.9711951263019457E-3</v>
      </c>
      <c r="AK32" s="40">
        <f t="shared" si="23"/>
        <v>3.6241764463628185E-3</v>
      </c>
      <c r="AL32" s="40">
        <f t="shared" si="24"/>
        <v>5.2928710617180103E-3</v>
      </c>
      <c r="AM32" s="40">
        <f t="shared" si="25"/>
        <v>5.2732058076728448E-3</v>
      </c>
      <c r="AN32" s="40">
        <f t="shared" si="26"/>
        <v>-3.8751879901645202E-3</v>
      </c>
      <c r="AO32" s="40">
        <f t="shared" si="27"/>
        <v>7.1413011724026226E-3</v>
      </c>
      <c r="AP32" s="40">
        <f t="shared" si="28"/>
        <v>1.0125970106899577E-3</v>
      </c>
      <c r="AQ32" s="80">
        <f t="shared" si="29"/>
        <v>9.122410889488888E-3</v>
      </c>
      <c r="AS32" s="78">
        <f t="shared" si="30"/>
        <v>5.9206870209324663E-2</v>
      </c>
      <c r="AT32" s="40">
        <f t="shared" si="31"/>
        <v>0</v>
      </c>
      <c r="AU32" s="40">
        <f t="shared" si="32"/>
        <v>5.4633300799812054E-3</v>
      </c>
      <c r="AV32" s="40">
        <f t="shared" si="33"/>
        <v>5.148995473527756E-3</v>
      </c>
      <c r="AW32" s="40">
        <f t="shared" si="34"/>
        <v>6.964370277525331E-3</v>
      </c>
      <c r="AX32" s="40">
        <f t="shared" si="35"/>
        <v>6.5991264269827151E-3</v>
      </c>
      <c r="AY32" s="40">
        <f t="shared" si="36"/>
        <v>-4.137029540990789E-3</v>
      </c>
      <c r="AZ32" s="40">
        <f t="shared" si="37"/>
        <v>9.3462559701534761E-3</v>
      </c>
      <c r="BA32" s="40">
        <f t="shared" si="38"/>
        <v>1.2290678946979368E-3</v>
      </c>
      <c r="BB32" s="80">
        <f t="shared" si="39"/>
        <v>1.200989777868787E-2</v>
      </c>
      <c r="BD32" s="78">
        <f t="shared" si="40"/>
        <v>7.1087238365613731E-2</v>
      </c>
      <c r="BE32" s="40">
        <f t="shared" si="41"/>
        <v>0</v>
      </c>
      <c r="BF32" s="40">
        <f t="shared" si="42"/>
        <v>7.7179160524371553E-3</v>
      </c>
      <c r="BG32" s="40">
        <f t="shared" si="43"/>
        <v>7.1316969147217756E-3</v>
      </c>
      <c r="BH32" s="40">
        <f t="shared" si="44"/>
        <v>8.8933668965859511E-3</v>
      </c>
      <c r="BI32" s="40">
        <f t="shared" si="45"/>
        <v>8.5600242314866105E-3</v>
      </c>
      <c r="BJ32" s="40">
        <f t="shared" si="46"/>
        <v>-3.9226743372418726E-3</v>
      </c>
      <c r="BK32" s="40">
        <f t="shared" si="47"/>
        <v>1.0621935291333857E-2</v>
      </c>
      <c r="BL32" s="40">
        <f t="shared" si="48"/>
        <v>1.2952192886563389E-3</v>
      </c>
      <c r="BM32" s="80">
        <f t="shared" si="49"/>
        <v>1.3488227869415795E-2</v>
      </c>
    </row>
    <row r="33" spans="1:65">
      <c r="A33" s="78">
        <v>0</v>
      </c>
      <c r="B33" s="40">
        <v>0</v>
      </c>
      <c r="C33" s="40">
        <v>0</v>
      </c>
      <c r="D33" s="40">
        <v>0</v>
      </c>
      <c r="E33" s="40">
        <v>0</v>
      </c>
      <c r="F33" s="40">
        <v>0</v>
      </c>
      <c r="G33" s="40">
        <v>0</v>
      </c>
      <c r="H33" s="40">
        <v>0</v>
      </c>
      <c r="I33" s="40">
        <v>0</v>
      </c>
      <c r="J33" s="80">
        <v>0</v>
      </c>
      <c r="L33" s="78">
        <f t="shared" si="0"/>
        <v>-3.449986619803318E-3</v>
      </c>
      <c r="M33" s="40">
        <f t="shared" si="1"/>
        <v>0</v>
      </c>
      <c r="N33" s="40">
        <f t="shared" si="2"/>
        <v>-3.5689542218786483E-4</v>
      </c>
      <c r="O33" s="40">
        <f t="shared" si="3"/>
        <v>-2.9133228011642744E-4</v>
      </c>
      <c r="P33" s="40">
        <f t="shared" si="4"/>
        <v>-3.885775311248639E-4</v>
      </c>
      <c r="Q33" s="40">
        <f t="shared" si="5"/>
        <v>-3.7811790183004231E-4</v>
      </c>
      <c r="R33" s="40">
        <f t="shared" si="6"/>
        <v>3.9285061530973408E-4</v>
      </c>
      <c r="S33" s="40">
        <f t="shared" si="7"/>
        <v>-5.5477870475633296E-4</v>
      </c>
      <c r="T33" s="40">
        <f t="shared" si="8"/>
        <v>-1.0232798644163938E-4</v>
      </c>
      <c r="U33" s="80">
        <f t="shared" si="9"/>
        <v>-7.3797487831292518E-4</v>
      </c>
      <c r="W33" s="78">
        <f t="shared" si="10"/>
        <v>-7.8690569550832201E-3</v>
      </c>
      <c r="X33" s="40">
        <f t="shared" si="11"/>
        <v>0</v>
      </c>
      <c r="Y33" s="40">
        <f t="shared" si="12"/>
        <v>-8.1929539307424323E-4</v>
      </c>
      <c r="Z33" s="40">
        <f t="shared" si="13"/>
        <v>-6.9003052772011837E-4</v>
      </c>
      <c r="AA33" s="40">
        <f t="shared" si="14"/>
        <v>-9.6305667471125128E-4</v>
      </c>
      <c r="AB33" s="40">
        <f t="shared" si="15"/>
        <v>-9.9190977942188794E-4</v>
      </c>
      <c r="AC33" s="40">
        <f t="shared" si="16"/>
        <v>8.088342860514201E-4</v>
      </c>
      <c r="AD33" s="40">
        <f t="shared" si="17"/>
        <v>-1.2817528871530242E-3</v>
      </c>
      <c r="AE33" s="40">
        <f t="shared" si="18"/>
        <v>-2.0614766197998038E-4</v>
      </c>
      <c r="AF33" s="80">
        <f t="shared" si="19"/>
        <v>-1.6679925545140366E-3</v>
      </c>
      <c r="AH33" s="78">
        <f t="shared" si="20"/>
        <v>-1.1900669278047338E-2</v>
      </c>
      <c r="AI33" s="40">
        <f t="shared" si="21"/>
        <v>0</v>
      </c>
      <c r="AJ33" s="40">
        <f t="shared" si="22"/>
        <v>-1.0896676899673646E-3</v>
      </c>
      <c r="AK33" s="40">
        <f t="shared" si="23"/>
        <v>-9.9016166731855852E-4</v>
      </c>
      <c r="AL33" s="40">
        <f t="shared" si="24"/>
        <v>-1.4436674077280879E-3</v>
      </c>
      <c r="AM33" s="40">
        <f t="shared" si="25"/>
        <v>-1.4432648611351693E-3</v>
      </c>
      <c r="AN33" s="40">
        <f t="shared" si="26"/>
        <v>1.0605082112463624E-3</v>
      </c>
      <c r="AO33" s="40">
        <f t="shared" si="27"/>
        <v>-1.9428389851142971E-3</v>
      </c>
      <c r="AP33" s="40">
        <f t="shared" si="28"/>
        <v>-2.76477096578542E-4</v>
      </c>
      <c r="AQ33" s="80">
        <f t="shared" si="29"/>
        <v>-2.4831009353649429E-3</v>
      </c>
      <c r="AS33" s="78">
        <f t="shared" si="30"/>
        <v>-1.5405785138410953E-2</v>
      </c>
      <c r="AT33" s="40">
        <f t="shared" si="31"/>
        <v>0</v>
      </c>
      <c r="AU33" s="40">
        <f t="shared" si="32"/>
        <v>-1.4280928443486521E-3</v>
      </c>
      <c r="AV33" s="40">
        <f t="shared" si="33"/>
        <v>-1.3359997655411023E-3</v>
      </c>
      <c r="AW33" s="40">
        <f t="shared" si="34"/>
        <v>-1.8227734522336227E-3</v>
      </c>
      <c r="AX33" s="40">
        <f t="shared" si="35"/>
        <v>-1.7439916078552456E-3</v>
      </c>
      <c r="AY33" s="40">
        <f t="shared" si="36"/>
        <v>1.1198954449837095E-3</v>
      </c>
      <c r="AZ33" s="40">
        <f t="shared" si="37"/>
        <v>-2.4429359542206147E-3</v>
      </c>
      <c r="BA33" s="40">
        <f t="shared" si="38"/>
        <v>-3.2557399103759472E-4</v>
      </c>
      <c r="BB33" s="80">
        <f t="shared" si="39"/>
        <v>-3.138000275294997E-3</v>
      </c>
      <c r="BD33" s="78">
        <f t="shared" si="40"/>
        <v>-1.6915712366195754E-2</v>
      </c>
      <c r="BE33" s="40">
        <f t="shared" si="41"/>
        <v>0</v>
      </c>
      <c r="BF33" s="40">
        <f t="shared" si="42"/>
        <v>-1.7146378993847466E-3</v>
      </c>
      <c r="BG33" s="40">
        <f t="shared" si="43"/>
        <v>-1.5879898428891881E-3</v>
      </c>
      <c r="BH33" s="40">
        <f t="shared" si="44"/>
        <v>-2.0679379521134182E-3</v>
      </c>
      <c r="BI33" s="40">
        <f t="shared" si="45"/>
        <v>-1.993210566979548E-3</v>
      </c>
      <c r="BJ33" s="40">
        <f t="shared" si="46"/>
        <v>1.0926521176473833E-3</v>
      </c>
      <c r="BK33" s="40">
        <f t="shared" si="47"/>
        <v>-2.6050675410227149E-3</v>
      </c>
      <c r="BL33" s="40">
        <f t="shared" si="48"/>
        <v>-3.3398145699990457E-4</v>
      </c>
      <c r="BM33" s="80">
        <f t="shared" si="49"/>
        <v>-3.325887622410754E-3</v>
      </c>
    </row>
    <row r="34" spans="1:65">
      <c r="A34" s="78">
        <v>0</v>
      </c>
      <c r="B34" s="40">
        <v>0</v>
      </c>
      <c r="C34" s="40">
        <v>0</v>
      </c>
      <c r="D34" s="40">
        <v>0</v>
      </c>
      <c r="E34" s="40">
        <v>0</v>
      </c>
      <c r="F34" s="40">
        <v>0</v>
      </c>
      <c r="G34" s="40">
        <v>0</v>
      </c>
      <c r="H34" s="40">
        <v>0</v>
      </c>
      <c r="I34" s="40">
        <v>0</v>
      </c>
      <c r="J34" s="80">
        <v>0</v>
      </c>
      <c r="L34" s="78">
        <f t="shared" si="0"/>
        <v>2.3662778445793047E-2</v>
      </c>
      <c r="M34" s="40">
        <f t="shared" si="1"/>
        <v>0</v>
      </c>
      <c r="N34" s="40">
        <f t="shared" si="2"/>
        <v>2.4478753787255765E-3</v>
      </c>
      <c r="O34" s="40">
        <f t="shared" si="3"/>
        <v>1.9981907057064902E-3</v>
      </c>
      <c r="P34" s="40">
        <f t="shared" si="4"/>
        <v>2.6651767213361245E-3</v>
      </c>
      <c r="Q34" s="40">
        <f t="shared" si="5"/>
        <v>2.5934361849503343E-3</v>
      </c>
      <c r="R34" s="40">
        <f t="shared" si="6"/>
        <v>-2.6944849637989808E-3</v>
      </c>
      <c r="S34" s="40">
        <f t="shared" si="7"/>
        <v>3.8051178232805837E-3</v>
      </c>
      <c r="T34" s="40">
        <f t="shared" si="8"/>
        <v>7.0184749647251329E-4</v>
      </c>
      <c r="U34" s="80">
        <f t="shared" si="9"/>
        <v>5.0616242810458678E-3</v>
      </c>
      <c r="W34" s="78">
        <f t="shared" si="10"/>
        <v>5.508510647925953E-2</v>
      </c>
      <c r="X34" s="40">
        <f t="shared" si="11"/>
        <v>0</v>
      </c>
      <c r="Y34" s="40">
        <f t="shared" si="12"/>
        <v>5.735825663621151E-3</v>
      </c>
      <c r="Z34" s="40">
        <f t="shared" si="13"/>
        <v>4.8331822700075138E-3</v>
      </c>
      <c r="AA34" s="40">
        <f t="shared" si="14"/>
        <v>6.750079365686769E-3</v>
      </c>
      <c r="AB34" s="40">
        <f t="shared" si="15"/>
        <v>6.9578767253036401E-3</v>
      </c>
      <c r="AC34" s="40">
        <f t="shared" si="16"/>
        <v>-5.6523865962433192E-3</v>
      </c>
      <c r="AD34" s="40">
        <f t="shared" si="17"/>
        <v>8.9743546758284509E-3</v>
      </c>
      <c r="AE34" s="40">
        <f t="shared" si="18"/>
        <v>1.4400697137224631E-3</v>
      </c>
      <c r="AF34" s="80">
        <f t="shared" si="19"/>
        <v>1.1674626175405295E-2</v>
      </c>
      <c r="AH34" s="78">
        <f t="shared" si="20"/>
        <v>8.8409756116135774E-2</v>
      </c>
      <c r="AI34" s="40">
        <f t="shared" si="21"/>
        <v>0</v>
      </c>
      <c r="AJ34" s="40">
        <f t="shared" si="22"/>
        <v>7.9706789539931728E-3</v>
      </c>
      <c r="AK34" s="40">
        <f t="shared" si="23"/>
        <v>7.314017298530524E-3</v>
      </c>
      <c r="AL34" s="40">
        <f t="shared" si="24"/>
        <v>1.0722729265152536E-2</v>
      </c>
      <c r="AM34" s="40">
        <f t="shared" si="25"/>
        <v>1.068870418464133E-2</v>
      </c>
      <c r="AN34" s="40">
        <f t="shared" si="26"/>
        <v>-7.7326821971091808E-3</v>
      </c>
      <c r="AO34" s="40">
        <f t="shared" si="27"/>
        <v>1.4438784494361164E-2</v>
      </c>
      <c r="AP34" s="40">
        <f t="shared" si="28"/>
        <v>2.0214013446947419E-3</v>
      </c>
      <c r="AQ34" s="80">
        <f t="shared" si="29"/>
        <v>1.8412179053001181E-2</v>
      </c>
      <c r="AS34" s="78">
        <f t="shared" si="30"/>
        <v>0.12026297912723954</v>
      </c>
      <c r="AT34" s="40">
        <f t="shared" si="31"/>
        <v>0</v>
      </c>
      <c r="AU34" s="40">
        <f t="shared" si="32"/>
        <v>1.1046164143220578E-2</v>
      </c>
      <c r="AV34" s="40">
        <f t="shared" si="33"/>
        <v>1.04568686356261E-2</v>
      </c>
      <c r="AW34" s="40">
        <f t="shared" si="34"/>
        <v>1.4167907644859366E-2</v>
      </c>
      <c r="AX34" s="40">
        <f t="shared" si="35"/>
        <v>1.342159990343922E-2</v>
      </c>
      <c r="AY34" s="40">
        <f t="shared" si="36"/>
        <v>-8.2723718609059218E-3</v>
      </c>
      <c r="AZ34" s="40">
        <f t="shared" si="37"/>
        <v>1.898348456098552E-2</v>
      </c>
      <c r="BA34" s="40">
        <f t="shared" si="38"/>
        <v>2.4675761333919108E-3</v>
      </c>
      <c r="BB34" s="80">
        <f t="shared" si="39"/>
        <v>2.4363666979694887E-2</v>
      </c>
      <c r="BD34" s="78">
        <f t="shared" si="40"/>
        <v>0.14258595988031411</v>
      </c>
      <c r="BE34" s="40">
        <f t="shared" si="41"/>
        <v>0</v>
      </c>
      <c r="BF34" s="40">
        <f t="shared" si="42"/>
        <v>1.5282487345262389E-2</v>
      </c>
      <c r="BG34" s="40">
        <f t="shared" si="43"/>
        <v>1.4182326090194763E-2</v>
      </c>
      <c r="BH34" s="40">
        <f t="shared" si="44"/>
        <v>1.7792454782924367E-2</v>
      </c>
      <c r="BI34" s="40">
        <f t="shared" si="45"/>
        <v>1.7106088748636721E-2</v>
      </c>
      <c r="BJ34" s="40">
        <f t="shared" si="46"/>
        <v>-7.8696026011776023E-3</v>
      </c>
      <c r="BK34" s="40">
        <f t="shared" si="47"/>
        <v>2.1380461200024278E-2</v>
      </c>
      <c r="BL34" s="40">
        <f t="shared" si="48"/>
        <v>2.5918733163323862E-3</v>
      </c>
      <c r="BM34" s="80">
        <f t="shared" si="49"/>
        <v>2.7141420474189163E-2</v>
      </c>
    </row>
    <row r="35" spans="1:65">
      <c r="A35" s="78">
        <v>0</v>
      </c>
      <c r="B35" s="40">
        <v>0</v>
      </c>
      <c r="C35" s="40">
        <v>0</v>
      </c>
      <c r="D35" s="40">
        <v>0</v>
      </c>
      <c r="E35" s="40">
        <v>0</v>
      </c>
      <c r="F35" s="40">
        <v>0</v>
      </c>
      <c r="G35" s="40">
        <v>0</v>
      </c>
      <c r="H35" s="40">
        <v>0</v>
      </c>
      <c r="I35" s="40">
        <v>0</v>
      </c>
      <c r="J35" s="80">
        <v>0</v>
      </c>
      <c r="L35" s="78">
        <f t="shared" si="0"/>
        <v>2.976703356937084E-2</v>
      </c>
      <c r="M35" s="40">
        <f t="shared" si="1"/>
        <v>0</v>
      </c>
      <c r="N35" s="40">
        <f t="shared" si="2"/>
        <v>3.0793504971989151E-3</v>
      </c>
      <c r="O35" s="40">
        <f t="shared" si="3"/>
        <v>2.5136612740142847E-3</v>
      </c>
      <c r="P35" s="40">
        <f t="shared" si="4"/>
        <v>3.3527087748405483E-3</v>
      </c>
      <c r="Q35" s="40">
        <f t="shared" si="5"/>
        <v>3.2624614287914558E-3</v>
      </c>
      <c r="R35" s="40">
        <f t="shared" si="6"/>
        <v>-3.3895776251849676E-3</v>
      </c>
      <c r="S35" s="40">
        <f t="shared" si="7"/>
        <v>4.7867189493608232E-3</v>
      </c>
      <c r="T35" s="40">
        <f t="shared" si="8"/>
        <v>8.8290215098516943E-4</v>
      </c>
      <c r="U35" s="80">
        <f t="shared" si="9"/>
        <v>6.3673646877348044E-3</v>
      </c>
      <c r="W35" s="78">
        <f t="shared" si="10"/>
        <v>5.6244929086944125E-2</v>
      </c>
      <c r="X35" s="40">
        <f t="shared" si="11"/>
        <v>0</v>
      </c>
      <c r="Y35" s="40">
        <f t="shared" si="12"/>
        <v>5.8499282856339044E-3</v>
      </c>
      <c r="Z35" s="40">
        <f t="shared" si="13"/>
        <v>4.9025552589798882E-3</v>
      </c>
      <c r="AA35" s="40">
        <f t="shared" si="14"/>
        <v>6.7948351921250762E-3</v>
      </c>
      <c r="AB35" s="40">
        <f t="shared" si="15"/>
        <v>6.9401393047609566E-3</v>
      </c>
      <c r="AC35" s="40">
        <f t="shared" si="16"/>
        <v>-5.8820412736997011E-3</v>
      </c>
      <c r="AD35" s="40">
        <f t="shared" si="17"/>
        <v>9.1425551287036555E-3</v>
      </c>
      <c r="AE35" s="40">
        <f t="shared" si="18"/>
        <v>1.5049620669874877E-3</v>
      </c>
      <c r="AF35" s="80">
        <f t="shared" si="19"/>
        <v>1.1939783543201968E-2</v>
      </c>
      <c r="AH35" s="78">
        <f t="shared" si="20"/>
        <v>8.0183837859771651E-2</v>
      </c>
      <c r="AI35" s="40">
        <f t="shared" si="21"/>
        <v>0</v>
      </c>
      <c r="AJ35" s="40">
        <f t="shared" si="22"/>
        <v>7.4553449853392044E-3</v>
      </c>
      <c r="AK35" s="40">
        <f t="shared" si="23"/>
        <v>6.6846740231792717E-3</v>
      </c>
      <c r="AL35" s="40">
        <f t="shared" si="24"/>
        <v>9.6486057363308012E-3</v>
      </c>
      <c r="AM35" s="40">
        <f t="shared" si="25"/>
        <v>9.6201956345179692E-3</v>
      </c>
      <c r="AN35" s="40">
        <f t="shared" si="26"/>
        <v>-7.3764307767339599E-3</v>
      </c>
      <c r="AO35" s="40">
        <f t="shared" si="27"/>
        <v>1.3067952345081865E-2</v>
      </c>
      <c r="AP35" s="40">
        <f t="shared" si="28"/>
        <v>1.9225642033113702E-3</v>
      </c>
      <c r="AQ35" s="80">
        <f t="shared" si="29"/>
        <v>1.6779734313768821E-2</v>
      </c>
      <c r="AS35" s="78">
        <f t="shared" si="30"/>
        <v>9.690281593722555E-2</v>
      </c>
      <c r="AT35" s="40">
        <f t="shared" si="31"/>
        <v>0</v>
      </c>
      <c r="AU35" s="40">
        <f t="shared" si="32"/>
        <v>9.0695919781255529E-3</v>
      </c>
      <c r="AV35" s="40">
        <f t="shared" si="33"/>
        <v>8.3342798601547252E-3</v>
      </c>
      <c r="AW35" s="40">
        <f t="shared" si="34"/>
        <v>1.1456895647312738E-2</v>
      </c>
      <c r="AX35" s="40">
        <f t="shared" si="35"/>
        <v>1.105462578918778E-2</v>
      </c>
      <c r="AY35" s="40">
        <f t="shared" si="36"/>
        <v>-7.6597006880550472E-3</v>
      </c>
      <c r="AZ35" s="40">
        <f t="shared" si="37"/>
        <v>1.5453354310716831E-2</v>
      </c>
      <c r="BA35" s="40">
        <f t="shared" si="38"/>
        <v>2.1567504427490638E-3</v>
      </c>
      <c r="BB35" s="80">
        <f t="shared" si="39"/>
        <v>1.9903524836942497E-2</v>
      </c>
      <c r="BD35" s="78">
        <f t="shared" si="40"/>
        <v>0.10144713819153782</v>
      </c>
      <c r="BE35" s="40">
        <f t="shared" si="41"/>
        <v>0</v>
      </c>
      <c r="BF35" s="40">
        <f t="shared" si="42"/>
        <v>9.9319865667535298E-3</v>
      </c>
      <c r="BG35" s="40">
        <f t="shared" si="43"/>
        <v>9.0926767519299498E-3</v>
      </c>
      <c r="BH35" s="40">
        <f t="shared" si="44"/>
        <v>1.2194750076499757E-2</v>
      </c>
      <c r="BI35" s="40">
        <f t="shared" si="45"/>
        <v>1.1804682640474998E-2</v>
      </c>
      <c r="BJ35" s="40">
        <f t="shared" si="46"/>
        <v>-7.5777083533134521E-3</v>
      </c>
      <c r="BK35" s="40">
        <f t="shared" si="47"/>
        <v>1.5941310395271094E-2</v>
      </c>
      <c r="BL35" s="40">
        <f t="shared" si="48"/>
        <v>2.1820538043759346E-3</v>
      </c>
      <c r="BM35" s="80">
        <f t="shared" si="49"/>
        <v>2.0468996229927747E-2</v>
      </c>
    </row>
    <row r="36" spans="1:65">
      <c r="A36" s="78">
        <v>0</v>
      </c>
      <c r="B36" s="40">
        <v>0</v>
      </c>
      <c r="C36" s="40">
        <v>0</v>
      </c>
      <c r="D36" s="40">
        <v>0</v>
      </c>
      <c r="E36" s="40">
        <v>0</v>
      </c>
      <c r="F36" s="40">
        <v>0</v>
      </c>
      <c r="G36" s="40">
        <v>0</v>
      </c>
      <c r="H36" s="40">
        <v>0</v>
      </c>
      <c r="I36" s="40">
        <v>0</v>
      </c>
      <c r="J36" s="80">
        <v>0</v>
      </c>
      <c r="L36" s="78">
        <f t="shared" si="0"/>
        <v>6.2246308667437703E-2</v>
      </c>
      <c r="M36" s="40">
        <f t="shared" si="1"/>
        <v>0</v>
      </c>
      <c r="N36" s="40">
        <f t="shared" si="2"/>
        <v>6.4392779044365744E-3</v>
      </c>
      <c r="O36" s="40">
        <f t="shared" si="3"/>
        <v>5.2563563373904899E-3</v>
      </c>
      <c r="P36" s="40">
        <f t="shared" si="4"/>
        <v>7.0109016669195308E-3</v>
      </c>
      <c r="Q36" s="40">
        <f t="shared" si="5"/>
        <v>6.8221840325104E-3</v>
      </c>
      <c r="R36" s="40">
        <f t="shared" si="6"/>
        <v>-7.0879986955301915E-3</v>
      </c>
      <c r="S36" s="40">
        <f t="shared" si="7"/>
        <v>1.0009582732918743E-2</v>
      </c>
      <c r="T36" s="40">
        <f t="shared" si="8"/>
        <v>1.8462504732052521E-3</v>
      </c>
      <c r="U36" s="80">
        <f t="shared" si="9"/>
        <v>1.3314895716001333E-2</v>
      </c>
      <c r="W36" s="78">
        <f t="shared" si="10"/>
        <v>0.11229937919830257</v>
      </c>
      <c r="X36" s="40">
        <f t="shared" si="11"/>
        <v>0</v>
      </c>
      <c r="Y36" s="40">
        <f t="shared" si="12"/>
        <v>1.167670039383893E-2</v>
      </c>
      <c r="Z36" s="40">
        <f t="shared" si="13"/>
        <v>9.7722544774402932E-3</v>
      </c>
      <c r="AA36" s="40">
        <f t="shared" si="14"/>
        <v>1.3517800835931966E-2</v>
      </c>
      <c r="AB36" s="40">
        <f t="shared" si="15"/>
        <v>1.3774363067794006E-2</v>
      </c>
      <c r="AC36" s="40">
        <f t="shared" si="16"/>
        <v>-1.1799682020661714E-2</v>
      </c>
      <c r="AD36" s="40">
        <f t="shared" si="17"/>
        <v>1.8243733191018355E-2</v>
      </c>
      <c r="AE36" s="40">
        <f t="shared" si="18"/>
        <v>3.0221750790495145E-3</v>
      </c>
      <c r="AF36" s="80">
        <f t="shared" si="19"/>
        <v>2.3848839919199179E-2</v>
      </c>
      <c r="AH36" s="78">
        <f t="shared" si="20"/>
        <v>0.16138964502150124</v>
      </c>
      <c r="AI36" s="40">
        <f t="shared" si="21"/>
        <v>0</v>
      </c>
      <c r="AJ36" s="40">
        <f t="shared" si="22"/>
        <v>1.4968844296195548E-2</v>
      </c>
      <c r="AK36" s="40">
        <f t="shared" si="23"/>
        <v>1.3426752044278418E-2</v>
      </c>
      <c r="AL36" s="40">
        <f t="shared" si="24"/>
        <v>1.9369878553546598E-2</v>
      </c>
      <c r="AM36" s="40">
        <f t="shared" si="25"/>
        <v>1.9270214148452026E-2</v>
      </c>
      <c r="AN36" s="40">
        <f t="shared" si="26"/>
        <v>-1.4864148268622802E-2</v>
      </c>
      <c r="AO36" s="40">
        <f t="shared" si="27"/>
        <v>2.6293339572090249E-2</v>
      </c>
      <c r="AP36" s="40">
        <f t="shared" si="28"/>
        <v>3.8785298976845364E-3</v>
      </c>
      <c r="AQ36" s="80">
        <f t="shared" si="29"/>
        <v>3.3773873351299881E-2</v>
      </c>
      <c r="AS36" s="78">
        <f t="shared" si="30"/>
        <v>0.20902824445676327</v>
      </c>
      <c r="AT36" s="40">
        <f t="shared" si="31"/>
        <v>0</v>
      </c>
      <c r="AU36" s="40">
        <f t="shared" si="32"/>
        <v>1.9568435582377565E-2</v>
      </c>
      <c r="AV36" s="40">
        <f t="shared" si="33"/>
        <v>1.8127093855224277E-2</v>
      </c>
      <c r="AW36" s="40">
        <f t="shared" si="34"/>
        <v>2.4522370430323608E-2</v>
      </c>
      <c r="AX36" s="40">
        <f t="shared" si="35"/>
        <v>2.335744024801412E-2</v>
      </c>
      <c r="AY36" s="40">
        <f t="shared" si="36"/>
        <v>-1.5671289816088875E-2</v>
      </c>
      <c r="AZ36" s="40">
        <f t="shared" si="37"/>
        <v>3.3090238772898128E-2</v>
      </c>
      <c r="BA36" s="40">
        <f t="shared" si="38"/>
        <v>4.5458137712645428E-3</v>
      </c>
      <c r="BB36" s="80">
        <f t="shared" si="39"/>
        <v>4.2674716738002903E-2</v>
      </c>
      <c r="BD36" s="78">
        <f t="shared" si="40"/>
        <v>0.25177940265855614</v>
      </c>
      <c r="BE36" s="40">
        <f t="shared" si="41"/>
        <v>0</v>
      </c>
      <c r="BF36" s="40">
        <f t="shared" si="42"/>
        <v>2.7681497426928551E-2</v>
      </c>
      <c r="BG36" s="40">
        <f t="shared" si="43"/>
        <v>2.5261787146234602E-2</v>
      </c>
      <c r="BH36" s="40">
        <f t="shared" si="44"/>
        <v>3.1463808485719981E-2</v>
      </c>
      <c r="BI36" s="40">
        <f t="shared" si="45"/>
        <v>3.0413673788514065E-2</v>
      </c>
      <c r="BJ36" s="40">
        <f t="shared" si="46"/>
        <v>-1.4899938869191122E-2</v>
      </c>
      <c r="BK36" s="40">
        <f t="shared" si="47"/>
        <v>3.768073359234262E-2</v>
      </c>
      <c r="BL36" s="40">
        <f t="shared" si="48"/>
        <v>4.7838576324632127E-3</v>
      </c>
      <c r="BM36" s="80">
        <f t="shared" si="49"/>
        <v>4.7994444439347264E-2</v>
      </c>
    </row>
    <row r="37" spans="1:65">
      <c r="A37" s="78">
        <v>0</v>
      </c>
      <c r="B37" s="40">
        <v>0</v>
      </c>
      <c r="C37" s="40">
        <v>0</v>
      </c>
      <c r="D37" s="40">
        <v>0</v>
      </c>
      <c r="E37" s="40">
        <v>0</v>
      </c>
      <c r="F37" s="40">
        <v>0</v>
      </c>
      <c r="G37" s="40">
        <v>0</v>
      </c>
      <c r="H37" s="40">
        <v>0</v>
      </c>
      <c r="I37" s="40">
        <v>0</v>
      </c>
      <c r="J37" s="80">
        <v>0</v>
      </c>
      <c r="L37" s="78">
        <f t="shared" si="0"/>
        <v>-9.9862446738491258E-3</v>
      </c>
      <c r="M37" s="40">
        <f t="shared" si="1"/>
        <v>0</v>
      </c>
      <c r="N37" s="40">
        <f t="shared" si="2"/>
        <v>-1.033060530868924E-3</v>
      </c>
      <c r="O37" s="40">
        <f t="shared" si="3"/>
        <v>-8.432831054860304E-4</v>
      </c>
      <c r="P37" s="40">
        <f t="shared" si="4"/>
        <v>-1.1247667681662883E-3</v>
      </c>
      <c r="Q37" s="40">
        <f t="shared" si="5"/>
        <v>-1.0944905877497385E-3</v>
      </c>
      <c r="R37" s="40">
        <f t="shared" si="6"/>
        <v>1.137135530391952E-3</v>
      </c>
      <c r="S37" s="40">
        <f t="shared" si="7"/>
        <v>-1.6058485136541453E-3</v>
      </c>
      <c r="T37" s="40">
        <f t="shared" si="8"/>
        <v>-2.961960210868247E-4</v>
      </c>
      <c r="U37" s="80">
        <f t="shared" si="9"/>
        <v>-2.136123559345005E-3</v>
      </c>
      <c r="W37" s="78">
        <f t="shared" si="10"/>
        <v>-2.1819434589579492E-2</v>
      </c>
      <c r="X37" s="40">
        <f t="shared" si="11"/>
        <v>0</v>
      </c>
      <c r="Y37" s="40">
        <f t="shared" si="12"/>
        <v>-2.2712545982598283E-3</v>
      </c>
      <c r="Z37" s="40">
        <f t="shared" si="13"/>
        <v>-1.9108995327010402E-3</v>
      </c>
      <c r="AA37" s="40">
        <f t="shared" si="14"/>
        <v>-2.6630814572112362E-3</v>
      </c>
      <c r="AB37" s="40">
        <f t="shared" si="15"/>
        <v>-2.7380751666806354E-3</v>
      </c>
      <c r="AC37" s="40">
        <f t="shared" si="16"/>
        <v>2.2510380945649291E-3</v>
      </c>
      <c r="AD37" s="40">
        <f t="shared" si="17"/>
        <v>-3.5525076323051682E-3</v>
      </c>
      <c r="AE37" s="40">
        <f t="shared" si="18"/>
        <v>-5.7419972875057286E-4</v>
      </c>
      <c r="AF37" s="80">
        <f t="shared" si="19"/>
        <v>-4.6264835112141403E-3</v>
      </c>
      <c r="AH37" s="78">
        <f t="shared" si="20"/>
        <v>-3.1902764131649254E-2</v>
      </c>
      <c r="AI37" s="40">
        <f t="shared" si="21"/>
        <v>0</v>
      </c>
      <c r="AJ37" s="40">
        <f t="shared" si="22"/>
        <v>-2.9474736268333083E-3</v>
      </c>
      <c r="AK37" s="40">
        <f t="shared" si="23"/>
        <v>-2.6615473986106785E-3</v>
      </c>
      <c r="AL37" s="40">
        <f t="shared" si="24"/>
        <v>-3.8651207442876988E-3</v>
      </c>
      <c r="AM37" s="40">
        <f t="shared" si="25"/>
        <v>-3.8669441314566782E-3</v>
      </c>
      <c r="AN37" s="40">
        <f t="shared" si="26"/>
        <v>2.8804912566241831E-3</v>
      </c>
      <c r="AO37" s="40">
        <f t="shared" si="27"/>
        <v>-5.2059277648549163E-3</v>
      </c>
      <c r="AP37" s="40">
        <f t="shared" si="28"/>
        <v>-7.5009830449541417E-4</v>
      </c>
      <c r="AQ37" s="80">
        <f t="shared" si="29"/>
        <v>-6.665123578317572E-3</v>
      </c>
      <c r="AS37" s="78">
        <f t="shared" si="30"/>
        <v>-3.977775855909893E-2</v>
      </c>
      <c r="AT37" s="40">
        <f t="shared" si="31"/>
        <v>0</v>
      </c>
      <c r="AU37" s="40">
        <f t="shared" si="32"/>
        <v>-3.707818309015929E-3</v>
      </c>
      <c r="AV37" s="40">
        <f t="shared" si="33"/>
        <v>-3.4385468487857138E-3</v>
      </c>
      <c r="AW37" s="40">
        <f t="shared" si="34"/>
        <v>-4.7168637698617143E-3</v>
      </c>
      <c r="AX37" s="40">
        <f t="shared" si="35"/>
        <v>-4.5425912566732455E-3</v>
      </c>
      <c r="AY37" s="40">
        <f t="shared" si="36"/>
        <v>3.0139174123846217E-3</v>
      </c>
      <c r="AZ37" s="40">
        <f t="shared" si="37"/>
        <v>-6.3295028481870188E-3</v>
      </c>
      <c r="BA37" s="40">
        <f t="shared" si="38"/>
        <v>-8.6040500637716471E-4</v>
      </c>
      <c r="BB37" s="80">
        <f t="shared" si="39"/>
        <v>-8.1364953839715599E-3</v>
      </c>
      <c r="BD37" s="78">
        <f t="shared" si="40"/>
        <v>-4.6226326521181402E-2</v>
      </c>
      <c r="BE37" s="40">
        <f t="shared" si="41"/>
        <v>0</v>
      </c>
      <c r="BF37" s="40">
        <f t="shared" si="42"/>
        <v>-4.9315893806256596E-3</v>
      </c>
      <c r="BG37" s="40">
        <f t="shared" si="43"/>
        <v>-4.5147411909021431E-3</v>
      </c>
      <c r="BH37" s="40">
        <f t="shared" si="44"/>
        <v>-5.7639075679156316E-3</v>
      </c>
      <c r="BI37" s="40">
        <f t="shared" si="45"/>
        <v>-5.6069507607470186E-3</v>
      </c>
      <c r="BJ37" s="40">
        <f t="shared" si="46"/>
        <v>2.8975671376105872E-3</v>
      </c>
      <c r="BK37" s="40">
        <f t="shared" si="47"/>
        <v>-7.0219312891440597E-3</v>
      </c>
      <c r="BL37" s="40">
        <f t="shared" si="48"/>
        <v>-8.9631144918394167E-4</v>
      </c>
      <c r="BM37" s="80">
        <f t="shared" si="49"/>
        <v>-8.9389210272715174E-3</v>
      </c>
    </row>
    <row r="38" spans="1:65" ht="15.75" thickBot="1">
      <c r="A38" s="85">
        <v>0</v>
      </c>
      <c r="B38" s="86">
        <v>0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7">
        <v>0</v>
      </c>
      <c r="L38" s="85">
        <f t="shared" si="0"/>
        <v>4.0659330785784799E-2</v>
      </c>
      <c r="M38" s="86">
        <f t="shared" si="1"/>
        <v>0</v>
      </c>
      <c r="N38" s="86">
        <f t="shared" si="2"/>
        <v>4.2061406683067048E-3</v>
      </c>
      <c r="O38" s="86">
        <f t="shared" si="3"/>
        <v>3.4334555032291799E-3</v>
      </c>
      <c r="P38" s="86">
        <f t="shared" si="4"/>
        <v>4.5795256953286793E-3</v>
      </c>
      <c r="Q38" s="86">
        <f t="shared" si="5"/>
        <v>4.4562552093060179E-3</v>
      </c>
      <c r="R38" s="86">
        <f t="shared" si="6"/>
        <v>-4.6298855263931966E-3</v>
      </c>
      <c r="S38" s="86">
        <f t="shared" si="7"/>
        <v>6.5382661892419E-3</v>
      </c>
      <c r="T38" s="86">
        <f t="shared" si="8"/>
        <v>1.2059720537730984E-3</v>
      </c>
      <c r="U38" s="87">
        <f t="shared" si="9"/>
        <v>8.6972988581141553E-3</v>
      </c>
      <c r="W38" s="85">
        <f t="shared" si="10"/>
        <v>7.8629346271731515E-2</v>
      </c>
      <c r="X38" s="86">
        <f t="shared" si="11"/>
        <v>0</v>
      </c>
      <c r="Y38" s="86">
        <f t="shared" si="12"/>
        <v>8.1792238562087196E-3</v>
      </c>
      <c r="Z38" s="86">
        <f t="shared" si="13"/>
        <v>6.8591938344053655E-3</v>
      </c>
      <c r="AA38" s="86">
        <f t="shared" si="14"/>
        <v>9.5156277085017525E-3</v>
      </c>
      <c r="AB38" s="86">
        <f t="shared" si="15"/>
        <v>9.7301443599828903E-3</v>
      </c>
      <c r="AC38" s="86">
        <f t="shared" si="16"/>
        <v>-8.2041455452626037E-3</v>
      </c>
      <c r="AD38" s="86">
        <f t="shared" si="17"/>
        <v>1.2784652616521392E-2</v>
      </c>
      <c r="AE38" s="86">
        <f t="shared" si="18"/>
        <v>2.0980227315967374E-3</v>
      </c>
      <c r="AF38" s="87">
        <f t="shared" si="19"/>
        <v>1.6688297617658381E-2</v>
      </c>
      <c r="AH38" s="85">
        <f t="shared" si="20"/>
        <v>0.11383528799348459</v>
      </c>
      <c r="AI38" s="86">
        <f t="shared" si="21"/>
        <v>0</v>
      </c>
      <c r="AJ38" s="86">
        <f t="shared" si="22"/>
        <v>1.054024236817651E-2</v>
      </c>
      <c r="AK38" s="86">
        <f t="shared" si="23"/>
        <v>9.4800806070247622E-3</v>
      </c>
      <c r="AL38" s="86">
        <f t="shared" si="24"/>
        <v>1.3712547477067101E-2</v>
      </c>
      <c r="AM38" s="86">
        <f t="shared" si="25"/>
        <v>1.3671589972722751E-2</v>
      </c>
      <c r="AN38" s="86">
        <f t="shared" si="26"/>
        <v>-1.0401881049946158E-2</v>
      </c>
      <c r="AO38" s="86">
        <f t="shared" si="27"/>
        <v>1.8557568456002236E-2</v>
      </c>
      <c r="AP38" s="86">
        <f t="shared" si="28"/>
        <v>2.71217254994544E-3</v>
      </c>
      <c r="AQ38" s="87">
        <f t="shared" si="29"/>
        <v>2.3806208729719669E-2</v>
      </c>
      <c r="AS38" s="85">
        <f t="shared" si="30"/>
        <v>0.14787444279119977</v>
      </c>
      <c r="AT38" s="86">
        <f t="shared" si="31"/>
        <v>0</v>
      </c>
      <c r="AU38" s="86">
        <f t="shared" si="32"/>
        <v>1.3826783149236532E-2</v>
      </c>
      <c r="AV38" s="86">
        <f t="shared" si="33"/>
        <v>1.2838610547065997E-2</v>
      </c>
      <c r="AW38" s="86">
        <f t="shared" si="34"/>
        <v>1.7394151694376685E-2</v>
      </c>
      <c r="AX38" s="86">
        <f t="shared" si="35"/>
        <v>1.6592031034079292E-2</v>
      </c>
      <c r="AY38" s="86">
        <f t="shared" si="36"/>
        <v>-1.0978606990749708E-2</v>
      </c>
      <c r="AZ38" s="86">
        <f t="shared" si="37"/>
        <v>2.3414149186407024E-2</v>
      </c>
      <c r="BA38" s="86">
        <f t="shared" si="38"/>
        <v>3.188966144553012E-3</v>
      </c>
      <c r="BB38" s="87">
        <f t="shared" si="39"/>
        <v>3.016611832953759E-2</v>
      </c>
      <c r="BD38" s="85">
        <f t="shared" si="40"/>
        <v>0.18060397537731279</v>
      </c>
      <c r="BE38" s="86">
        <f t="shared" si="41"/>
        <v>0</v>
      </c>
      <c r="BF38" s="86">
        <f t="shared" si="42"/>
        <v>2.0038000182492154E-2</v>
      </c>
      <c r="BG38" s="86">
        <f t="shared" si="43"/>
        <v>1.8300805874215082E-2</v>
      </c>
      <c r="BH38" s="86">
        <f t="shared" si="44"/>
        <v>2.2708394222174515E-2</v>
      </c>
      <c r="BI38" s="86">
        <f t="shared" si="45"/>
        <v>2.1994158960272674E-2</v>
      </c>
      <c r="BJ38" s="86">
        <f t="shared" si="46"/>
        <v>-1.0388074312485091E-2</v>
      </c>
      <c r="BK38" s="86">
        <f t="shared" si="47"/>
        <v>2.6928551043549936E-2</v>
      </c>
      <c r="BL38" s="86">
        <f t="shared" si="48"/>
        <v>3.371208325577696E-3</v>
      </c>
      <c r="BM38" s="87">
        <f t="shared" si="49"/>
        <v>3.4238808017348119E-2</v>
      </c>
    </row>
    <row r="39" spans="1:65">
      <c r="A39" t="str">
        <f>'BACKPRO 1'!V132</f>
        <v>E =</v>
      </c>
      <c r="B39">
        <f>'BACKPRO 1'!W132</f>
        <v>4.2280171367786744E-2</v>
      </c>
      <c r="L39" t="str">
        <f>'BACKPRO 1'!AO132</f>
        <v>E =</v>
      </c>
      <c r="M39">
        <f>'BACKPRO 1'!AP132</f>
        <v>9.2029081018800876E-2</v>
      </c>
      <c r="W39" t="str">
        <f>'BACKPRO 1'!BH132</f>
        <v>E =</v>
      </c>
      <c r="X39">
        <f>'BACKPRO 1'!BI132</f>
        <v>0.1386919487659927</v>
      </c>
      <c r="AH39" t="str">
        <f>'BACKPRO 1'!CA132</f>
        <v>E =</v>
      </c>
      <c r="AI39">
        <f>'BACKPRO 1'!CB132</f>
        <v>0.1386919487659927</v>
      </c>
      <c r="AS39" t="str">
        <f>'BACKPRO 1'!CT132</f>
        <v>E =</v>
      </c>
      <c r="AT39">
        <f>'BACKPRO 1'!CU132</f>
        <v>0.1386919487659927</v>
      </c>
      <c r="BD39" t="str">
        <f>'BACKPRO 1'!DM132</f>
        <v>E =</v>
      </c>
      <c r="BE39">
        <f>'BACKPRO 1'!DN132</f>
        <v>0.1386919487659927</v>
      </c>
    </row>
    <row r="41" spans="1:65" ht="15.75" thickBot="1">
      <c r="A41" s="68" t="s">
        <v>247</v>
      </c>
      <c r="L41">
        <v>5</v>
      </c>
      <c r="W41">
        <v>4</v>
      </c>
      <c r="AH41">
        <v>3</v>
      </c>
      <c r="AS41">
        <v>2</v>
      </c>
      <c r="BD41">
        <v>1</v>
      </c>
    </row>
    <row r="42" spans="1:65">
      <c r="A42" s="84">
        <f t="array" ref="A42:J57">A23:J38+A2:J17</f>
        <v>-0.11124837103991929</v>
      </c>
      <c r="B42" s="76">
        <v>0</v>
      </c>
      <c r="C42" s="76">
        <v>-1.1508460387092093E-2</v>
      </c>
      <c r="D42" s="76">
        <v>-9.3943093600014332E-3</v>
      </c>
      <c r="E42" s="76">
        <v>-1.2530082613137521E-2</v>
      </c>
      <c r="F42" s="76">
        <v>-1.2192801096145246E-2</v>
      </c>
      <c r="G42" s="76">
        <v>1.266787261271449E-2</v>
      </c>
      <c r="H42" s="76">
        <v>-1.7889410595829176E-2</v>
      </c>
      <c r="I42" s="76">
        <v>-3.299671290921213E-3</v>
      </c>
      <c r="J42" s="77">
        <v>-2.3796759851021098E-2</v>
      </c>
      <c r="L42" s="84">
        <f t="array" ref="L42:U57">L23:U38+L2:U17</f>
        <v>-0.29237325243237289</v>
      </c>
      <c r="M42" s="76">
        <v>0</v>
      </c>
      <c r="N42" s="76">
        <v>-3.0460894616081226E-2</v>
      </c>
      <c r="O42" s="76">
        <v>-2.5735794633967683E-2</v>
      </c>
      <c r="P42" s="76">
        <v>-3.6076317194156493E-2</v>
      </c>
      <c r="Q42" s="76">
        <v>-3.7350350669619684E-2</v>
      </c>
      <c r="R42" s="76">
        <v>2.9717837267670147E-2</v>
      </c>
      <c r="S42" s="76">
        <v>-4.7685974708139581E-2</v>
      </c>
      <c r="T42" s="76">
        <v>-7.5549388000078219E-3</v>
      </c>
      <c r="U42" s="77">
        <v>-6.1915488116101342E-2</v>
      </c>
      <c r="W42" s="84">
        <f t="array" ref="W42:AF57">W23:AF38+W2:AF17</f>
        <v>-0.52762241336685478</v>
      </c>
      <c r="X42" s="76">
        <v>0</v>
      </c>
      <c r="Y42" s="76">
        <v>-4.6237425415369959E-2</v>
      </c>
      <c r="Z42" s="76">
        <v>-4.3248787725756896E-2</v>
      </c>
      <c r="AA42" s="76">
        <v>-6.412049967527135E-2</v>
      </c>
      <c r="AB42" s="76">
        <v>-6.3687432648399267E-2</v>
      </c>
      <c r="AC42" s="76">
        <v>4.4403296827846384E-2</v>
      </c>
      <c r="AD42" s="76">
        <v>-8.6261099842318889E-2</v>
      </c>
      <c r="AE42" s="76">
        <v>-1.1658741237575525E-2</v>
      </c>
      <c r="AF42" s="77">
        <v>-0.10947798850176811</v>
      </c>
      <c r="AH42" s="84">
        <f t="array" ref="AH42:AQ57">AH23:AQ38+AH2:AQ17</f>
        <v>-0.80180813450154031</v>
      </c>
      <c r="AI42" s="76">
        <v>0</v>
      </c>
      <c r="AJ42" s="76">
        <v>-7.2710543195426622E-2</v>
      </c>
      <c r="AK42" s="76">
        <v>-7.0301778877712565E-2</v>
      </c>
      <c r="AL42" s="76">
        <v>-9.377585725551553E-2</v>
      </c>
      <c r="AM42" s="76">
        <v>-8.7211613645194697E-2</v>
      </c>
      <c r="AN42" s="76">
        <v>4.9048829859322116E-2</v>
      </c>
      <c r="AO42" s="76">
        <v>-0.12538090460034526</v>
      </c>
      <c r="AP42" s="76">
        <v>-1.5499318253860639E-2</v>
      </c>
      <c r="AQ42" s="77">
        <v>-0.16070712184366104</v>
      </c>
      <c r="AS42" s="84">
        <f t="array" ref="AS42:BB57">AS23:BB38+AS2:BB17</f>
        <v>-1.1061228174595541</v>
      </c>
      <c r="AT42" s="76">
        <v>0</v>
      </c>
      <c r="AU42" s="76">
        <v>-0.1304615830944989</v>
      </c>
      <c r="AV42" s="76">
        <v>-0.12108851818914998</v>
      </c>
      <c r="AW42" s="76">
        <v>-0.14318695183054042</v>
      </c>
      <c r="AX42" s="76">
        <v>-0.13743985454148205</v>
      </c>
      <c r="AY42" s="76">
        <v>4.3558138408424547E-2</v>
      </c>
      <c r="AZ42" s="76">
        <v>-0.15805732868705152</v>
      </c>
      <c r="BA42" s="76">
        <v>-1.7193780935055008E-2</v>
      </c>
      <c r="BB42" s="77">
        <v>-0.19857442923253271</v>
      </c>
      <c r="BD42" s="84">
        <f t="array" ref="BD42:BM57">BD23:BM38+BD2:BM17</f>
        <v>-1.4247777992743604</v>
      </c>
      <c r="BE42" s="76">
        <v>0</v>
      </c>
      <c r="BF42" s="76">
        <v>-0.23276461179373586</v>
      </c>
      <c r="BG42" s="76">
        <v>-0.2333258840061429</v>
      </c>
      <c r="BH42" s="76">
        <v>-0.23685474516926114</v>
      </c>
      <c r="BI42" s="76">
        <v>-0.22504289345146361</v>
      </c>
      <c r="BJ42" s="76">
        <v>4.3558138408424547E-2</v>
      </c>
      <c r="BK42" s="76">
        <v>-0.15805732868705152</v>
      </c>
      <c r="BL42" s="76">
        <v>-1.7193780935055008E-2</v>
      </c>
      <c r="BM42" s="77">
        <v>-0.19857442923253271</v>
      </c>
    </row>
    <row r="43" spans="1:65">
      <c r="A43" s="78">
        <v>1.7879561837097272E-2</v>
      </c>
      <c r="B43" s="40">
        <v>0</v>
      </c>
      <c r="C43" s="40">
        <v>1.8496111647959531E-3</v>
      </c>
      <c r="D43" s="40">
        <v>1.5098300635673666E-3</v>
      </c>
      <c r="E43" s="40">
        <v>2.0138037511141633E-3</v>
      </c>
      <c r="F43" s="40">
        <v>1.9595967035573995E-3</v>
      </c>
      <c r="G43" s="40">
        <v>-2.0359490175566354E-3</v>
      </c>
      <c r="H43" s="40">
        <v>2.8751416311756811E-3</v>
      </c>
      <c r="I43" s="40">
        <v>5.3031497303408261E-4</v>
      </c>
      <c r="J43" s="80">
        <v>3.8245561287923203E-3</v>
      </c>
      <c r="L43" s="78">
        <v>3.8753162611164821E-2</v>
      </c>
      <c r="M43" s="40">
        <v>0</v>
      </c>
      <c r="N43" s="40">
        <v>4.0337701977866264E-3</v>
      </c>
      <c r="O43" s="40">
        <v>3.393092247325446E-3</v>
      </c>
      <c r="P43" s="40">
        <v>4.7273718517429454E-3</v>
      </c>
      <c r="Q43" s="40">
        <v>4.8588595889955E-3</v>
      </c>
      <c r="R43" s="40">
        <v>-4.0008593748938502E-3</v>
      </c>
      <c r="S43" s="40">
        <v>6.3090242592152611E-3</v>
      </c>
      <c r="T43" s="40">
        <v>1.0207100777192165E-3</v>
      </c>
      <c r="U43" s="80">
        <v>8.2175203074487842E-3</v>
      </c>
      <c r="W43" s="78">
        <v>6.2550172456967923E-2</v>
      </c>
      <c r="X43" s="40">
        <v>0</v>
      </c>
      <c r="Y43" s="40">
        <v>5.6296707199051743E-3</v>
      </c>
      <c r="Z43" s="40">
        <v>5.1646474247352336E-3</v>
      </c>
      <c r="AA43" s="40">
        <v>7.5642265464402605E-3</v>
      </c>
      <c r="AB43" s="40">
        <v>7.523029767835341E-3</v>
      </c>
      <c r="AC43" s="40">
        <v>-5.4863908188975399E-3</v>
      </c>
      <c r="AD43" s="40">
        <v>1.0211153512194029E-2</v>
      </c>
      <c r="AE43" s="40">
        <v>1.4358368591457728E-3</v>
      </c>
      <c r="AF43" s="80">
        <v>1.3028782058490484E-2</v>
      </c>
      <c r="AH43" s="78">
        <v>8.9929899448971534E-2</v>
      </c>
      <c r="AI43" s="40">
        <v>0</v>
      </c>
      <c r="AJ43" s="40">
        <v>8.2732319325222927E-3</v>
      </c>
      <c r="AK43" s="40">
        <v>7.8661138212795939E-3</v>
      </c>
      <c r="AL43" s="40">
        <v>1.0525560896883994E-2</v>
      </c>
      <c r="AM43" s="40">
        <v>9.8721150912331659E-3</v>
      </c>
      <c r="AN43" s="40">
        <v>-5.9502859685346739E-3</v>
      </c>
      <c r="AO43" s="40">
        <v>1.4117591709714553E-2</v>
      </c>
      <c r="AP43" s="40">
        <v>1.819350448994591E-3</v>
      </c>
      <c r="AQ43" s="80">
        <v>1.8144437531479079E-2</v>
      </c>
      <c r="AS43" s="78">
        <v>0.11727784662079203</v>
      </c>
      <c r="AT43" s="40">
        <v>0</v>
      </c>
      <c r="AU43" s="40">
        <v>1.3463163528742484E-2</v>
      </c>
      <c r="AV43" s="40">
        <v>1.2430182338176747E-2</v>
      </c>
      <c r="AW43" s="40">
        <v>1.4966003898203271E-2</v>
      </c>
      <c r="AX43" s="40">
        <v>1.4385992848339815E-2</v>
      </c>
      <c r="AY43" s="40">
        <v>-5.4568522036031594E-3</v>
      </c>
      <c r="AZ43" s="40">
        <v>1.7054134603409037E-2</v>
      </c>
      <c r="BA43" s="40">
        <v>1.9716272811194429E-3</v>
      </c>
      <c r="BB43" s="80">
        <v>2.1547471233118873E-2</v>
      </c>
      <c r="BD43" s="78">
        <v>0.101553745222938</v>
      </c>
      <c r="BE43" s="40">
        <v>0</v>
      </c>
      <c r="BF43" s="40">
        <v>8.4149976804857619E-3</v>
      </c>
      <c r="BG43" s="40">
        <v>6.8918044013770502E-3</v>
      </c>
      <c r="BH43" s="40">
        <v>1.0343945671518284E-2</v>
      </c>
      <c r="BI43" s="40">
        <v>1.0063201286332306E-2</v>
      </c>
      <c r="BJ43" s="40">
        <v>-5.4568522036031594E-3</v>
      </c>
      <c r="BK43" s="40">
        <v>1.7054134603409037E-2</v>
      </c>
      <c r="BL43" s="40">
        <v>1.9716272811194429E-3</v>
      </c>
      <c r="BM43" s="80">
        <v>2.1547471233118873E-2</v>
      </c>
    </row>
    <row r="44" spans="1:65">
      <c r="A44" s="78">
        <v>-5.1490767902369339E-2</v>
      </c>
      <c r="B44" s="40">
        <v>0</v>
      </c>
      <c r="C44" s="40">
        <v>-5.3266349625266428E-3</v>
      </c>
      <c r="D44" s="40">
        <v>-4.3481104337726997E-3</v>
      </c>
      <c r="E44" s="40">
        <v>-5.7994878450765468E-3</v>
      </c>
      <c r="F44" s="40">
        <v>-5.6433787340228973E-3</v>
      </c>
      <c r="G44" s="40">
        <v>5.8632632767629976E-3</v>
      </c>
      <c r="H44" s="40">
        <v>-8.2800267571512941E-3</v>
      </c>
      <c r="I44" s="40">
        <v>-1.5272368215977687E-3</v>
      </c>
      <c r="J44" s="80">
        <v>-1.1014214651985052E-2</v>
      </c>
      <c r="L44" s="78">
        <v>-0.13558169962966315</v>
      </c>
      <c r="M44" s="40">
        <v>0</v>
      </c>
      <c r="N44" s="40">
        <v>-1.4125690291444871E-2</v>
      </c>
      <c r="O44" s="40">
        <v>-1.1934979294258956E-2</v>
      </c>
      <c r="P44" s="40">
        <v>-1.6731308969624745E-2</v>
      </c>
      <c r="Q44" s="40">
        <v>-1.7323285808883732E-2</v>
      </c>
      <c r="R44" s="40">
        <v>1.377905818428907E-2</v>
      </c>
      <c r="S44" s="40">
        <v>-2.2113691238880646E-2</v>
      </c>
      <c r="T44" s="40">
        <v>-3.5028318190219176E-3</v>
      </c>
      <c r="U44" s="80">
        <v>-2.8711614100516474E-2</v>
      </c>
      <c r="W44" s="78">
        <v>-0.23814529862165815</v>
      </c>
      <c r="X44" s="40">
        <v>0</v>
      </c>
      <c r="Y44" s="40">
        <v>-2.100392004561499E-2</v>
      </c>
      <c r="Z44" s="40">
        <v>-1.9570269441440809E-2</v>
      </c>
      <c r="AA44" s="40">
        <v>-2.8957972285344129E-2</v>
      </c>
      <c r="AB44" s="40">
        <v>-2.8805689843655835E-2</v>
      </c>
      <c r="AC44" s="40">
        <v>2.0181604231042274E-2</v>
      </c>
      <c r="AD44" s="40">
        <v>-3.8931620151408719E-2</v>
      </c>
      <c r="AE44" s="40">
        <v>-5.2920018457166722E-3</v>
      </c>
      <c r="AF44" s="80">
        <v>-4.9447846260641928E-2</v>
      </c>
      <c r="AH44" s="78">
        <v>-0.35681998446065483</v>
      </c>
      <c r="AI44" s="40">
        <v>0</v>
      </c>
      <c r="AJ44" s="40">
        <v>-3.2462171491844459E-2</v>
      </c>
      <c r="AK44" s="40">
        <v>-3.1279505110888492E-2</v>
      </c>
      <c r="AL44" s="40">
        <v>-4.1793579587264186E-2</v>
      </c>
      <c r="AM44" s="40">
        <v>-3.8987565026145893E-2</v>
      </c>
      <c r="AN44" s="40">
        <v>2.219231131959358E-2</v>
      </c>
      <c r="AO44" s="40">
        <v>-5.5863685470233848E-2</v>
      </c>
      <c r="AP44" s="40">
        <v>-6.9543031098449346E-3</v>
      </c>
      <c r="AQ44" s="80">
        <v>-7.1621142813042604E-2</v>
      </c>
      <c r="AS44" s="78">
        <v>-0.49608757081332178</v>
      </c>
      <c r="AT44" s="40">
        <v>0</v>
      </c>
      <c r="AU44" s="40">
        <v>-5.8891549982300118E-2</v>
      </c>
      <c r="AV44" s="40">
        <v>-5.4521717855522456E-2</v>
      </c>
      <c r="AW44" s="40">
        <v>-6.4406237687157752E-2</v>
      </c>
      <c r="AX44" s="40">
        <v>-6.1974184693562265E-2</v>
      </c>
      <c r="AY44" s="40">
        <v>1.9679532973373496E-2</v>
      </c>
      <c r="AZ44" s="40">
        <v>-7.0817833160240637E-2</v>
      </c>
      <c r="BA44" s="40">
        <v>-7.7297626620452704E-3</v>
      </c>
      <c r="BB44" s="80">
        <v>-8.8950863648268541E-2</v>
      </c>
      <c r="BD44" s="78">
        <v>-0.66449068470914552</v>
      </c>
      <c r="BE44" s="40">
        <v>0</v>
      </c>
      <c r="BF44" s="40">
        <v>-0.11295676024767065</v>
      </c>
      <c r="BG44" s="40">
        <v>-0.11383703686105148</v>
      </c>
      <c r="BH44" s="40">
        <v>-0.11390788985074596</v>
      </c>
      <c r="BI44" s="40">
        <v>-0.10827072917298211</v>
      </c>
      <c r="BJ44" s="40">
        <v>1.9679532973373496E-2</v>
      </c>
      <c r="BK44" s="40">
        <v>-7.0817833160240637E-2</v>
      </c>
      <c r="BL44" s="40">
        <v>-7.7297626620452704E-3</v>
      </c>
      <c r="BM44" s="80">
        <v>-8.8950863648268541E-2</v>
      </c>
    </row>
    <row r="45" spans="1:65">
      <c r="A45" s="78">
        <v>5.2862767899756045E-2</v>
      </c>
      <c r="B45" s="40">
        <v>0</v>
      </c>
      <c r="C45" s="40">
        <v>5.4685660979978271E-3</v>
      </c>
      <c r="D45" s="40">
        <v>4.4639682418186879E-3</v>
      </c>
      <c r="E45" s="40">
        <v>5.95401840720326E-3</v>
      </c>
      <c r="F45" s="40">
        <v>5.7937496825201593E-3</v>
      </c>
      <c r="G45" s="40">
        <v>-6.0194931705499621E-3</v>
      </c>
      <c r="H45" s="40">
        <v>8.5006526509175968E-3</v>
      </c>
      <c r="I45" s="40">
        <v>1.5679308916340521E-3</v>
      </c>
      <c r="J45" s="80">
        <v>1.1307694494864707E-2</v>
      </c>
      <c r="L45" s="78">
        <v>0.12043447180815051</v>
      </c>
      <c r="M45" s="40">
        <v>0</v>
      </c>
      <c r="N45" s="40">
        <v>1.2539092600039919E-2</v>
      </c>
      <c r="O45" s="40">
        <v>1.0560436026182642E-2</v>
      </c>
      <c r="P45" s="40">
        <v>1.4738339915294541E-2</v>
      </c>
      <c r="Q45" s="40">
        <v>1.5179199532208211E-2</v>
      </c>
      <c r="R45" s="40">
        <v>-1.2380271184349978E-2</v>
      </c>
      <c r="S45" s="40">
        <v>1.9616765424634048E-2</v>
      </c>
      <c r="T45" s="40">
        <v>3.1554304884011666E-3</v>
      </c>
      <c r="U45" s="80">
        <v>2.5528531521178777E-2</v>
      </c>
      <c r="W45" s="78">
        <v>0.19707725289924938</v>
      </c>
      <c r="X45" s="40">
        <v>0</v>
      </c>
      <c r="Y45" s="40">
        <v>1.7678992745161465E-2</v>
      </c>
      <c r="Z45" s="40">
        <v>1.6266065285186669E-2</v>
      </c>
      <c r="AA45" s="40">
        <v>2.3874968204385567E-2</v>
      </c>
      <c r="AB45" s="40">
        <v>2.3759664604473034E-2</v>
      </c>
      <c r="AC45" s="40">
        <v>-1.7164706792204238E-2</v>
      </c>
      <c r="AD45" s="40">
        <v>3.2184312358601863E-2</v>
      </c>
      <c r="AE45" s="40">
        <v>4.492424978048748E-3</v>
      </c>
      <c r="AF45" s="80">
        <v>4.1024111997315753E-2</v>
      </c>
      <c r="AH45" s="78">
        <v>0.27026075434509195</v>
      </c>
      <c r="AI45" s="40">
        <v>0</v>
      </c>
      <c r="AJ45" s="40">
        <v>2.4744989637031152E-2</v>
      </c>
      <c r="AK45" s="40">
        <v>2.3486837427843143E-2</v>
      </c>
      <c r="AL45" s="40">
        <v>3.1790343576120157E-2</v>
      </c>
      <c r="AM45" s="40">
        <v>3.0038554427278815E-2</v>
      </c>
      <c r="AN45" s="40">
        <v>-1.840465602048192E-2</v>
      </c>
      <c r="AO45" s="40">
        <v>4.2625863713727959E-2</v>
      </c>
      <c r="AP45" s="40">
        <v>5.5175216623728216E-3</v>
      </c>
      <c r="AQ45" s="80">
        <v>5.4697790329215602E-2</v>
      </c>
      <c r="AS45" s="78">
        <v>0.32250787450634755</v>
      </c>
      <c r="AT45" s="40">
        <v>0</v>
      </c>
      <c r="AU45" s="40">
        <v>3.4660138954557169E-2</v>
      </c>
      <c r="AV45" s="40">
        <v>3.2206301259199356E-2</v>
      </c>
      <c r="AW45" s="40">
        <v>4.0273625981250352E-2</v>
      </c>
      <c r="AX45" s="40">
        <v>3.8662130891247495E-2</v>
      </c>
      <c r="AY45" s="40">
        <v>-1.7461971253467233E-2</v>
      </c>
      <c r="AZ45" s="40">
        <v>4.8236007263501524E-2</v>
      </c>
      <c r="BA45" s="40">
        <v>5.808440241958218E-3</v>
      </c>
      <c r="BB45" s="80">
        <v>6.1199145242815181E-2</v>
      </c>
      <c r="BD45" s="78">
        <v>0.31500017139062136</v>
      </c>
      <c r="BE45" s="40">
        <v>0</v>
      </c>
      <c r="BF45" s="40">
        <v>3.2249818039631499E-2</v>
      </c>
      <c r="BG45" s="40">
        <v>2.9561921383993578E-2</v>
      </c>
      <c r="BH45" s="40">
        <v>3.8066756407496107E-2</v>
      </c>
      <c r="BI45" s="40">
        <v>3.6598150581177255E-2</v>
      </c>
      <c r="BJ45" s="40">
        <v>-1.7461971253467233E-2</v>
      </c>
      <c r="BK45" s="40">
        <v>4.8236007263501524E-2</v>
      </c>
      <c r="BL45" s="40">
        <v>5.808440241958218E-3</v>
      </c>
      <c r="BM45" s="80">
        <v>6.1199145242815181E-2</v>
      </c>
    </row>
    <row r="46" spans="1:65">
      <c r="A46" s="78">
        <v>1.6125515659366308E-2</v>
      </c>
      <c r="B46" s="40">
        <v>0</v>
      </c>
      <c r="C46" s="40">
        <v>1.6681579824720193E-3</v>
      </c>
      <c r="D46" s="40">
        <v>1.3617105695801701E-3</v>
      </c>
      <c r="E46" s="40">
        <v>1.8162427144106182E-3</v>
      </c>
      <c r="F46" s="40">
        <v>1.767353563647933E-3</v>
      </c>
      <c r="G46" s="40">
        <v>-1.8362154544616629E-3</v>
      </c>
      <c r="H46" s="40">
        <v>2.5930804020165205E-3</v>
      </c>
      <c r="I46" s="40">
        <v>4.7828926010447828E-4</v>
      </c>
      <c r="J46" s="80">
        <v>3.4493540897072949E-3</v>
      </c>
      <c r="L46" s="78">
        <v>4.066558443728014E-2</v>
      </c>
      <c r="M46" s="40">
        <v>0</v>
      </c>
      <c r="N46" s="40">
        <v>4.2359666452726633E-3</v>
      </c>
      <c r="O46" s="40">
        <v>3.5757695628748703E-3</v>
      </c>
      <c r="P46" s="40">
        <v>5.0064516555394173E-3</v>
      </c>
      <c r="Q46" s="40">
        <v>5.1758747567089407E-3</v>
      </c>
      <c r="R46" s="40">
        <v>-4.1462642013647714E-3</v>
      </c>
      <c r="S46" s="40">
        <v>6.6301278084259282E-3</v>
      </c>
      <c r="T46" s="40">
        <v>1.0548227354537033E-3</v>
      </c>
      <c r="U46" s="80">
        <v>8.6139466413226312E-3</v>
      </c>
      <c r="W46" s="78">
        <v>7.2325229588429546E-2</v>
      </c>
      <c r="X46" s="40">
        <v>0</v>
      </c>
      <c r="Y46" s="40">
        <v>6.3591596243148651E-3</v>
      </c>
      <c r="Z46" s="40">
        <v>5.9326542574604391E-3</v>
      </c>
      <c r="AA46" s="40">
        <v>8.7806154501276299E-3</v>
      </c>
      <c r="AB46" s="40">
        <v>8.7202983221435371E-3</v>
      </c>
      <c r="AC46" s="40">
        <v>-6.1226216800051381E-3</v>
      </c>
      <c r="AD46" s="40">
        <v>1.1821537497446808E-2</v>
      </c>
      <c r="AE46" s="40">
        <v>1.6071092066475379E-3</v>
      </c>
      <c r="AF46" s="80">
        <v>1.5014870150380303E-2</v>
      </c>
      <c r="AH46" s="78">
        <v>0.10580706796887275</v>
      </c>
      <c r="AI46" s="40">
        <v>0</v>
      </c>
      <c r="AJ46" s="40">
        <v>9.5918905166099168E-3</v>
      </c>
      <c r="AK46" s="40">
        <v>9.2361956443308395E-3</v>
      </c>
      <c r="AL46" s="40">
        <v>1.2401941482376576E-2</v>
      </c>
      <c r="AM46" s="40">
        <v>1.1592923573770324E-2</v>
      </c>
      <c r="AN46" s="40">
        <v>-6.6899049998920841E-3</v>
      </c>
      <c r="AO46" s="40">
        <v>1.6598602382380513E-2</v>
      </c>
      <c r="AP46" s="40">
        <v>2.0760963530778846E-3</v>
      </c>
      <c r="AQ46" s="80">
        <v>2.1270650195471967E-2</v>
      </c>
      <c r="AS46" s="78">
        <v>0.12700433769174593</v>
      </c>
      <c r="AT46" s="40">
        <v>0</v>
      </c>
      <c r="AU46" s="40">
        <v>1.3614582940182338E-2</v>
      </c>
      <c r="AV46" s="40">
        <v>1.2773784435859227E-2</v>
      </c>
      <c r="AW46" s="40">
        <v>1.5843708697906248E-2</v>
      </c>
      <c r="AX46" s="40">
        <v>1.509160973519668E-2</v>
      </c>
      <c r="AY46" s="40">
        <v>-6.3074467283475346E-3</v>
      </c>
      <c r="AZ46" s="40">
        <v>1.8874703450564814E-2</v>
      </c>
      <c r="BA46" s="40">
        <v>2.194125434486275E-3</v>
      </c>
      <c r="BB46" s="80">
        <v>2.3908326171532598E-2</v>
      </c>
      <c r="BD46" s="78">
        <v>0.11064783851979548</v>
      </c>
      <c r="BE46" s="40">
        <v>0</v>
      </c>
      <c r="BF46" s="40">
        <v>8.3633880751995578E-3</v>
      </c>
      <c r="BG46" s="40">
        <v>7.0126619497389011E-3</v>
      </c>
      <c r="BH46" s="40">
        <v>1.1035758809730286E-2</v>
      </c>
      <c r="BI46" s="40">
        <v>1.0594962530025393E-2</v>
      </c>
      <c r="BJ46" s="40">
        <v>-6.3074467283475346E-3</v>
      </c>
      <c r="BK46" s="40">
        <v>1.8874703450564814E-2</v>
      </c>
      <c r="BL46" s="40">
        <v>2.194125434486275E-3</v>
      </c>
      <c r="BM46" s="80">
        <v>2.3908326171532598E-2</v>
      </c>
    </row>
    <row r="47" spans="1:65">
      <c r="A47" s="78">
        <v>1.2506255642452618E-2</v>
      </c>
      <c r="B47" s="40">
        <v>0</v>
      </c>
      <c r="C47" s="40">
        <v>1.293751506710757E-3</v>
      </c>
      <c r="D47" s="40">
        <v>1.0560840877239025E-3</v>
      </c>
      <c r="E47" s="40">
        <v>1.4085996488408651E-3</v>
      </c>
      <c r="F47" s="40">
        <v>1.370683328488938E-3</v>
      </c>
      <c r="G47" s="40">
        <v>-1.4240896460747542E-3</v>
      </c>
      <c r="H47" s="40">
        <v>2.0110815116920621E-3</v>
      </c>
      <c r="I47" s="40">
        <v>3.7094055683309422E-4</v>
      </c>
      <c r="J47" s="80">
        <v>2.6751705159991208E-3</v>
      </c>
      <c r="L47" s="78">
        <v>2.7862881861249716E-2</v>
      </c>
      <c r="M47" s="40">
        <v>0</v>
      </c>
      <c r="N47" s="40">
        <v>2.9006287405475444E-3</v>
      </c>
      <c r="O47" s="40">
        <v>2.44159268976146E-3</v>
      </c>
      <c r="P47" s="40">
        <v>3.4049610572844885E-3</v>
      </c>
      <c r="Q47" s="40">
        <v>3.5036596617824909E-3</v>
      </c>
      <c r="R47" s="40">
        <v>-2.869666489173047E-3</v>
      </c>
      <c r="S47" s="40">
        <v>4.5373754927256309E-3</v>
      </c>
      <c r="T47" s="40">
        <v>7.3172231191645423E-4</v>
      </c>
      <c r="U47" s="80">
        <v>5.9070570321005048E-3</v>
      </c>
      <c r="W47" s="78">
        <v>4.4706805358523692E-2</v>
      </c>
      <c r="X47" s="40">
        <v>0</v>
      </c>
      <c r="Y47" s="40">
        <v>4.0302339505300603E-3</v>
      </c>
      <c r="Z47" s="40">
        <v>3.6955292167807456E-3</v>
      </c>
      <c r="AA47" s="40">
        <v>5.4129344858785582E-3</v>
      </c>
      <c r="AB47" s="40">
        <v>5.3894040879466573E-3</v>
      </c>
      <c r="AC47" s="40">
        <v>-3.9211506108223076E-3</v>
      </c>
      <c r="AD47" s="40">
        <v>7.2993681564905277E-3</v>
      </c>
      <c r="AE47" s="40">
        <v>1.0255560243587626E-3</v>
      </c>
      <c r="AF47" s="80">
        <v>9.3125489567172162E-3</v>
      </c>
      <c r="AH47" s="78">
        <v>6.2653398478478159E-2</v>
      </c>
      <c r="AI47" s="40">
        <v>0</v>
      </c>
      <c r="AJ47" s="40">
        <v>5.7630093534545967E-3</v>
      </c>
      <c r="AK47" s="40">
        <v>5.4662597379495888E-3</v>
      </c>
      <c r="AL47" s="40">
        <v>7.3540006877102953E-3</v>
      </c>
      <c r="AM47" s="40">
        <v>6.9291593424599656E-3</v>
      </c>
      <c r="AN47" s="40">
        <v>-4.2252200233219095E-3</v>
      </c>
      <c r="AO47" s="40">
        <v>9.859921696692895E-3</v>
      </c>
      <c r="AP47" s="40">
        <v>1.2769377256810579E-3</v>
      </c>
      <c r="AQ47" s="80">
        <v>1.2665708297656141E-2</v>
      </c>
      <c r="AS47" s="78">
        <v>8.1627027566883059E-2</v>
      </c>
      <c r="AT47" s="40">
        <v>0</v>
      </c>
      <c r="AU47" s="40">
        <v>9.3637124147191407E-3</v>
      </c>
      <c r="AV47" s="40">
        <v>8.6327476147033816E-3</v>
      </c>
      <c r="AW47" s="40">
        <v>1.043471888443288E-2</v>
      </c>
      <c r="AX47" s="40">
        <v>1.0060825561341337E-2</v>
      </c>
      <c r="AY47" s="40">
        <v>-3.8828824732058029E-3</v>
      </c>
      <c r="AZ47" s="40">
        <v>1.1897254711748642E-2</v>
      </c>
      <c r="BA47" s="40">
        <v>1.3825852945220322E-3</v>
      </c>
      <c r="BB47" s="80">
        <v>1.5026686210352497E-2</v>
      </c>
      <c r="BD47" s="78">
        <v>6.7864982593754314E-2</v>
      </c>
      <c r="BE47" s="40">
        <v>0</v>
      </c>
      <c r="BF47" s="40">
        <v>4.9454576809380996E-3</v>
      </c>
      <c r="BG47" s="40">
        <v>3.7854495519458126E-3</v>
      </c>
      <c r="BH47" s="40">
        <v>6.3894019804895093E-3</v>
      </c>
      <c r="BI47" s="40">
        <v>6.2774327695645123E-3</v>
      </c>
      <c r="BJ47" s="40">
        <v>-3.8828824732058029E-3</v>
      </c>
      <c r="BK47" s="40">
        <v>1.1897254711748642E-2</v>
      </c>
      <c r="BL47" s="40">
        <v>1.3825852945220322E-3</v>
      </c>
      <c r="BM47" s="80">
        <v>1.5026686210352497E-2</v>
      </c>
    </row>
    <row r="48" spans="1:65">
      <c r="A48" s="78">
        <v>-6.0784872278836465E-3</v>
      </c>
      <c r="B48" s="40">
        <v>0</v>
      </c>
      <c r="C48" s="40">
        <v>-6.2880947218941791E-4</v>
      </c>
      <c r="D48" s="40">
        <v>-5.1329461209877983E-4</v>
      </c>
      <c r="E48" s="40">
        <v>-6.8462977404813805E-4</v>
      </c>
      <c r="F48" s="40">
        <v>-6.6620108719120321E-4</v>
      </c>
      <c r="G48" s="40">
        <v>6.9215846633126517E-4</v>
      </c>
      <c r="H48" s="40">
        <v>-9.7745749267730514E-4</v>
      </c>
      <c r="I48" s="40">
        <v>-1.8029036839453474E-4</v>
      </c>
      <c r="J48" s="80">
        <v>-1.3002284839527395E-3</v>
      </c>
      <c r="L48" s="78">
        <v>-1.700872058713232E-2</v>
      </c>
      <c r="M48" s="40">
        <v>0</v>
      </c>
      <c r="N48" s="40">
        <v>-1.7725205253373835E-3</v>
      </c>
      <c r="O48" s="40">
        <v>-1.499444312283587E-3</v>
      </c>
      <c r="P48" s="40">
        <v>-2.1055601107504663E-3</v>
      </c>
      <c r="Q48" s="40">
        <v>-2.1843684724282006E-3</v>
      </c>
      <c r="R48" s="40">
        <v>1.7210623420048127E-3</v>
      </c>
      <c r="S48" s="40">
        <v>-2.7755726745759771E-3</v>
      </c>
      <c r="T48" s="40">
        <v>-4.3708041580700087E-4</v>
      </c>
      <c r="U48" s="80">
        <v>-3.6005562583149128E-3</v>
      </c>
      <c r="W48" s="78">
        <v>-2.7787601560246452E-2</v>
      </c>
      <c r="X48" s="40">
        <v>0</v>
      </c>
      <c r="Y48" s="40">
        <v>-2.4953853677822974E-3</v>
      </c>
      <c r="Z48" s="40">
        <v>-2.3018721180598617E-3</v>
      </c>
      <c r="AA48" s="40">
        <v>-3.3905164683054141E-3</v>
      </c>
      <c r="AB48" s="40">
        <v>-3.3911071944739616E-3</v>
      </c>
      <c r="AC48" s="40">
        <v>2.3939353928834344E-3</v>
      </c>
      <c r="AD48" s="40">
        <v>-4.5430462787011943E-3</v>
      </c>
      <c r="AE48" s="40">
        <v>-6.2511253390682873E-4</v>
      </c>
      <c r="AF48" s="80">
        <v>-5.7798223964142473E-3</v>
      </c>
      <c r="AH48" s="78">
        <v>-3.6474224017900299E-2</v>
      </c>
      <c r="AI48" s="40">
        <v>0</v>
      </c>
      <c r="AJ48" s="40">
        <v>-3.3340941761063952E-3</v>
      </c>
      <c r="AK48" s="40">
        <v>-3.1589522005483757E-3</v>
      </c>
      <c r="AL48" s="40">
        <v>-4.3300434942943559E-3</v>
      </c>
      <c r="AM48" s="40">
        <v>-4.1363891810741989E-3</v>
      </c>
      <c r="AN48" s="40">
        <v>2.5411129752607718E-3</v>
      </c>
      <c r="AO48" s="40">
        <v>-5.7824214479981388E-3</v>
      </c>
      <c r="AP48" s="40">
        <v>-7.4678788017193767E-4</v>
      </c>
      <c r="AQ48" s="80">
        <v>-7.4028395919568035E-3</v>
      </c>
      <c r="AS48" s="78">
        <v>-4.5528116453106823E-2</v>
      </c>
      <c r="AT48" s="40">
        <v>0</v>
      </c>
      <c r="AU48" s="40">
        <v>-5.052288310497411E-3</v>
      </c>
      <c r="AV48" s="40">
        <v>-4.669946249179509E-3</v>
      </c>
      <c r="AW48" s="40">
        <v>-5.8001097133792059E-3</v>
      </c>
      <c r="AX48" s="40">
        <v>-5.6307669280308593E-3</v>
      </c>
      <c r="AY48" s="40">
        <v>2.3777553307721116E-3</v>
      </c>
      <c r="AZ48" s="40">
        <v>-6.7546020407073257E-3</v>
      </c>
      <c r="BA48" s="40">
        <v>-7.9720109948124766E-4</v>
      </c>
      <c r="BB48" s="80">
        <v>-8.5294580139704656E-3</v>
      </c>
      <c r="BD48" s="78">
        <v>-4.9888001369321387E-2</v>
      </c>
      <c r="BE48" s="40">
        <v>0</v>
      </c>
      <c r="BF48" s="40">
        <v>-6.452013584424209E-3</v>
      </c>
      <c r="BG48" s="40">
        <v>-6.2055946030017493E-3</v>
      </c>
      <c r="BH48" s="40">
        <v>-7.0816864111191181E-3</v>
      </c>
      <c r="BI48" s="40">
        <v>-6.8293647524959372E-3</v>
      </c>
      <c r="BJ48" s="40">
        <v>2.3777553307721116E-3</v>
      </c>
      <c r="BK48" s="40">
        <v>-6.7546020407073257E-3</v>
      </c>
      <c r="BL48" s="40">
        <v>-7.9720109948124766E-4</v>
      </c>
      <c r="BM48" s="80">
        <v>-8.5294580139704656E-3</v>
      </c>
    </row>
    <row r="49" spans="1:65">
      <c r="A49" s="78">
        <v>3.776810603746153E-2</v>
      </c>
      <c r="B49" s="40">
        <v>0</v>
      </c>
      <c r="C49" s="40">
        <v>3.9070482395796441E-3</v>
      </c>
      <c r="D49" s="40">
        <v>3.1893075713435538E-3</v>
      </c>
      <c r="E49" s="40">
        <v>4.2538824107484592E-3</v>
      </c>
      <c r="F49" s="40">
        <v>4.1393775062796186E-3</v>
      </c>
      <c r="G49" s="40">
        <v>-4.3006612288675793E-3</v>
      </c>
      <c r="H49" s="40">
        <v>6.0733397713169284E-3</v>
      </c>
      <c r="I49" s="40">
        <v>1.120217168479363E-3</v>
      </c>
      <c r="J49" s="80">
        <v>8.0788468271492282E-3</v>
      </c>
      <c r="L49" s="78">
        <v>9.0529180898019659E-2</v>
      </c>
      <c r="M49" s="40">
        <v>0</v>
      </c>
      <c r="N49" s="40">
        <v>9.4278292248207024E-3</v>
      </c>
      <c r="O49" s="40">
        <v>7.949527819627808E-3</v>
      </c>
      <c r="P49" s="40">
        <v>1.1112822142621017E-2</v>
      </c>
      <c r="Q49" s="40">
        <v>1.1467687930280754E-2</v>
      </c>
      <c r="R49" s="40">
        <v>-9.2672591618198508E-3</v>
      </c>
      <c r="S49" s="40">
        <v>1.4752979684017124E-2</v>
      </c>
      <c r="T49" s="40">
        <v>2.3597624251697194E-3</v>
      </c>
      <c r="U49" s="80">
        <v>1.9182705447354051E-2</v>
      </c>
      <c r="W49" s="78">
        <v>0.14748119582755345</v>
      </c>
      <c r="X49" s="40">
        <v>0</v>
      </c>
      <c r="Y49" s="40">
        <v>1.324720615287521E-2</v>
      </c>
      <c r="Z49" s="40">
        <v>1.2189288931048658E-2</v>
      </c>
      <c r="AA49" s="40">
        <v>1.790210331585268E-2</v>
      </c>
      <c r="AB49" s="40">
        <v>1.7843693184019165E-2</v>
      </c>
      <c r="AC49" s="40">
        <v>-1.2822496123328735E-2</v>
      </c>
      <c r="AD49" s="40">
        <v>2.4091721186105926E-2</v>
      </c>
      <c r="AE49" s="40">
        <v>3.3532614742792085E-3</v>
      </c>
      <c r="AF49" s="80">
        <v>3.0697221466413772E-2</v>
      </c>
      <c r="AH49" s="78">
        <v>0.20647543858839498</v>
      </c>
      <c r="AI49" s="40">
        <v>0</v>
      </c>
      <c r="AJ49" s="40">
        <v>1.8943204947013161E-2</v>
      </c>
      <c r="AK49" s="40">
        <v>1.8010054216785028E-2</v>
      </c>
      <c r="AL49" s="40">
        <v>2.4282797966939561E-2</v>
      </c>
      <c r="AM49" s="40">
        <v>2.2905193975277415E-2</v>
      </c>
      <c r="AN49" s="40">
        <v>-1.3822036516162553E-2</v>
      </c>
      <c r="AO49" s="40">
        <v>3.2508801583659055E-2</v>
      </c>
      <c r="AP49" s="40">
        <v>4.1796062303182573E-3</v>
      </c>
      <c r="AQ49" s="80">
        <v>4.1719764567097618E-2</v>
      </c>
      <c r="AS49" s="78">
        <v>0.27285491213383151</v>
      </c>
      <c r="AT49" s="40">
        <v>0</v>
      </c>
      <c r="AU49" s="40">
        <v>3.1540308668527708E-2</v>
      </c>
      <c r="AV49" s="40">
        <v>2.9088050801812319E-2</v>
      </c>
      <c r="AW49" s="40">
        <v>3.506072827681702E-2</v>
      </c>
      <c r="AX49" s="40">
        <v>3.3861366564126597E-2</v>
      </c>
      <c r="AY49" s="40">
        <v>-1.262436440790843E-2</v>
      </c>
      <c r="AZ49" s="40">
        <v>3.9636436067606202E-2</v>
      </c>
      <c r="BA49" s="40">
        <v>4.5492155427141025E-3</v>
      </c>
      <c r="BB49" s="80">
        <v>4.9979674685872014E-2</v>
      </c>
      <c r="BD49" s="78">
        <v>0.25555222458646271</v>
      </c>
      <c r="BE49" s="40">
        <v>0</v>
      </c>
      <c r="BF49" s="40">
        <v>2.5985343449872685E-2</v>
      </c>
      <c r="BG49" s="40">
        <v>2.2993659743461313E-2</v>
      </c>
      <c r="BH49" s="40">
        <v>2.997464880565625E-2</v>
      </c>
      <c r="BI49" s="40">
        <v>2.9104597968114737E-2</v>
      </c>
      <c r="BJ49" s="40">
        <v>-1.262436440790843E-2</v>
      </c>
      <c r="BK49" s="40">
        <v>3.9636436067606202E-2</v>
      </c>
      <c r="BL49" s="40">
        <v>4.5492155427141025E-3</v>
      </c>
      <c r="BM49" s="80">
        <v>4.9979674685872014E-2</v>
      </c>
    </row>
    <row r="50" spans="1:65">
      <c r="A50" s="78">
        <v>1.2935374555194029E-2</v>
      </c>
      <c r="B50" s="40">
        <v>0</v>
      </c>
      <c r="C50" s="40">
        <v>1.3381431500442533E-3</v>
      </c>
      <c r="D50" s="40">
        <v>1.0923208054469309E-3</v>
      </c>
      <c r="E50" s="40">
        <v>1.4569320008317112E-3</v>
      </c>
      <c r="F50" s="40">
        <v>1.4177146827527472E-3</v>
      </c>
      <c r="G50" s="40">
        <v>-1.4729534961383575E-3</v>
      </c>
      <c r="H50" s="40">
        <v>2.0800864270243708E-3</v>
      </c>
      <c r="I50" s="40">
        <v>3.8366839584348363E-4</v>
      </c>
      <c r="J50" s="80">
        <v>2.7669618799407501E-3</v>
      </c>
      <c r="L50" s="78">
        <v>3.0611646165493143E-2</v>
      </c>
      <c r="M50" s="40">
        <v>0</v>
      </c>
      <c r="N50" s="40">
        <v>3.1877420153821412E-3</v>
      </c>
      <c r="O50" s="40">
        <v>2.6871129179256619E-3</v>
      </c>
      <c r="P50" s="40">
        <v>3.7548473101705966E-3</v>
      </c>
      <c r="Q50" s="40">
        <v>3.8728808415465794E-3</v>
      </c>
      <c r="R50" s="40">
        <v>-3.136887263106459E-3</v>
      </c>
      <c r="S50" s="40">
        <v>4.9879815558094426E-3</v>
      </c>
      <c r="T50" s="40">
        <v>7.9894686938527344E-4</v>
      </c>
      <c r="U50" s="80">
        <v>6.4870305368404605E-3</v>
      </c>
      <c r="W50" s="78">
        <v>4.5860413864308044E-2</v>
      </c>
      <c r="X50" s="40">
        <v>0</v>
      </c>
      <c r="Y50" s="40">
        <v>4.2103711813945687E-3</v>
      </c>
      <c r="Z50" s="40">
        <v>3.8222989577263271E-3</v>
      </c>
      <c r="AA50" s="40">
        <v>5.5726613344968924E-3</v>
      </c>
      <c r="AB50" s="40">
        <v>5.5800412129746579E-3</v>
      </c>
      <c r="AC50" s="40">
        <v>-4.0887935759448503E-3</v>
      </c>
      <c r="AD50" s="40">
        <v>7.4884075713038799E-3</v>
      </c>
      <c r="AE50" s="40">
        <v>1.0649538970138588E-3</v>
      </c>
      <c r="AF50" s="80">
        <v>9.5700150485591579E-3</v>
      </c>
      <c r="AH50" s="78">
        <v>5.0411578597678114E-2</v>
      </c>
      <c r="AI50" s="40">
        <v>0</v>
      </c>
      <c r="AJ50" s="40">
        <v>4.6497942101516431E-3</v>
      </c>
      <c r="AK50" s="40">
        <v>4.2713472114188416E-3</v>
      </c>
      <c r="AL50" s="40">
        <v>6.0649058504262535E-3</v>
      </c>
      <c r="AM50" s="40">
        <v>5.9705153138540339E-3</v>
      </c>
      <c r="AN50" s="40">
        <v>-4.1659040323649074E-3</v>
      </c>
      <c r="AO50" s="40">
        <v>8.137750925342347E-3</v>
      </c>
      <c r="AP50" s="40">
        <v>1.1287030178651317E-3</v>
      </c>
      <c r="AQ50" s="80">
        <v>1.0420359202229388E-2</v>
      </c>
      <c r="AS50" s="78">
        <v>4.5062756443654602E-2</v>
      </c>
      <c r="AT50" s="40">
        <v>0</v>
      </c>
      <c r="AU50" s="40">
        <v>3.6347263907895635E-3</v>
      </c>
      <c r="AV50" s="40">
        <v>3.3786882252695846E-3</v>
      </c>
      <c r="AW50" s="40">
        <v>5.1964260427861198E-3</v>
      </c>
      <c r="AX50" s="40">
        <v>5.087672839569745E-3</v>
      </c>
      <c r="AY50" s="40">
        <v>-4.2624118044776336E-3</v>
      </c>
      <c r="AZ50" s="40">
        <v>7.5634099853313904E-3</v>
      </c>
      <c r="BA50" s="40">
        <v>1.0989200989463327E-3</v>
      </c>
      <c r="BB50" s="80">
        <v>9.7547801026406904E-3</v>
      </c>
      <c r="BD50" s="78">
        <v>4.5062756443654602E-2</v>
      </c>
      <c r="BE50" s="40">
        <v>0</v>
      </c>
      <c r="BF50" s="40">
        <v>3.6347263907895635E-3</v>
      </c>
      <c r="BG50" s="40">
        <v>3.3786882252695846E-3</v>
      </c>
      <c r="BH50" s="40">
        <v>5.1964260427861198E-3</v>
      </c>
      <c r="BI50" s="40">
        <v>5.087672839569745E-3</v>
      </c>
      <c r="BJ50" s="40">
        <v>-4.2624118044776336E-3</v>
      </c>
      <c r="BK50" s="40">
        <v>7.5634099853313904E-3</v>
      </c>
      <c r="BL50" s="40">
        <v>1.0989200989463327E-3</v>
      </c>
      <c r="BM50" s="80">
        <v>9.7547801026406904E-3</v>
      </c>
    </row>
    <row r="51" spans="1:65">
      <c r="A51" s="78">
        <v>1.2960634437241728E-2</v>
      </c>
      <c r="B51" s="40">
        <v>0</v>
      </c>
      <c r="C51" s="40">
        <v>1.3407562431548413E-3</v>
      </c>
      <c r="D51" s="40">
        <v>1.0944538627145116E-3</v>
      </c>
      <c r="E51" s="40">
        <v>1.4597770618955015E-3</v>
      </c>
      <c r="F51" s="40">
        <v>1.4204831612000331E-3</v>
      </c>
      <c r="G51" s="40">
        <v>-1.4758298435850776E-3</v>
      </c>
      <c r="H51" s="40">
        <v>2.0841483687618488E-3</v>
      </c>
      <c r="I51" s="40">
        <v>3.8441761407315947E-4</v>
      </c>
      <c r="J51" s="80">
        <v>2.7723651352094363E-3</v>
      </c>
      <c r="L51" s="78">
        <v>2.8009040889154034E-2</v>
      </c>
      <c r="M51" s="40">
        <v>0</v>
      </c>
      <c r="N51" s="40">
        <v>2.9153821661002154E-3</v>
      </c>
      <c r="O51" s="40">
        <v>2.4521541993002358E-3</v>
      </c>
      <c r="P51" s="40">
        <v>3.4160699006441017E-3</v>
      </c>
      <c r="Q51" s="40">
        <v>3.5106489540238438E-3</v>
      </c>
      <c r="R51" s="40">
        <v>-2.8923928036047792E-3</v>
      </c>
      <c r="S51" s="40">
        <v>4.5597376096511589E-3</v>
      </c>
      <c r="T51" s="40">
        <v>7.3795819086229465E-4</v>
      </c>
      <c r="U51" s="80">
        <v>5.9393851048182341E-3</v>
      </c>
      <c r="W51" s="78">
        <v>4.3752623312382749E-2</v>
      </c>
      <c r="X51" s="40">
        <v>0</v>
      </c>
      <c r="Y51" s="40">
        <v>3.9711951263019457E-3</v>
      </c>
      <c r="Z51" s="40">
        <v>3.6241764463628185E-3</v>
      </c>
      <c r="AA51" s="40">
        <v>5.2928710617180103E-3</v>
      </c>
      <c r="AB51" s="40">
        <v>5.2732058076728448E-3</v>
      </c>
      <c r="AC51" s="40">
        <v>-3.8751879901645202E-3</v>
      </c>
      <c r="AD51" s="40">
        <v>7.1413011724026226E-3</v>
      </c>
      <c r="AE51" s="40">
        <v>1.0125970106899577E-3</v>
      </c>
      <c r="AF51" s="80">
        <v>9.122410889488888E-3</v>
      </c>
      <c r="AH51" s="78">
        <v>5.9206870209324663E-2</v>
      </c>
      <c r="AI51" s="40">
        <v>0</v>
      </c>
      <c r="AJ51" s="40">
        <v>5.4633300799812054E-3</v>
      </c>
      <c r="AK51" s="40">
        <v>5.148995473527756E-3</v>
      </c>
      <c r="AL51" s="40">
        <v>6.964370277525331E-3</v>
      </c>
      <c r="AM51" s="40">
        <v>6.5991264269827151E-3</v>
      </c>
      <c r="AN51" s="40">
        <v>-4.137029540990789E-3</v>
      </c>
      <c r="AO51" s="40">
        <v>9.3462559701534761E-3</v>
      </c>
      <c r="AP51" s="40">
        <v>1.2290678946979368E-3</v>
      </c>
      <c r="AQ51" s="80">
        <v>1.200989777868787E-2</v>
      </c>
      <c r="AS51" s="78">
        <v>7.1087238365613731E-2</v>
      </c>
      <c r="AT51" s="40">
        <v>0</v>
      </c>
      <c r="AU51" s="40">
        <v>7.7179160524371553E-3</v>
      </c>
      <c r="AV51" s="40">
        <v>7.1316969147217756E-3</v>
      </c>
      <c r="AW51" s="40">
        <v>8.8933668965859511E-3</v>
      </c>
      <c r="AX51" s="40">
        <v>8.5600242314866105E-3</v>
      </c>
      <c r="AY51" s="40">
        <v>-3.9226743372418726E-3</v>
      </c>
      <c r="AZ51" s="40">
        <v>1.0621935291333857E-2</v>
      </c>
      <c r="BA51" s="40">
        <v>1.2952192886563389E-3</v>
      </c>
      <c r="BB51" s="80">
        <v>1.3488227869415795E-2</v>
      </c>
      <c r="BD51" s="78">
        <v>7.1087238365613731E-2</v>
      </c>
      <c r="BE51" s="40">
        <v>0</v>
      </c>
      <c r="BF51" s="40">
        <v>7.7179160524371553E-3</v>
      </c>
      <c r="BG51" s="40">
        <v>7.1316969147217756E-3</v>
      </c>
      <c r="BH51" s="40">
        <v>8.8933668965859511E-3</v>
      </c>
      <c r="BI51" s="40">
        <v>8.5600242314866105E-3</v>
      </c>
      <c r="BJ51" s="40">
        <v>-3.9226743372418726E-3</v>
      </c>
      <c r="BK51" s="40">
        <v>1.0621935291333857E-2</v>
      </c>
      <c r="BL51" s="40">
        <v>1.2952192886563389E-3</v>
      </c>
      <c r="BM51" s="80">
        <v>1.3488227869415795E-2</v>
      </c>
    </row>
    <row r="52" spans="1:65">
      <c r="A52" s="78">
        <v>-3.449986619803318E-3</v>
      </c>
      <c r="B52" s="40">
        <v>0</v>
      </c>
      <c r="C52" s="40">
        <v>-3.5689542218786483E-4</v>
      </c>
      <c r="D52" s="40">
        <v>-2.9133228011642744E-4</v>
      </c>
      <c r="E52" s="40">
        <v>-3.885775311248639E-4</v>
      </c>
      <c r="F52" s="40">
        <v>-3.7811790183004231E-4</v>
      </c>
      <c r="G52" s="40">
        <v>3.9285061530973408E-4</v>
      </c>
      <c r="H52" s="40">
        <v>-5.5477870475633296E-4</v>
      </c>
      <c r="I52" s="40">
        <v>-1.0232798644163938E-4</v>
      </c>
      <c r="J52" s="80">
        <v>-7.3797487831292518E-4</v>
      </c>
      <c r="L52" s="78">
        <v>-7.8690569550832201E-3</v>
      </c>
      <c r="M52" s="40">
        <v>0</v>
      </c>
      <c r="N52" s="40">
        <v>-8.1929539307424323E-4</v>
      </c>
      <c r="O52" s="40">
        <v>-6.9003052772011837E-4</v>
      </c>
      <c r="P52" s="40">
        <v>-9.6305667471125128E-4</v>
      </c>
      <c r="Q52" s="40">
        <v>-9.9190977942188794E-4</v>
      </c>
      <c r="R52" s="40">
        <v>8.088342860514201E-4</v>
      </c>
      <c r="S52" s="40">
        <v>-1.2817528871530242E-3</v>
      </c>
      <c r="T52" s="40">
        <v>-2.0614766197998038E-4</v>
      </c>
      <c r="U52" s="80">
        <v>-1.6679925545140366E-3</v>
      </c>
      <c r="W52" s="78">
        <v>-1.1900669278047338E-2</v>
      </c>
      <c r="X52" s="40">
        <v>0</v>
      </c>
      <c r="Y52" s="40">
        <v>-1.0896676899673646E-3</v>
      </c>
      <c r="Z52" s="40">
        <v>-9.9016166731855852E-4</v>
      </c>
      <c r="AA52" s="40">
        <v>-1.4436674077280879E-3</v>
      </c>
      <c r="AB52" s="40">
        <v>-1.4432648611351693E-3</v>
      </c>
      <c r="AC52" s="40">
        <v>1.0605082112463624E-3</v>
      </c>
      <c r="AD52" s="40">
        <v>-1.9428389851142971E-3</v>
      </c>
      <c r="AE52" s="40">
        <v>-2.76477096578542E-4</v>
      </c>
      <c r="AF52" s="80">
        <v>-2.4831009353649429E-3</v>
      </c>
      <c r="AH52" s="78">
        <v>-1.5405785138410953E-2</v>
      </c>
      <c r="AI52" s="40">
        <v>0</v>
      </c>
      <c r="AJ52" s="40">
        <v>-1.4280928443486521E-3</v>
      </c>
      <c r="AK52" s="40">
        <v>-1.3359997655411023E-3</v>
      </c>
      <c r="AL52" s="40">
        <v>-1.8227734522336227E-3</v>
      </c>
      <c r="AM52" s="40">
        <v>-1.7439916078552456E-3</v>
      </c>
      <c r="AN52" s="40">
        <v>1.1198954449837095E-3</v>
      </c>
      <c r="AO52" s="40">
        <v>-2.4429359542206147E-3</v>
      </c>
      <c r="AP52" s="40">
        <v>-3.2557399103759472E-4</v>
      </c>
      <c r="AQ52" s="80">
        <v>-3.138000275294997E-3</v>
      </c>
      <c r="AS52" s="78">
        <v>-1.6915712366195754E-2</v>
      </c>
      <c r="AT52" s="40">
        <v>0</v>
      </c>
      <c r="AU52" s="40">
        <v>-1.7146378993847466E-3</v>
      </c>
      <c r="AV52" s="40">
        <v>-1.5879898428891881E-3</v>
      </c>
      <c r="AW52" s="40">
        <v>-2.0679379521134182E-3</v>
      </c>
      <c r="AX52" s="40">
        <v>-1.993210566979548E-3</v>
      </c>
      <c r="AY52" s="40">
        <v>1.0926521176473833E-3</v>
      </c>
      <c r="AZ52" s="40">
        <v>-2.6050675410227149E-3</v>
      </c>
      <c r="BA52" s="40">
        <v>-3.3398145699990457E-4</v>
      </c>
      <c r="BB52" s="80">
        <v>-3.325887622410754E-3</v>
      </c>
      <c r="BD52" s="78">
        <v>-1.6915712366195754E-2</v>
      </c>
      <c r="BE52" s="40">
        <v>0</v>
      </c>
      <c r="BF52" s="40">
        <v>-1.7146378993847466E-3</v>
      </c>
      <c r="BG52" s="40">
        <v>-1.5879898428891881E-3</v>
      </c>
      <c r="BH52" s="40">
        <v>-2.0679379521134182E-3</v>
      </c>
      <c r="BI52" s="40">
        <v>-1.993210566979548E-3</v>
      </c>
      <c r="BJ52" s="40">
        <v>1.0926521176473833E-3</v>
      </c>
      <c r="BK52" s="40">
        <v>-2.6050675410227149E-3</v>
      </c>
      <c r="BL52" s="40">
        <v>-3.3398145699990457E-4</v>
      </c>
      <c r="BM52" s="80">
        <v>-3.325887622410754E-3</v>
      </c>
    </row>
    <row r="53" spans="1:65">
      <c r="A53" s="78">
        <v>2.3662778445793047E-2</v>
      </c>
      <c r="B53" s="40">
        <v>0</v>
      </c>
      <c r="C53" s="40">
        <v>2.4478753787255765E-3</v>
      </c>
      <c r="D53" s="40">
        <v>1.9981907057064902E-3</v>
      </c>
      <c r="E53" s="40">
        <v>2.6651767213361245E-3</v>
      </c>
      <c r="F53" s="40">
        <v>2.5934361849503343E-3</v>
      </c>
      <c r="G53" s="40">
        <v>-2.6944849637989808E-3</v>
      </c>
      <c r="H53" s="40">
        <v>3.8051178232805837E-3</v>
      </c>
      <c r="I53" s="40">
        <v>7.0184749647251329E-4</v>
      </c>
      <c r="J53" s="80">
        <v>5.0616242810458678E-3</v>
      </c>
      <c r="L53" s="78">
        <v>5.508510647925953E-2</v>
      </c>
      <c r="M53" s="40">
        <v>0</v>
      </c>
      <c r="N53" s="40">
        <v>5.735825663621151E-3</v>
      </c>
      <c r="O53" s="40">
        <v>4.8331822700075138E-3</v>
      </c>
      <c r="P53" s="40">
        <v>6.750079365686769E-3</v>
      </c>
      <c r="Q53" s="40">
        <v>6.9578767253036401E-3</v>
      </c>
      <c r="R53" s="40">
        <v>-5.6523865962433192E-3</v>
      </c>
      <c r="S53" s="40">
        <v>8.9743546758284509E-3</v>
      </c>
      <c r="T53" s="40">
        <v>1.4400697137224631E-3</v>
      </c>
      <c r="U53" s="80">
        <v>1.1674626175405295E-2</v>
      </c>
      <c r="W53" s="78">
        <v>8.8409756116135774E-2</v>
      </c>
      <c r="X53" s="40">
        <v>0</v>
      </c>
      <c r="Y53" s="40">
        <v>7.9706789539931728E-3</v>
      </c>
      <c r="Z53" s="40">
        <v>7.314017298530524E-3</v>
      </c>
      <c r="AA53" s="40">
        <v>1.0722729265152536E-2</v>
      </c>
      <c r="AB53" s="40">
        <v>1.068870418464133E-2</v>
      </c>
      <c r="AC53" s="40">
        <v>-7.7326821971091808E-3</v>
      </c>
      <c r="AD53" s="40">
        <v>1.4438784494361164E-2</v>
      </c>
      <c r="AE53" s="40">
        <v>2.0214013446947419E-3</v>
      </c>
      <c r="AF53" s="80">
        <v>1.8412179053001181E-2</v>
      </c>
      <c r="AH53" s="78">
        <v>0.12026297912723954</v>
      </c>
      <c r="AI53" s="40">
        <v>0</v>
      </c>
      <c r="AJ53" s="40">
        <v>1.1046164143220578E-2</v>
      </c>
      <c r="AK53" s="40">
        <v>1.04568686356261E-2</v>
      </c>
      <c r="AL53" s="40">
        <v>1.4167907644859366E-2</v>
      </c>
      <c r="AM53" s="40">
        <v>1.342159990343922E-2</v>
      </c>
      <c r="AN53" s="40">
        <v>-8.2723718609059218E-3</v>
      </c>
      <c r="AO53" s="40">
        <v>1.898348456098552E-2</v>
      </c>
      <c r="AP53" s="40">
        <v>2.4675761333919108E-3</v>
      </c>
      <c r="AQ53" s="80">
        <v>2.4363666979694887E-2</v>
      </c>
      <c r="AS53" s="78">
        <v>0.14258595988031411</v>
      </c>
      <c r="AT53" s="40">
        <v>0</v>
      </c>
      <c r="AU53" s="40">
        <v>1.5282487345262389E-2</v>
      </c>
      <c r="AV53" s="40">
        <v>1.4182326090194763E-2</v>
      </c>
      <c r="AW53" s="40">
        <v>1.7792454782924367E-2</v>
      </c>
      <c r="AX53" s="40">
        <v>1.7106088748636721E-2</v>
      </c>
      <c r="AY53" s="40">
        <v>-7.8696026011776023E-3</v>
      </c>
      <c r="AZ53" s="40">
        <v>2.1380461200024278E-2</v>
      </c>
      <c r="BA53" s="40">
        <v>2.5918733163323862E-3</v>
      </c>
      <c r="BB53" s="80">
        <v>2.7141420474189163E-2</v>
      </c>
      <c r="BD53" s="78">
        <v>0.14258595988031411</v>
      </c>
      <c r="BE53" s="40">
        <v>0</v>
      </c>
      <c r="BF53" s="40">
        <v>1.5282487345262389E-2</v>
      </c>
      <c r="BG53" s="40">
        <v>1.4182326090194763E-2</v>
      </c>
      <c r="BH53" s="40">
        <v>1.7792454782924367E-2</v>
      </c>
      <c r="BI53" s="40">
        <v>1.7106088748636721E-2</v>
      </c>
      <c r="BJ53" s="40">
        <v>-7.8696026011776023E-3</v>
      </c>
      <c r="BK53" s="40">
        <v>2.1380461200024278E-2</v>
      </c>
      <c r="BL53" s="40">
        <v>2.5918733163323862E-3</v>
      </c>
      <c r="BM53" s="80">
        <v>2.7141420474189163E-2</v>
      </c>
    </row>
    <row r="54" spans="1:65">
      <c r="A54" s="78">
        <v>2.976703356937084E-2</v>
      </c>
      <c r="B54" s="40">
        <v>0</v>
      </c>
      <c r="C54" s="40">
        <v>3.0793504971989151E-3</v>
      </c>
      <c r="D54" s="40">
        <v>2.5136612740142847E-3</v>
      </c>
      <c r="E54" s="40">
        <v>3.3527087748405483E-3</v>
      </c>
      <c r="F54" s="40">
        <v>3.2624614287914558E-3</v>
      </c>
      <c r="G54" s="40">
        <v>-3.3895776251849676E-3</v>
      </c>
      <c r="H54" s="40">
        <v>4.7867189493608232E-3</v>
      </c>
      <c r="I54" s="40">
        <v>8.8290215098516943E-4</v>
      </c>
      <c r="J54" s="80">
        <v>6.3673646877348044E-3</v>
      </c>
      <c r="L54" s="78">
        <v>5.6244929086944125E-2</v>
      </c>
      <c r="M54" s="40">
        <v>0</v>
      </c>
      <c r="N54" s="40">
        <v>5.8499282856339044E-3</v>
      </c>
      <c r="O54" s="40">
        <v>4.9025552589798882E-3</v>
      </c>
      <c r="P54" s="40">
        <v>6.7948351921250762E-3</v>
      </c>
      <c r="Q54" s="40">
        <v>6.9401393047609566E-3</v>
      </c>
      <c r="R54" s="40">
        <v>-5.8820412736997011E-3</v>
      </c>
      <c r="S54" s="40">
        <v>9.1425551287036555E-3</v>
      </c>
      <c r="T54" s="40">
        <v>1.5049620669874877E-3</v>
      </c>
      <c r="U54" s="80">
        <v>1.1939783543201968E-2</v>
      </c>
      <c r="W54" s="78">
        <v>8.0183837859771651E-2</v>
      </c>
      <c r="X54" s="40">
        <v>0</v>
      </c>
      <c r="Y54" s="40">
        <v>7.4553449853392044E-3</v>
      </c>
      <c r="Z54" s="40">
        <v>6.6846740231792717E-3</v>
      </c>
      <c r="AA54" s="40">
        <v>9.6486057363308012E-3</v>
      </c>
      <c r="AB54" s="40">
        <v>9.6201956345179692E-3</v>
      </c>
      <c r="AC54" s="40">
        <v>-7.3764307767339599E-3</v>
      </c>
      <c r="AD54" s="40">
        <v>1.3067952345081865E-2</v>
      </c>
      <c r="AE54" s="40">
        <v>1.9225642033113702E-3</v>
      </c>
      <c r="AF54" s="80">
        <v>1.6779734313768821E-2</v>
      </c>
      <c r="AH54" s="78">
        <v>9.690281593722555E-2</v>
      </c>
      <c r="AI54" s="40">
        <v>0</v>
      </c>
      <c r="AJ54" s="40">
        <v>9.0695919781255529E-3</v>
      </c>
      <c r="AK54" s="40">
        <v>8.3342798601547252E-3</v>
      </c>
      <c r="AL54" s="40">
        <v>1.1456895647312738E-2</v>
      </c>
      <c r="AM54" s="40">
        <v>1.105462578918778E-2</v>
      </c>
      <c r="AN54" s="40">
        <v>-7.6597006880550472E-3</v>
      </c>
      <c r="AO54" s="40">
        <v>1.5453354310716831E-2</v>
      </c>
      <c r="AP54" s="40">
        <v>2.1567504427490638E-3</v>
      </c>
      <c r="AQ54" s="80">
        <v>1.9903524836942497E-2</v>
      </c>
      <c r="AS54" s="78">
        <v>0.10144713819153782</v>
      </c>
      <c r="AT54" s="40">
        <v>0</v>
      </c>
      <c r="AU54" s="40">
        <v>9.9319865667535298E-3</v>
      </c>
      <c r="AV54" s="40">
        <v>9.0926767519299498E-3</v>
      </c>
      <c r="AW54" s="40">
        <v>1.2194750076499757E-2</v>
      </c>
      <c r="AX54" s="40">
        <v>1.1804682640474998E-2</v>
      </c>
      <c r="AY54" s="40">
        <v>-7.5777083533134521E-3</v>
      </c>
      <c r="AZ54" s="40">
        <v>1.5941310395271094E-2</v>
      </c>
      <c r="BA54" s="40">
        <v>2.1820538043759346E-3</v>
      </c>
      <c r="BB54" s="80">
        <v>2.0468996229927747E-2</v>
      </c>
      <c r="BD54" s="78">
        <v>9.6350906668218897E-2</v>
      </c>
      <c r="BE54" s="40">
        <v>0</v>
      </c>
      <c r="BF54" s="40">
        <v>8.2958598794543124E-3</v>
      </c>
      <c r="BG54" s="40">
        <v>7.2976707598276201E-3</v>
      </c>
      <c r="BH54" s="40">
        <v>1.0696726231355749E-2</v>
      </c>
      <c r="BI54" s="40">
        <v>1.0403652077924297E-2</v>
      </c>
      <c r="BJ54" s="40">
        <v>-7.5777083533134521E-3</v>
      </c>
      <c r="BK54" s="40">
        <v>1.5941310395271094E-2</v>
      </c>
      <c r="BL54" s="40">
        <v>2.1820538043759346E-3</v>
      </c>
      <c r="BM54" s="80">
        <v>2.0468996229927747E-2</v>
      </c>
    </row>
    <row r="55" spans="1:65">
      <c r="A55" s="78">
        <v>6.2246308667437703E-2</v>
      </c>
      <c r="B55" s="40">
        <v>0</v>
      </c>
      <c r="C55" s="40">
        <v>6.4392779044365744E-3</v>
      </c>
      <c r="D55" s="40">
        <v>5.2563563373904899E-3</v>
      </c>
      <c r="E55" s="40">
        <v>7.0109016669195308E-3</v>
      </c>
      <c r="F55" s="40">
        <v>6.8221840325104E-3</v>
      </c>
      <c r="G55" s="40">
        <v>-7.0879986955301915E-3</v>
      </c>
      <c r="H55" s="40">
        <v>1.0009582732918743E-2</v>
      </c>
      <c r="I55" s="40">
        <v>1.8462504732052521E-3</v>
      </c>
      <c r="J55" s="80">
        <v>1.3314895716001333E-2</v>
      </c>
      <c r="L55" s="78">
        <v>0.11229937919830257</v>
      </c>
      <c r="M55" s="40">
        <v>0</v>
      </c>
      <c r="N55" s="40">
        <v>1.167670039383893E-2</v>
      </c>
      <c r="O55" s="40">
        <v>9.7722544774402932E-3</v>
      </c>
      <c r="P55" s="40">
        <v>1.3517800835931966E-2</v>
      </c>
      <c r="Q55" s="40">
        <v>1.3774363067794006E-2</v>
      </c>
      <c r="R55" s="40">
        <v>-1.1799682020661714E-2</v>
      </c>
      <c r="S55" s="40">
        <v>1.8243733191018355E-2</v>
      </c>
      <c r="T55" s="40">
        <v>3.0221750790495145E-3</v>
      </c>
      <c r="U55" s="80">
        <v>2.3848839919199179E-2</v>
      </c>
      <c r="W55" s="78">
        <v>0.16138964502150124</v>
      </c>
      <c r="X55" s="40">
        <v>0</v>
      </c>
      <c r="Y55" s="40">
        <v>1.4968844296195548E-2</v>
      </c>
      <c r="Z55" s="40">
        <v>1.3426752044278418E-2</v>
      </c>
      <c r="AA55" s="40">
        <v>1.9369878553546598E-2</v>
      </c>
      <c r="AB55" s="40">
        <v>1.9270214148452026E-2</v>
      </c>
      <c r="AC55" s="40">
        <v>-1.4864148268622802E-2</v>
      </c>
      <c r="AD55" s="40">
        <v>2.6293339572090249E-2</v>
      </c>
      <c r="AE55" s="40">
        <v>3.8785298976845364E-3</v>
      </c>
      <c r="AF55" s="80">
        <v>3.3773873351299881E-2</v>
      </c>
      <c r="AH55" s="78">
        <v>0.20902824445676327</v>
      </c>
      <c r="AI55" s="40">
        <v>0</v>
      </c>
      <c r="AJ55" s="40">
        <v>1.9568435582377565E-2</v>
      </c>
      <c r="AK55" s="40">
        <v>1.8127093855224277E-2</v>
      </c>
      <c r="AL55" s="40">
        <v>2.4522370430323608E-2</v>
      </c>
      <c r="AM55" s="40">
        <v>2.335744024801412E-2</v>
      </c>
      <c r="AN55" s="40">
        <v>-1.5671289816088875E-2</v>
      </c>
      <c r="AO55" s="40">
        <v>3.3090238772898128E-2</v>
      </c>
      <c r="AP55" s="40">
        <v>4.5458137712645428E-3</v>
      </c>
      <c r="AQ55" s="80">
        <v>4.2674716738002903E-2</v>
      </c>
      <c r="AS55" s="78">
        <v>0.25177940265855614</v>
      </c>
      <c r="AT55" s="40">
        <v>0</v>
      </c>
      <c r="AU55" s="40">
        <v>2.7681497426928551E-2</v>
      </c>
      <c r="AV55" s="40">
        <v>2.5261787146234602E-2</v>
      </c>
      <c r="AW55" s="40">
        <v>3.1463808485719981E-2</v>
      </c>
      <c r="AX55" s="40">
        <v>3.0413673788514065E-2</v>
      </c>
      <c r="AY55" s="40">
        <v>-1.4899938869191122E-2</v>
      </c>
      <c r="AZ55" s="40">
        <v>3.768073359234262E-2</v>
      </c>
      <c r="BA55" s="40">
        <v>4.7838576324632127E-3</v>
      </c>
      <c r="BB55" s="80">
        <v>4.7994444439347264E-2</v>
      </c>
      <c r="BD55" s="78">
        <v>0.20397391786688585</v>
      </c>
      <c r="BE55" s="40">
        <v>0</v>
      </c>
      <c r="BF55" s="40">
        <v>1.2333719542616374E-2</v>
      </c>
      <c r="BG55" s="40">
        <v>8.4236330585018351E-3</v>
      </c>
      <c r="BH55" s="40">
        <v>1.7411512035115838E-2</v>
      </c>
      <c r="BI55" s="40">
        <v>1.7271228249253288E-2</v>
      </c>
      <c r="BJ55" s="40">
        <v>-1.4899938869191122E-2</v>
      </c>
      <c r="BK55" s="40">
        <v>3.768073359234262E-2</v>
      </c>
      <c r="BL55" s="40">
        <v>4.7838576324632127E-3</v>
      </c>
      <c r="BM55" s="80">
        <v>4.7994444439347264E-2</v>
      </c>
    </row>
    <row r="56" spans="1:65">
      <c r="A56" s="78">
        <v>-9.9862446738491258E-3</v>
      </c>
      <c r="B56" s="40">
        <v>0</v>
      </c>
      <c r="C56" s="40">
        <v>-1.033060530868924E-3</v>
      </c>
      <c r="D56" s="40">
        <v>-8.432831054860304E-4</v>
      </c>
      <c r="E56" s="40">
        <v>-1.1247667681662883E-3</v>
      </c>
      <c r="F56" s="40">
        <v>-1.0944905877497385E-3</v>
      </c>
      <c r="G56" s="40">
        <v>1.137135530391952E-3</v>
      </c>
      <c r="H56" s="40">
        <v>-1.6058485136541453E-3</v>
      </c>
      <c r="I56" s="40">
        <v>-2.961960210868247E-4</v>
      </c>
      <c r="J56" s="80">
        <v>-2.136123559345005E-3</v>
      </c>
      <c r="L56" s="78">
        <v>-2.1819434589579492E-2</v>
      </c>
      <c r="M56" s="40">
        <v>0</v>
      </c>
      <c r="N56" s="40">
        <v>-2.2712545982598283E-3</v>
      </c>
      <c r="O56" s="40">
        <v>-1.9108995327010402E-3</v>
      </c>
      <c r="P56" s="40">
        <v>-2.6630814572112362E-3</v>
      </c>
      <c r="Q56" s="40">
        <v>-2.7380751666806354E-3</v>
      </c>
      <c r="R56" s="40">
        <v>2.2510380945649291E-3</v>
      </c>
      <c r="S56" s="40">
        <v>-3.5525076323051682E-3</v>
      </c>
      <c r="T56" s="40">
        <v>-5.7419972875057286E-4</v>
      </c>
      <c r="U56" s="80">
        <v>-4.6264835112141403E-3</v>
      </c>
      <c r="W56" s="78">
        <v>-3.1902764131649254E-2</v>
      </c>
      <c r="X56" s="40">
        <v>0</v>
      </c>
      <c r="Y56" s="40">
        <v>-2.9474736268333083E-3</v>
      </c>
      <c r="Z56" s="40">
        <v>-2.6615473986106785E-3</v>
      </c>
      <c r="AA56" s="40">
        <v>-3.8651207442876988E-3</v>
      </c>
      <c r="AB56" s="40">
        <v>-3.8669441314566782E-3</v>
      </c>
      <c r="AC56" s="40">
        <v>2.8804912566241831E-3</v>
      </c>
      <c r="AD56" s="40">
        <v>-5.2059277648549163E-3</v>
      </c>
      <c r="AE56" s="40">
        <v>-7.5009830449541417E-4</v>
      </c>
      <c r="AF56" s="80">
        <v>-6.665123578317572E-3</v>
      </c>
      <c r="AH56" s="78">
        <v>-3.977775855909893E-2</v>
      </c>
      <c r="AI56" s="40">
        <v>0</v>
      </c>
      <c r="AJ56" s="40">
        <v>-3.707818309015929E-3</v>
      </c>
      <c r="AK56" s="40">
        <v>-3.4385468487857138E-3</v>
      </c>
      <c r="AL56" s="40">
        <v>-4.7168637698617143E-3</v>
      </c>
      <c r="AM56" s="40">
        <v>-4.5425912566732455E-3</v>
      </c>
      <c r="AN56" s="40">
        <v>3.0139174123846217E-3</v>
      </c>
      <c r="AO56" s="40">
        <v>-6.3295028481870188E-3</v>
      </c>
      <c r="AP56" s="40">
        <v>-8.6040500637716471E-4</v>
      </c>
      <c r="AQ56" s="80">
        <v>-8.1364953839715599E-3</v>
      </c>
      <c r="AS56" s="78">
        <v>-4.6226326521181402E-2</v>
      </c>
      <c r="AT56" s="40">
        <v>0</v>
      </c>
      <c r="AU56" s="40">
        <v>-4.9315893806256596E-3</v>
      </c>
      <c r="AV56" s="40">
        <v>-4.5147411909021431E-3</v>
      </c>
      <c r="AW56" s="40">
        <v>-5.7639075679156316E-3</v>
      </c>
      <c r="AX56" s="40">
        <v>-5.6069507607470186E-3</v>
      </c>
      <c r="AY56" s="40">
        <v>2.8975671376105872E-3</v>
      </c>
      <c r="AZ56" s="40">
        <v>-7.0219312891440597E-3</v>
      </c>
      <c r="BA56" s="40">
        <v>-8.9631144918394167E-4</v>
      </c>
      <c r="BB56" s="80">
        <v>-8.9389210272715174E-3</v>
      </c>
      <c r="BD56" s="78">
        <v>-4.8884283492541605E-2</v>
      </c>
      <c r="BE56" s="40">
        <v>0</v>
      </c>
      <c r="BF56" s="40">
        <v>-5.7849168471343446E-3</v>
      </c>
      <c r="BG56" s="40">
        <v>-5.4509327019256811E-3</v>
      </c>
      <c r="BH56" s="40">
        <v>-6.545207025023354E-3</v>
      </c>
      <c r="BI56" s="40">
        <v>-6.3376630397674917E-3</v>
      </c>
      <c r="BJ56" s="40">
        <v>2.8975671376105872E-3</v>
      </c>
      <c r="BK56" s="40">
        <v>-7.0219312891440597E-3</v>
      </c>
      <c r="BL56" s="40">
        <v>-8.9631144918394167E-4</v>
      </c>
      <c r="BM56" s="80">
        <v>-8.9389210272715174E-3</v>
      </c>
    </row>
    <row r="57" spans="1:65" ht="15.75" thickBot="1">
      <c r="A57" s="85">
        <v>4.0659330785784799E-2</v>
      </c>
      <c r="B57" s="86">
        <v>0</v>
      </c>
      <c r="C57" s="86">
        <v>4.2061406683067048E-3</v>
      </c>
      <c r="D57" s="86">
        <v>3.4334555032291799E-3</v>
      </c>
      <c r="E57" s="86">
        <v>4.5795256953286793E-3</v>
      </c>
      <c r="F57" s="86">
        <v>4.4562552093060179E-3</v>
      </c>
      <c r="G57" s="86">
        <v>-4.6298855263931966E-3</v>
      </c>
      <c r="H57" s="86">
        <v>6.5382661892419E-3</v>
      </c>
      <c r="I57" s="86">
        <v>1.2059720537730984E-3</v>
      </c>
      <c r="J57" s="87">
        <v>8.6972988581141553E-3</v>
      </c>
      <c r="L57" s="85">
        <v>7.8629346271731515E-2</v>
      </c>
      <c r="M57" s="86">
        <v>0</v>
      </c>
      <c r="N57" s="86">
        <v>8.1792238562087196E-3</v>
      </c>
      <c r="O57" s="86">
        <v>6.8591938344053655E-3</v>
      </c>
      <c r="P57" s="86">
        <v>9.5156277085017525E-3</v>
      </c>
      <c r="Q57" s="86">
        <v>9.7301443599828903E-3</v>
      </c>
      <c r="R57" s="86">
        <v>-8.2041455452626037E-3</v>
      </c>
      <c r="S57" s="86">
        <v>1.2784652616521392E-2</v>
      </c>
      <c r="T57" s="86">
        <v>2.0980227315967374E-3</v>
      </c>
      <c r="U57" s="87">
        <v>1.6688297617658381E-2</v>
      </c>
      <c r="W57" s="85">
        <v>0.11383528799348459</v>
      </c>
      <c r="X57" s="86">
        <v>0</v>
      </c>
      <c r="Y57" s="86">
        <v>1.054024236817651E-2</v>
      </c>
      <c r="Z57" s="86">
        <v>9.4800806070247622E-3</v>
      </c>
      <c r="AA57" s="86">
        <v>1.3712547477067101E-2</v>
      </c>
      <c r="AB57" s="86">
        <v>1.3671589972722751E-2</v>
      </c>
      <c r="AC57" s="86">
        <v>-1.0401881049946158E-2</v>
      </c>
      <c r="AD57" s="86">
        <v>1.8557568456002236E-2</v>
      </c>
      <c r="AE57" s="86">
        <v>2.71217254994544E-3</v>
      </c>
      <c r="AF57" s="87">
        <v>2.3806208729719669E-2</v>
      </c>
      <c r="AH57" s="85">
        <v>0.14787444279119977</v>
      </c>
      <c r="AI57" s="86">
        <v>0</v>
      </c>
      <c r="AJ57" s="86">
        <v>1.3826783149236532E-2</v>
      </c>
      <c r="AK57" s="86">
        <v>1.2838610547065997E-2</v>
      </c>
      <c r="AL57" s="86">
        <v>1.7394151694376685E-2</v>
      </c>
      <c r="AM57" s="86">
        <v>1.6592031034079292E-2</v>
      </c>
      <c r="AN57" s="86">
        <v>-1.0978606990749708E-2</v>
      </c>
      <c r="AO57" s="86">
        <v>2.3414149186407024E-2</v>
      </c>
      <c r="AP57" s="86">
        <v>3.188966144553012E-3</v>
      </c>
      <c r="AQ57" s="87">
        <v>3.016611832953759E-2</v>
      </c>
      <c r="AS57" s="85">
        <v>0.18060397537731279</v>
      </c>
      <c r="AT57" s="86">
        <v>0</v>
      </c>
      <c r="AU57" s="86">
        <v>2.0038000182492154E-2</v>
      </c>
      <c r="AV57" s="86">
        <v>1.8300805874215082E-2</v>
      </c>
      <c r="AW57" s="86">
        <v>2.2708394222174515E-2</v>
      </c>
      <c r="AX57" s="86">
        <v>2.1994158960272674E-2</v>
      </c>
      <c r="AY57" s="86">
        <v>-1.0388074312485091E-2</v>
      </c>
      <c r="AZ57" s="86">
        <v>2.6928551043549936E-2</v>
      </c>
      <c r="BA57" s="86">
        <v>3.371208325577696E-3</v>
      </c>
      <c r="BB57" s="87">
        <v>3.4238808017348119E-2</v>
      </c>
      <c r="BD57" s="85">
        <v>0.15415255392158694</v>
      </c>
      <c r="BE57" s="86">
        <v>0</v>
      </c>
      <c r="BF57" s="86">
        <v>1.1545867051827894E-2</v>
      </c>
      <c r="BG57" s="86">
        <v>8.9840274281427542E-3</v>
      </c>
      <c r="BH57" s="86">
        <v>1.4933068494267732E-2</v>
      </c>
      <c r="BI57" s="86">
        <v>1.4722266050225589E-2</v>
      </c>
      <c r="BJ57" s="86">
        <v>-1.0388074312485091E-2</v>
      </c>
      <c r="BK57" s="86">
        <v>2.6928551043549936E-2</v>
      </c>
      <c r="BL57" s="86">
        <v>3.371208325577696E-3</v>
      </c>
      <c r="BM57" s="87">
        <v>3.4238808017348119E-2</v>
      </c>
    </row>
    <row r="59" spans="1:65">
      <c r="A59" t="s">
        <v>248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35"/>
  <sheetViews>
    <sheetView topLeftCell="U13" workbookViewId="0">
      <selection activeCell="AE17" sqref="AE17"/>
    </sheetView>
  </sheetViews>
  <sheetFormatPr defaultRowHeight="15"/>
  <cols>
    <col min="22" max="22" width="16.85546875" customWidth="1"/>
    <col min="25" max="25" width="14.42578125" customWidth="1"/>
  </cols>
  <sheetData>
    <row r="1" spans="12:26">
      <c r="L1" t="s">
        <v>251</v>
      </c>
      <c r="V1" t="s">
        <v>252</v>
      </c>
      <c r="W1">
        <f>0.05/(1+(0/10))</f>
        <v>0.05</v>
      </c>
      <c r="Y1" t="s">
        <v>253</v>
      </c>
      <c r="Z1">
        <f>0+'menghitung Bobot untuk squence'!$BE$39</f>
        <v>0.1386919487659927</v>
      </c>
    </row>
    <row r="2" spans="12:26">
      <c r="L2">
        <f>'menghitung Bobot untuk squence'!BD42</f>
        <v>-1.4247777992743604</v>
      </c>
      <c r="M2">
        <f>'menghitung Bobot untuk squence'!BE42</f>
        <v>0</v>
      </c>
      <c r="N2">
        <f>'menghitung Bobot untuk squence'!BF42</f>
        <v>-0.23276461179373586</v>
      </c>
      <c r="O2">
        <f>'menghitung Bobot untuk squence'!BG42</f>
        <v>-0.2333258840061429</v>
      </c>
      <c r="P2">
        <f>'menghitung Bobot untuk squence'!BH42</f>
        <v>-0.23685474516926114</v>
      </c>
      <c r="Q2">
        <f>'menghitung Bobot untuk squence'!BI42</f>
        <v>-0.22504289345146361</v>
      </c>
      <c r="R2">
        <f>'menghitung Bobot untuk squence'!BJ42</f>
        <v>4.3558138408424547E-2</v>
      </c>
      <c r="S2">
        <f>'menghitung Bobot untuk squence'!BK42</f>
        <v>-0.15805732868705152</v>
      </c>
      <c r="T2">
        <f>'menghitung Bobot untuk squence'!BL42</f>
        <v>-1.7193780935055008E-2</v>
      </c>
      <c r="U2">
        <f>'menghitung Bobot untuk squence'!BM42</f>
        <v>-0.19857442923253271</v>
      </c>
    </row>
    <row r="3" spans="12:26">
      <c r="L3">
        <f>'menghitung Bobot untuk squence'!BD43</f>
        <v>0.101553745222938</v>
      </c>
      <c r="M3">
        <f>'menghitung Bobot untuk squence'!BE43</f>
        <v>0</v>
      </c>
      <c r="N3">
        <f>'menghitung Bobot untuk squence'!BF43</f>
        <v>8.4149976804857619E-3</v>
      </c>
      <c r="O3">
        <f>'menghitung Bobot untuk squence'!BG43</f>
        <v>6.8918044013770502E-3</v>
      </c>
      <c r="P3">
        <f>'menghitung Bobot untuk squence'!BH43</f>
        <v>1.0343945671518284E-2</v>
      </c>
      <c r="Q3">
        <f>'menghitung Bobot untuk squence'!BI43</f>
        <v>1.0063201286332306E-2</v>
      </c>
      <c r="R3">
        <f>'menghitung Bobot untuk squence'!BJ43</f>
        <v>-5.4568522036031594E-3</v>
      </c>
      <c r="S3">
        <f>'menghitung Bobot untuk squence'!BK43</f>
        <v>1.7054134603409037E-2</v>
      </c>
      <c r="T3">
        <f>'menghitung Bobot untuk squence'!BL43</f>
        <v>1.9716272811194429E-3</v>
      </c>
      <c r="U3">
        <f>'menghitung Bobot untuk squence'!BM43</f>
        <v>2.1547471233118873E-2</v>
      </c>
    </row>
    <row r="4" spans="12:26">
      <c r="L4">
        <f>'menghitung Bobot untuk squence'!BD44</f>
        <v>-0.66449068470914552</v>
      </c>
      <c r="M4">
        <f>'menghitung Bobot untuk squence'!BE44</f>
        <v>0</v>
      </c>
      <c r="N4">
        <f>'menghitung Bobot untuk squence'!BF44</f>
        <v>-0.11295676024767065</v>
      </c>
      <c r="O4">
        <f>'menghitung Bobot untuk squence'!BG44</f>
        <v>-0.11383703686105148</v>
      </c>
      <c r="P4">
        <f>'menghitung Bobot untuk squence'!BH44</f>
        <v>-0.11390788985074596</v>
      </c>
      <c r="Q4">
        <f>'menghitung Bobot untuk squence'!BI44</f>
        <v>-0.10827072917298211</v>
      </c>
      <c r="R4">
        <f>'menghitung Bobot untuk squence'!BJ44</f>
        <v>1.9679532973373496E-2</v>
      </c>
      <c r="S4">
        <f>'menghitung Bobot untuk squence'!BK44</f>
        <v>-7.0817833160240637E-2</v>
      </c>
      <c r="T4">
        <f>'menghitung Bobot untuk squence'!BL44</f>
        <v>-7.7297626620452704E-3</v>
      </c>
      <c r="U4">
        <f>'menghitung Bobot untuk squence'!BM44</f>
        <v>-8.8950863648268541E-2</v>
      </c>
    </row>
    <row r="5" spans="12:26">
      <c r="L5">
        <f>'menghitung Bobot untuk squence'!BD45</f>
        <v>0.31500017139062136</v>
      </c>
      <c r="M5">
        <f>'menghitung Bobot untuk squence'!BE45</f>
        <v>0</v>
      </c>
      <c r="N5">
        <f>'menghitung Bobot untuk squence'!BF45</f>
        <v>3.2249818039631499E-2</v>
      </c>
      <c r="O5">
        <f>'menghitung Bobot untuk squence'!BG45</f>
        <v>2.9561921383993578E-2</v>
      </c>
      <c r="P5">
        <f>'menghitung Bobot untuk squence'!BH45</f>
        <v>3.8066756407496107E-2</v>
      </c>
      <c r="Q5">
        <f>'menghitung Bobot untuk squence'!BI45</f>
        <v>3.6598150581177255E-2</v>
      </c>
      <c r="R5">
        <f>'menghitung Bobot untuk squence'!BJ45</f>
        <v>-1.7461971253467233E-2</v>
      </c>
      <c r="S5">
        <f>'menghitung Bobot untuk squence'!BK45</f>
        <v>4.8236007263501524E-2</v>
      </c>
      <c r="T5">
        <f>'menghitung Bobot untuk squence'!BL45</f>
        <v>5.808440241958218E-3</v>
      </c>
      <c r="U5">
        <f>'menghitung Bobot untuk squence'!BM45</f>
        <v>6.1199145242815181E-2</v>
      </c>
    </row>
    <row r="6" spans="12:26">
      <c r="L6">
        <f>'menghitung Bobot untuk squence'!BD46</f>
        <v>0.11064783851979548</v>
      </c>
      <c r="M6">
        <f>'menghitung Bobot untuk squence'!BE46</f>
        <v>0</v>
      </c>
      <c r="N6">
        <f>'menghitung Bobot untuk squence'!BF46</f>
        <v>8.3633880751995578E-3</v>
      </c>
      <c r="O6">
        <f>'menghitung Bobot untuk squence'!BG46</f>
        <v>7.0126619497389011E-3</v>
      </c>
      <c r="P6">
        <f>'menghitung Bobot untuk squence'!BH46</f>
        <v>1.1035758809730286E-2</v>
      </c>
      <c r="Q6">
        <f>'menghitung Bobot untuk squence'!BI46</f>
        <v>1.0594962530025393E-2</v>
      </c>
      <c r="R6">
        <f>'menghitung Bobot untuk squence'!BJ46</f>
        <v>-6.3074467283475346E-3</v>
      </c>
      <c r="S6">
        <f>'menghitung Bobot untuk squence'!BK46</f>
        <v>1.8874703450564814E-2</v>
      </c>
      <c r="T6">
        <f>'menghitung Bobot untuk squence'!BL46</f>
        <v>2.194125434486275E-3</v>
      </c>
      <c r="U6">
        <f>'menghitung Bobot untuk squence'!BM46</f>
        <v>2.3908326171532598E-2</v>
      </c>
    </row>
    <row r="7" spans="12:26">
      <c r="L7">
        <f>'menghitung Bobot untuk squence'!BD47</f>
        <v>6.7864982593754314E-2</v>
      </c>
      <c r="M7">
        <f>'menghitung Bobot untuk squence'!BE47</f>
        <v>0</v>
      </c>
      <c r="N7">
        <f>'menghitung Bobot untuk squence'!BF47</f>
        <v>4.9454576809380996E-3</v>
      </c>
      <c r="O7">
        <f>'menghitung Bobot untuk squence'!BG47</f>
        <v>3.7854495519458126E-3</v>
      </c>
      <c r="P7">
        <f>'menghitung Bobot untuk squence'!BH47</f>
        <v>6.3894019804895093E-3</v>
      </c>
      <c r="Q7">
        <f>'menghitung Bobot untuk squence'!BI47</f>
        <v>6.2774327695645123E-3</v>
      </c>
      <c r="R7">
        <f>'menghitung Bobot untuk squence'!BJ47</f>
        <v>-3.8828824732058029E-3</v>
      </c>
      <c r="S7">
        <f>'menghitung Bobot untuk squence'!BK47</f>
        <v>1.1897254711748642E-2</v>
      </c>
      <c r="T7">
        <f>'menghitung Bobot untuk squence'!BL47</f>
        <v>1.3825852945220322E-3</v>
      </c>
      <c r="U7">
        <f>'menghitung Bobot untuk squence'!BM47</f>
        <v>1.5026686210352497E-2</v>
      </c>
    </row>
    <row r="8" spans="12:26">
      <c r="L8">
        <f>'menghitung Bobot untuk squence'!BD48</f>
        <v>-4.9888001369321387E-2</v>
      </c>
      <c r="M8">
        <f>'menghitung Bobot untuk squence'!BE48</f>
        <v>0</v>
      </c>
      <c r="N8">
        <f>'menghitung Bobot untuk squence'!BF48</f>
        <v>-6.452013584424209E-3</v>
      </c>
      <c r="O8">
        <f>'menghitung Bobot untuk squence'!BG48</f>
        <v>-6.2055946030017493E-3</v>
      </c>
      <c r="P8">
        <f>'menghitung Bobot untuk squence'!BH48</f>
        <v>-7.0816864111191181E-3</v>
      </c>
      <c r="Q8">
        <f>'menghitung Bobot untuk squence'!BI48</f>
        <v>-6.8293647524959372E-3</v>
      </c>
      <c r="R8">
        <f>'menghitung Bobot untuk squence'!BJ48</f>
        <v>2.3777553307721116E-3</v>
      </c>
      <c r="S8">
        <f>'menghitung Bobot untuk squence'!BK48</f>
        <v>-6.7546020407073257E-3</v>
      </c>
      <c r="T8">
        <f>'menghitung Bobot untuk squence'!BL48</f>
        <v>-7.9720109948124766E-4</v>
      </c>
      <c r="U8">
        <f>'menghitung Bobot untuk squence'!BM48</f>
        <v>-8.5294580139704656E-3</v>
      </c>
    </row>
    <row r="9" spans="12:26">
      <c r="L9">
        <f>'menghitung Bobot untuk squence'!BD49</f>
        <v>0.25555222458646271</v>
      </c>
      <c r="M9">
        <f>'menghitung Bobot untuk squence'!BE49</f>
        <v>0</v>
      </c>
      <c r="N9">
        <f>'menghitung Bobot untuk squence'!BF49</f>
        <v>2.5985343449872685E-2</v>
      </c>
      <c r="O9">
        <f>'menghitung Bobot untuk squence'!BG49</f>
        <v>2.2993659743461313E-2</v>
      </c>
      <c r="P9">
        <f>'menghitung Bobot untuk squence'!BH49</f>
        <v>2.997464880565625E-2</v>
      </c>
      <c r="Q9">
        <f>'menghitung Bobot untuk squence'!BI49</f>
        <v>2.9104597968114737E-2</v>
      </c>
      <c r="R9">
        <f>'menghitung Bobot untuk squence'!BJ49</f>
        <v>-1.262436440790843E-2</v>
      </c>
      <c r="S9">
        <f>'menghitung Bobot untuk squence'!BK49</f>
        <v>3.9636436067606202E-2</v>
      </c>
      <c r="T9">
        <f>'menghitung Bobot untuk squence'!BL49</f>
        <v>4.5492155427141025E-3</v>
      </c>
      <c r="U9">
        <f>'menghitung Bobot untuk squence'!BM49</f>
        <v>4.9979674685872014E-2</v>
      </c>
    </row>
    <row r="10" spans="12:26">
      <c r="L10">
        <f>'menghitung Bobot untuk squence'!BD50</f>
        <v>4.5062756443654602E-2</v>
      </c>
      <c r="M10">
        <f>'menghitung Bobot untuk squence'!BE50</f>
        <v>0</v>
      </c>
      <c r="N10">
        <f>'menghitung Bobot untuk squence'!BF50</f>
        <v>3.6347263907895635E-3</v>
      </c>
      <c r="O10">
        <f>'menghitung Bobot untuk squence'!BG50</f>
        <v>3.3786882252695846E-3</v>
      </c>
      <c r="P10">
        <f>'menghitung Bobot untuk squence'!BH50</f>
        <v>5.1964260427861198E-3</v>
      </c>
      <c r="Q10">
        <f>'menghitung Bobot untuk squence'!BI50</f>
        <v>5.087672839569745E-3</v>
      </c>
      <c r="R10">
        <f>'menghitung Bobot untuk squence'!BJ50</f>
        <v>-4.2624118044776336E-3</v>
      </c>
      <c r="S10">
        <f>'menghitung Bobot untuk squence'!BK50</f>
        <v>7.5634099853313904E-3</v>
      </c>
      <c r="T10">
        <f>'menghitung Bobot untuk squence'!BL50</f>
        <v>1.0989200989463327E-3</v>
      </c>
      <c r="U10">
        <f>'menghitung Bobot untuk squence'!BM50</f>
        <v>9.7547801026406904E-3</v>
      </c>
    </row>
    <row r="11" spans="12:26">
      <c r="L11">
        <f>'menghitung Bobot untuk squence'!BD51</f>
        <v>7.1087238365613731E-2</v>
      </c>
      <c r="M11">
        <f>'menghitung Bobot untuk squence'!BE51</f>
        <v>0</v>
      </c>
      <c r="N11">
        <f>'menghitung Bobot untuk squence'!BF51</f>
        <v>7.7179160524371553E-3</v>
      </c>
      <c r="O11">
        <f>'menghitung Bobot untuk squence'!BG51</f>
        <v>7.1316969147217756E-3</v>
      </c>
      <c r="P11">
        <f>'menghitung Bobot untuk squence'!BH51</f>
        <v>8.8933668965859511E-3</v>
      </c>
      <c r="Q11">
        <f>'menghitung Bobot untuk squence'!BI51</f>
        <v>8.5600242314866105E-3</v>
      </c>
      <c r="R11">
        <f>'menghitung Bobot untuk squence'!BJ51</f>
        <v>-3.9226743372418726E-3</v>
      </c>
      <c r="S11">
        <f>'menghitung Bobot untuk squence'!BK51</f>
        <v>1.0621935291333857E-2</v>
      </c>
      <c r="T11">
        <f>'menghitung Bobot untuk squence'!BL51</f>
        <v>1.2952192886563389E-3</v>
      </c>
      <c r="U11">
        <f>'menghitung Bobot untuk squence'!BM51</f>
        <v>1.3488227869415795E-2</v>
      </c>
    </row>
    <row r="12" spans="12:26">
      <c r="L12">
        <f>'menghitung Bobot untuk squence'!BD52</f>
        <v>-1.6915712366195754E-2</v>
      </c>
      <c r="M12">
        <f>'menghitung Bobot untuk squence'!BE52</f>
        <v>0</v>
      </c>
      <c r="N12">
        <f>'menghitung Bobot untuk squence'!BF52</f>
        <v>-1.7146378993847466E-3</v>
      </c>
      <c r="O12">
        <f>'menghitung Bobot untuk squence'!BG52</f>
        <v>-1.5879898428891881E-3</v>
      </c>
      <c r="P12">
        <f>'menghitung Bobot untuk squence'!BH52</f>
        <v>-2.0679379521134182E-3</v>
      </c>
      <c r="Q12">
        <f>'menghitung Bobot untuk squence'!BI52</f>
        <v>-1.993210566979548E-3</v>
      </c>
      <c r="R12">
        <f>'menghitung Bobot untuk squence'!BJ52</f>
        <v>1.0926521176473833E-3</v>
      </c>
      <c r="S12">
        <f>'menghitung Bobot untuk squence'!BK52</f>
        <v>-2.6050675410227149E-3</v>
      </c>
      <c r="T12">
        <f>'menghitung Bobot untuk squence'!BL52</f>
        <v>-3.3398145699990457E-4</v>
      </c>
      <c r="U12">
        <f>'menghitung Bobot untuk squence'!BM52</f>
        <v>-3.325887622410754E-3</v>
      </c>
    </row>
    <row r="13" spans="12:26">
      <c r="L13">
        <f>'menghitung Bobot untuk squence'!BD53</f>
        <v>0.14258595988031411</v>
      </c>
      <c r="M13">
        <f>'menghitung Bobot untuk squence'!BE53</f>
        <v>0</v>
      </c>
      <c r="N13">
        <f>'menghitung Bobot untuk squence'!BF53</f>
        <v>1.5282487345262389E-2</v>
      </c>
      <c r="O13">
        <f>'menghitung Bobot untuk squence'!BG53</f>
        <v>1.4182326090194763E-2</v>
      </c>
      <c r="P13">
        <f>'menghitung Bobot untuk squence'!BH53</f>
        <v>1.7792454782924367E-2</v>
      </c>
      <c r="Q13">
        <f>'menghitung Bobot untuk squence'!BI53</f>
        <v>1.7106088748636721E-2</v>
      </c>
      <c r="R13">
        <f>'menghitung Bobot untuk squence'!BJ53</f>
        <v>-7.8696026011776023E-3</v>
      </c>
      <c r="S13">
        <f>'menghitung Bobot untuk squence'!BK53</f>
        <v>2.1380461200024278E-2</v>
      </c>
      <c r="T13">
        <f>'menghitung Bobot untuk squence'!BL53</f>
        <v>2.5918733163323862E-3</v>
      </c>
      <c r="U13">
        <f>'menghitung Bobot untuk squence'!BM53</f>
        <v>2.7141420474189163E-2</v>
      </c>
    </row>
    <row r="14" spans="12:26">
      <c r="L14">
        <f>'menghitung Bobot untuk squence'!BD54</f>
        <v>9.6350906668218897E-2</v>
      </c>
      <c r="M14">
        <f>'menghitung Bobot untuk squence'!BE54</f>
        <v>0</v>
      </c>
      <c r="N14">
        <f>'menghitung Bobot untuk squence'!BF54</f>
        <v>8.2958598794543124E-3</v>
      </c>
      <c r="O14">
        <f>'menghitung Bobot untuk squence'!BG54</f>
        <v>7.2976707598276201E-3</v>
      </c>
      <c r="P14">
        <f>'menghitung Bobot untuk squence'!BH54</f>
        <v>1.0696726231355749E-2</v>
      </c>
      <c r="Q14">
        <f>'menghitung Bobot untuk squence'!BI54</f>
        <v>1.0403652077924297E-2</v>
      </c>
      <c r="R14">
        <f>'menghitung Bobot untuk squence'!BJ54</f>
        <v>-7.5777083533134521E-3</v>
      </c>
      <c r="S14">
        <f>'menghitung Bobot untuk squence'!BK54</f>
        <v>1.5941310395271094E-2</v>
      </c>
      <c r="T14">
        <f>'menghitung Bobot untuk squence'!BL54</f>
        <v>2.1820538043759346E-3</v>
      </c>
      <c r="U14">
        <f>'menghitung Bobot untuk squence'!BM54</f>
        <v>2.0468996229927747E-2</v>
      </c>
    </row>
    <row r="15" spans="12:26">
      <c r="L15">
        <f>'menghitung Bobot untuk squence'!BD55</f>
        <v>0.20397391786688585</v>
      </c>
      <c r="M15">
        <f>'menghitung Bobot untuk squence'!BE55</f>
        <v>0</v>
      </c>
      <c r="N15">
        <f>'menghitung Bobot untuk squence'!BF55</f>
        <v>1.2333719542616374E-2</v>
      </c>
      <c r="O15">
        <f>'menghitung Bobot untuk squence'!BG55</f>
        <v>8.4236330585018351E-3</v>
      </c>
      <c r="P15">
        <f>'menghitung Bobot untuk squence'!BH55</f>
        <v>1.7411512035115838E-2</v>
      </c>
      <c r="Q15">
        <f>'menghitung Bobot untuk squence'!BI55</f>
        <v>1.7271228249253288E-2</v>
      </c>
      <c r="R15">
        <f>'menghitung Bobot untuk squence'!BJ55</f>
        <v>-1.4899938869191122E-2</v>
      </c>
      <c r="S15">
        <f>'menghitung Bobot untuk squence'!BK55</f>
        <v>3.768073359234262E-2</v>
      </c>
      <c r="T15">
        <f>'menghitung Bobot untuk squence'!BL55</f>
        <v>4.7838576324632127E-3</v>
      </c>
      <c r="U15">
        <f>'menghitung Bobot untuk squence'!BM55</f>
        <v>4.7994444439347264E-2</v>
      </c>
    </row>
    <row r="16" spans="12:26">
      <c r="L16">
        <f>'menghitung Bobot untuk squence'!BD56</f>
        <v>-4.8884283492541605E-2</v>
      </c>
      <c r="M16">
        <f>'menghitung Bobot untuk squence'!BE56</f>
        <v>0</v>
      </c>
      <c r="N16">
        <f>'menghitung Bobot untuk squence'!BF56</f>
        <v>-5.7849168471343446E-3</v>
      </c>
      <c r="O16">
        <f>'menghitung Bobot untuk squence'!BG56</f>
        <v>-5.4509327019256811E-3</v>
      </c>
      <c r="P16">
        <f>'menghitung Bobot untuk squence'!BH56</f>
        <v>-6.545207025023354E-3</v>
      </c>
      <c r="Q16">
        <f>'menghitung Bobot untuk squence'!BI56</f>
        <v>-6.3376630397674917E-3</v>
      </c>
      <c r="R16">
        <f>'menghitung Bobot untuk squence'!BJ56</f>
        <v>2.8975671376105872E-3</v>
      </c>
      <c r="S16">
        <f>'menghitung Bobot untuk squence'!BK56</f>
        <v>-7.0219312891440597E-3</v>
      </c>
      <c r="T16">
        <f>'menghitung Bobot untuk squence'!BL56</f>
        <v>-8.9631144918394167E-4</v>
      </c>
      <c r="U16">
        <f>'menghitung Bobot untuk squence'!BM56</f>
        <v>-8.9389210272715174E-3</v>
      </c>
    </row>
    <row r="17" spans="1:34">
      <c r="L17">
        <f>'menghitung Bobot untuk squence'!BD57</f>
        <v>0.15415255392158694</v>
      </c>
      <c r="M17">
        <f>'menghitung Bobot untuk squence'!BE57</f>
        <v>0</v>
      </c>
      <c r="N17">
        <f>'menghitung Bobot untuk squence'!BF57</f>
        <v>1.1545867051827894E-2</v>
      </c>
      <c r="O17">
        <f>'menghitung Bobot untuk squence'!BG57</f>
        <v>8.9840274281427542E-3</v>
      </c>
      <c r="P17">
        <f>'menghitung Bobot untuk squence'!BH57</f>
        <v>1.4933068494267732E-2</v>
      </c>
      <c r="Q17">
        <f>'menghitung Bobot untuk squence'!BI57</f>
        <v>1.4722266050225589E-2</v>
      </c>
      <c r="R17">
        <f>'menghitung Bobot untuk squence'!BJ57</f>
        <v>-1.0388074312485091E-2</v>
      </c>
      <c r="S17">
        <f>'menghitung Bobot untuk squence'!BK57</f>
        <v>2.6928551043549936E-2</v>
      </c>
      <c r="T17">
        <f>'menghitung Bobot untuk squence'!BL57</f>
        <v>3.371208325577696E-3</v>
      </c>
      <c r="U17">
        <f>'menghitung Bobot untuk squence'!BM57</f>
        <v>3.4238808017348119E-2</v>
      </c>
    </row>
    <row r="18" spans="1:34">
      <c r="A18" t="s">
        <v>250</v>
      </c>
    </row>
    <row r="19" spans="1:34">
      <c r="A19">
        <f>iNPUT!M5</f>
        <v>-0.24571428566790501</v>
      </c>
      <c r="B19">
        <f>iNPUT!N5</f>
        <v>0.85036060194095398</v>
      </c>
      <c r="C19">
        <f>iNPUT!O5</f>
        <v>2.92620451446696E-2</v>
      </c>
      <c r="D19">
        <f>iNPUT!P5</f>
        <v>0.184398086691373</v>
      </c>
      <c r="E19">
        <f>iNPUT!Q5</f>
        <v>0.95933570867949003</v>
      </c>
      <c r="F19">
        <f>iNPUT!R5</f>
        <v>-9.9485081832568698E-2</v>
      </c>
      <c r="G19">
        <f>iNPUT!S5</f>
        <v>0.39216633927922701</v>
      </c>
      <c r="H19">
        <f>iNPUT!T5</f>
        <v>-0.115332029515086</v>
      </c>
      <c r="I19">
        <f>iNPUT!U5</f>
        <v>0.43777571266936699</v>
      </c>
      <c r="J19">
        <f>iNPUT!V5</f>
        <v>-0.37798765435810799</v>
      </c>
      <c r="L19">
        <f t="array" ref="L19:U34">L2*$W$1</f>
        <v>-7.1238889963718022E-2</v>
      </c>
      <c r="M19" s="32">
        <v>-7.1238889963718022E-2</v>
      </c>
      <c r="N19" s="32">
        <v>-7.1238889963718022E-2</v>
      </c>
      <c r="O19" s="32">
        <v>-7.1238889963718022E-2</v>
      </c>
      <c r="P19" s="32">
        <v>-7.1238889963718022E-2</v>
      </c>
      <c r="Q19" s="32">
        <v>-7.1238889963718022E-2</v>
      </c>
      <c r="R19" s="32">
        <v>-7.1238889963718022E-2</v>
      </c>
      <c r="S19" s="32">
        <v>-7.1238889963718022E-2</v>
      </c>
      <c r="T19" s="32">
        <v>-7.1238889963718022E-2</v>
      </c>
      <c r="U19" s="32">
        <v>-7.1238889963718022E-2</v>
      </c>
      <c r="X19" s="32">
        <f>L19-A19</f>
        <v>0.17447539570418699</v>
      </c>
      <c r="Y19" s="32">
        <f t="shared" ref="Y19:AG34" si="0">M19-B19</f>
        <v>-0.92159949190467194</v>
      </c>
      <c r="Z19" s="32">
        <f t="shared" si="0"/>
        <v>-0.10050093510838762</v>
      </c>
      <c r="AA19" s="32">
        <f t="shared" si="0"/>
        <v>-0.255636976655091</v>
      </c>
      <c r="AB19" s="32">
        <f t="shared" si="0"/>
        <v>-1.030574598643208</v>
      </c>
      <c r="AC19" s="32">
        <f t="shared" si="0"/>
        <v>2.8246191868850676E-2</v>
      </c>
      <c r="AD19" s="32">
        <f>R19-G19</f>
        <v>-0.46340522924294503</v>
      </c>
      <c r="AE19" s="32">
        <f t="shared" si="0"/>
        <v>4.4093139551367982E-2</v>
      </c>
      <c r="AF19" s="32">
        <f t="shared" si="0"/>
        <v>-0.50901460263308507</v>
      </c>
      <c r="AG19" s="32">
        <f t="shared" si="0"/>
        <v>0.30674876439438997</v>
      </c>
      <c r="AH19" s="32"/>
    </row>
    <row r="20" spans="1:34">
      <c r="A20">
        <f>iNPUT!M6</f>
        <v>0.86802039774552897</v>
      </c>
      <c r="B20">
        <f>iNPUT!N6</f>
        <v>0.86042975449316705</v>
      </c>
      <c r="C20">
        <f>iNPUT!O6</f>
        <v>-0.37958092521959402</v>
      </c>
      <c r="D20">
        <f>iNPUT!P6</f>
        <v>7.9506914225139003E-2</v>
      </c>
      <c r="E20">
        <f>iNPUT!Q6</f>
        <v>0.40254345863788299</v>
      </c>
      <c r="F20">
        <f>iNPUT!R6</f>
        <v>0.75986215578417904</v>
      </c>
      <c r="G20">
        <f>iNPUT!S6</f>
        <v>-0.242968242321522</v>
      </c>
      <c r="H20">
        <f>iNPUT!T6</f>
        <v>-0.86908489349029905</v>
      </c>
      <c r="I20">
        <f>iNPUT!U6</f>
        <v>0.69643092862904399</v>
      </c>
      <c r="J20">
        <f>iNPUT!V6</f>
        <v>0.77122355462346104</v>
      </c>
      <c r="L20" s="32">
        <v>-7.1238889963718022E-2</v>
      </c>
      <c r="M20" s="32">
        <v>-7.1238889963718022E-2</v>
      </c>
      <c r="N20" s="32">
        <v>-7.1238889963718022E-2</v>
      </c>
      <c r="O20" s="32">
        <v>-7.1238889963718022E-2</v>
      </c>
      <c r="P20" s="32">
        <v>-7.1238889963718022E-2</v>
      </c>
      <c r="Q20" s="32">
        <v>-7.1238889963718022E-2</v>
      </c>
      <c r="R20" s="32">
        <v>-7.1238889963718022E-2</v>
      </c>
      <c r="S20" s="32">
        <v>-7.1238889963718022E-2</v>
      </c>
      <c r="T20" s="32">
        <v>-7.1238889963718022E-2</v>
      </c>
      <c r="U20" s="32">
        <v>-7.1238889963718022E-2</v>
      </c>
      <c r="X20" s="32">
        <f>L20-A20</f>
        <v>-0.93925928770924694</v>
      </c>
      <c r="Y20" s="32">
        <f t="shared" si="0"/>
        <v>-0.93166864445688513</v>
      </c>
      <c r="Z20" s="32">
        <f t="shared" si="0"/>
        <v>0.308342035255876</v>
      </c>
      <c r="AA20" s="32">
        <f t="shared" si="0"/>
        <v>-0.15074580418885702</v>
      </c>
      <c r="AB20" s="32">
        <f t="shared" si="0"/>
        <v>-0.47378234860160101</v>
      </c>
      <c r="AC20" s="32">
        <f t="shared" si="0"/>
        <v>-0.83110104574789712</v>
      </c>
      <c r="AD20" s="32">
        <f t="shared" si="0"/>
        <v>0.17172935235780398</v>
      </c>
      <c r="AE20" s="32">
        <f t="shared" si="0"/>
        <v>0.79784600352658108</v>
      </c>
      <c r="AF20" s="32">
        <f t="shared" si="0"/>
        <v>-0.76766981859276195</v>
      </c>
      <c r="AG20" s="32">
        <f t="shared" si="0"/>
        <v>-0.84246244458717912</v>
      </c>
      <c r="AH20" s="32"/>
    </row>
    <row r="21" spans="1:34">
      <c r="A21">
        <f>iNPUT!M7</f>
        <v>-0.20644416090359599</v>
      </c>
      <c r="B21">
        <f>iNPUT!N7</f>
        <v>-0.248561659698114</v>
      </c>
      <c r="C21">
        <f>iNPUT!O7</f>
        <v>-8.52532467742039E-2</v>
      </c>
      <c r="D21">
        <f>iNPUT!P7</f>
        <v>0.25112624003832001</v>
      </c>
      <c r="E21">
        <f>iNPUT!Q7</f>
        <v>-0.20415488921559699</v>
      </c>
      <c r="F21">
        <f>iNPUT!R7</f>
        <v>0.89488657964323504</v>
      </c>
      <c r="G21">
        <f>iNPUT!S7</f>
        <v>-1.0754663727889E-2</v>
      </c>
      <c r="H21">
        <f>iNPUT!T7</f>
        <v>0.47624777903135401</v>
      </c>
      <c r="I21">
        <f>iNPUT!U7</f>
        <v>0.98462066896193601</v>
      </c>
      <c r="J21">
        <f>iNPUT!V7</f>
        <v>0.85811756102465997</v>
      </c>
      <c r="L21" s="32">
        <v>-7.1238889963718022E-2</v>
      </c>
      <c r="M21" s="32">
        <v>-7.1238889963718022E-2</v>
      </c>
      <c r="N21" s="32">
        <v>-7.1238889963718022E-2</v>
      </c>
      <c r="O21" s="32">
        <v>-7.1238889963718022E-2</v>
      </c>
      <c r="P21" s="32">
        <v>-7.1238889963718022E-2</v>
      </c>
      <c r="Q21" s="32">
        <v>-7.1238889963718022E-2</v>
      </c>
      <c r="R21" s="32">
        <v>-7.1238889963718022E-2</v>
      </c>
      <c r="S21" s="32">
        <v>-7.1238889963718022E-2</v>
      </c>
      <c r="T21" s="32">
        <v>-7.1238889963718022E-2</v>
      </c>
      <c r="U21" s="32">
        <v>-7.1238889963718022E-2</v>
      </c>
      <c r="X21" s="32">
        <f t="shared" ref="X21:X34" si="1">L21-A21</f>
        <v>0.13520527093987797</v>
      </c>
      <c r="Y21" s="32">
        <f t="shared" si="0"/>
        <v>0.17732276973439598</v>
      </c>
      <c r="Z21" s="32">
        <f t="shared" si="0"/>
        <v>1.4014356810485878E-2</v>
      </c>
      <c r="AA21" s="32">
        <f t="shared" si="0"/>
        <v>-0.32236513000203804</v>
      </c>
      <c r="AB21" s="32">
        <f t="shared" si="0"/>
        <v>0.13291599925187897</v>
      </c>
      <c r="AC21" s="32">
        <f t="shared" si="0"/>
        <v>-0.966125469606953</v>
      </c>
      <c r="AD21" s="32">
        <f t="shared" si="0"/>
        <v>-6.0484226235829025E-2</v>
      </c>
      <c r="AE21" s="32">
        <f t="shared" si="0"/>
        <v>-0.54748666899507203</v>
      </c>
      <c r="AF21" s="32">
        <f t="shared" si="0"/>
        <v>-1.0558595589256541</v>
      </c>
      <c r="AG21" s="32">
        <f t="shared" si="0"/>
        <v>-0.92935645098837805</v>
      </c>
      <c r="AH21" s="32"/>
    </row>
    <row r="22" spans="1:34">
      <c r="A22">
        <f>iNPUT!M8</f>
        <v>0.84287438280084104</v>
      </c>
      <c r="B22">
        <f>iNPUT!N8</f>
        <v>-0.32420606505682098</v>
      </c>
      <c r="C22">
        <f>iNPUT!O8</f>
        <v>0.90772282903366497</v>
      </c>
      <c r="D22">
        <f>iNPUT!P8</f>
        <v>-0.59373879210080704</v>
      </c>
      <c r="E22">
        <f>iNPUT!Q8</f>
        <v>0.62190803906297498</v>
      </c>
      <c r="F22">
        <f>iNPUT!R8</f>
        <v>0.54049934907390895</v>
      </c>
      <c r="G22">
        <f>iNPUT!S8</f>
        <v>0.49659237129921802</v>
      </c>
      <c r="H22">
        <f>iNPUT!T8</f>
        <v>-8.2000833192932499E-2</v>
      </c>
      <c r="I22">
        <f>iNPUT!U8</f>
        <v>-7.8056646290275797E-2</v>
      </c>
      <c r="J22">
        <f>iNPUT!V8</f>
        <v>-0.912741137728037</v>
      </c>
      <c r="L22" s="32">
        <v>-7.1238889963718022E-2</v>
      </c>
      <c r="M22" s="32">
        <v>-7.1238889963718022E-2</v>
      </c>
      <c r="N22" s="32">
        <v>-7.1238889963718022E-2</v>
      </c>
      <c r="O22" s="32">
        <v>-7.1238889963718022E-2</v>
      </c>
      <c r="P22" s="32">
        <v>-7.1238889963718022E-2</v>
      </c>
      <c r="Q22" s="32">
        <v>-7.1238889963718022E-2</v>
      </c>
      <c r="R22" s="32">
        <v>-7.1238889963718022E-2</v>
      </c>
      <c r="S22" s="32">
        <v>-7.1238889963718022E-2</v>
      </c>
      <c r="T22" s="32">
        <v>-7.1238889963718022E-2</v>
      </c>
      <c r="U22" s="32">
        <v>-7.1238889963718022E-2</v>
      </c>
      <c r="X22" s="32">
        <f t="shared" si="1"/>
        <v>-0.91411327276455911</v>
      </c>
      <c r="Y22" s="32">
        <f t="shared" si="0"/>
        <v>0.25296717509310296</v>
      </c>
      <c r="Z22" s="32">
        <f t="shared" si="0"/>
        <v>-0.97896171899738293</v>
      </c>
      <c r="AA22" s="32">
        <f t="shared" si="0"/>
        <v>0.52249990213708908</v>
      </c>
      <c r="AB22" s="32">
        <f t="shared" si="0"/>
        <v>-0.69314692902669295</v>
      </c>
      <c r="AC22" s="32">
        <f t="shared" si="0"/>
        <v>-0.61173823903762692</v>
      </c>
      <c r="AD22" s="32">
        <f t="shared" si="0"/>
        <v>-0.56783126126293604</v>
      </c>
      <c r="AE22" s="32">
        <f t="shared" si="0"/>
        <v>1.0761943229214477E-2</v>
      </c>
      <c r="AF22" s="32">
        <f t="shared" si="0"/>
        <v>6.8177563265577751E-3</v>
      </c>
      <c r="AG22" s="32">
        <f t="shared" si="0"/>
        <v>0.84150224776431903</v>
      </c>
      <c r="AH22" s="32"/>
    </row>
    <row r="23" spans="1:34">
      <c r="A23">
        <f>iNPUT!M9</f>
        <v>-3.3688638013480598E-2</v>
      </c>
      <c r="B23">
        <f>iNPUT!N9</f>
        <v>-0.37633417815307302</v>
      </c>
      <c r="C23">
        <f>iNPUT!O9</f>
        <v>0.106290154056943</v>
      </c>
      <c r="D23">
        <f>iNPUT!P9</f>
        <v>-0.476211950266822</v>
      </c>
      <c r="E23">
        <f>iNPUT!Q9</f>
        <v>-0.281579612441484</v>
      </c>
      <c r="F23">
        <f>iNPUT!R9</f>
        <v>-0.77199317520024102</v>
      </c>
      <c r="G23">
        <f>iNPUT!S9</f>
        <v>-0.72069876899548801</v>
      </c>
      <c r="H23">
        <f>iNPUT!T9</f>
        <v>-0.42186846550169199</v>
      </c>
      <c r="I23">
        <f>iNPUT!U9</f>
        <v>0.23591815774516101</v>
      </c>
      <c r="J23">
        <f>iNPUT!V9</f>
        <v>0.16129818738304899</v>
      </c>
      <c r="L23" s="32">
        <v>-7.1238889963718022E-2</v>
      </c>
      <c r="M23" s="32">
        <v>-7.1238889963718022E-2</v>
      </c>
      <c r="N23" s="32">
        <v>-7.1238889963718022E-2</v>
      </c>
      <c r="O23" s="32">
        <v>-7.1238889963718022E-2</v>
      </c>
      <c r="P23" s="32">
        <v>-7.1238889963718022E-2</v>
      </c>
      <c r="Q23" s="32">
        <v>-7.1238889963718022E-2</v>
      </c>
      <c r="R23" s="32">
        <v>-7.1238889963718022E-2</v>
      </c>
      <c r="S23" s="32">
        <v>-7.1238889963718022E-2</v>
      </c>
      <c r="T23" s="32">
        <v>-7.1238889963718022E-2</v>
      </c>
      <c r="U23" s="32">
        <v>-7.1238889963718022E-2</v>
      </c>
      <c r="X23" s="32">
        <f t="shared" si="1"/>
        <v>-3.7550251950237423E-2</v>
      </c>
      <c r="Y23" s="32">
        <f t="shared" si="0"/>
        <v>0.305095288189355</v>
      </c>
      <c r="Z23" s="32">
        <f t="shared" si="0"/>
        <v>-0.17752904402066103</v>
      </c>
      <c r="AA23" s="32">
        <f t="shared" si="0"/>
        <v>0.40497306030310398</v>
      </c>
      <c r="AB23" s="32">
        <f t="shared" si="0"/>
        <v>0.21034072247776597</v>
      </c>
      <c r="AC23" s="32">
        <f t="shared" si="0"/>
        <v>0.70075428523652294</v>
      </c>
      <c r="AD23" s="32">
        <f t="shared" si="0"/>
        <v>0.64945987903177005</v>
      </c>
      <c r="AE23" s="32">
        <f t="shared" si="0"/>
        <v>0.35062957553797397</v>
      </c>
      <c r="AF23" s="32">
        <f t="shared" si="0"/>
        <v>-0.30715704770887903</v>
      </c>
      <c r="AG23" s="32">
        <f t="shared" si="0"/>
        <v>-0.23253707734676701</v>
      </c>
      <c r="AH23" s="32"/>
    </row>
    <row r="24" spans="1:34">
      <c r="A24">
        <f>iNPUT!M10</f>
        <v>0.63718613541014402</v>
      </c>
      <c r="B24">
        <f>iNPUT!N10</f>
        <v>6.4674992228903605E-2</v>
      </c>
      <c r="C24">
        <f>iNPUT!O10</f>
        <v>0.79265583347785296</v>
      </c>
      <c r="D24">
        <f>iNPUT!P10</f>
        <v>-0.62277947400202505</v>
      </c>
      <c r="E24">
        <f>iNPUT!Q10</f>
        <v>-0.75087270017404195</v>
      </c>
      <c r="F24">
        <f>iNPUT!R10</f>
        <v>-4.0263882830577198E-2</v>
      </c>
      <c r="G24">
        <f>iNPUT!S10</f>
        <v>-0.90475694619612901</v>
      </c>
      <c r="H24">
        <f>iNPUT!T10</f>
        <v>-0.52496061466262001</v>
      </c>
      <c r="I24">
        <f>iNPUT!U10</f>
        <v>-0.64859607081584503</v>
      </c>
      <c r="J24">
        <f>iNPUT!V10</f>
        <v>5.6959619118414198E-2</v>
      </c>
      <c r="L24" s="32">
        <v>-7.1238889963718022E-2</v>
      </c>
      <c r="M24" s="32">
        <v>-7.1238889963718022E-2</v>
      </c>
      <c r="N24" s="32">
        <v>-7.1238889963718022E-2</v>
      </c>
      <c r="O24" s="32">
        <v>-7.1238889963718022E-2</v>
      </c>
      <c r="P24" s="32">
        <v>-7.1238889963718022E-2</v>
      </c>
      <c r="Q24" s="32">
        <v>-7.1238889963718022E-2</v>
      </c>
      <c r="R24" s="32">
        <v>-7.1238889963718022E-2</v>
      </c>
      <c r="S24" s="32">
        <v>-7.1238889963718022E-2</v>
      </c>
      <c r="T24" s="32">
        <v>-7.1238889963718022E-2</v>
      </c>
      <c r="U24" s="32">
        <v>-7.1238889963718022E-2</v>
      </c>
      <c r="X24" s="32">
        <f t="shared" si="1"/>
        <v>-0.70842502537386198</v>
      </c>
      <c r="Y24" s="32">
        <f t="shared" si="0"/>
        <v>-0.13591388219262163</v>
      </c>
      <c r="Z24" s="32">
        <f t="shared" si="0"/>
        <v>-0.86389472344157103</v>
      </c>
      <c r="AA24" s="32">
        <f t="shared" si="0"/>
        <v>0.55154058403830697</v>
      </c>
      <c r="AB24" s="32">
        <f t="shared" si="0"/>
        <v>0.67963381021032387</v>
      </c>
      <c r="AC24" s="32">
        <f t="shared" si="0"/>
        <v>-3.0975007133140824E-2</v>
      </c>
      <c r="AD24" s="32">
        <f t="shared" si="0"/>
        <v>0.83351805623241093</v>
      </c>
      <c r="AE24" s="32">
        <f t="shared" si="0"/>
        <v>0.45372172469890198</v>
      </c>
      <c r="AF24" s="32">
        <f t="shared" si="0"/>
        <v>0.57735718085212695</v>
      </c>
      <c r="AG24" s="32">
        <f t="shared" si="0"/>
        <v>-0.12819850908213221</v>
      </c>
      <c r="AH24" s="32"/>
    </row>
    <row r="25" spans="1:34">
      <c r="A25">
        <f>iNPUT!M11</f>
        <v>-0.91169719770305402</v>
      </c>
      <c r="B25">
        <f>iNPUT!N11</f>
        <v>-0.91663759835016501</v>
      </c>
      <c r="C25">
        <f>iNPUT!O11</f>
        <v>0.58263103190466103</v>
      </c>
      <c r="D25">
        <f>iNPUT!P11</f>
        <v>0.54204509846008997</v>
      </c>
      <c r="E25">
        <f>iNPUT!Q11</f>
        <v>0.13065204355176299</v>
      </c>
      <c r="F25">
        <f>iNPUT!R11</f>
        <v>-0.232408057101884</v>
      </c>
      <c r="G25">
        <f>iNPUT!S11</f>
        <v>-0.29982545778926001</v>
      </c>
      <c r="H25">
        <f>iNPUT!T11</f>
        <v>0.387831388002504</v>
      </c>
      <c r="I25">
        <f>iNPUT!U11</f>
        <v>-0.70537503491824105</v>
      </c>
      <c r="J25">
        <f>iNPUT!V11</f>
        <v>5.4400065890228097E-2</v>
      </c>
      <c r="L25" s="32">
        <v>-7.1238889963718022E-2</v>
      </c>
      <c r="M25" s="32">
        <v>-7.1238889963718022E-2</v>
      </c>
      <c r="N25" s="32">
        <v>-7.1238889963718022E-2</v>
      </c>
      <c r="O25" s="32">
        <v>-7.1238889963718022E-2</v>
      </c>
      <c r="P25" s="32">
        <v>-7.1238889963718022E-2</v>
      </c>
      <c r="Q25" s="32">
        <v>-7.1238889963718022E-2</v>
      </c>
      <c r="R25" s="32">
        <v>-7.1238889963718022E-2</v>
      </c>
      <c r="S25" s="32">
        <v>-7.1238889963718022E-2</v>
      </c>
      <c r="T25" s="32">
        <v>-7.1238889963718022E-2</v>
      </c>
      <c r="U25" s="32">
        <v>-7.1238889963718022E-2</v>
      </c>
      <c r="X25" s="32">
        <f t="shared" si="1"/>
        <v>0.84045830773933594</v>
      </c>
      <c r="Y25" s="32">
        <f t="shared" si="0"/>
        <v>0.84539870838644693</v>
      </c>
      <c r="Z25" s="32">
        <f t="shared" si="0"/>
        <v>-0.653869921868379</v>
      </c>
      <c r="AA25" s="32">
        <f t="shared" si="0"/>
        <v>-0.61328398842380794</v>
      </c>
      <c r="AB25" s="32">
        <f t="shared" si="0"/>
        <v>-0.20189093351548101</v>
      </c>
      <c r="AC25" s="32">
        <f t="shared" si="0"/>
        <v>0.16116916713816598</v>
      </c>
      <c r="AD25" s="32">
        <f t="shared" si="0"/>
        <v>0.22858656782554199</v>
      </c>
      <c r="AE25" s="32">
        <f t="shared" si="0"/>
        <v>-0.45907027796622202</v>
      </c>
      <c r="AF25" s="32">
        <f t="shared" si="0"/>
        <v>0.63413614495452308</v>
      </c>
      <c r="AG25" s="32">
        <f t="shared" si="0"/>
        <v>-0.12563895585394613</v>
      </c>
      <c r="AH25" s="32"/>
    </row>
    <row r="26" spans="1:34">
      <c r="A26">
        <f>iNPUT!M12</f>
        <v>-0.73101821009060897</v>
      </c>
      <c r="B26">
        <f>iNPUT!N12</f>
        <v>0.43617224360187501</v>
      </c>
      <c r="C26">
        <f>iNPUT!O12</f>
        <v>-0.312168511613377</v>
      </c>
      <c r="D26">
        <f>iNPUT!P12</f>
        <v>-0.32548577581627902</v>
      </c>
      <c r="E26">
        <f>iNPUT!Q12</f>
        <v>-0.59304823356445002</v>
      </c>
      <c r="F26">
        <f>iNPUT!R12</f>
        <v>4.4100620359316597E-2</v>
      </c>
      <c r="G26">
        <f>iNPUT!S12</f>
        <v>-0.66962364949557396</v>
      </c>
      <c r="H26">
        <f>iNPUT!T12</f>
        <v>0.45575040903341901</v>
      </c>
      <c r="I26">
        <f>iNPUT!U12</f>
        <v>-0.32761969644373001</v>
      </c>
      <c r="J26">
        <f>iNPUT!V12</f>
        <v>-4.3612854880400898E-2</v>
      </c>
      <c r="L26" s="32">
        <v>-7.1238889963718022E-2</v>
      </c>
      <c r="M26" s="32">
        <v>-7.1238889963718022E-2</v>
      </c>
      <c r="N26" s="32">
        <v>-7.1238889963718022E-2</v>
      </c>
      <c r="O26" s="32">
        <v>-7.1238889963718022E-2</v>
      </c>
      <c r="P26" s="32">
        <v>-7.1238889963718022E-2</v>
      </c>
      <c r="Q26" s="32">
        <v>-7.1238889963718022E-2</v>
      </c>
      <c r="R26" s="32">
        <v>-7.1238889963718022E-2</v>
      </c>
      <c r="S26" s="32">
        <v>-7.1238889963718022E-2</v>
      </c>
      <c r="T26" s="32">
        <v>-7.1238889963718022E-2</v>
      </c>
      <c r="U26" s="32">
        <v>-7.1238889963718022E-2</v>
      </c>
      <c r="X26" s="32">
        <f t="shared" si="1"/>
        <v>0.65977932012689089</v>
      </c>
      <c r="Y26" s="32">
        <f t="shared" si="0"/>
        <v>-0.50741113356559309</v>
      </c>
      <c r="Z26" s="32">
        <f t="shared" si="0"/>
        <v>0.24092962164965898</v>
      </c>
      <c r="AA26" s="32">
        <f t="shared" si="0"/>
        <v>0.254246885852561</v>
      </c>
      <c r="AB26" s="32">
        <f t="shared" si="0"/>
        <v>0.52180934360073206</v>
      </c>
      <c r="AC26" s="32">
        <f t="shared" si="0"/>
        <v>-0.11533951032303462</v>
      </c>
      <c r="AD26" s="32">
        <f t="shared" si="0"/>
        <v>0.59838475953185588</v>
      </c>
      <c r="AE26" s="32">
        <f t="shared" si="0"/>
        <v>-0.52698929899713698</v>
      </c>
      <c r="AF26" s="32">
        <f t="shared" si="0"/>
        <v>0.25638080648001199</v>
      </c>
      <c r="AG26" s="32">
        <f t="shared" si="0"/>
        <v>-2.7626035083317124E-2</v>
      </c>
      <c r="AH26" s="32"/>
    </row>
    <row r="27" spans="1:34">
      <c r="A27">
        <f>iNPUT!M13</f>
        <v>0.422948332023037</v>
      </c>
      <c r="B27">
        <f>iNPUT!N13</f>
        <v>-0.43776731755294501</v>
      </c>
      <c r="C27">
        <f>iNPUT!O13</f>
        <v>0.90236966873465996</v>
      </c>
      <c r="D27">
        <f>iNPUT!P13</f>
        <v>0.98390974381523899</v>
      </c>
      <c r="E27">
        <f>iNPUT!Q13</f>
        <v>-0.58665370366138203</v>
      </c>
      <c r="F27">
        <f>iNPUT!R13</f>
        <v>0.18483402433478699</v>
      </c>
      <c r="G27">
        <f>iNPUT!S13</f>
        <v>0.26953863477411599</v>
      </c>
      <c r="H27">
        <f>iNPUT!T13</f>
        <v>-0.48213197379355999</v>
      </c>
      <c r="I27">
        <f>iNPUT!U13</f>
        <v>0.64127493451894502</v>
      </c>
      <c r="J27">
        <f>iNPUT!V13</f>
        <v>-0.46089027443845998</v>
      </c>
      <c r="L27" s="32">
        <v>-7.1238889963718022E-2</v>
      </c>
      <c r="M27" s="32">
        <v>-7.1238889963718022E-2</v>
      </c>
      <c r="N27" s="32">
        <v>-7.1238889963718022E-2</v>
      </c>
      <c r="O27" s="32">
        <v>-7.1238889963718022E-2</v>
      </c>
      <c r="P27" s="32">
        <v>-7.1238889963718022E-2</v>
      </c>
      <c r="Q27" s="32">
        <v>-7.1238889963718022E-2</v>
      </c>
      <c r="R27" s="32">
        <v>-7.1238889963718022E-2</v>
      </c>
      <c r="S27" s="32">
        <v>-7.1238889963718022E-2</v>
      </c>
      <c r="T27" s="32">
        <v>-7.1238889963718022E-2</v>
      </c>
      <c r="U27" s="32">
        <v>-7.1238889963718022E-2</v>
      </c>
      <c r="X27" s="32">
        <f t="shared" si="1"/>
        <v>-0.49418722198675502</v>
      </c>
      <c r="Y27" s="32">
        <f t="shared" si="0"/>
        <v>0.36652842758922699</v>
      </c>
      <c r="Z27" s="32">
        <f t="shared" si="0"/>
        <v>-0.97360855869837803</v>
      </c>
      <c r="AA27" s="32">
        <f t="shared" si="0"/>
        <v>-1.0551486337789571</v>
      </c>
      <c r="AB27" s="32">
        <f t="shared" si="0"/>
        <v>0.51541481369766395</v>
      </c>
      <c r="AC27" s="32">
        <f t="shared" si="0"/>
        <v>-0.25607291429850498</v>
      </c>
      <c r="AD27" s="32">
        <f t="shared" si="0"/>
        <v>-0.34077752473783401</v>
      </c>
      <c r="AE27" s="32">
        <f t="shared" si="0"/>
        <v>0.41089308382984197</v>
      </c>
      <c r="AF27" s="32">
        <f t="shared" si="0"/>
        <v>-0.71251382448266298</v>
      </c>
      <c r="AG27" s="32">
        <f t="shared" si="0"/>
        <v>0.38965138447474196</v>
      </c>
      <c r="AH27" s="32"/>
    </row>
    <row r="28" spans="1:34">
      <c r="A28">
        <f>iNPUT!M14</f>
        <v>-0.32251625653697003</v>
      </c>
      <c r="B28">
        <f>iNPUT!N14</f>
        <v>-0.71297747540941403</v>
      </c>
      <c r="C28">
        <f>iNPUT!O14</f>
        <v>-0.29056653558819001</v>
      </c>
      <c r="D28">
        <f>iNPUT!P14</f>
        <v>-0.49684985298294598</v>
      </c>
      <c r="E28">
        <f>iNPUT!Q14</f>
        <v>-0.58580241667415001</v>
      </c>
      <c r="F28">
        <f>iNPUT!R14</f>
        <v>0.324760846625892</v>
      </c>
      <c r="G28">
        <f>iNPUT!S14</f>
        <v>-0.136000234636562</v>
      </c>
      <c r="H28">
        <f>iNPUT!T14</f>
        <v>-0.79160649393643101</v>
      </c>
      <c r="I28">
        <f>iNPUT!U14</f>
        <v>0.62867453942059603</v>
      </c>
      <c r="J28">
        <f>iNPUT!V14</f>
        <v>0.16489798712270701</v>
      </c>
      <c r="L28" s="32">
        <v>-7.1238889963718022E-2</v>
      </c>
      <c r="M28" s="32">
        <v>-7.1238889963718022E-2</v>
      </c>
      <c r="N28" s="32">
        <v>-7.1238889963718022E-2</v>
      </c>
      <c r="O28" s="32">
        <v>-7.1238889963718022E-2</v>
      </c>
      <c r="P28" s="32">
        <v>-7.1238889963718022E-2</v>
      </c>
      <c r="Q28" s="32">
        <v>-7.1238889963718022E-2</v>
      </c>
      <c r="R28" s="32">
        <v>-7.1238889963718022E-2</v>
      </c>
      <c r="S28" s="32">
        <v>-7.1238889963718022E-2</v>
      </c>
      <c r="T28" s="32">
        <v>-7.1238889963718022E-2</v>
      </c>
      <c r="U28" s="32">
        <v>-7.1238889963718022E-2</v>
      </c>
      <c r="X28" s="32">
        <f t="shared" si="1"/>
        <v>0.251277366573252</v>
      </c>
      <c r="Y28" s="32">
        <f t="shared" si="0"/>
        <v>0.64173858544569606</v>
      </c>
      <c r="Z28" s="32">
        <f t="shared" si="0"/>
        <v>0.21932764562447199</v>
      </c>
      <c r="AA28" s="32">
        <f t="shared" si="0"/>
        <v>0.42561096301922796</v>
      </c>
      <c r="AB28" s="32">
        <f t="shared" si="0"/>
        <v>0.51456352671043204</v>
      </c>
      <c r="AC28" s="32">
        <f t="shared" si="0"/>
        <v>-0.39599973658961002</v>
      </c>
      <c r="AD28" s="32">
        <f t="shared" si="0"/>
        <v>6.4761344672843973E-2</v>
      </c>
      <c r="AE28" s="32">
        <f t="shared" si="0"/>
        <v>0.72036760397271293</v>
      </c>
      <c r="AF28" s="32">
        <f t="shared" si="0"/>
        <v>-0.69991342938431411</v>
      </c>
      <c r="AG28" s="32">
        <f t="shared" si="0"/>
        <v>-0.23613687708642503</v>
      </c>
      <c r="AH28" s="32"/>
    </row>
    <row r="29" spans="1:34">
      <c r="A29">
        <f>iNPUT!M15</f>
        <v>-8.5563577975749705E-2</v>
      </c>
      <c r="B29">
        <f>iNPUT!N15</f>
        <v>-0.86354554821761398</v>
      </c>
      <c r="C29">
        <f>iNPUT!O15</f>
        <v>0.20694458527293799</v>
      </c>
      <c r="D29">
        <f>iNPUT!P15</f>
        <v>-0.78311659057955896</v>
      </c>
      <c r="E29">
        <f>iNPUT!Q15</f>
        <v>0.23243438399188701</v>
      </c>
      <c r="F29">
        <f>iNPUT!R15</f>
        <v>-0.75814815425682303</v>
      </c>
      <c r="G29">
        <f>iNPUT!S15</f>
        <v>0.67017113149798302</v>
      </c>
      <c r="H29">
        <f>iNPUT!T15</f>
        <v>2.11558022796221E-3</v>
      </c>
      <c r="I29">
        <f>iNPUT!U15</f>
        <v>0.92332832021988498</v>
      </c>
      <c r="J29">
        <f>iNPUT!V15</f>
        <v>-0.72784152832272997</v>
      </c>
      <c r="L29" s="32">
        <v>-7.1238889963718022E-2</v>
      </c>
      <c r="M29" s="32">
        <v>-7.1238889963718022E-2</v>
      </c>
      <c r="N29" s="32">
        <v>-7.1238889963718022E-2</v>
      </c>
      <c r="O29" s="32">
        <v>-7.1238889963718022E-2</v>
      </c>
      <c r="P29" s="32">
        <v>-7.1238889963718022E-2</v>
      </c>
      <c r="Q29" s="32">
        <v>-7.1238889963718022E-2</v>
      </c>
      <c r="R29" s="32">
        <v>-7.1238889963718022E-2</v>
      </c>
      <c r="S29" s="32">
        <v>-7.1238889963718022E-2</v>
      </c>
      <c r="T29" s="32">
        <v>-7.1238889963718022E-2</v>
      </c>
      <c r="U29" s="32">
        <v>-7.1238889963718022E-2</v>
      </c>
      <c r="X29" s="32">
        <f t="shared" si="1"/>
        <v>1.4324688012031683E-2</v>
      </c>
      <c r="Y29" s="32">
        <f t="shared" si="0"/>
        <v>0.79230665825389601</v>
      </c>
      <c r="Z29" s="32">
        <f t="shared" si="0"/>
        <v>-0.27818347523665599</v>
      </c>
      <c r="AA29" s="32">
        <f t="shared" si="0"/>
        <v>0.71187770061584099</v>
      </c>
      <c r="AB29" s="32">
        <f t="shared" si="0"/>
        <v>-0.30367327395560506</v>
      </c>
      <c r="AC29" s="32">
        <f t="shared" si="0"/>
        <v>0.68690926429310495</v>
      </c>
      <c r="AD29" s="32">
        <f t="shared" si="0"/>
        <v>-0.74141002146170099</v>
      </c>
      <c r="AE29" s="32">
        <f t="shared" si="0"/>
        <v>-7.3354470191680232E-2</v>
      </c>
      <c r="AF29" s="32">
        <f t="shared" si="0"/>
        <v>-0.99456721018360295</v>
      </c>
      <c r="AG29" s="32">
        <f t="shared" si="0"/>
        <v>0.656602638359012</v>
      </c>
      <c r="AH29" s="32"/>
    </row>
    <row r="30" spans="1:34">
      <c r="A30">
        <f>iNPUT!M16</f>
        <v>-0.27839803785600797</v>
      </c>
      <c r="B30">
        <f>iNPUT!N16</f>
        <v>-0.56810615556787003</v>
      </c>
      <c r="C30">
        <f>iNPUT!O16</f>
        <v>0.16909449788559699</v>
      </c>
      <c r="D30">
        <f>iNPUT!P16</f>
        <v>-0.14374156732430901</v>
      </c>
      <c r="E30">
        <f>iNPUT!Q16</f>
        <v>0.62630421594589303</v>
      </c>
      <c r="F30">
        <f>iNPUT!R16</f>
        <v>0.59097555657809597</v>
      </c>
      <c r="G30">
        <f>iNPUT!S16</f>
        <v>0.188457129018791</v>
      </c>
      <c r="H30">
        <f>iNPUT!T16</f>
        <v>-8.8438995884666305E-2</v>
      </c>
      <c r="I30">
        <f>iNPUT!U16</f>
        <v>0.90578063072025505</v>
      </c>
      <c r="J30">
        <f>iNPUT!V16</f>
        <v>-0.88197478195644097</v>
      </c>
      <c r="L30" s="32">
        <v>-7.1238889963718022E-2</v>
      </c>
      <c r="M30" s="32">
        <v>-7.1238889963718022E-2</v>
      </c>
      <c r="N30" s="32">
        <v>-7.1238889963718022E-2</v>
      </c>
      <c r="O30" s="32">
        <v>-7.1238889963718022E-2</v>
      </c>
      <c r="P30" s="32">
        <v>-7.1238889963718022E-2</v>
      </c>
      <c r="Q30" s="32">
        <v>-7.1238889963718022E-2</v>
      </c>
      <c r="R30" s="32">
        <v>-7.1238889963718022E-2</v>
      </c>
      <c r="S30" s="32">
        <v>-7.1238889963718022E-2</v>
      </c>
      <c r="T30" s="32">
        <v>-7.1238889963718022E-2</v>
      </c>
      <c r="U30" s="32">
        <v>-7.1238889963718022E-2</v>
      </c>
      <c r="X30" s="32">
        <f t="shared" si="1"/>
        <v>0.20715914789228995</v>
      </c>
      <c r="Y30" s="32">
        <f t="shared" si="0"/>
        <v>0.49686726560415201</v>
      </c>
      <c r="Z30" s="32">
        <f t="shared" si="0"/>
        <v>-0.24033338784931502</v>
      </c>
      <c r="AA30" s="32">
        <f t="shared" si="0"/>
        <v>7.2502677360590989E-2</v>
      </c>
      <c r="AB30" s="32">
        <f t="shared" si="0"/>
        <v>-0.69754310590961111</v>
      </c>
      <c r="AC30" s="32">
        <f t="shared" si="0"/>
        <v>-0.66221444654181405</v>
      </c>
      <c r="AD30" s="32">
        <f t="shared" si="0"/>
        <v>-0.25969601898250905</v>
      </c>
      <c r="AE30" s="32">
        <f t="shared" si="0"/>
        <v>1.7200105920948283E-2</v>
      </c>
      <c r="AF30" s="32">
        <f t="shared" si="0"/>
        <v>-0.97701952068397313</v>
      </c>
      <c r="AG30" s="32">
        <f t="shared" si="0"/>
        <v>0.810735891992723</v>
      </c>
      <c r="AH30" s="32"/>
    </row>
    <row r="31" spans="1:34">
      <c r="A31">
        <f>iNPUT!M17</f>
        <v>0.10084364551318201</v>
      </c>
      <c r="B31">
        <f>iNPUT!N17</f>
        <v>-0.295229906505664</v>
      </c>
      <c r="C31">
        <f>iNPUT!O17</f>
        <v>0.59368906530708698</v>
      </c>
      <c r="D31">
        <f>iNPUT!P17</f>
        <v>-0.97344654545605402</v>
      </c>
      <c r="E31">
        <f>iNPUT!Q17</f>
        <v>0.25539685132158702</v>
      </c>
      <c r="F31">
        <f>iNPUT!R17</f>
        <v>0.82321609192014</v>
      </c>
      <c r="G31">
        <f>iNPUT!S17</f>
        <v>0.55397886876325297</v>
      </c>
      <c r="H31">
        <f>iNPUT!T17</f>
        <v>-6.1636168391381897E-2</v>
      </c>
      <c r="I31">
        <f>iNPUT!U17</f>
        <v>-0.95446925122432003</v>
      </c>
      <c r="J31">
        <f>iNPUT!V17</f>
        <v>0.25833182189588599</v>
      </c>
      <c r="L31" s="32">
        <v>-7.1238889963718022E-2</v>
      </c>
      <c r="M31" s="32">
        <v>-7.1238889963718022E-2</v>
      </c>
      <c r="N31" s="32">
        <v>-7.1238889963718022E-2</v>
      </c>
      <c r="O31" s="32">
        <v>-7.1238889963718022E-2</v>
      </c>
      <c r="P31" s="32">
        <v>-7.1238889963718022E-2</v>
      </c>
      <c r="Q31" s="32">
        <v>-7.1238889963718022E-2</v>
      </c>
      <c r="R31" s="32">
        <v>-7.1238889963718022E-2</v>
      </c>
      <c r="S31" s="32">
        <v>-7.1238889963718022E-2</v>
      </c>
      <c r="T31" s="32">
        <v>-7.1238889963718022E-2</v>
      </c>
      <c r="U31" s="32">
        <v>-7.1238889963718022E-2</v>
      </c>
      <c r="X31" s="32">
        <f t="shared" si="1"/>
        <v>-0.17208253547690003</v>
      </c>
      <c r="Y31" s="32">
        <f t="shared" si="0"/>
        <v>0.22399101654194598</v>
      </c>
      <c r="Z31" s="32">
        <f t="shared" si="0"/>
        <v>-0.66492795527080495</v>
      </c>
      <c r="AA31" s="32">
        <f t="shared" si="0"/>
        <v>0.90220765549233595</v>
      </c>
      <c r="AB31" s="32">
        <f t="shared" si="0"/>
        <v>-0.32663574128530504</v>
      </c>
      <c r="AC31" s="32">
        <f t="shared" si="0"/>
        <v>-0.89445498188385808</v>
      </c>
      <c r="AD31" s="32">
        <f t="shared" si="0"/>
        <v>-0.62521775872697094</v>
      </c>
      <c r="AE31" s="32">
        <f t="shared" si="0"/>
        <v>-9.6027215723361245E-3</v>
      </c>
      <c r="AF31" s="32">
        <f t="shared" si="0"/>
        <v>0.88323036126060206</v>
      </c>
      <c r="AG31" s="32">
        <f t="shared" si="0"/>
        <v>-0.32957071185960402</v>
      </c>
      <c r="AH31" s="32"/>
    </row>
    <row r="32" spans="1:34">
      <c r="A32">
        <f>iNPUT!M18</f>
        <v>-0.74387335851811298</v>
      </c>
      <c r="B32">
        <f>iNPUT!N18</f>
        <v>0.84961193364862697</v>
      </c>
      <c r="C32">
        <f>iNPUT!O18</f>
        <v>-0.99958067658662197</v>
      </c>
      <c r="D32">
        <f>iNPUT!P18</f>
        <v>0.80442242644253603</v>
      </c>
      <c r="E32">
        <f>iNPUT!Q18</f>
        <v>-0.584357739910914</v>
      </c>
      <c r="F32">
        <f>iNPUT!R18</f>
        <v>-0.77521831110930295</v>
      </c>
      <c r="G32">
        <f>iNPUT!S18</f>
        <v>0.37434472784919398</v>
      </c>
      <c r="H32">
        <f>iNPUT!T18</f>
        <v>-0.64238117558075902</v>
      </c>
      <c r="I32">
        <f>iNPUT!U18</f>
        <v>0.21701275843269399</v>
      </c>
      <c r="J32">
        <f>iNPUT!V18</f>
        <v>-0.124984937433835</v>
      </c>
      <c r="L32" s="32">
        <v>-7.1238889963718022E-2</v>
      </c>
      <c r="M32" s="32">
        <v>-7.1238889963718022E-2</v>
      </c>
      <c r="N32" s="32">
        <v>-7.1238889963718022E-2</v>
      </c>
      <c r="O32" s="32">
        <v>-7.1238889963718022E-2</v>
      </c>
      <c r="P32" s="32">
        <v>-7.1238889963718022E-2</v>
      </c>
      <c r="Q32" s="32">
        <v>-7.1238889963718022E-2</v>
      </c>
      <c r="R32" s="32">
        <v>-7.1238889963718022E-2</v>
      </c>
      <c r="S32" s="32">
        <v>-7.1238889963718022E-2</v>
      </c>
      <c r="T32" s="32">
        <v>-7.1238889963718022E-2</v>
      </c>
      <c r="U32" s="32">
        <v>-7.1238889963718022E-2</v>
      </c>
      <c r="X32" s="32">
        <f t="shared" si="1"/>
        <v>0.67263446855439502</v>
      </c>
      <c r="Y32" s="32">
        <f t="shared" si="0"/>
        <v>-0.92085082361234494</v>
      </c>
      <c r="Z32" s="32">
        <f t="shared" si="0"/>
        <v>0.92834178662290401</v>
      </c>
      <c r="AA32" s="32">
        <f t="shared" si="0"/>
        <v>-0.87566131640625411</v>
      </c>
      <c r="AB32" s="32">
        <f t="shared" si="0"/>
        <v>0.51311884994719592</v>
      </c>
      <c r="AC32" s="32">
        <f t="shared" si="0"/>
        <v>0.70397942114558498</v>
      </c>
      <c r="AD32" s="32">
        <f t="shared" si="0"/>
        <v>-0.445583617812912</v>
      </c>
      <c r="AE32" s="32">
        <f t="shared" si="0"/>
        <v>0.57114228561704095</v>
      </c>
      <c r="AF32" s="32">
        <f t="shared" si="0"/>
        <v>-0.28825164839641204</v>
      </c>
      <c r="AG32" s="32">
        <f t="shared" si="0"/>
        <v>5.3746047470116978E-2</v>
      </c>
      <c r="AH32" s="32"/>
    </row>
    <row r="33" spans="1:34">
      <c r="A33">
        <f>iNPUT!M19</f>
        <v>-0.69024293478626797</v>
      </c>
      <c r="B33">
        <f>iNPUT!N19</f>
        <v>0.220126548897839</v>
      </c>
      <c r="C33">
        <f>iNPUT!O19</f>
        <v>-0.42138024293502901</v>
      </c>
      <c r="D33">
        <f>iNPUT!P19</f>
        <v>0.70010880369407502</v>
      </c>
      <c r="E33">
        <f>iNPUT!Q19</f>
        <v>-0.52137237014203397</v>
      </c>
      <c r="F33">
        <f>iNPUT!R19</f>
        <v>0.83425682437096704</v>
      </c>
      <c r="G33">
        <f>iNPUT!S19</f>
        <v>0.79766220000757304</v>
      </c>
      <c r="H33">
        <f>iNPUT!T19</f>
        <v>0.97835733304528905</v>
      </c>
      <c r="I33">
        <f>iNPUT!U19</f>
        <v>-0.32973610570879203</v>
      </c>
      <c r="J33">
        <f>iNPUT!V19</f>
        <v>-0.60402167308474297</v>
      </c>
      <c r="L33" s="32">
        <v>-7.1238889963718022E-2</v>
      </c>
      <c r="M33" s="32">
        <v>-7.1238889963718022E-2</v>
      </c>
      <c r="N33" s="32">
        <v>-7.1238889963718022E-2</v>
      </c>
      <c r="O33" s="32">
        <v>-7.1238889963718022E-2</v>
      </c>
      <c r="P33" s="32">
        <v>-7.1238889963718022E-2</v>
      </c>
      <c r="Q33" s="32">
        <v>-7.1238889963718022E-2</v>
      </c>
      <c r="R33" s="32">
        <v>-7.1238889963718022E-2</v>
      </c>
      <c r="S33" s="32">
        <v>-7.1238889963718022E-2</v>
      </c>
      <c r="T33" s="32">
        <v>-7.1238889963718022E-2</v>
      </c>
      <c r="U33" s="32">
        <v>-7.1238889963718022E-2</v>
      </c>
      <c r="X33" s="32">
        <f t="shared" si="1"/>
        <v>0.61900404482255</v>
      </c>
      <c r="Y33" s="32">
        <f t="shared" si="0"/>
        <v>-0.29136543886155702</v>
      </c>
      <c r="Z33" s="32">
        <f t="shared" si="0"/>
        <v>0.35014135297131099</v>
      </c>
      <c r="AA33" s="32">
        <f t="shared" si="0"/>
        <v>-0.77134769365779299</v>
      </c>
      <c r="AB33" s="32">
        <f t="shared" si="0"/>
        <v>0.45013348017831595</v>
      </c>
      <c r="AC33" s="32">
        <f t="shared" si="0"/>
        <v>-0.90549571433468512</v>
      </c>
      <c r="AD33" s="32">
        <f t="shared" si="0"/>
        <v>-0.86890108997129101</v>
      </c>
      <c r="AE33" s="32">
        <f t="shared" si="0"/>
        <v>-1.049596223009007</v>
      </c>
      <c r="AF33" s="32">
        <f t="shared" si="0"/>
        <v>0.258497215745074</v>
      </c>
      <c r="AG33" s="32">
        <f t="shared" si="0"/>
        <v>0.53278278312102501</v>
      </c>
      <c r="AH33" s="32"/>
    </row>
    <row r="34" spans="1:34">
      <c r="A34">
        <f>iNPUT!M20</f>
        <v>0.34674523325583501</v>
      </c>
      <c r="B34">
        <f>iNPUT!N20</f>
        <v>0.63582599694530895</v>
      </c>
      <c r="C34">
        <f>iNPUT!O20</f>
        <v>-0.74845881874345699</v>
      </c>
      <c r="D34">
        <f>iNPUT!P20</f>
        <v>0.107733446188696</v>
      </c>
      <c r="E34">
        <f>iNPUT!Q20</f>
        <v>0.68142855183136697</v>
      </c>
      <c r="F34">
        <f>iNPUT!R20</f>
        <v>0.19680125107297</v>
      </c>
      <c r="G34">
        <f>iNPUT!S20</f>
        <v>0.43054744456285499</v>
      </c>
      <c r="H34">
        <f>iNPUT!T20</f>
        <v>0.3177671688257</v>
      </c>
      <c r="I34">
        <f>iNPUT!U20</f>
        <v>-0.548290639848664</v>
      </c>
      <c r="J34">
        <f>iNPUT!V20</f>
        <v>0.46099053413924401</v>
      </c>
      <c r="L34" s="32">
        <v>-7.1238889963718022E-2</v>
      </c>
      <c r="M34" s="32">
        <v>-7.1238889963718022E-2</v>
      </c>
      <c r="N34" s="32">
        <v>-7.1238889963718022E-2</v>
      </c>
      <c r="O34" s="32">
        <v>-7.1238889963718022E-2</v>
      </c>
      <c r="P34" s="32">
        <v>-7.1238889963718022E-2</v>
      </c>
      <c r="Q34" s="32">
        <v>-7.1238889963718022E-2</v>
      </c>
      <c r="R34" s="32">
        <v>-7.1238889963718022E-2</v>
      </c>
      <c r="S34" s="32">
        <v>-7.1238889963718022E-2</v>
      </c>
      <c r="T34" s="32">
        <v>-7.1238889963718022E-2</v>
      </c>
      <c r="U34" s="32">
        <v>-7.1238889963718022E-2</v>
      </c>
      <c r="X34" s="32">
        <f t="shared" si="1"/>
        <v>-0.41798412321955303</v>
      </c>
      <c r="Y34" s="32">
        <f t="shared" si="0"/>
        <v>-0.70706488690902702</v>
      </c>
      <c r="Z34" s="32">
        <f t="shared" si="0"/>
        <v>0.67721992877973891</v>
      </c>
      <c r="AA34" s="32">
        <f t="shared" si="0"/>
        <v>-0.17897233615241404</v>
      </c>
      <c r="AB34" s="32">
        <f t="shared" si="0"/>
        <v>-0.75266744179508493</v>
      </c>
      <c r="AC34" s="32">
        <f t="shared" si="0"/>
        <v>-0.26804014103668805</v>
      </c>
      <c r="AD34" s="32">
        <f t="shared" si="0"/>
        <v>-0.50178633452657295</v>
      </c>
      <c r="AE34" s="32">
        <f t="shared" si="0"/>
        <v>-0.38900605878941802</v>
      </c>
      <c r="AF34" s="32">
        <f t="shared" si="0"/>
        <v>0.47705174988494597</v>
      </c>
      <c r="AG34" s="32">
        <f t="shared" si="0"/>
        <v>-0.53222942410296203</v>
      </c>
      <c r="AH34" s="32"/>
    </row>
    <row r="35" spans="1:34">
      <c r="L35" s="32"/>
      <c r="M35" s="32"/>
      <c r="N35" s="32"/>
      <c r="O35" s="32"/>
      <c r="P35" s="32"/>
      <c r="Q35" s="32"/>
      <c r="R35" s="32"/>
      <c r="S35" s="32"/>
      <c r="T35" s="32"/>
      <c r="U35" s="3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5"/>
  <sheetViews>
    <sheetView workbookViewId="0">
      <selection activeCell="M1" sqref="M1"/>
    </sheetView>
  </sheetViews>
  <sheetFormatPr defaultRowHeight="15"/>
  <sheetData>
    <row r="1" spans="1:14">
      <c r="A1">
        <v>1</v>
      </c>
      <c r="B1">
        <v>2</v>
      </c>
      <c r="C1">
        <v>3</v>
      </c>
      <c r="D1">
        <v>4</v>
      </c>
      <c r="E1">
        <v>5</v>
      </c>
      <c r="G1">
        <v>2</v>
      </c>
      <c r="H1">
        <v>3</v>
      </c>
      <c r="I1">
        <v>4</v>
      </c>
      <c r="J1">
        <v>5</v>
      </c>
      <c r="K1">
        <v>6</v>
      </c>
      <c r="M1">
        <v>1</v>
      </c>
      <c r="N1">
        <v>2</v>
      </c>
    </row>
    <row r="2" spans="1:14">
      <c r="M2">
        <v>2</v>
      </c>
      <c r="N2">
        <v>3</v>
      </c>
    </row>
    <row r="3" spans="1:14">
      <c r="M3">
        <v>3</v>
      </c>
      <c r="N3">
        <v>4</v>
      </c>
    </row>
    <row r="4" spans="1:14">
      <c r="M4">
        <v>4</v>
      </c>
      <c r="N4">
        <v>5</v>
      </c>
    </row>
    <row r="5" spans="1:14">
      <c r="M5">
        <v>5</v>
      </c>
      <c r="N5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59"/>
  <sheetViews>
    <sheetView topLeftCell="B1" workbookViewId="0">
      <selection activeCell="H22" sqref="H22"/>
    </sheetView>
  </sheetViews>
  <sheetFormatPr defaultRowHeight="15"/>
  <cols>
    <col min="1" max="1" width="13.7109375" customWidth="1"/>
    <col min="7" max="7" width="13.5703125" customWidth="1"/>
    <col min="12" max="12" width="12.5703125" customWidth="1"/>
  </cols>
  <sheetData>
    <row r="1" spans="1:16">
      <c r="A1" s="5" t="s">
        <v>5</v>
      </c>
      <c r="B1" s="5" t="s">
        <v>6</v>
      </c>
      <c r="C1" s="5" t="s">
        <v>7</v>
      </c>
      <c r="D1" s="5" t="s">
        <v>8</v>
      </c>
      <c r="E1" s="5" t="s">
        <v>9</v>
      </c>
    </row>
    <row r="2" spans="1:16">
      <c r="A2" s="15">
        <v>41047</v>
      </c>
      <c r="B2" s="16">
        <v>42.049999</v>
      </c>
      <c r="C2" s="16">
        <v>45</v>
      </c>
      <c r="D2" s="16">
        <v>38</v>
      </c>
      <c r="E2" s="16">
        <v>38.229999999999997</v>
      </c>
      <c r="G2" s="15">
        <v>41047</v>
      </c>
      <c r="H2" s="16">
        <v>42.049999</v>
      </c>
      <c r="I2" s="16">
        <v>45</v>
      </c>
      <c r="J2" s="16">
        <v>38</v>
      </c>
      <c r="K2" s="16">
        <v>38.229999999999997</v>
      </c>
    </row>
    <row r="3" spans="1:16">
      <c r="A3" s="15">
        <v>41050</v>
      </c>
      <c r="B3" s="16">
        <v>36.529998999999997</v>
      </c>
      <c r="C3" s="16">
        <v>36.659999999999997</v>
      </c>
      <c r="D3" s="16">
        <v>33</v>
      </c>
      <c r="E3" s="16">
        <v>34.029998999999997</v>
      </c>
      <c r="G3" s="15">
        <v>41050</v>
      </c>
      <c r="H3" s="16">
        <v>36.529998999999997</v>
      </c>
      <c r="I3" s="16">
        <v>36.659999999999997</v>
      </c>
      <c r="J3" s="16">
        <v>33</v>
      </c>
      <c r="K3" s="16">
        <v>34.029998999999997</v>
      </c>
    </row>
    <row r="4" spans="1:16">
      <c r="A4" s="15">
        <v>41051</v>
      </c>
      <c r="B4" s="16">
        <v>32.610000999999997</v>
      </c>
      <c r="C4" s="16">
        <v>33.590000000000003</v>
      </c>
      <c r="D4" s="16">
        <v>30.940000999999999</v>
      </c>
      <c r="E4" s="16">
        <v>31</v>
      </c>
      <c r="G4" s="15">
        <v>41051</v>
      </c>
      <c r="H4" s="16">
        <v>32.610000999999997</v>
      </c>
      <c r="I4" s="16">
        <v>33.590000000000003</v>
      </c>
      <c r="J4" s="16">
        <v>30.940000999999999</v>
      </c>
      <c r="K4" s="16">
        <v>31</v>
      </c>
    </row>
    <row r="5" spans="1:16">
      <c r="A5" s="15">
        <v>41052</v>
      </c>
      <c r="B5" s="16">
        <v>31.370000999999998</v>
      </c>
      <c r="C5" s="16">
        <v>32.5</v>
      </c>
      <c r="D5" s="16">
        <v>31.360001</v>
      </c>
      <c r="E5" s="16">
        <v>32</v>
      </c>
      <c r="G5" s="15">
        <v>41052</v>
      </c>
      <c r="H5" s="16">
        <v>31.370000999999998</v>
      </c>
      <c r="I5" s="16">
        <v>32.5</v>
      </c>
      <c r="J5" s="16">
        <v>31.360001</v>
      </c>
      <c r="K5" s="16">
        <v>32</v>
      </c>
    </row>
    <row r="6" spans="1:16">
      <c r="A6" s="15">
        <v>41053</v>
      </c>
      <c r="B6" s="16">
        <v>32.950001</v>
      </c>
      <c r="C6" s="16">
        <v>33.209999000000003</v>
      </c>
      <c r="D6" s="16">
        <v>31.77</v>
      </c>
      <c r="E6" s="16">
        <v>33.029998999999997</v>
      </c>
      <c r="G6" s="15">
        <v>41053</v>
      </c>
      <c r="H6" s="16">
        <v>32.950001</v>
      </c>
      <c r="I6" s="16">
        <v>33.209999000000003</v>
      </c>
      <c r="J6" s="16">
        <v>31.77</v>
      </c>
      <c r="K6" s="16">
        <v>33.029998999999997</v>
      </c>
    </row>
    <row r="7" spans="1:16">
      <c r="A7" s="15">
        <v>41054</v>
      </c>
      <c r="B7" s="16">
        <v>32.900002000000001</v>
      </c>
      <c r="C7" s="16">
        <v>32.950001</v>
      </c>
      <c r="D7" s="16">
        <v>31.110001</v>
      </c>
      <c r="E7" s="16">
        <v>31.91</v>
      </c>
      <c r="G7" s="15">
        <v>41054</v>
      </c>
      <c r="H7" t="s">
        <v>182</v>
      </c>
      <c r="I7" s="32" t="s">
        <v>182</v>
      </c>
      <c r="J7" s="32" t="s">
        <v>182</v>
      </c>
      <c r="K7" s="32" t="s">
        <v>182</v>
      </c>
      <c r="L7" s="15">
        <v>41054</v>
      </c>
      <c r="M7" s="16">
        <v>32.900002000000001</v>
      </c>
      <c r="N7" s="16">
        <v>32.950001</v>
      </c>
      <c r="O7" s="16">
        <v>31.110001</v>
      </c>
      <c r="P7" s="16">
        <v>31.91</v>
      </c>
    </row>
    <row r="8" spans="1:16">
      <c r="A8" s="15">
        <v>41058</v>
      </c>
      <c r="B8" s="16">
        <v>31.48</v>
      </c>
      <c r="C8" s="16">
        <v>31.690000999999999</v>
      </c>
      <c r="D8" s="16">
        <v>28.65</v>
      </c>
      <c r="E8" s="16">
        <v>28.84</v>
      </c>
      <c r="L8" s="15">
        <v>41058</v>
      </c>
      <c r="M8" s="16">
        <v>31.48</v>
      </c>
      <c r="N8" s="16">
        <v>31.690000999999999</v>
      </c>
      <c r="O8" s="16">
        <v>28.65</v>
      </c>
      <c r="P8" s="16">
        <v>28.84</v>
      </c>
    </row>
    <row r="9" spans="1:16">
      <c r="A9" s="15">
        <v>41059</v>
      </c>
      <c r="B9" s="16">
        <v>28.700001</v>
      </c>
      <c r="C9" s="16">
        <v>29.549999</v>
      </c>
      <c r="D9" s="16">
        <v>27.860001</v>
      </c>
      <c r="E9" s="16">
        <v>28.190000999999999</v>
      </c>
      <c r="L9" s="15">
        <v>41059</v>
      </c>
      <c r="M9" s="16">
        <v>28.700001</v>
      </c>
      <c r="N9" s="16">
        <v>29.549999</v>
      </c>
      <c r="O9" s="16">
        <v>27.860001</v>
      </c>
      <c r="P9" s="16">
        <v>28.190000999999999</v>
      </c>
    </row>
    <row r="10" spans="1:16">
      <c r="A10" s="15">
        <v>41060</v>
      </c>
      <c r="B10" s="16">
        <v>28.549999</v>
      </c>
      <c r="C10" s="16">
        <v>29.67</v>
      </c>
      <c r="D10" s="16">
        <v>26.83</v>
      </c>
      <c r="E10" s="16">
        <v>29.6</v>
      </c>
      <c r="L10" s="15">
        <v>41060</v>
      </c>
      <c r="M10" s="16">
        <v>28.549999</v>
      </c>
      <c r="N10" s="16">
        <v>29.67</v>
      </c>
      <c r="O10" s="16">
        <v>26.83</v>
      </c>
      <c r="P10" s="16">
        <v>29.6</v>
      </c>
    </row>
    <row r="11" spans="1:16">
      <c r="A11" s="15">
        <v>41061</v>
      </c>
      <c r="B11" s="16">
        <v>28.889999</v>
      </c>
      <c r="C11" s="16">
        <v>29.15</v>
      </c>
      <c r="D11" s="16">
        <v>27.389999</v>
      </c>
      <c r="E11" s="16">
        <v>27.719999000000001</v>
      </c>
      <c r="L11" s="15">
        <v>41061</v>
      </c>
      <c r="M11" s="16">
        <v>28.889999</v>
      </c>
      <c r="N11" s="16">
        <v>29.15</v>
      </c>
      <c r="O11" s="16">
        <v>27.389999</v>
      </c>
      <c r="P11" s="16">
        <v>27.719999000000001</v>
      </c>
    </row>
    <row r="12" spans="1:16">
      <c r="L12" s="15">
        <v>41062</v>
      </c>
      <c r="M12" t="s">
        <v>182</v>
      </c>
      <c r="N12" s="32" t="s">
        <v>182</v>
      </c>
      <c r="O12" s="32" t="s">
        <v>182</v>
      </c>
      <c r="P12" s="32" t="s">
        <v>182</v>
      </c>
    </row>
    <row r="14" spans="1:16">
      <c r="B14">
        <v>0</v>
      </c>
    </row>
    <row r="15" spans="1:16">
      <c r="B15" t="s">
        <v>183</v>
      </c>
    </row>
    <row r="16" spans="1:16">
      <c r="B16" t="s">
        <v>184</v>
      </c>
    </row>
    <row r="17" spans="2:2">
      <c r="B17" t="s">
        <v>185</v>
      </c>
    </row>
    <row r="18" spans="2:2">
      <c r="B18" t="s">
        <v>186</v>
      </c>
    </row>
    <row r="19" spans="2:2">
      <c r="B19" t="s">
        <v>187</v>
      </c>
    </row>
    <row r="20" spans="2:2">
      <c r="B20" t="s">
        <v>188</v>
      </c>
    </row>
    <row r="21" spans="2:2">
      <c r="B21" t="s">
        <v>189</v>
      </c>
    </row>
    <row r="22" spans="2:2">
      <c r="B22" t="s">
        <v>190</v>
      </c>
    </row>
    <row r="23" spans="2:2">
      <c r="B23" t="s">
        <v>191</v>
      </c>
    </row>
    <row r="24" spans="2:2">
      <c r="B24" t="s">
        <v>192</v>
      </c>
    </row>
    <row r="25" spans="2:2">
      <c r="B25" t="s">
        <v>193</v>
      </c>
    </row>
    <row r="26" spans="2:2">
      <c r="B26" t="s">
        <v>194</v>
      </c>
    </row>
    <row r="27" spans="2:2">
      <c r="B27" t="s">
        <v>195</v>
      </c>
    </row>
    <row r="28" spans="2:2">
      <c r="B28" t="s">
        <v>196</v>
      </c>
    </row>
    <row r="29" spans="2:2">
      <c r="B29" s="4" t="s">
        <v>197</v>
      </c>
    </row>
    <row r="30" spans="2:2">
      <c r="B30" t="s">
        <v>184</v>
      </c>
    </row>
    <row r="31" spans="2:2">
      <c r="B31" t="s">
        <v>185</v>
      </c>
    </row>
    <row r="32" spans="2:2">
      <c r="B32" t="s">
        <v>186</v>
      </c>
    </row>
    <row r="33" spans="2:2">
      <c r="B33" t="s">
        <v>187</v>
      </c>
    </row>
    <row r="34" spans="2:2">
      <c r="B34" t="s">
        <v>188</v>
      </c>
    </row>
    <row r="35" spans="2:2">
      <c r="B35" t="s">
        <v>189</v>
      </c>
    </row>
    <row r="36" spans="2:2">
      <c r="B36" t="s">
        <v>190</v>
      </c>
    </row>
    <row r="37" spans="2:2">
      <c r="B37" t="s">
        <v>191</v>
      </c>
    </row>
    <row r="38" spans="2:2">
      <c r="B38" t="s">
        <v>192</v>
      </c>
    </row>
    <row r="39" spans="2:2">
      <c r="B39" t="s">
        <v>193</v>
      </c>
    </row>
    <row r="40" spans="2:2">
      <c r="B40" t="s">
        <v>198</v>
      </c>
    </row>
    <row r="41" spans="2:2">
      <c r="B41">
        <v>5</v>
      </c>
    </row>
    <row r="42" spans="2:2">
      <c r="B42" t="s">
        <v>199</v>
      </c>
    </row>
    <row r="43" spans="2:2">
      <c r="B43" t="s">
        <v>194</v>
      </c>
    </row>
    <row r="44" spans="2:2">
      <c r="B44" t="s">
        <v>195</v>
      </c>
    </row>
    <row r="45" spans="2:2">
      <c r="B45" t="s">
        <v>200</v>
      </c>
    </row>
    <row r="46" spans="2:2">
      <c r="B46" t="s">
        <v>201</v>
      </c>
    </row>
    <row r="47" spans="2:2">
      <c r="B47" t="s">
        <v>202</v>
      </c>
    </row>
    <row r="48" spans="2:2">
      <c r="B48" t="s">
        <v>203</v>
      </c>
    </row>
    <row r="49" spans="2:2">
      <c r="B49" t="s">
        <v>204</v>
      </c>
    </row>
    <row r="50" spans="2:2">
      <c r="B50" t="s">
        <v>205</v>
      </c>
    </row>
    <row r="51" spans="2:2">
      <c r="B51" t="s">
        <v>206</v>
      </c>
    </row>
    <row r="52" spans="2:2">
      <c r="B52" s="4" t="s">
        <v>207</v>
      </c>
    </row>
    <row r="53" spans="2:2">
      <c r="B53" t="s">
        <v>194</v>
      </c>
    </row>
    <row r="54" spans="2:2">
      <c r="B54" t="s">
        <v>195</v>
      </c>
    </row>
    <row r="55" spans="2:2">
      <c r="B55" t="s">
        <v>200</v>
      </c>
    </row>
    <row r="56" spans="2:2">
      <c r="B56" t="s">
        <v>201</v>
      </c>
    </row>
    <row r="57" spans="2:2">
      <c r="B57" t="s">
        <v>202</v>
      </c>
    </row>
    <row r="58" spans="2:2">
      <c r="B58" t="s">
        <v>203</v>
      </c>
    </row>
    <row r="59" spans="2:2">
      <c r="B59" t="s">
        <v>208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topLeftCell="E3" workbookViewId="0">
      <selection activeCell="K31" sqref="K31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32"/>
  <sheetViews>
    <sheetView workbookViewId="0">
      <selection activeCell="E22" sqref="E22"/>
    </sheetView>
  </sheetViews>
  <sheetFormatPr defaultRowHeight="15"/>
  <sheetData>
    <row r="1" spans="1:1">
      <c r="A1" t="s">
        <v>145</v>
      </c>
    </row>
    <row r="2" spans="1:1">
      <c r="A2" t="s">
        <v>146</v>
      </c>
    </row>
    <row r="3" spans="1:1">
      <c r="A3" t="s">
        <v>147</v>
      </c>
    </row>
    <row r="4" spans="1:1">
      <c r="A4" t="s">
        <v>148</v>
      </c>
    </row>
    <row r="5" spans="1:1">
      <c r="A5" t="s">
        <v>149</v>
      </c>
    </row>
    <row r="6" spans="1:1">
      <c r="A6" t="s">
        <v>150</v>
      </c>
    </row>
    <row r="7" spans="1:1">
      <c r="A7" t="s">
        <v>151</v>
      </c>
    </row>
    <row r="8" spans="1:1">
      <c r="A8" t="s">
        <v>152</v>
      </c>
    </row>
    <row r="9" spans="1:1">
      <c r="A9" t="s">
        <v>153</v>
      </c>
    </row>
    <row r="10" spans="1:1">
      <c r="A10" t="s">
        <v>154</v>
      </c>
    </row>
    <row r="11" spans="1:1">
      <c r="A11" t="s">
        <v>155</v>
      </c>
    </row>
    <row r="12" spans="1:1">
      <c r="A12" t="s">
        <v>156</v>
      </c>
    </row>
    <row r="13" spans="1:1">
      <c r="A13" t="s">
        <v>157</v>
      </c>
    </row>
    <row r="14" spans="1:1">
      <c r="A14" t="s">
        <v>158</v>
      </c>
    </row>
    <row r="15" spans="1:1">
      <c r="A15" t="s">
        <v>159</v>
      </c>
    </row>
    <row r="16" spans="1:1">
      <c r="A16" t="s">
        <v>160</v>
      </c>
    </row>
    <row r="17" spans="1:1">
      <c r="A17" t="s">
        <v>161</v>
      </c>
    </row>
    <row r="18" spans="1:1">
      <c r="A18" t="s">
        <v>162</v>
      </c>
    </row>
    <row r="19" spans="1:1">
      <c r="A19" t="s">
        <v>163</v>
      </c>
    </row>
    <row r="20" spans="1:1">
      <c r="A20" t="s">
        <v>164</v>
      </c>
    </row>
    <row r="21" spans="1:1">
      <c r="A21" t="s">
        <v>165</v>
      </c>
    </row>
    <row r="22" spans="1:1">
      <c r="A22" t="s">
        <v>166</v>
      </c>
    </row>
    <row r="23" spans="1:1">
      <c r="A23" t="s">
        <v>167</v>
      </c>
    </row>
    <row r="24" spans="1:1">
      <c r="A24" t="s">
        <v>168</v>
      </c>
    </row>
    <row r="25" spans="1:1">
      <c r="A25" t="s">
        <v>169</v>
      </c>
    </row>
    <row r="26" spans="1:1">
      <c r="A26" t="s">
        <v>170</v>
      </c>
    </row>
    <row r="27" spans="1:1">
      <c r="A27" t="s">
        <v>171</v>
      </c>
    </row>
    <row r="28" spans="1:1">
      <c r="A28" t="s">
        <v>172</v>
      </c>
    </row>
    <row r="29" spans="1:1">
      <c r="A29" t="s">
        <v>173</v>
      </c>
    </row>
    <row r="30" spans="1:1">
      <c r="A30" t="s">
        <v>174</v>
      </c>
    </row>
    <row r="31" spans="1:1">
      <c r="A31" t="s">
        <v>175</v>
      </c>
    </row>
    <row r="32" spans="1:1">
      <c r="A32" t="s">
        <v>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 split dan Normalisasi</vt:lpstr>
      <vt:lpstr>iNPUT</vt:lpstr>
      <vt:lpstr>FORWARD 1</vt:lpstr>
      <vt:lpstr>BACKPRO 1</vt:lpstr>
      <vt:lpstr>menghitung Bobot untuk squence</vt:lpstr>
      <vt:lpstr>Update bobot</vt:lpstr>
      <vt:lpstr>Sheet2</vt:lpstr>
      <vt:lpstr>Sheet3</vt:lpstr>
      <vt:lpstr>Split</vt:lpstr>
      <vt:lpstr>Alur perhitungan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WALL-M 2</dc:creator>
  <cp:lastModifiedBy>rachmad agung</cp:lastModifiedBy>
  <dcterms:created xsi:type="dcterms:W3CDTF">2020-01-21T08:10:36Z</dcterms:created>
  <dcterms:modified xsi:type="dcterms:W3CDTF">2020-02-02T14:23:47Z</dcterms:modified>
</cp:coreProperties>
</file>