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-M 2\Documents\Agung\"/>
    </mc:Choice>
  </mc:AlternateContent>
  <xr:revisionPtr revIDLastSave="0" documentId="8_{2409F464-359E-4123-93AB-3BAEC56937E3}" xr6:coauthVersionLast="45" xr6:coauthVersionMax="45" xr10:uidLastSave="{00000000-0000-0000-0000-000000000000}"/>
  <bookViews>
    <workbookView xWindow="-120" yWindow="-120" windowWidth="20730" windowHeight="11160" tabRatio="565" activeTab="1" xr2:uid="{568DF21A-8F31-422C-BB75-3433F4E5EF0B}"/>
  </bookViews>
  <sheets>
    <sheet name="iNPUT" sheetId="1" r:id="rId1"/>
    <sheet name="FORWARD 1" sheetId="2" r:id="rId2"/>
    <sheet name="BACKPRO 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43" i="1" l="1"/>
  <c r="O40" i="1"/>
  <c r="V43" i="1"/>
  <c r="N40" i="1"/>
  <c r="B16" i="2"/>
  <c r="B12" i="2"/>
  <c r="B8" i="2"/>
  <c r="B4" i="2"/>
  <c r="C4" i="2"/>
  <c r="C5" i="2"/>
  <c r="C6" i="2"/>
  <c r="C7" i="2"/>
  <c r="C8" i="2"/>
  <c r="C9" i="2"/>
  <c r="C10" i="2"/>
  <c r="C11" i="2"/>
  <c r="C12" i="2"/>
  <c r="G6" i="2" s="1" a="1"/>
  <c r="G6" i="2" s="1"/>
  <c r="C13" i="2"/>
  <c r="C14" i="2"/>
  <c r="C15" i="2"/>
  <c r="C16" i="2"/>
  <c r="C17" i="2"/>
  <c r="C18" i="2"/>
  <c r="C19" i="2"/>
  <c r="V27" i="1" a="1"/>
  <c r="V36" i="1" s="1"/>
  <c r="E20" i="1"/>
  <c r="G19" i="1"/>
  <c r="G18" i="1"/>
  <c r="E21" i="1"/>
  <c r="C21" i="1"/>
  <c r="D21" i="1"/>
  <c r="B21" i="1"/>
  <c r="C20" i="1"/>
  <c r="D20" i="1"/>
  <c r="J19" i="1" s="1"/>
  <c r="E36" i="1" s="1"/>
  <c r="B20" i="1"/>
  <c r="H19" i="1" s="1"/>
  <c r="G11" i="1"/>
  <c r="G12" i="1"/>
  <c r="G13" i="1"/>
  <c r="G14" i="1"/>
  <c r="G15" i="1"/>
  <c r="G16" i="1"/>
  <c r="G17" i="1"/>
  <c r="G10" i="1"/>
  <c r="G5" i="2" l="1" a="1"/>
  <c r="H5" i="2" s="1"/>
  <c r="G7" i="2" a="1"/>
  <c r="G7" i="2" s="1"/>
  <c r="G4" i="2" a="1"/>
  <c r="H4" i="2" s="1"/>
  <c r="J6" i="2"/>
  <c r="I6" i="2"/>
  <c r="H6" i="2"/>
  <c r="V41" i="1"/>
  <c r="V33" i="1"/>
  <c r="V35" i="1"/>
  <c r="V42" i="1"/>
  <c r="V34" i="1"/>
  <c r="V40" i="1"/>
  <c r="V32" i="1"/>
  <c r="V39" i="1"/>
  <c r="V31" i="1"/>
  <c r="V38" i="1"/>
  <c r="V30" i="1"/>
  <c r="V37" i="1"/>
  <c r="V29" i="1"/>
  <c r="V28" i="1"/>
  <c r="V27" i="1"/>
  <c r="K19" i="1"/>
  <c r="F36" i="1" s="1"/>
  <c r="I19" i="1"/>
  <c r="D36" i="1" s="1"/>
  <c r="C36" i="1"/>
  <c r="J18" i="1"/>
  <c r="K18" i="1"/>
  <c r="F35" i="1" s="1"/>
  <c r="H18" i="1"/>
  <c r="C35" i="1" s="1"/>
  <c r="I18" i="1"/>
  <c r="G5" i="2" l="1"/>
  <c r="E15" i="2" s="1"/>
  <c r="E16" i="2" s="1"/>
  <c r="I4" i="2"/>
  <c r="H7" i="2"/>
  <c r="J4" i="2"/>
  <c r="J7" i="2"/>
  <c r="I5" i="2"/>
  <c r="I7" i="2"/>
  <c r="G29" i="2" s="1"/>
  <c r="G30" i="2" s="1"/>
  <c r="J5" i="2"/>
  <c r="G4" i="2"/>
  <c r="F22" i="2"/>
  <c r="F23" i="2" s="1"/>
  <c r="E49" i="2" s="1"/>
  <c r="E10" i="2"/>
  <c r="F29" i="2"/>
  <c r="F30" i="2" s="1"/>
  <c r="H29" i="2"/>
  <c r="H30" i="2" s="1"/>
  <c r="E29" i="2"/>
  <c r="E30" i="2" s="1"/>
  <c r="F10" i="2" l="1"/>
  <c r="F11" i="2" s="1"/>
  <c r="H49" i="2"/>
  <c r="H22" i="2"/>
  <c r="H23" i="2" s="1"/>
  <c r="G49" i="2" s="1"/>
  <c r="E22" i="2"/>
  <c r="E23" i="2" s="1"/>
  <c r="D49" i="2" s="1"/>
  <c r="H10" i="2"/>
  <c r="H11" i="2" s="1"/>
  <c r="G22" i="2"/>
  <c r="G23" i="2" s="1"/>
  <c r="F49" i="2" s="1"/>
  <c r="G10" i="2"/>
  <c r="G11" i="2" s="1"/>
  <c r="H15" i="2"/>
  <c r="H16" i="2" s="1"/>
  <c r="G15" i="2"/>
  <c r="G16" i="2" s="1"/>
  <c r="F15" i="2"/>
  <c r="F16" i="2" s="1"/>
  <c r="E11" i="2"/>
  <c r="I49" i="2" s="1"/>
  <c r="J49" i="2" l="1"/>
  <c r="F50" i="2" s="1"/>
  <c r="I55" i="2" s="1"/>
  <c r="F57" i="2" s="1"/>
  <c r="H28" i="1" s="1"/>
  <c r="K49" i="2"/>
  <c r="G50" i="2" s="1"/>
  <c r="J55" i="2" s="1"/>
  <c r="G57" i="2" s="1"/>
  <c r="I28" i="1" s="1"/>
  <c r="L49" i="2"/>
  <c r="H50" i="2" s="1"/>
  <c r="K55" i="2" s="1"/>
  <c r="H57" i="2" s="1"/>
  <c r="J28" i="1" s="1"/>
  <c r="E50" i="2"/>
  <c r="H55" i="2" s="1"/>
  <c r="E57" i="2" s="1"/>
  <c r="G28" i="1" s="1"/>
  <c r="O30" i="1" l="1" a="1"/>
  <c r="O30" i="1" l="1"/>
  <c r="W27" i="1" s="1" a="1"/>
  <c r="O37" i="1"/>
  <c r="O34" i="1"/>
  <c r="O31" i="1"/>
  <c r="O35" i="1"/>
  <c r="O32" i="1"/>
  <c r="O36" i="1"/>
  <c r="O39" i="1"/>
  <c r="O33" i="1"/>
  <c r="O38" i="1"/>
  <c r="W27" i="1" l="1"/>
  <c r="W42" i="1"/>
  <c r="W31" i="1"/>
  <c r="W41" i="1"/>
  <c r="W33" i="1"/>
  <c r="W38" i="1"/>
  <c r="W39" i="1"/>
  <c r="W36" i="1"/>
  <c r="W30" i="1"/>
  <c r="W28" i="1"/>
  <c r="W34" i="1"/>
  <c r="W29" i="1"/>
  <c r="W35" i="1"/>
  <c r="W32" i="1"/>
  <c r="W37" i="1"/>
  <c r="W40" i="1"/>
  <c r="K13" i="1" l="1"/>
  <c r="F30" i="1" s="1"/>
  <c r="K11" i="1"/>
  <c r="F28" i="1" s="1"/>
  <c r="K12" i="1"/>
  <c r="F29" i="1" s="1"/>
  <c r="K14" i="1"/>
  <c r="F31" i="1" s="1"/>
  <c r="K16" i="1"/>
  <c r="F33" i="1" s="1"/>
  <c r="K15" i="1"/>
  <c r="F32" i="1" s="1"/>
  <c r="K10" i="1"/>
  <c r="F27" i="1" s="1"/>
  <c r="K17" i="1"/>
  <c r="F34" i="1" s="1"/>
  <c r="J10" i="1"/>
  <c r="E27" i="1" s="1"/>
  <c r="J12" i="1"/>
  <c r="E29" i="1" s="1"/>
  <c r="J14" i="1"/>
  <c r="E31" i="1" s="1"/>
  <c r="J16" i="1"/>
  <c r="E33" i="1" s="1"/>
  <c r="E35" i="1"/>
  <c r="J11" i="1"/>
  <c r="E28" i="1" s="1"/>
  <c r="J13" i="1"/>
  <c r="E30" i="1" s="1"/>
  <c r="J15" i="1"/>
  <c r="E32" i="1" s="1"/>
  <c r="J17" i="1"/>
  <c r="E34" i="1" s="1"/>
  <c r="H12" i="1"/>
  <c r="C29" i="1" s="1"/>
  <c r="H14" i="1"/>
  <c r="C31" i="1" s="1"/>
  <c r="H16" i="1"/>
  <c r="C33" i="1" s="1"/>
  <c r="H11" i="1"/>
  <c r="C28" i="1" s="1"/>
  <c r="H13" i="1"/>
  <c r="C30" i="1" s="1"/>
  <c r="H17" i="1"/>
  <c r="C34" i="1" s="1"/>
  <c r="H10" i="1"/>
  <c r="C27" i="1" s="1"/>
  <c r="N30" i="1" s="1" a="1"/>
  <c r="H15" i="1"/>
  <c r="C32" i="1" s="1"/>
  <c r="I12" i="1"/>
  <c r="D29" i="1" s="1"/>
  <c r="I14" i="1"/>
  <c r="D31" i="1" s="1"/>
  <c r="I16" i="1"/>
  <c r="D33" i="1" s="1"/>
  <c r="D35" i="1"/>
  <c r="I13" i="1"/>
  <c r="D30" i="1" s="1"/>
  <c r="I17" i="1"/>
  <c r="D34" i="1" s="1"/>
  <c r="I10" i="1"/>
  <c r="D27" i="1" s="1"/>
  <c r="I11" i="1"/>
  <c r="D28" i="1" s="1"/>
  <c r="I15" i="1"/>
  <c r="D32" i="1" s="1"/>
  <c r="N31" i="1" l="1"/>
  <c r="N36" i="1"/>
  <c r="N34" i="1"/>
  <c r="N35" i="1"/>
  <c r="N39" i="1"/>
  <c r="N33" i="1"/>
  <c r="N32" i="1"/>
  <c r="N38" i="1"/>
  <c r="N30" i="1"/>
  <c r="N37" i="1"/>
</calcChain>
</file>

<file path=xl/sharedStrings.xml><?xml version="1.0" encoding="utf-8"?>
<sst xmlns="http://schemas.openxmlformats.org/spreadsheetml/2006/main" count="75" uniqueCount="68">
  <si>
    <t xml:space="preserve">input </t>
  </si>
  <si>
    <t>num_cell(output)</t>
  </si>
  <si>
    <t>squence leght</t>
  </si>
  <si>
    <t xml:space="preserve">alpha </t>
  </si>
  <si>
    <t xml:space="preserve">iterations </t>
  </si>
  <si>
    <t>DATA TRAINING</t>
  </si>
  <si>
    <t>Date</t>
  </si>
  <si>
    <t>Open</t>
  </si>
  <si>
    <t>High</t>
  </si>
  <si>
    <t>Low</t>
  </si>
  <si>
    <t>Close</t>
  </si>
  <si>
    <t>y1</t>
  </si>
  <si>
    <t>y2</t>
  </si>
  <si>
    <t xml:space="preserve">min </t>
  </si>
  <si>
    <t>max</t>
  </si>
  <si>
    <t>Normalisasi (Xt)</t>
  </si>
  <si>
    <t xml:space="preserve">dikarenakan LSTM mempunyai 4 gerbang maka bobot dikalikan 4 tiap ordo </t>
  </si>
  <si>
    <t xml:space="preserve">menyiapkan data inputan </t>
  </si>
  <si>
    <t xml:space="preserve">bias </t>
  </si>
  <si>
    <t>date</t>
  </si>
  <si>
    <t>h (open)</t>
  </si>
  <si>
    <t>h (high)</t>
  </si>
  <si>
    <t>h (Low)</t>
  </si>
  <si>
    <t>h (Close)</t>
  </si>
  <si>
    <t>x (Open)</t>
  </si>
  <si>
    <t>x (High)</t>
  </si>
  <si>
    <t>x (Low)</t>
  </si>
  <si>
    <t>x(Close)</t>
  </si>
  <si>
    <t xml:space="preserve">ordonya </t>
  </si>
  <si>
    <t xml:space="preserve">Matrix bobot </t>
  </si>
  <si>
    <t>i</t>
  </si>
  <si>
    <t>f</t>
  </si>
  <si>
    <t>o</t>
  </si>
  <si>
    <t xml:space="preserve"> W</t>
  </si>
  <si>
    <t>X</t>
  </si>
  <si>
    <t>I (Pengabungan antara input data dan output dari proses sebelumnya)</t>
  </si>
  <si>
    <t xml:space="preserve">                     </t>
  </si>
  <si>
    <t>Zt (Mengabaikan non-linear dengan mempersiapkan input f_t,i_t,C ̌_t,o_t)</t>
  </si>
  <si>
    <t>c</t>
  </si>
  <si>
    <t>Perkalian matriks  I[0]  x  Inisial bobot Random (z)</t>
  </si>
  <si>
    <t xml:space="preserve">       Z =</t>
  </si>
  <si>
    <t>candidate value (C_bar)</t>
  </si>
  <si>
    <t>C_bar</t>
  </si>
  <si>
    <t>z[0:self,numCells]</t>
  </si>
  <si>
    <t xml:space="preserve">            =</t>
  </si>
  <si>
    <t xml:space="preserve"> input gate vector</t>
  </si>
  <si>
    <t>z[self,numCells:self,numCells * 2]</t>
  </si>
  <si>
    <t xml:space="preserve"> forget gate vector</t>
  </si>
  <si>
    <t>z[self,numCells * 2:self,numCells * 3]</t>
  </si>
  <si>
    <t xml:space="preserve">             = </t>
  </si>
  <si>
    <t>output gate vector</t>
  </si>
  <si>
    <t>z[self,numCells * 3:]</t>
  </si>
  <si>
    <t xml:space="preserve">               =</t>
  </si>
  <si>
    <t>Hitung vektor status baru karena elemen dari status lama diizinkan</t>
  </si>
  <si>
    <t>C = np,multiply(f, self,C[-1]) + np,multiply(i, C_bar)</t>
  </si>
  <si>
    <t>np,multiply(f, self,C[-1])</t>
  </si>
  <si>
    <t xml:space="preserve"> np,multiply(i, C_bar)</t>
  </si>
  <si>
    <t>new output</t>
  </si>
  <si>
    <t>h = np,multiply(o, np,tanh(C))</t>
  </si>
  <si>
    <t xml:space="preserve"> = </t>
  </si>
  <si>
    <t xml:space="preserve">            = </t>
  </si>
  <si>
    <t>inisial bobot random ( 4 x simpul ) X (kolom data inputan) = (4*4) X 10</t>
  </si>
  <si>
    <t>16 X 10</t>
  </si>
  <si>
    <t>(16 x 10)</t>
  </si>
  <si>
    <t>forwardStep [1]</t>
  </si>
  <si>
    <t>HIDEEN LAYER</t>
  </si>
  <si>
    <t>langkah 1</t>
  </si>
  <si>
    <t>langkah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</si>
</sst>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_-;\-* #,##0_-;_-* &quot;-&quot;_-;_-@_-"/>
  </numFmts>
  <fonts count="21">
    <font>
      <sz val="11"/>
      <color theme="1"/>
      <name val="Calibri"/>
      <family val="2"/>
      <charset val="1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charset val="1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5">
    <xf numFmtId="0" fontId="0" fillId="0" borderId="0"/>
    <xf numFmtId="0" fontId="1" fillId="0" borderId="0"/>
    <xf numFmtId="0" fontId="2" fillId="0" borderId="0"/>
    <xf numFmtId="165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43">
    <xf numFmtId="0" fontId="0" fillId="0" borderId="0" xfId="0"/>
    <xf numFmtId="0" fontId="0" fillId="33" borderId="10" xfId="0" applyFill="1" applyBorder="1"/>
    <xf numFmtId="2" fontId="0" fillId="34" borderId="10" xfId="0" applyNumberFormat="1" applyFill="1" applyBorder="1"/>
    <xf numFmtId="0" fontId="0" fillId="34" borderId="10" xfId="0" applyFill="1" applyBorder="1"/>
    <xf numFmtId="0" fontId="0" fillId="35" borderId="0" xfId="0" applyFill="1"/>
    <xf numFmtId="0" fontId="1" fillId="35" borderId="0" xfId="1" applyFill="1"/>
    <xf numFmtId="0" fontId="1" fillId="0" borderId="0" xfId="1" applyFill="1"/>
    <xf numFmtId="0" fontId="0" fillId="0" borderId="0" xfId="0" applyAlignment="1">
      <alignment horizontal="center" vertical="center"/>
    </xf>
    <xf numFmtId="0" fontId="0" fillId="40" borderId="0" xfId="0" applyFill="1"/>
    <xf numFmtId="0" fontId="0" fillId="39" borderId="0" xfId="0" applyFill="1"/>
    <xf numFmtId="0" fontId="0" fillId="0" borderId="13" xfId="0" applyBorder="1"/>
    <xf numFmtId="0" fontId="0" fillId="38" borderId="0" xfId="0" applyFill="1"/>
    <xf numFmtId="0" fontId="0" fillId="0" borderId="0" xfId="0" applyAlignment="1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5" borderId="14" xfId="0" applyFill="1" applyBorder="1"/>
    <xf numFmtId="2" fontId="0" fillId="0" borderId="0" xfId="0" applyNumberFormat="1"/>
    <xf numFmtId="0" fontId="0" fillId="0" borderId="0" xfId="0" applyAlignment="1">
      <alignment horizontal="right"/>
    </xf>
    <xf numFmtId="0" fontId="0" fillId="35" borderId="13" xfId="0" applyFill="1" applyBorder="1"/>
    <xf numFmtId="14" fontId="0" fillId="0" borderId="0" xfId="0" applyNumberFormat="1"/>
    <xf numFmtId="0" fontId="0" fillId="0" borderId="15" xfId="0" applyBorder="1"/>
    <xf numFmtId="0" fontId="0" fillId="0" borderId="17" xfId="0" applyBorder="1"/>
    <xf numFmtId="0" fontId="0" fillId="0" borderId="0" xfId="0" applyAlignment="1">
      <alignment horizontal="right" vertical="top"/>
    </xf>
    <xf numFmtId="0" fontId="0" fillId="0" borderId="16" xfId="0" applyBorder="1"/>
    <xf numFmtId="0" fontId="0" fillId="37" borderId="0" xfId="0" applyFill="1"/>
    <xf numFmtId="14" fontId="2" fillId="0" borderId="10" xfId="2" applyNumberFormat="1" applyBorder="1" applyAlignment="1">
      <alignment horizontal="center"/>
    </xf>
    <xf numFmtId="2" fontId="2" fillId="0" borderId="10" xfId="2" applyNumberFormat="1" applyBorder="1" applyAlignment="1">
      <alignment horizontal="center"/>
    </xf>
    <xf numFmtId="14" fontId="2" fillId="0" borderId="10" xfId="2" applyNumberFormat="1" applyBorder="1" applyAlignment="1">
      <alignment horizontal="center"/>
    </xf>
    <xf numFmtId="2" fontId="2" fillId="0" borderId="10" xfId="2" applyNumberFormat="1" applyBorder="1" applyAlignment="1">
      <alignment horizontal="center"/>
    </xf>
    <xf numFmtId="0" fontId="20" fillId="0" borderId="16" xfId="0" applyFont="1" applyBorder="1" applyAlignment="1">
      <alignment horizontal="center" vertical="center"/>
    </xf>
    <xf numFmtId="0" fontId="0" fillId="0" borderId="0" xfId="0" applyBorder="1"/>
    <xf numFmtId="0" fontId="0" fillId="37" borderId="0" xfId="0" applyFill="1" applyBorder="1"/>
    <xf numFmtId="0" fontId="0" fillId="35" borderId="0" xfId="0" applyFill="1" applyBorder="1" applyAlignment="1">
      <alignment horizontal="center"/>
    </xf>
    <xf numFmtId="0" fontId="0" fillId="36" borderId="0" xfId="0" applyFill="1" applyBorder="1"/>
    <xf numFmtId="0" fontId="0" fillId="0" borderId="0" xfId="0" applyBorder="1" applyAlignment="1">
      <alignment horizontal="center"/>
    </xf>
    <xf numFmtId="0" fontId="0" fillId="35" borderId="17" xfId="0" applyFill="1" applyBorder="1" applyAlignment="1">
      <alignment horizontal="center"/>
    </xf>
    <xf numFmtId="0" fontId="0" fillId="39" borderId="0" xfId="0" applyFill="1" applyBorder="1"/>
    <xf numFmtId="0" fontId="0" fillId="0" borderId="11" xfId="0" applyBorder="1"/>
    <xf numFmtId="0" fontId="0" fillId="0" borderId="12" xfId="0" applyBorder="1"/>
    <xf numFmtId="0" fontId="0" fillId="0" borderId="18" xfId="0" applyBorder="1"/>
    <xf numFmtId="0" fontId="0" fillId="0" borderId="0" xfId="0" applyBorder="1" applyAlignment="1">
      <alignment vertical="center"/>
    </xf>
    <xf numFmtId="0" fontId="20" fillId="0" borderId="16" xfId="0" applyFont="1" applyBorder="1" applyAlignment="1">
      <alignment vertical="center"/>
    </xf>
    <xf numFmtId="0" fontId="0" fillId="0" borderId="0" xfId="0" applyFill="1" applyAlignment="1"/>
  </cellXfs>
  <cellStyles count="45">
    <cellStyle name="20% - Accent1 2" xfId="22" xr:uid="{447ABFBE-B5F1-4CAF-AB10-969A2B064948}"/>
    <cellStyle name="20% - Accent2 2" xfId="26" xr:uid="{6E4E7C76-456D-4984-B3B1-EDE947E67E48}"/>
    <cellStyle name="20% - Accent3 2" xfId="30" xr:uid="{2A3E0CDE-AF54-4C54-9E27-4F2FAA41BDFA}"/>
    <cellStyle name="20% - Accent4 2" xfId="34" xr:uid="{4E2B6874-FEF2-4FEF-BF65-D8519E2ECBC8}"/>
    <cellStyle name="20% - Accent5 2" xfId="38" xr:uid="{76704CBA-8A58-4AE7-8217-91579DBEB646}"/>
    <cellStyle name="20% - Accent6 2" xfId="42" xr:uid="{B1D72A9F-0951-4F94-BBD7-9A6215410BC6}"/>
    <cellStyle name="40% - Accent1 2" xfId="23" xr:uid="{D556BEAB-7D62-46D6-9FF2-A178143D1AA1}"/>
    <cellStyle name="40% - Accent2 2" xfId="27" xr:uid="{8A3A7A2B-1E5F-4ABA-B1F3-64BE1BEF0E35}"/>
    <cellStyle name="40% - Accent3 2" xfId="31" xr:uid="{86905CA7-4D9B-4310-AB85-4D570A618C48}"/>
    <cellStyle name="40% - Accent4 2" xfId="35" xr:uid="{10F54E13-4577-45B6-981C-A48005DD73E2}"/>
    <cellStyle name="40% - Accent5 2" xfId="39" xr:uid="{DD34090A-AD51-4B1C-9597-B4FFE41567B6}"/>
    <cellStyle name="40% - Accent6 2" xfId="43" xr:uid="{2A8DC2D1-E3B2-419C-8722-68C76761A3D7}"/>
    <cellStyle name="60% - Accent1 2" xfId="24" xr:uid="{08F120BD-0728-46BC-A67D-1D457CAB21F4}"/>
    <cellStyle name="60% - Accent2 2" xfId="28" xr:uid="{88D0CEC7-0485-4CCA-8E96-0430D166DD1A}"/>
    <cellStyle name="60% - Accent3 2" xfId="32" xr:uid="{F18C3A6C-3174-44EF-8C23-AF0D2FF57DD7}"/>
    <cellStyle name="60% - Accent4 2" xfId="36" xr:uid="{3560A207-BFE4-44B9-A227-A978A4276AE4}"/>
    <cellStyle name="60% - Accent5 2" xfId="40" xr:uid="{67FCA566-A473-467B-8FE3-E0C04CD95299}"/>
    <cellStyle name="60% - Accent6 2" xfId="44" xr:uid="{98645519-B9D1-4E61-9004-175A996C8511}"/>
    <cellStyle name="Accent1 2" xfId="21" xr:uid="{DF5BF87A-1E6F-4AD5-B3AB-67A9A792AAB1}"/>
    <cellStyle name="Accent2 2" xfId="25" xr:uid="{16F556CC-E987-4814-93BD-5AA4707367A1}"/>
    <cellStyle name="Accent3 2" xfId="29" xr:uid="{1ABF2154-19F8-4CB5-853B-7A569909C440}"/>
    <cellStyle name="Accent4 2" xfId="33" xr:uid="{C65613CC-DC46-4B47-BB8A-F47EA7323B0B}"/>
    <cellStyle name="Accent5 2" xfId="37" xr:uid="{B8D629F8-6E58-481E-81A9-D31AB07A21DD}"/>
    <cellStyle name="Accent6 2" xfId="41" xr:uid="{29B0B692-C92A-453A-8D68-598D2A05E9DD}"/>
    <cellStyle name="Bad 2" xfId="10" xr:uid="{89428D6C-FF6D-4A58-93A1-B95692480E92}"/>
    <cellStyle name="Calculation 2" xfId="14" xr:uid="{71478048-6376-442E-BEF3-841441B789E8}"/>
    <cellStyle name="Check Cell 2" xfId="16" xr:uid="{3EBF0A15-2744-43E2-A46D-ECBBCD8C0862}"/>
    <cellStyle name="Comma [0] 2" xfId="3" xr:uid="{3AE9C166-F66A-44F3-9B7E-BB4B8FF145A3}"/>
    <cellStyle name="Explanatory Text 2" xfId="19" xr:uid="{2D51D124-3540-478E-B0B9-A96E4BC6E614}"/>
    <cellStyle name="Good 2" xfId="9" xr:uid="{BE691476-0673-4AC9-8675-B0A5CF1EB9DC}"/>
    <cellStyle name="Heading 1 2" xfId="5" xr:uid="{BB1CC9E5-9FF7-44CD-9F38-4D0E9642DBE2}"/>
    <cellStyle name="Heading 2 2" xfId="6" xr:uid="{3542EF52-DD5D-4280-94A5-0100C3A04C20}"/>
    <cellStyle name="Heading 3 2" xfId="7" xr:uid="{1257B074-B468-41EA-8AE8-8A9A93134CB1}"/>
    <cellStyle name="Heading 4 2" xfId="8" xr:uid="{798A769B-AEF8-446C-858C-EF06EA27C269}"/>
    <cellStyle name="Input 2" xfId="12" xr:uid="{7D7E51B3-8391-4848-BAF1-7751861E6415}"/>
    <cellStyle name="Linked Cell 2" xfId="15" xr:uid="{C3FEC8BE-8CF1-473A-9E43-CECABD59C1BC}"/>
    <cellStyle name="Neutral 2" xfId="11" xr:uid="{5E983915-33B7-4666-90BF-8E26E63DE98D}"/>
    <cellStyle name="Normal" xfId="0" builtinId="0"/>
    <cellStyle name="Normal 2" xfId="1" xr:uid="{611268CF-9521-4067-9CD8-A7059F9DD0E7}"/>
    <cellStyle name="Normal 3" xfId="2" xr:uid="{9A120E55-0484-4D30-80F3-B48B48174A45}"/>
    <cellStyle name="Note 2" xfId="18" xr:uid="{ACE0077B-7F98-443C-A63F-2B06EFD29038}"/>
    <cellStyle name="Output 2" xfId="13" xr:uid="{C8204C57-D118-44B9-8D00-3B437679ED9F}"/>
    <cellStyle name="Title 2" xfId="4" xr:uid="{DFA54139-6277-489D-86D6-82D5A768E6FB}"/>
    <cellStyle name="Total 2" xfId="20" xr:uid="{60EC27B3-0D9E-4D48-A4B1-2D7780D89B43}"/>
    <cellStyle name="Warning Text 2" xfId="17" xr:uid="{6D22105B-F432-4E22-95B0-D12FDA10FF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image" Target="../media/image17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2" Type="http://schemas.openxmlformats.org/officeDocument/2006/relationships/image" Target="../media/image6.png"/><Relationship Id="rId16" Type="http://schemas.openxmlformats.org/officeDocument/2006/relationships/image" Target="../media/image20.png"/><Relationship Id="rId1" Type="http://schemas.openxmlformats.org/officeDocument/2006/relationships/image" Target="../media/image5.png"/><Relationship Id="rId6" Type="http://schemas.openxmlformats.org/officeDocument/2006/relationships/image" Target="../media/image10.jpeg"/><Relationship Id="rId11" Type="http://schemas.openxmlformats.org/officeDocument/2006/relationships/image" Target="../media/image15.png"/><Relationship Id="rId5" Type="http://schemas.openxmlformats.org/officeDocument/2006/relationships/image" Target="../media/image9.png"/><Relationship Id="rId15" Type="http://schemas.openxmlformats.org/officeDocument/2006/relationships/image" Target="../media/image19.png"/><Relationship Id="rId10" Type="http://schemas.openxmlformats.org/officeDocument/2006/relationships/image" Target="../media/image14.png"/><Relationship Id="rId4" Type="http://schemas.openxmlformats.org/officeDocument/2006/relationships/image" Target="../media/image8.png"/><Relationship Id="rId9" Type="http://schemas.openxmlformats.org/officeDocument/2006/relationships/image" Target="../media/image13.png"/><Relationship Id="rId14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85724</xdr:colOff>
      <xdr:row>25</xdr:row>
      <xdr:rowOff>190499</xdr:rowOff>
    </xdr:from>
    <xdr:to>
      <xdr:col>12</xdr:col>
      <xdr:colOff>152399</xdr:colOff>
      <xdr:row>27</xdr:row>
      <xdr:rowOff>66674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EF341B41-0CB7-48D6-9271-9F5DB4E1E6F0}"/>
            </a:ext>
          </a:extLst>
        </xdr:cNvPr>
        <xdr:cNvSpPr/>
      </xdr:nvSpPr>
      <xdr:spPr>
        <a:xfrm>
          <a:off x="6467474" y="4952999"/>
          <a:ext cx="67627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 editAs="oneCell">
    <xdr:from>
      <xdr:col>12</xdr:col>
      <xdr:colOff>409575</xdr:colOff>
      <xdr:row>26</xdr:row>
      <xdr:rowOff>38099</xdr:rowOff>
    </xdr:from>
    <xdr:to>
      <xdr:col>14</xdr:col>
      <xdr:colOff>11430</xdr:colOff>
      <xdr:row>28</xdr:row>
      <xdr:rowOff>180974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BE395E3-32A8-43C8-92B4-2419AB02D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10525" y="5943599"/>
          <a:ext cx="963930" cy="523875"/>
        </a:xfrm>
        <a:prstGeom prst="rect">
          <a:avLst/>
        </a:prstGeom>
      </xdr:spPr>
    </xdr:pic>
    <xdr:clientData/>
  </xdr:twoCellAnchor>
  <xdr:twoCellAnchor editAs="oneCell">
    <xdr:from>
      <xdr:col>14</xdr:col>
      <xdr:colOff>180975</xdr:colOff>
      <xdr:row>26</xdr:row>
      <xdr:rowOff>19050</xdr:rowOff>
    </xdr:from>
    <xdr:to>
      <xdr:col>16</xdr:col>
      <xdr:colOff>588035</xdr:colOff>
      <xdr:row>28</xdr:row>
      <xdr:rowOff>161925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29F51A6-FB1E-43A0-8498-1AB17B8BE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4972050"/>
          <a:ext cx="1626260" cy="523875"/>
        </a:xfrm>
        <a:prstGeom prst="rect">
          <a:avLst/>
        </a:prstGeom>
      </xdr:spPr>
    </xdr:pic>
    <xdr:clientData/>
  </xdr:twoCellAnchor>
  <xdr:oneCellAnchor>
    <xdr:from>
      <xdr:col>12</xdr:col>
      <xdr:colOff>447675</xdr:colOff>
      <xdr:row>29</xdr:row>
      <xdr:rowOff>52387</xdr:rowOff>
    </xdr:from>
    <xdr:ext cx="327846" cy="1749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6094C9A0-EABA-4FA9-8BF0-0A4F2F3B372B}"/>
                </a:ext>
              </a:extLst>
            </xdr:cNvPr>
            <xdr:cNvSpPr txBox="1"/>
          </xdr:nvSpPr>
          <xdr:spPr>
            <a:xfrm>
              <a:off x="8048625" y="6529387"/>
              <a:ext cx="327846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p>
                    <m:r>
                      <a:rPr lang="id-ID" sz="1100" b="0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id-ID" sz="11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6094C9A0-EABA-4FA9-8BF0-0A4F2F3B372B}"/>
                </a:ext>
              </a:extLst>
            </xdr:cNvPr>
            <xdr:cNvSpPr txBox="1"/>
          </xdr:nvSpPr>
          <xdr:spPr>
            <a:xfrm>
              <a:off x="8048625" y="6529387"/>
              <a:ext cx="327846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d-ID" sz="1100" b="0" i="0">
                  <a:latin typeface="Cambria Math" panose="02040503050406030204" pitchFamily="18" charset="0"/>
                </a:rPr>
                <a:t>𝐼^1= </a:t>
              </a:r>
              <a:endParaRPr lang="id-ID" sz="1100"/>
            </a:p>
          </xdr:txBody>
        </xdr:sp>
      </mc:Fallback>
    </mc:AlternateContent>
    <xdr:clientData/>
  </xdr:oneCellAnchor>
  <xdr:twoCellAnchor>
    <xdr:from>
      <xdr:col>19</xdr:col>
      <xdr:colOff>180976</xdr:colOff>
      <xdr:row>26</xdr:row>
      <xdr:rowOff>57150</xdr:rowOff>
    </xdr:from>
    <xdr:to>
      <xdr:col>20</xdr:col>
      <xdr:colOff>295275</xdr:colOff>
      <xdr:row>27</xdr:row>
      <xdr:rowOff>47625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1882C5A4-6EB6-40F0-BE15-32884941A668}"/>
            </a:ext>
          </a:extLst>
        </xdr:cNvPr>
        <xdr:cNvSpPr/>
      </xdr:nvSpPr>
      <xdr:spPr>
        <a:xfrm>
          <a:off x="11582401" y="5010150"/>
          <a:ext cx="723899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 editAs="oneCell">
    <xdr:from>
      <xdr:col>22</xdr:col>
      <xdr:colOff>371475</xdr:colOff>
      <xdr:row>16</xdr:row>
      <xdr:rowOff>47625</xdr:rowOff>
    </xdr:from>
    <xdr:to>
      <xdr:col>27</xdr:col>
      <xdr:colOff>95250</xdr:colOff>
      <xdr:row>21</xdr:row>
      <xdr:rowOff>150102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751357B-1338-4C33-933E-D0333E11E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01700" y="3095625"/>
          <a:ext cx="2771775" cy="1054977"/>
        </a:xfrm>
        <a:prstGeom prst="rect">
          <a:avLst/>
        </a:prstGeom>
      </xdr:spPr>
    </xdr:pic>
    <xdr:clientData/>
  </xdr:twoCellAnchor>
  <xdr:twoCellAnchor editAs="oneCell">
    <xdr:from>
      <xdr:col>22</xdr:col>
      <xdr:colOff>381001</xdr:colOff>
      <xdr:row>22</xdr:row>
      <xdr:rowOff>76201</xdr:rowOff>
    </xdr:from>
    <xdr:to>
      <xdr:col>27</xdr:col>
      <xdr:colOff>489165</xdr:colOff>
      <xdr:row>24</xdr:row>
      <xdr:rowOff>133351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DA31160-0161-4782-B96E-815D630F8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611226" y="4267201"/>
          <a:ext cx="3156164" cy="438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35</xdr:row>
      <xdr:rowOff>19051</xdr:rowOff>
    </xdr:from>
    <xdr:to>
      <xdr:col>9</xdr:col>
      <xdr:colOff>357738</xdr:colOff>
      <xdr:row>45</xdr:row>
      <xdr:rowOff>95251</xdr:rowOff>
    </xdr:to>
    <xdr:pic>
      <xdr:nvPicPr>
        <xdr:cNvPr id="48" name="Picture 47" descr="Hasil gambar untuk animate lstm">
          <a:extLst>
            <a:ext uri="{FF2B5EF4-FFF2-40B4-BE49-F238E27FC236}">
              <a16:creationId xmlns:a16="http://schemas.microsoft.com/office/drawing/2014/main" id="{090FE13C-A57A-4EF0-99DA-A8A9748D2CF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7" t="3720" r="-197" b="3605"/>
        <a:stretch/>
      </xdr:blipFill>
      <xdr:spPr bwMode="auto">
        <a:xfrm>
          <a:off x="5467350" y="12039601"/>
          <a:ext cx="3891513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114300</xdr:colOff>
      <xdr:row>3</xdr:row>
      <xdr:rowOff>171450</xdr:rowOff>
    </xdr:from>
    <xdr:to>
      <xdr:col>5</xdr:col>
      <xdr:colOff>85725</xdr:colOff>
      <xdr:row>5</xdr:row>
      <xdr:rowOff>28575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A5180467-76B2-4114-9E0A-1BD4571F8BB6}"/>
            </a:ext>
          </a:extLst>
        </xdr:cNvPr>
        <xdr:cNvSpPr txBox="1"/>
      </xdr:nvSpPr>
      <xdr:spPr>
        <a:xfrm>
          <a:off x="6067425" y="6096000"/>
          <a:ext cx="10477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Transpose</a:t>
          </a:r>
        </a:p>
      </xdr:txBody>
    </xdr:sp>
    <xdr:clientData/>
  </xdr:twoCellAnchor>
  <xdr:twoCellAnchor>
    <xdr:from>
      <xdr:col>3</xdr:col>
      <xdr:colOff>104776</xdr:colOff>
      <xdr:row>3</xdr:row>
      <xdr:rowOff>57150</xdr:rowOff>
    </xdr:from>
    <xdr:to>
      <xdr:col>5</xdr:col>
      <xdr:colOff>133350</xdr:colOff>
      <xdr:row>4</xdr:row>
      <xdr:rowOff>85725</xdr:rowOff>
    </xdr:to>
    <xdr:sp macro="" textlink="">
      <xdr:nvSpPr>
        <xdr:cNvPr id="50" name="Right Arrow 4">
          <a:extLst>
            <a:ext uri="{FF2B5EF4-FFF2-40B4-BE49-F238E27FC236}">
              <a16:creationId xmlns:a16="http://schemas.microsoft.com/office/drawing/2014/main" id="{622E0F28-008F-4D91-89C7-470B4D74CADB}"/>
            </a:ext>
          </a:extLst>
        </xdr:cNvPr>
        <xdr:cNvSpPr/>
      </xdr:nvSpPr>
      <xdr:spPr>
        <a:xfrm>
          <a:off x="6057901" y="5981700"/>
          <a:ext cx="1104899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219075</xdr:colOff>
      <xdr:row>5</xdr:row>
      <xdr:rowOff>85725</xdr:rowOff>
    </xdr:from>
    <xdr:to>
      <xdr:col>5</xdr:col>
      <xdr:colOff>510440</xdr:colOff>
      <xdr:row>6</xdr:row>
      <xdr:rowOff>161925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70D4834D-6553-4E45-9353-E01B7AF68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038225"/>
          <a:ext cx="1510565" cy="26670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9</xdr:row>
      <xdr:rowOff>152400</xdr:rowOff>
    </xdr:from>
    <xdr:to>
      <xdr:col>3</xdr:col>
      <xdr:colOff>314295</xdr:colOff>
      <xdr:row>11</xdr:row>
      <xdr:rowOff>85725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C07A73CF-59EC-4E1D-A296-F1AF088EA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19725" y="7219950"/>
          <a:ext cx="238095" cy="314325"/>
        </a:xfrm>
        <a:prstGeom prst="rect">
          <a:avLst/>
        </a:prstGeom>
      </xdr:spPr>
    </xdr:pic>
    <xdr:clientData/>
  </xdr:twoCellAnchor>
  <xdr:twoCellAnchor editAs="oneCell">
    <xdr:from>
      <xdr:col>4</xdr:col>
      <xdr:colOff>189443</xdr:colOff>
      <xdr:row>11</xdr:row>
      <xdr:rowOff>0</xdr:rowOff>
    </xdr:from>
    <xdr:to>
      <xdr:col>7</xdr:col>
      <xdr:colOff>190501</xdr:colOff>
      <xdr:row>12</xdr:row>
      <xdr:rowOff>15359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2B4B566A-9DC3-45AE-8B59-ED550D4A4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04643" y="2857500"/>
          <a:ext cx="1829858" cy="205859"/>
        </a:xfrm>
        <a:prstGeom prst="rect">
          <a:avLst/>
        </a:prstGeom>
      </xdr:spPr>
    </xdr:pic>
    <xdr:clientData/>
  </xdr:twoCellAnchor>
  <xdr:oneCellAnchor>
    <xdr:from>
      <xdr:col>3</xdr:col>
      <xdr:colOff>133350</xdr:colOff>
      <xdr:row>15</xdr:row>
      <xdr:rowOff>9525</xdr:rowOff>
    </xdr:from>
    <xdr:ext cx="171429" cy="190476"/>
    <xdr:pic>
      <xdr:nvPicPr>
        <xdr:cNvPr id="54" name="Picture 53">
          <a:extLst>
            <a:ext uri="{FF2B5EF4-FFF2-40B4-BE49-F238E27FC236}">
              <a16:creationId xmlns:a16="http://schemas.microsoft.com/office/drawing/2014/main" id="{C6C57612-4C00-4A1B-86B7-DACCF1597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76875" y="8220075"/>
          <a:ext cx="171429" cy="190476"/>
        </a:xfrm>
        <a:prstGeom prst="rect">
          <a:avLst/>
        </a:prstGeom>
      </xdr:spPr>
    </xdr:pic>
    <xdr:clientData/>
  </xdr:oneCellAnchor>
  <xdr:twoCellAnchor editAs="oneCell">
    <xdr:from>
      <xdr:col>3</xdr:col>
      <xdr:colOff>123826</xdr:colOff>
      <xdr:row>17</xdr:row>
      <xdr:rowOff>38099</xdr:rowOff>
    </xdr:from>
    <xdr:to>
      <xdr:col>4</xdr:col>
      <xdr:colOff>352426</xdr:colOff>
      <xdr:row>18</xdr:row>
      <xdr:rowOff>123824</xdr:rowOff>
    </xdr:to>
    <xdr:pic>
      <xdr:nvPicPr>
        <xdr:cNvPr id="55" name="Picture 54" descr="Water 11 01387 g004 550">
          <a:extLst>
            <a:ext uri="{FF2B5EF4-FFF2-40B4-BE49-F238E27FC236}">
              <a16:creationId xmlns:a16="http://schemas.microsoft.com/office/drawing/2014/main" id="{A98D9BD3-E8D1-43B4-A1D8-5AA15BCE597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6829426" y="4038599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13865</xdr:rowOff>
    </xdr:from>
    <xdr:to>
      <xdr:col>6</xdr:col>
      <xdr:colOff>285750</xdr:colOff>
      <xdr:row>18</xdr:row>
      <xdr:rowOff>186038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725BCDF-6B7A-41BB-9053-A752EB2A0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24800" y="4014365"/>
          <a:ext cx="895350" cy="362673"/>
        </a:xfrm>
        <a:prstGeom prst="rect">
          <a:avLst/>
        </a:prstGeom>
      </xdr:spPr>
    </xdr:pic>
    <xdr:clientData/>
  </xdr:twoCellAnchor>
  <xdr:twoCellAnchor editAs="oneCell">
    <xdr:from>
      <xdr:col>4</xdr:col>
      <xdr:colOff>523874</xdr:colOff>
      <xdr:row>16</xdr:row>
      <xdr:rowOff>57150</xdr:rowOff>
    </xdr:from>
    <xdr:to>
      <xdr:col>8</xdr:col>
      <xdr:colOff>243727</xdr:colOff>
      <xdr:row>17</xdr:row>
      <xdr:rowOff>81490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31E7AE80-4898-4A2F-AD77-04798F8FD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39074" y="3867150"/>
          <a:ext cx="2158253" cy="214840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22</xdr:row>
      <xdr:rowOff>0</xdr:rowOff>
    </xdr:from>
    <xdr:to>
      <xdr:col>3</xdr:col>
      <xdr:colOff>304779</xdr:colOff>
      <xdr:row>23</xdr:row>
      <xdr:rowOff>4355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C436473B-FD54-41F4-B373-C588BE097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76875" y="9544050"/>
          <a:ext cx="171429" cy="194855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23</xdr:row>
      <xdr:rowOff>9525</xdr:rowOff>
    </xdr:from>
    <xdr:to>
      <xdr:col>7</xdr:col>
      <xdr:colOff>263480</xdr:colOff>
      <xdr:row>24</xdr:row>
      <xdr:rowOff>44200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BA755F09-2C67-41A4-A42F-CA872C8DB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19975" y="5153025"/>
          <a:ext cx="1987505" cy="225175"/>
        </a:xfrm>
        <a:prstGeom prst="rect">
          <a:avLst/>
        </a:prstGeom>
      </xdr:spPr>
    </xdr:pic>
    <xdr:clientData/>
  </xdr:twoCellAnchor>
  <xdr:twoCellAnchor editAs="oneCell">
    <xdr:from>
      <xdr:col>3</xdr:col>
      <xdr:colOff>200026</xdr:colOff>
      <xdr:row>24</xdr:row>
      <xdr:rowOff>57149</xdr:rowOff>
    </xdr:from>
    <xdr:to>
      <xdr:col>4</xdr:col>
      <xdr:colOff>428626</xdr:colOff>
      <xdr:row>25</xdr:row>
      <xdr:rowOff>142874</xdr:rowOff>
    </xdr:to>
    <xdr:pic>
      <xdr:nvPicPr>
        <xdr:cNvPr id="60" name="Picture 59" descr="Water 11 01387 g004 550">
          <a:extLst>
            <a:ext uri="{FF2B5EF4-FFF2-40B4-BE49-F238E27FC236}">
              <a16:creationId xmlns:a16="http://schemas.microsoft.com/office/drawing/2014/main" id="{034F7C72-9AE0-41CE-A6DF-CA1754E1F52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6905626" y="5391149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24</xdr:row>
      <xdr:rowOff>36773</xdr:rowOff>
    </xdr:from>
    <xdr:to>
      <xdr:col>6</xdr:col>
      <xdr:colOff>285750</xdr:colOff>
      <xdr:row>26</xdr:row>
      <xdr:rowOff>14588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D6CD5BA7-C41C-43B9-90F3-11809C51A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34325" y="5370773"/>
          <a:ext cx="885825" cy="35881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29</xdr:row>
      <xdr:rowOff>0</xdr:rowOff>
    </xdr:from>
    <xdr:to>
      <xdr:col>3</xdr:col>
      <xdr:colOff>342875</xdr:colOff>
      <xdr:row>29</xdr:row>
      <xdr:rowOff>180952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FFCA455A-7C56-4E0A-B35D-FAF7F9D43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86400" y="10877550"/>
          <a:ext cx="200000" cy="1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419101</xdr:colOff>
      <xdr:row>30</xdr:row>
      <xdr:rowOff>57150</xdr:rowOff>
    </xdr:from>
    <xdr:to>
      <xdr:col>7</xdr:col>
      <xdr:colOff>571501</xdr:colOff>
      <xdr:row>31</xdr:row>
      <xdr:rowOff>64511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F9DF708B-01B6-4324-8580-696C0D8BF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734301" y="6534150"/>
          <a:ext cx="1981200" cy="197861"/>
        </a:xfrm>
        <a:prstGeom prst="rect">
          <a:avLst/>
        </a:prstGeom>
      </xdr:spPr>
    </xdr:pic>
    <xdr:clientData/>
  </xdr:twoCellAnchor>
  <xdr:twoCellAnchor editAs="oneCell">
    <xdr:from>
      <xdr:col>3</xdr:col>
      <xdr:colOff>276226</xdr:colOff>
      <xdr:row>31</xdr:row>
      <xdr:rowOff>66674</xdr:rowOff>
    </xdr:from>
    <xdr:to>
      <xdr:col>4</xdr:col>
      <xdr:colOff>504826</xdr:colOff>
      <xdr:row>32</xdr:row>
      <xdr:rowOff>152399</xdr:rowOff>
    </xdr:to>
    <xdr:pic>
      <xdr:nvPicPr>
        <xdr:cNvPr id="64" name="Picture 63" descr="Water 11 01387 g004 550">
          <a:extLst>
            <a:ext uri="{FF2B5EF4-FFF2-40B4-BE49-F238E27FC236}">
              <a16:creationId xmlns:a16="http://schemas.microsoft.com/office/drawing/2014/main" id="{514473FA-DD77-49D3-88F0-C514E562476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6981826" y="6734174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31</xdr:row>
      <xdr:rowOff>47625</xdr:rowOff>
    </xdr:from>
    <xdr:to>
      <xdr:col>6</xdr:col>
      <xdr:colOff>336649</xdr:colOff>
      <xdr:row>33</xdr:row>
      <xdr:rowOff>19050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15D9DC41-FBC3-4D40-9F52-ECB184533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01000" y="6715125"/>
          <a:ext cx="870049" cy="352425"/>
        </a:xfrm>
        <a:prstGeom prst="rect">
          <a:avLst/>
        </a:prstGeom>
      </xdr:spPr>
    </xdr:pic>
    <xdr:clientData/>
  </xdr:twoCellAnchor>
  <xdr:twoCellAnchor>
    <xdr:from>
      <xdr:col>7</xdr:col>
      <xdr:colOff>229696</xdr:colOff>
      <xdr:row>38</xdr:row>
      <xdr:rowOff>79047</xdr:rowOff>
    </xdr:from>
    <xdr:to>
      <xdr:col>9</xdr:col>
      <xdr:colOff>591599</xdr:colOff>
      <xdr:row>45</xdr:row>
      <xdr:rowOff>21897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66293F94-A597-4655-8041-F6C427C31958}"/>
            </a:ext>
          </a:extLst>
        </xdr:cNvPr>
        <xdr:cNvSpPr/>
      </xdr:nvSpPr>
      <xdr:spPr>
        <a:xfrm>
          <a:off x="7783021" y="12671097"/>
          <a:ext cx="1581103" cy="1276350"/>
        </a:xfrm>
        <a:prstGeom prst="rect">
          <a:avLst/>
        </a:prstGeom>
        <a:solidFill>
          <a:schemeClr val="accent1">
            <a:alpha val="58000"/>
          </a:schemeClr>
        </a:solidFill>
        <a:ln>
          <a:solidFill>
            <a:schemeClr val="accent1">
              <a:shade val="50000"/>
              <a:alpha val="3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85725</xdr:colOff>
      <xdr:row>49</xdr:row>
      <xdr:rowOff>19050</xdr:rowOff>
    </xdr:from>
    <xdr:to>
      <xdr:col>3</xdr:col>
      <xdr:colOff>238100</xdr:colOff>
      <xdr:row>49</xdr:row>
      <xdr:rowOff>171425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6D529BF1-68F5-499B-9A02-43F48D137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429250" y="14706600"/>
          <a:ext cx="152375" cy="152375"/>
        </a:xfrm>
        <a:prstGeom prst="rect">
          <a:avLst/>
        </a:prstGeom>
      </xdr:spPr>
    </xdr:pic>
    <xdr:clientData/>
  </xdr:twoCellAnchor>
  <xdr:twoCellAnchor editAs="oneCell">
    <xdr:from>
      <xdr:col>3</xdr:col>
      <xdr:colOff>504825</xdr:colOff>
      <xdr:row>35</xdr:row>
      <xdr:rowOff>152400</xdr:rowOff>
    </xdr:from>
    <xdr:to>
      <xdr:col>6</xdr:col>
      <xdr:colOff>380064</xdr:colOff>
      <xdr:row>36</xdr:row>
      <xdr:rowOff>161925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CE11ABFD-09DF-4CE8-93A4-146DC959E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848350" y="12172950"/>
          <a:ext cx="1704039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247619</xdr:colOff>
      <xdr:row>57</xdr:row>
      <xdr:rowOff>28548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EDA72A5F-D29C-4E0F-9907-CC8B392B3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343525" y="16021050"/>
          <a:ext cx="247619" cy="2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54</xdr:row>
      <xdr:rowOff>0</xdr:rowOff>
    </xdr:from>
    <xdr:to>
      <xdr:col>5</xdr:col>
      <xdr:colOff>238030</xdr:colOff>
      <xdr:row>55</xdr:row>
      <xdr:rowOff>9500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AB385C55-08D5-4E80-919B-BC11B783B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38850" y="15640050"/>
          <a:ext cx="761905" cy="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7D5CC-AB68-4502-BCC9-0E8237AFEFC7}">
  <dimension ref="A1:W46"/>
  <sheetViews>
    <sheetView topLeftCell="H22" workbookViewId="0">
      <selection activeCell="X41" sqref="X41"/>
    </sheetView>
  </sheetViews>
  <sheetFormatPr defaultRowHeight="15"/>
  <cols>
    <col min="1" max="1" width="10.85546875" customWidth="1"/>
    <col min="2" max="2" width="7" customWidth="1"/>
    <col min="3" max="3" width="6.85546875" customWidth="1"/>
    <col min="4" max="4" width="7.85546875" customWidth="1"/>
    <col min="5" max="5" width="6.7109375" customWidth="1"/>
    <col min="7" max="7" width="10.7109375" bestFit="1" customWidth="1"/>
    <col min="14" max="14" width="11.28515625" customWidth="1"/>
  </cols>
  <sheetData>
    <row r="1" spans="1:22">
      <c r="A1" s="1" t="s">
        <v>0</v>
      </c>
      <c r="B1" s="1">
        <v>3</v>
      </c>
      <c r="M1" t="s">
        <v>16</v>
      </c>
    </row>
    <row r="2" spans="1:22">
      <c r="A2" s="1" t="s">
        <v>1</v>
      </c>
      <c r="B2" s="1">
        <v>1</v>
      </c>
      <c r="M2" t="s">
        <v>61</v>
      </c>
      <c r="T2" t="s">
        <v>62</v>
      </c>
    </row>
    <row r="3" spans="1:22">
      <c r="A3" s="1" t="s">
        <v>2</v>
      </c>
      <c r="B3" s="1">
        <v>2</v>
      </c>
      <c r="M3" t="s">
        <v>28</v>
      </c>
      <c r="N3" t="s">
        <v>63</v>
      </c>
    </row>
    <row r="4" spans="1:22">
      <c r="M4" s="4" t="s">
        <v>29</v>
      </c>
      <c r="N4" s="4"/>
      <c r="O4" t="s">
        <v>33</v>
      </c>
    </row>
    <row r="5" spans="1:22">
      <c r="A5" s="1" t="s">
        <v>3</v>
      </c>
      <c r="B5" s="2">
        <v>0.5</v>
      </c>
      <c r="M5" s="14">
        <v>9.2070269999999996E-2</v>
      </c>
      <c r="N5" s="14">
        <v>-0.18060661</v>
      </c>
      <c r="O5" s="14">
        <v>0.98946575000000003</v>
      </c>
      <c r="P5" s="14">
        <v>-0.48309076000000001</v>
      </c>
      <c r="Q5" s="22">
        <v>0.94051534000000003</v>
      </c>
      <c r="R5">
        <v>0.64351658</v>
      </c>
      <c r="S5">
        <v>-0.48806959</v>
      </c>
      <c r="T5">
        <v>0.72559264000000001</v>
      </c>
      <c r="U5">
        <v>-0.60016537000000003</v>
      </c>
      <c r="V5" s="22">
        <v>0.94051534000000003</v>
      </c>
    </row>
    <row r="6" spans="1:22">
      <c r="A6" s="3" t="s">
        <v>4</v>
      </c>
      <c r="B6" s="1">
        <v>1</v>
      </c>
      <c r="M6" s="14">
        <v>0.46416453000000002</v>
      </c>
      <c r="N6" s="14">
        <v>-0.72592599000000002</v>
      </c>
      <c r="O6" s="14">
        <v>0.97322607999999999</v>
      </c>
      <c r="P6" s="14">
        <v>-0.13671361000000001</v>
      </c>
      <c r="Q6" s="22">
        <v>0.78195893999999999</v>
      </c>
      <c r="R6">
        <v>0.75862401999999995</v>
      </c>
      <c r="S6">
        <v>-9.9313380000000007E-2</v>
      </c>
      <c r="T6">
        <v>-8.5406860000000001E-2</v>
      </c>
      <c r="U6">
        <v>0.79411673999999999</v>
      </c>
      <c r="V6" s="22">
        <v>0.78195893999999999</v>
      </c>
    </row>
    <row r="7" spans="1:22">
      <c r="M7" s="14">
        <v>-0.36402844000000001</v>
      </c>
      <c r="N7" s="14">
        <v>0.10979514999999999</v>
      </c>
      <c r="O7" s="14">
        <v>0.99232940000000003</v>
      </c>
      <c r="P7" s="14">
        <v>0.98477932999999995</v>
      </c>
      <c r="Q7" s="22">
        <v>-0.24125406999999999</v>
      </c>
      <c r="R7">
        <v>-0.91229965999999996</v>
      </c>
      <c r="S7">
        <v>0.69716758000000001</v>
      </c>
      <c r="T7">
        <v>-0.91751813999999998</v>
      </c>
      <c r="U7">
        <v>-0.30359578999999998</v>
      </c>
      <c r="V7" s="22">
        <v>-0.24125406999999999</v>
      </c>
    </row>
    <row r="8" spans="1:22">
      <c r="A8" t="s">
        <v>5</v>
      </c>
      <c r="G8" t="s">
        <v>15</v>
      </c>
      <c r="M8" s="14">
        <v>0.32902436000000002</v>
      </c>
      <c r="N8" s="14">
        <v>-0.31113299</v>
      </c>
      <c r="O8" s="14">
        <v>0.76189837000000005</v>
      </c>
      <c r="P8" s="14">
        <v>-0.24283255000000001</v>
      </c>
      <c r="Q8" s="22">
        <v>-0.27988010000000002</v>
      </c>
      <c r="R8">
        <v>0.28109382999999999</v>
      </c>
      <c r="S8">
        <v>0.87780007000000004</v>
      </c>
      <c r="T8">
        <v>-0.30435860999999997</v>
      </c>
      <c r="U8">
        <v>0.22550630999999999</v>
      </c>
      <c r="V8" s="22">
        <v>-0.27988010000000002</v>
      </c>
    </row>
    <row r="9" spans="1:22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G9" s="5" t="s">
        <v>6</v>
      </c>
      <c r="H9" s="5" t="s">
        <v>7</v>
      </c>
      <c r="I9" s="5" t="s">
        <v>8</v>
      </c>
      <c r="J9" s="5" t="s">
        <v>9</v>
      </c>
      <c r="K9" s="5" t="s">
        <v>10</v>
      </c>
      <c r="M9" s="14">
        <v>-0.70578598999999997</v>
      </c>
      <c r="N9" s="14">
        <v>0.13712289</v>
      </c>
      <c r="O9" s="14">
        <v>-0.96032757000000002</v>
      </c>
      <c r="P9" s="14">
        <v>-6.0287640000000003E-2</v>
      </c>
      <c r="Q9" s="22">
        <v>0.51723034999999995</v>
      </c>
      <c r="R9">
        <v>-0.20469428000000001</v>
      </c>
      <c r="S9">
        <v>-0.15315317000000001</v>
      </c>
      <c r="T9">
        <v>0.58772740000000001</v>
      </c>
      <c r="U9">
        <v>0.51960251999999996</v>
      </c>
      <c r="V9" s="22">
        <v>0.51723034999999995</v>
      </c>
    </row>
    <row r="10" spans="1:22">
      <c r="A10" s="25">
        <v>41047</v>
      </c>
      <c r="B10" s="26">
        <v>42.049999</v>
      </c>
      <c r="C10" s="26">
        <v>45</v>
      </c>
      <c r="D10" s="26">
        <v>38</v>
      </c>
      <c r="E10" s="26">
        <v>38.229999999999997</v>
      </c>
      <c r="G10" s="19">
        <f>A10</f>
        <v>41047</v>
      </c>
      <c r="H10">
        <f>(B10-B$20)/B$21</f>
        <v>0.32104638099991395</v>
      </c>
      <c r="I10">
        <f>(C10-C$20)/C$21</f>
        <v>0.35222222222222227</v>
      </c>
      <c r="J10">
        <f>(D10-D$20)/D$21</f>
        <v>0.29394736842105268</v>
      </c>
      <c r="K10">
        <f>(E10-E$20)/E$21</f>
        <v>0.27491501438660726</v>
      </c>
      <c r="M10" s="14">
        <v>-0.37942954000000001</v>
      </c>
      <c r="N10" s="14">
        <v>-3.6462420000000002E-2</v>
      </c>
      <c r="O10" s="14">
        <v>-0.82212567999999997</v>
      </c>
      <c r="P10" s="14">
        <v>-1.5787249999999999E-2</v>
      </c>
      <c r="Q10" s="22">
        <v>-0.12805424000000001</v>
      </c>
      <c r="R10">
        <v>0.19358212</v>
      </c>
      <c r="S10">
        <v>-0.53030670999999996</v>
      </c>
      <c r="T10">
        <v>0.92523288000000004</v>
      </c>
      <c r="U10">
        <v>-0.81812600999999996</v>
      </c>
      <c r="V10" s="22">
        <v>-0.12805424000000001</v>
      </c>
    </row>
    <row r="11" spans="1:22">
      <c r="A11" s="25">
        <v>41050</v>
      </c>
      <c r="B11" s="26">
        <v>36.529998999999997</v>
      </c>
      <c r="C11" s="26">
        <v>36.659999999999997</v>
      </c>
      <c r="D11" s="26">
        <v>33</v>
      </c>
      <c r="E11" s="26">
        <v>34.029998999999997</v>
      </c>
      <c r="G11" s="19">
        <f t="shared" ref="G11:G18" si="0">A11</f>
        <v>41050</v>
      </c>
      <c r="H11">
        <f>(B11-B$20)/B$21</f>
        <v>0.18977408299106016</v>
      </c>
      <c r="I11">
        <f>(C11-C$20)/C$21</f>
        <v>0.16688888888888884</v>
      </c>
      <c r="J11">
        <f>(D11-D$20)/D$21</f>
        <v>0.16236842105263163</v>
      </c>
      <c r="K11">
        <f>(E11-E$20)/E$21</f>
        <v>0.16505362280931193</v>
      </c>
      <c r="M11" s="14">
        <v>0.85010693000000004</v>
      </c>
      <c r="N11" s="14">
        <v>0.57612326000000003</v>
      </c>
      <c r="O11" s="14">
        <v>-0.19705865</v>
      </c>
      <c r="P11" s="14">
        <v>-0.14078874</v>
      </c>
      <c r="Q11" s="22">
        <v>-0.71352917999999999</v>
      </c>
      <c r="R11">
        <v>1.6759179999999999E-2</v>
      </c>
      <c r="S11">
        <v>0.18472474999999999</v>
      </c>
      <c r="T11" s="17">
        <v>0.87480990999999997</v>
      </c>
      <c r="U11">
        <v>0.56895532999999998</v>
      </c>
      <c r="V11" s="22">
        <v>-0.71352917999999999</v>
      </c>
    </row>
    <row r="12" spans="1:22">
      <c r="A12" s="25">
        <v>41051</v>
      </c>
      <c r="B12" s="26">
        <v>32.610000999999997</v>
      </c>
      <c r="C12" s="26">
        <v>33.590000000000003</v>
      </c>
      <c r="D12" s="26">
        <v>30.940000999999999</v>
      </c>
      <c r="E12" s="26">
        <v>31</v>
      </c>
      <c r="G12" s="19">
        <f t="shared" si="0"/>
        <v>41051</v>
      </c>
      <c r="H12">
        <f>(B12-B$20)/B$21</f>
        <v>9.6551773996474938E-2</v>
      </c>
      <c r="I12">
        <f>(C12-C$20)/C$21</f>
        <v>9.8666666666666777E-2</v>
      </c>
      <c r="J12">
        <f>(D12-D$20)/D$21</f>
        <v>0.1081579210526316</v>
      </c>
      <c r="K12">
        <f>(E12-E$20)/E$21</f>
        <v>8.5796521056761679E-2</v>
      </c>
      <c r="M12" s="14">
        <v>-0.39285850999999999</v>
      </c>
      <c r="N12" s="14">
        <v>0.44274956999999998</v>
      </c>
      <c r="O12" s="14">
        <v>-9.7187120000000002E-2</v>
      </c>
      <c r="P12" s="14">
        <v>0.30892256000000001</v>
      </c>
      <c r="Q12" s="22">
        <v>-0.15118586000000001</v>
      </c>
      <c r="R12">
        <v>0.19277667000000001</v>
      </c>
      <c r="S12">
        <v>-0.44200490999999997</v>
      </c>
      <c r="T12" s="17">
        <v>0.21791457</v>
      </c>
      <c r="U12">
        <v>-0.57602991999999997</v>
      </c>
      <c r="V12" s="22">
        <v>-0.15118586000000001</v>
      </c>
    </row>
    <row r="13" spans="1:22">
      <c r="A13" s="25">
        <v>41052</v>
      </c>
      <c r="B13" s="26">
        <v>31.370000999999998</v>
      </c>
      <c r="C13" s="26">
        <v>32.5</v>
      </c>
      <c r="D13" s="26">
        <v>31.360001</v>
      </c>
      <c r="E13" s="26">
        <v>32</v>
      </c>
      <c r="G13" s="19">
        <f t="shared" si="0"/>
        <v>41052</v>
      </c>
      <c r="H13">
        <f>(B13-B$20)/B$21</f>
        <v>6.7063069371297704E-2</v>
      </c>
      <c r="I13">
        <f>(C13-C$20)/C$21</f>
        <v>7.444444444444448E-2</v>
      </c>
      <c r="J13">
        <f>(D13-D$20)/D$21</f>
        <v>0.11921055263157901</v>
      </c>
      <c r="K13">
        <f>(E13-E$20)/E$21</f>
        <v>0.11195398901386343</v>
      </c>
      <c r="M13" s="14">
        <v>-0.82451772999999995</v>
      </c>
      <c r="N13" s="14">
        <v>0.56976585999999996</v>
      </c>
      <c r="O13" s="14">
        <v>0.51111094999999995</v>
      </c>
      <c r="P13" s="14">
        <v>0.46611578999999997</v>
      </c>
      <c r="Q13" s="22">
        <v>-5.9235719999999999E-2</v>
      </c>
      <c r="R13">
        <v>5.0274609999999997E-2</v>
      </c>
      <c r="S13">
        <v>-9.292947E-2</v>
      </c>
      <c r="T13" s="17">
        <v>0.96217925999999998</v>
      </c>
      <c r="U13">
        <v>-0.97011537999999997</v>
      </c>
      <c r="V13" s="22">
        <v>-5.9235719999999999E-2</v>
      </c>
    </row>
    <row r="14" spans="1:22">
      <c r="A14" s="25">
        <v>41053</v>
      </c>
      <c r="B14" s="26">
        <v>32.950001</v>
      </c>
      <c r="C14" s="26">
        <v>33.209999000000003</v>
      </c>
      <c r="D14" s="26">
        <v>31.77</v>
      </c>
      <c r="E14" s="26">
        <v>33.029998999999997</v>
      </c>
      <c r="F14" t="s">
        <v>11</v>
      </c>
      <c r="G14" s="19">
        <f t="shared" si="0"/>
        <v>41053</v>
      </c>
      <c r="H14">
        <f>(B14-B$20)/B$21</f>
        <v>0.10463738655499137</v>
      </c>
      <c r="I14">
        <f>(C14-C$20)/C$21</f>
        <v>9.0222200000000113E-2</v>
      </c>
      <c r="J14">
        <f>(D14-D$20)/D$21</f>
        <v>0.13000000000000003</v>
      </c>
      <c r="K14">
        <f>(E14-E$20)/E$21</f>
        <v>0.13889615485221019</v>
      </c>
      <c r="M14" s="14">
        <v>-0.29835630000000002</v>
      </c>
      <c r="N14" s="14">
        <v>0.62251087999999999</v>
      </c>
      <c r="O14" s="14">
        <v>-0.47986506000000001</v>
      </c>
      <c r="P14" s="14">
        <v>-0.58596497000000003</v>
      </c>
      <c r="Q14" s="22">
        <v>-8.0542989999999995E-2</v>
      </c>
      <c r="R14">
        <v>0.76385080999999999</v>
      </c>
      <c r="S14">
        <v>-0.32009015000000002</v>
      </c>
      <c r="T14" s="17">
        <v>-0.17905731999999999</v>
      </c>
      <c r="U14">
        <v>0.77038983999999999</v>
      </c>
      <c r="V14" s="22">
        <v>-8.0542989999999995E-2</v>
      </c>
    </row>
    <row r="15" spans="1:22">
      <c r="A15" s="25">
        <v>41054</v>
      </c>
      <c r="B15" s="26">
        <v>32.900002000000001</v>
      </c>
      <c r="C15" s="26">
        <v>32.950001</v>
      </c>
      <c r="D15" s="26">
        <v>31.110001</v>
      </c>
      <c r="E15" s="26">
        <v>31.91</v>
      </c>
      <c r="G15" s="19">
        <f t="shared" si="0"/>
        <v>41054</v>
      </c>
      <c r="H15">
        <f>(B15-B$20)/B$21</f>
        <v>0.10344834966583473</v>
      </c>
      <c r="I15">
        <f>(C15-C$20)/C$21</f>
        <v>8.4444466666666704E-2</v>
      </c>
      <c r="J15">
        <f>(D15-D$20)/D$21</f>
        <v>0.11263160526315795</v>
      </c>
      <c r="K15">
        <f>(E15-E$20)/E$21</f>
        <v>0.10959981689772427</v>
      </c>
      <c r="M15" s="14">
        <v>-0.66281316999999995</v>
      </c>
      <c r="N15" s="14">
        <v>0.91078820999999999</v>
      </c>
      <c r="O15" s="14">
        <v>0.13788891</v>
      </c>
      <c r="P15" s="14">
        <v>-0.75973639000000004</v>
      </c>
      <c r="Q15" s="22">
        <v>-0.24872589000000001</v>
      </c>
      <c r="R15">
        <v>0.13412562</v>
      </c>
      <c r="S15">
        <v>0.12609303999999999</v>
      </c>
      <c r="T15" s="17">
        <v>0.53684158999999998</v>
      </c>
      <c r="U15">
        <v>0.49328673000000001</v>
      </c>
      <c r="V15" s="22">
        <v>-0.24872589000000001</v>
      </c>
    </row>
    <row r="16" spans="1:22">
      <c r="A16" s="25">
        <v>41058</v>
      </c>
      <c r="B16" s="26">
        <v>31.48</v>
      </c>
      <c r="C16" s="26">
        <v>31.690000999999999</v>
      </c>
      <c r="D16" s="26">
        <v>28.65</v>
      </c>
      <c r="E16" s="26">
        <v>28.84</v>
      </c>
      <c r="G16" s="19">
        <f t="shared" si="0"/>
        <v>41058</v>
      </c>
      <c r="H16">
        <f>(B16-B$20)/B$21</f>
        <v>6.967897906489845E-2</v>
      </c>
      <c r="I16">
        <f>(C16-C$20)/C$21</f>
        <v>5.6444466666666672E-2</v>
      </c>
      <c r="J16">
        <f>(D16-D$20)/D$21</f>
        <v>4.7894736842105268E-2</v>
      </c>
      <c r="K16">
        <f>(E16-E$20)/E$21</f>
        <v>2.9296390269421883E-2</v>
      </c>
      <c r="M16" s="14">
        <v>-0.76069925999999999</v>
      </c>
      <c r="N16" s="14">
        <v>-0.36605156</v>
      </c>
      <c r="O16" s="14">
        <v>0.85875714999999997</v>
      </c>
      <c r="P16" s="14">
        <v>0.14243079</v>
      </c>
      <c r="Q16" s="22">
        <v>-0.55055898999999997</v>
      </c>
      <c r="R16">
        <v>-0.80545663000000001</v>
      </c>
      <c r="S16">
        <v>0.67942734999999999</v>
      </c>
      <c r="T16" s="17">
        <v>0.12406855999999999</v>
      </c>
      <c r="U16">
        <v>-0.49728497999999999</v>
      </c>
      <c r="V16" s="22">
        <v>-0.55055898999999997</v>
      </c>
    </row>
    <row r="17" spans="1:23">
      <c r="A17" s="25">
        <v>41059</v>
      </c>
      <c r="B17" s="26">
        <v>28.700001</v>
      </c>
      <c r="C17" s="26">
        <v>29.549999</v>
      </c>
      <c r="D17" s="26">
        <v>27.860001</v>
      </c>
      <c r="E17" s="26">
        <v>28.190000999999999</v>
      </c>
      <c r="G17" s="19">
        <f t="shared" si="0"/>
        <v>41059</v>
      </c>
      <c r="H17">
        <f>(B17-B$20)/B$21</f>
        <v>3.5672295735369847E-3</v>
      </c>
      <c r="I17">
        <f>(C17-C$20)/C$21</f>
        <v>8.8888666666666911E-3</v>
      </c>
      <c r="J17">
        <f>(D17-D$20)/D$21</f>
        <v>2.7105289473684267E-2</v>
      </c>
      <c r="K17">
        <f>(E17-E$20)/E$21</f>
        <v>1.2294062254773671E-2</v>
      </c>
      <c r="M17" s="14">
        <v>9.2070269999999996E-2</v>
      </c>
      <c r="N17" s="14">
        <v>-0.36402844000000001</v>
      </c>
      <c r="O17" s="14">
        <v>0.46416453000000002</v>
      </c>
      <c r="P17" s="14">
        <v>0.32902436000000002</v>
      </c>
      <c r="Q17" s="14">
        <v>-0.70578598999999997</v>
      </c>
      <c r="R17" s="14">
        <v>-0.37942954000000001</v>
      </c>
      <c r="S17" s="14">
        <v>0.85010693000000004</v>
      </c>
      <c r="T17" s="14">
        <v>-0.39285850999999999</v>
      </c>
      <c r="U17" s="14">
        <v>-0.39285850999999999</v>
      </c>
      <c r="V17">
        <v>-0.49728497999999999</v>
      </c>
    </row>
    <row r="18" spans="1:23">
      <c r="A18" s="25">
        <v>41060</v>
      </c>
      <c r="B18" s="26">
        <v>28.549999</v>
      </c>
      <c r="C18" s="26">
        <v>29.67</v>
      </c>
      <c r="D18" s="26">
        <v>26.83</v>
      </c>
      <c r="E18" s="26">
        <v>29.6</v>
      </c>
      <c r="F18" t="s">
        <v>12</v>
      </c>
      <c r="G18" s="19">
        <f t="shared" si="0"/>
        <v>41060</v>
      </c>
      <c r="H18">
        <f>(B18-B$20)/B$21</f>
        <v>0</v>
      </c>
      <c r="I18">
        <f>(C18-C$20)/C$21</f>
        <v>1.1555555555555624E-2</v>
      </c>
      <c r="J18">
        <f>(D18-D$20)/D$21</f>
        <v>0</v>
      </c>
      <c r="K18">
        <f>(E18-E$20)/E$21</f>
        <v>4.9176065916819257E-2</v>
      </c>
      <c r="M18" s="14">
        <v>9.2070269999999996E-2</v>
      </c>
      <c r="N18" s="14">
        <v>-0.18060661</v>
      </c>
      <c r="O18" s="14">
        <v>0.98946575000000003</v>
      </c>
      <c r="P18" s="14">
        <v>-0.48309076000000001</v>
      </c>
      <c r="Q18" s="22">
        <v>0.94051534000000003</v>
      </c>
      <c r="R18">
        <v>0.64351658</v>
      </c>
      <c r="S18">
        <v>-0.48806959</v>
      </c>
      <c r="T18">
        <v>0.72559264000000001</v>
      </c>
      <c r="U18">
        <v>-0.60016537000000003</v>
      </c>
      <c r="V18" s="22">
        <v>0.94051534000000003</v>
      </c>
    </row>
    <row r="19" spans="1:23">
      <c r="A19" s="27">
        <v>41061</v>
      </c>
      <c r="B19" s="28">
        <v>28.889999</v>
      </c>
      <c r="C19" s="28">
        <v>29.15</v>
      </c>
      <c r="D19" s="28">
        <v>27.389999</v>
      </c>
      <c r="E19" s="28">
        <v>27.719999000000001</v>
      </c>
      <c r="G19" s="19">
        <f>A19</f>
        <v>41061</v>
      </c>
      <c r="H19">
        <f>(B19-B$20)/B$21</f>
        <v>8.0856125585163485E-3</v>
      </c>
      <c r="I19">
        <f>(C19-C$20)/C$21</f>
        <v>0</v>
      </c>
      <c r="J19">
        <f>(D19-D$20)/D$21</f>
        <v>1.4736815789473718E-2</v>
      </c>
      <c r="K19">
        <f>(E19-E$20)/E$21</f>
        <v>0</v>
      </c>
      <c r="M19" s="14">
        <v>0.46416453000000002</v>
      </c>
      <c r="N19" s="14">
        <v>-0.72592599000000002</v>
      </c>
      <c r="O19" s="14">
        <v>0.97322607999999999</v>
      </c>
      <c r="P19" s="14">
        <v>-0.13671361000000001</v>
      </c>
      <c r="Q19" s="22">
        <v>0.78195893999999999</v>
      </c>
      <c r="R19">
        <v>0.75862401999999995</v>
      </c>
      <c r="S19">
        <v>-9.9313380000000007E-2</v>
      </c>
      <c r="T19">
        <v>-8.5406860000000001E-2</v>
      </c>
      <c r="U19">
        <v>0.79411673999999999</v>
      </c>
      <c r="V19" s="22">
        <v>0.78195893999999999</v>
      </c>
    </row>
    <row r="20" spans="1:23">
      <c r="A20" t="s">
        <v>13</v>
      </c>
      <c r="B20" s="16">
        <f>MIN(B10:B19)</f>
        <v>28.549999</v>
      </c>
      <c r="C20" s="16">
        <f>MIN(C10:C19)</f>
        <v>29.15</v>
      </c>
      <c r="D20" s="16">
        <f>MIN(D10:D19)</f>
        <v>26.83</v>
      </c>
      <c r="E20" s="16">
        <f>MIN(E10:E19)</f>
        <v>27.719999000000001</v>
      </c>
      <c r="M20" s="14">
        <v>-0.36402844000000001</v>
      </c>
      <c r="N20" s="14">
        <v>0.10979514999999999</v>
      </c>
      <c r="O20" s="14">
        <v>0.99232940000000003</v>
      </c>
      <c r="P20" s="14">
        <v>0.98477932999999995</v>
      </c>
      <c r="Q20" s="22">
        <v>-0.24125406999999999</v>
      </c>
      <c r="R20">
        <v>-0.91229965999999996</v>
      </c>
      <c r="S20">
        <v>0.69716758000000001</v>
      </c>
      <c r="T20">
        <v>-0.91751813999999998</v>
      </c>
      <c r="U20">
        <v>-0.30359578999999998</v>
      </c>
      <c r="V20" s="22">
        <v>-0.24125406999999999</v>
      </c>
    </row>
    <row r="21" spans="1:23">
      <c r="A21" t="s">
        <v>14</v>
      </c>
      <c r="B21" s="16">
        <f>MAX(B10:B19)</f>
        <v>42.049999</v>
      </c>
      <c r="C21" s="16">
        <f>MAX(C10:C19)</f>
        <v>45</v>
      </c>
      <c r="D21" s="16">
        <f>MAX(D10:D19)</f>
        <v>38</v>
      </c>
      <c r="E21" s="16">
        <f>MAX(E10:E19)</f>
        <v>38.229999999999997</v>
      </c>
    </row>
    <row r="24" spans="1:23">
      <c r="A24" t="s">
        <v>65</v>
      </c>
    </row>
    <row r="25" spans="1:23">
      <c r="A25" s="4" t="s">
        <v>17</v>
      </c>
      <c r="B25" s="4"/>
      <c r="C25" s="4"/>
      <c r="D25" t="s">
        <v>34</v>
      </c>
    </row>
    <row r="26" spans="1:23">
      <c r="A26" t="s">
        <v>18</v>
      </c>
      <c r="B26" t="s">
        <v>19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20</v>
      </c>
      <c r="H26" s="6" t="s">
        <v>21</v>
      </c>
      <c r="I26" s="6" t="s">
        <v>22</v>
      </c>
      <c r="J26" s="6" t="s">
        <v>23</v>
      </c>
      <c r="M26" s="7" t="s">
        <v>35</v>
      </c>
      <c r="N26" s="7"/>
      <c r="O26" s="7"/>
      <c r="P26" s="7"/>
      <c r="Q26" s="7"/>
      <c r="R26" s="7"/>
      <c r="S26" s="7"/>
      <c r="T26" s="7"/>
      <c r="V26" t="s">
        <v>37</v>
      </c>
    </row>
    <row r="27" spans="1:23" ht="15" customHeight="1">
      <c r="A27">
        <v>1</v>
      </c>
      <c r="B27">
        <v>0</v>
      </c>
      <c r="C27">
        <f>H10</f>
        <v>0.32104638099991395</v>
      </c>
      <c r="D27">
        <f>I10</f>
        <v>0.35222222222222227</v>
      </c>
      <c r="E27">
        <f>J10</f>
        <v>0.29394736842105268</v>
      </c>
      <c r="F27">
        <f>K10</f>
        <v>0.27491501438660726</v>
      </c>
      <c r="G27">
        <v>0</v>
      </c>
      <c r="H27">
        <v>0</v>
      </c>
      <c r="I27">
        <v>0</v>
      </c>
      <c r="J27">
        <v>0</v>
      </c>
      <c r="K27" t="s">
        <v>66</v>
      </c>
      <c r="U27" s="13" t="s">
        <v>31</v>
      </c>
      <c r="V27" s="24">
        <f t="array" ref="V27:V42">MMULT(M5:V20,N30:N39)</f>
        <v>0.69295374613999527</v>
      </c>
      <c r="W27" s="24">
        <f t="array" ref="W27:W42">MMULT(M5:V20,O30:O39)</f>
        <v>0.48369100091515937</v>
      </c>
    </row>
    <row r="28" spans="1:23">
      <c r="A28">
        <v>1</v>
      </c>
      <c r="B28">
        <v>0</v>
      </c>
      <c r="C28">
        <f>H11</f>
        <v>0.18977408299106016</v>
      </c>
      <c r="D28">
        <f>I11</f>
        <v>0.16688888888888884</v>
      </c>
      <c r="E28">
        <f>J11</f>
        <v>0.16236842105263163</v>
      </c>
      <c r="F28">
        <f>K11</f>
        <v>0.16505362280931193</v>
      </c>
      <c r="G28">
        <f>'FORWARD 1'!E57</f>
        <v>-6.6003686867875569E-2</v>
      </c>
      <c r="H28">
        <f>'FORWARD 1'!F57</f>
        <v>-0.10097161982612768</v>
      </c>
      <c r="I28">
        <f>'FORWARD 1'!G57</f>
        <v>-0.32673363213985618</v>
      </c>
      <c r="J28">
        <f>'FORWARD 1'!H57</f>
        <v>-0.13769133982411982</v>
      </c>
      <c r="K28" t="s">
        <v>67</v>
      </c>
      <c r="U28" s="13"/>
      <c r="V28" s="24">
        <v>1.1668735753551522</v>
      </c>
      <c r="W28" s="24">
        <v>0.52626581296751207</v>
      </c>
    </row>
    <row r="29" spans="1:23">
      <c r="A29">
        <v>1</v>
      </c>
      <c r="B29">
        <v>0</v>
      </c>
      <c r="C29">
        <f>H12</f>
        <v>9.6551773996474938E-2</v>
      </c>
      <c r="D29">
        <f>I12</f>
        <v>9.8666666666666777E-2</v>
      </c>
      <c r="E29">
        <f>J12</f>
        <v>0.1081579210526316</v>
      </c>
      <c r="F29">
        <f>K12</f>
        <v>8.5796521056761679E-2</v>
      </c>
      <c r="U29" s="13"/>
      <c r="V29" s="24">
        <v>-2.0304386510238137E-2</v>
      </c>
      <c r="W29" s="24">
        <v>-2.2070502818319064E-2</v>
      </c>
    </row>
    <row r="30" spans="1:23">
      <c r="A30">
        <v>1</v>
      </c>
      <c r="B30">
        <v>0</v>
      </c>
      <c r="C30">
        <f>H13</f>
        <v>6.7063069371297704E-2</v>
      </c>
      <c r="D30">
        <f>I13</f>
        <v>7.444444444444448E-2</v>
      </c>
      <c r="E30">
        <f>J13</f>
        <v>0.11921055263157901</v>
      </c>
      <c r="F30">
        <f>K13</f>
        <v>0.11195398901386343</v>
      </c>
      <c r="M30" t="s">
        <v>36</v>
      </c>
      <c r="N30">
        <f t="array" ref="N30:N39">TRANSPOSE(A27:J27)</f>
        <v>1</v>
      </c>
      <c r="O30">
        <f t="array" ref="O30:O39">TRANSPOSE(A28:J28)</f>
        <v>1</v>
      </c>
      <c r="U30" s="13"/>
      <c r="V30" s="24">
        <v>0.48310494943935994</v>
      </c>
      <c r="W30" s="24">
        <v>0.37168884624257192</v>
      </c>
    </row>
    <row r="31" spans="1:23">
      <c r="A31">
        <v>1</v>
      </c>
      <c r="B31">
        <v>0</v>
      </c>
      <c r="C31">
        <f>H14</f>
        <v>0.10463738655499137</v>
      </c>
      <c r="D31">
        <f>I14</f>
        <v>9.0222200000000113E-2</v>
      </c>
      <c r="E31">
        <f>J14</f>
        <v>0.13000000000000003</v>
      </c>
      <c r="F31">
        <f>K14</f>
        <v>0.13889615485221019</v>
      </c>
      <c r="N31">
        <v>0</v>
      </c>
      <c r="O31">
        <v>0</v>
      </c>
      <c r="U31" s="13" t="s">
        <v>30</v>
      </c>
      <c r="V31" s="11">
        <v>-0.93956535813733111</v>
      </c>
      <c r="W31" s="11">
        <v>-1.1381211406899769</v>
      </c>
    </row>
    <row r="32" spans="1:23" ht="15" customHeight="1">
      <c r="A32">
        <v>1</v>
      </c>
      <c r="B32">
        <v>0</v>
      </c>
      <c r="C32">
        <f>H15</f>
        <v>0.10344834966583473</v>
      </c>
      <c r="D32">
        <f>I15</f>
        <v>8.4444466666666704E-2</v>
      </c>
      <c r="E32">
        <f>J15</f>
        <v>0.11263160526315795</v>
      </c>
      <c r="F32">
        <f>K15</f>
        <v>0.10959981689772427</v>
      </c>
      <c r="N32">
        <v>0.32104638099991395</v>
      </c>
      <c r="O32">
        <v>0.18977408299106016</v>
      </c>
      <c r="U32" s="13"/>
      <c r="V32" s="11">
        <v>-0.63335321012723922</v>
      </c>
      <c r="W32" s="11">
        <v>-0.30040176008537295</v>
      </c>
    </row>
    <row r="33" spans="1:23">
      <c r="A33">
        <v>1</v>
      </c>
      <c r="B33">
        <v>0</v>
      </c>
      <c r="C33">
        <f>H16</f>
        <v>6.967897906489845E-2</v>
      </c>
      <c r="D33">
        <f>I16</f>
        <v>5.6444466666666672E-2</v>
      </c>
      <c r="E33">
        <f>J16</f>
        <v>4.7894736842105268E-2</v>
      </c>
      <c r="F33">
        <f>K16</f>
        <v>2.9296390269421883E-2</v>
      </c>
      <c r="N33">
        <v>0.35222222222222227</v>
      </c>
      <c r="O33">
        <v>0.16688888888888884</v>
      </c>
      <c r="U33" s="13"/>
      <c r="V33" s="11">
        <v>0.53212036616428071</v>
      </c>
      <c r="W33" s="11">
        <v>0.48795224515004115</v>
      </c>
    </row>
    <row r="34" spans="1:23">
      <c r="A34">
        <v>1</v>
      </c>
      <c r="B34">
        <v>0</v>
      </c>
      <c r="C34">
        <f>H17</f>
        <v>3.5672295735369847E-3</v>
      </c>
      <c r="D34">
        <f>I17</f>
        <v>8.8888666666666911E-3</v>
      </c>
      <c r="E34">
        <f>J17</f>
        <v>2.7105289473684267E-2</v>
      </c>
      <c r="F34">
        <f>K17</f>
        <v>1.2294062254773671E-2</v>
      </c>
      <c r="N34">
        <v>0.29394736842105268</v>
      </c>
      <c r="O34">
        <v>0.16236842105263163</v>
      </c>
      <c r="U34" s="13"/>
      <c r="V34" s="11">
        <v>-0.30669417726104797</v>
      </c>
      <c r="W34" s="11">
        <v>-0.13627958721671801</v>
      </c>
    </row>
    <row r="35" spans="1:23">
      <c r="A35">
        <v>1</v>
      </c>
      <c r="B35">
        <v>0</v>
      </c>
      <c r="C35">
        <f>H18</f>
        <v>0</v>
      </c>
      <c r="D35">
        <f>I18</f>
        <v>1.1555555555555624E-2</v>
      </c>
      <c r="E35">
        <f>J18</f>
        <v>0</v>
      </c>
      <c r="F35">
        <f>K18</f>
        <v>4.9176065916819257E-2</v>
      </c>
      <c r="N35">
        <v>0.27491501438660726</v>
      </c>
      <c r="O35">
        <v>0.16505362280931193</v>
      </c>
      <c r="U35" s="13" t="s">
        <v>38</v>
      </c>
      <c r="V35" s="9">
        <v>-0.49984200872550061</v>
      </c>
      <c r="W35" s="9">
        <v>-0.41694611913312835</v>
      </c>
    </row>
    <row r="36" spans="1:23">
      <c r="A36">
        <v>1</v>
      </c>
      <c r="B36">
        <v>0</v>
      </c>
      <c r="C36">
        <f>H19</f>
        <v>8.0856125585163485E-3</v>
      </c>
      <c r="D36">
        <f>I19</f>
        <v>0</v>
      </c>
      <c r="E36">
        <f>J19</f>
        <v>1.4736815789473718E-2</v>
      </c>
      <c r="F36">
        <f>K19</f>
        <v>0</v>
      </c>
      <c r="N36">
        <v>0</v>
      </c>
      <c r="O36">
        <v>-6.6003686867875569E-2</v>
      </c>
      <c r="U36" s="13"/>
      <c r="V36" s="9">
        <v>-0.47248646829397589</v>
      </c>
      <c r="W36" s="9">
        <v>-0.57562994983697702</v>
      </c>
    </row>
    <row r="37" spans="1:23" ht="15" customHeight="1">
      <c r="N37">
        <v>0</v>
      </c>
      <c r="O37">
        <v>-0.10097161982612768</v>
      </c>
      <c r="U37" s="13"/>
      <c r="V37" s="9">
        <v>-0.92237964812513762</v>
      </c>
      <c r="W37" s="9">
        <v>-0.97113863546429235</v>
      </c>
    </row>
    <row r="38" spans="1:23">
      <c r="N38">
        <v>0</v>
      </c>
      <c r="O38">
        <v>-0.32673363213985618</v>
      </c>
      <c r="U38" s="13"/>
      <c r="V38" s="9">
        <v>-0.81809858276332403</v>
      </c>
      <c r="W38" s="9">
        <v>-0.61538140258223373</v>
      </c>
    </row>
    <row r="39" spans="1:23">
      <c r="N39">
        <v>0</v>
      </c>
      <c r="O39">
        <v>-0.13769133982411982</v>
      </c>
      <c r="U39" s="13" t="s">
        <v>32</v>
      </c>
      <c r="V39" s="8">
        <v>4.5203491912719315E-2</v>
      </c>
      <c r="W39" s="8">
        <v>0.23823289248547563</v>
      </c>
    </row>
    <row r="40" spans="1:23">
      <c r="N40" t="str">
        <f>K27</f>
        <v>langkah 1</v>
      </c>
      <c r="O40" t="str">
        <f>K28</f>
        <v>langkah 2</v>
      </c>
      <c r="U40" s="13"/>
      <c r="V40" s="8">
        <v>0.69295374613999527</v>
      </c>
      <c r="W40" s="8">
        <v>0.48369100091515937</v>
      </c>
    </row>
    <row r="41" spans="1:23">
      <c r="U41" s="13"/>
      <c r="V41" s="8">
        <v>1.1668735753551522</v>
      </c>
      <c r="W41" s="8">
        <v>0.52626581296751207</v>
      </c>
    </row>
    <row r="42" spans="1:23" ht="15" customHeight="1">
      <c r="U42" s="13"/>
      <c r="V42" s="8">
        <v>-2.0304386510238137E-2</v>
      </c>
      <c r="W42" s="8">
        <v>-2.2070502818319064E-2</v>
      </c>
    </row>
    <row r="43" spans="1:23">
      <c r="U43" s="12"/>
      <c r="V43" s="42" t="str">
        <f>N40</f>
        <v>langkah 1</v>
      </c>
      <c r="W43" t="str">
        <f>O40</f>
        <v>langkah 2</v>
      </c>
    </row>
    <row r="44" spans="1:23">
      <c r="U44" s="12"/>
      <c r="V44" s="42"/>
    </row>
    <row r="45" spans="1:23">
      <c r="U45" s="12"/>
      <c r="V45" s="42"/>
    </row>
    <row r="46" spans="1:23">
      <c r="U46" s="12"/>
      <c r="V46" s="42"/>
    </row>
  </sheetData>
  <mergeCells count="5">
    <mergeCell ref="M26:T26"/>
    <mergeCell ref="U27:U30"/>
    <mergeCell ref="U31:U34"/>
    <mergeCell ref="U35:U38"/>
    <mergeCell ref="U39:U42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4ED9-DC0F-42A6-86B0-F2B5383B5B5A}">
  <dimension ref="B2:M61"/>
  <sheetViews>
    <sheetView tabSelected="1" workbookViewId="0">
      <selection activeCell="O13" sqref="O13"/>
    </sheetView>
  </sheetViews>
  <sheetFormatPr defaultRowHeight="15"/>
  <cols>
    <col min="2" max="2" width="15.140625" bestFit="1" customWidth="1"/>
    <col min="13" max="17" width="12" bestFit="1" customWidth="1"/>
  </cols>
  <sheetData>
    <row r="2" spans="2:13">
      <c r="B2" s="15" t="s">
        <v>64</v>
      </c>
      <c r="C2" s="18"/>
      <c r="D2" s="10"/>
      <c r="E2" s="10"/>
      <c r="F2" s="10"/>
      <c r="G2" s="10"/>
      <c r="H2" s="10"/>
      <c r="I2" s="20"/>
    </row>
    <row r="3" spans="2:13">
      <c r="B3" s="23"/>
      <c r="C3" s="33" t="s">
        <v>39</v>
      </c>
      <c r="D3" s="33"/>
      <c r="E3" s="33"/>
      <c r="F3" s="33"/>
      <c r="G3" s="33"/>
      <c r="H3" s="33"/>
      <c r="I3" s="30"/>
      <c r="J3" s="30"/>
      <c r="K3" s="30"/>
      <c r="L3" s="30"/>
      <c r="M3" s="21"/>
    </row>
    <row r="4" spans="2:13" ht="15" customHeight="1">
      <c r="B4" s="29" t="str">
        <f>iNPUT!U27</f>
        <v>f</v>
      </c>
      <c r="C4" s="30">
        <f>iNPUT!V27</f>
        <v>0.69295374613999527</v>
      </c>
      <c r="D4" s="30"/>
      <c r="E4" s="30"/>
      <c r="F4" s="30" t="s">
        <v>40</v>
      </c>
      <c r="G4" s="31">
        <f t="array" ref="G4:J4">TRANSPOSE(C4:C7)</f>
        <v>0.69295374613999527</v>
      </c>
      <c r="H4" s="31">
        <v>1.1668735753551522</v>
      </c>
      <c r="I4" s="31">
        <v>-2.0304386510238137E-2</v>
      </c>
      <c r="J4" s="31">
        <v>0.48310494943935994</v>
      </c>
      <c r="K4" s="31"/>
      <c r="L4" s="30"/>
      <c r="M4" s="21"/>
    </row>
    <row r="5" spans="2:13" ht="15" customHeight="1">
      <c r="B5" s="29"/>
      <c r="C5" s="30">
        <f>iNPUT!V28</f>
        <v>1.1668735753551522</v>
      </c>
      <c r="D5" s="30"/>
      <c r="E5" s="30"/>
      <c r="F5" s="30"/>
      <c r="G5" s="31">
        <f t="array" ref="G5:J5">TRANSPOSE(C8:C11)</f>
        <v>-0.93956535813733111</v>
      </c>
      <c r="H5" s="31">
        <v>-0.63335321012723922</v>
      </c>
      <c r="I5" s="31">
        <v>0.53212036616428071</v>
      </c>
      <c r="J5" s="31">
        <v>-0.30669417726104797</v>
      </c>
      <c r="K5" s="31"/>
      <c r="L5" s="30"/>
      <c r="M5" s="21"/>
    </row>
    <row r="6" spans="2:13" ht="15" customHeight="1">
      <c r="B6" s="29"/>
      <c r="C6" s="30">
        <f>iNPUT!V29</f>
        <v>-2.0304386510238137E-2</v>
      </c>
      <c r="D6" s="30"/>
      <c r="E6" s="30"/>
      <c r="F6" s="30"/>
      <c r="G6" s="30">
        <f t="array" ref="G6:J6">TRANSPOSE(C12:C15)</f>
        <v>-0.49984200872550061</v>
      </c>
      <c r="H6" s="30">
        <v>-0.47248646829397589</v>
      </c>
      <c r="I6" s="30">
        <v>-0.92237964812513762</v>
      </c>
      <c r="J6" s="30">
        <v>-0.81809858276332403</v>
      </c>
      <c r="K6" s="30"/>
      <c r="L6" s="30"/>
      <c r="M6" s="21"/>
    </row>
    <row r="7" spans="2:13" ht="15" customHeight="1">
      <c r="B7" s="29"/>
      <c r="C7" s="30">
        <f>iNPUT!V30</f>
        <v>0.48310494943935994</v>
      </c>
      <c r="D7" s="30"/>
      <c r="E7" s="30"/>
      <c r="F7" s="30"/>
      <c r="G7" s="30">
        <f t="array" ref="G7:J7">TRANSPOSE(C16:C19)</f>
        <v>4.5203491912719315E-2</v>
      </c>
      <c r="H7" s="30">
        <v>0.69295374613999527</v>
      </c>
      <c r="I7" s="30">
        <v>1.1668735753551522</v>
      </c>
      <c r="J7" s="30">
        <v>-2.0304386510238137E-2</v>
      </c>
      <c r="K7" s="30"/>
      <c r="L7" s="30"/>
      <c r="M7" s="21"/>
    </row>
    <row r="8" spans="2:13" ht="15" customHeight="1">
      <c r="B8" s="29" t="str">
        <f>iNPUT!U31</f>
        <v>i</v>
      </c>
      <c r="C8" s="30">
        <f>iNPUT!V31</f>
        <v>-0.93956535813733111</v>
      </c>
      <c r="D8" s="33" t="s">
        <v>41</v>
      </c>
      <c r="E8" s="33"/>
      <c r="F8" s="33"/>
      <c r="G8" s="33"/>
      <c r="H8" s="33"/>
      <c r="I8" s="33"/>
      <c r="J8" s="30" t="s">
        <v>42</v>
      </c>
      <c r="K8" s="30"/>
      <c r="L8" s="30"/>
      <c r="M8" s="21"/>
    </row>
    <row r="9" spans="2:13" ht="15" customHeight="1">
      <c r="B9" s="29"/>
      <c r="C9" s="30">
        <f>iNPUT!V32</f>
        <v>-0.63335321012723922</v>
      </c>
      <c r="D9" s="30"/>
      <c r="E9" s="30" t="s">
        <v>43</v>
      </c>
      <c r="F9" s="30"/>
      <c r="G9" s="30"/>
      <c r="H9" s="30"/>
      <c r="I9" s="30"/>
      <c r="J9" s="30"/>
      <c r="K9" s="30"/>
      <c r="L9" s="30"/>
      <c r="M9" s="21"/>
    </row>
    <row r="10" spans="2:13" ht="15" customHeight="1">
      <c r="B10" s="29"/>
      <c r="C10" s="30">
        <f>iNPUT!V33</f>
        <v>0.53212036616428071</v>
      </c>
      <c r="D10" s="30"/>
      <c r="E10" s="30">
        <f>G6</f>
        <v>-0.49984200872550061</v>
      </c>
      <c r="F10" s="30">
        <f>H6</f>
        <v>-0.47248646829397589</v>
      </c>
      <c r="G10" s="30">
        <f>I6</f>
        <v>-0.92237964812513762</v>
      </c>
      <c r="H10" s="30">
        <f>J6</f>
        <v>-0.81809858276332403</v>
      </c>
      <c r="I10" s="30"/>
      <c r="J10" s="30"/>
      <c r="K10" s="30"/>
      <c r="L10" s="30"/>
      <c r="M10" s="21"/>
    </row>
    <row r="11" spans="2:13" ht="15" customHeight="1">
      <c r="B11" s="29"/>
      <c r="C11" s="30">
        <f>iNPUT!V34</f>
        <v>-0.30669417726104797</v>
      </c>
      <c r="D11" s="30" t="s">
        <v>44</v>
      </c>
      <c r="E11" s="30">
        <f>TANH(E10)</f>
        <v>-0.46199289630903367</v>
      </c>
      <c r="F11" s="30">
        <f t="shared" ref="F11:H11" si="0">TANH(F10)</f>
        <v>-0.44020614415354981</v>
      </c>
      <c r="G11" s="30">
        <f t="shared" si="0"/>
        <v>-0.72702121863330005</v>
      </c>
      <c r="H11" s="30">
        <f>TANH(H10)</f>
        <v>-0.67403364135270349</v>
      </c>
      <c r="I11" s="30"/>
      <c r="J11" s="30"/>
      <c r="K11" s="30"/>
      <c r="L11" s="30"/>
      <c r="M11" s="21"/>
    </row>
    <row r="12" spans="2:13" ht="15" customHeight="1">
      <c r="B12" s="29" t="str">
        <f>iNPUT!U35</f>
        <v>c</v>
      </c>
      <c r="C12" s="30">
        <f>iNPUT!V35</f>
        <v>-0.49984200872550061</v>
      </c>
      <c r="D12" s="30"/>
      <c r="E12" s="30"/>
      <c r="F12" s="30"/>
      <c r="G12" s="30"/>
      <c r="H12" s="30"/>
      <c r="I12" s="30"/>
      <c r="J12" s="30"/>
      <c r="K12" s="30"/>
      <c r="L12" s="30"/>
      <c r="M12" s="21"/>
    </row>
    <row r="13" spans="2:13" ht="15" customHeight="1">
      <c r="B13" s="29"/>
      <c r="C13" s="30">
        <f>iNPUT!V36</f>
        <v>-0.47248646829397589</v>
      </c>
      <c r="D13" s="33" t="s">
        <v>45</v>
      </c>
      <c r="E13" s="33"/>
      <c r="F13" s="33"/>
      <c r="G13" s="33"/>
      <c r="H13" s="33"/>
      <c r="I13" s="33"/>
      <c r="J13" s="30"/>
      <c r="K13" s="30"/>
      <c r="L13" s="30"/>
      <c r="M13" s="21"/>
    </row>
    <row r="14" spans="2:13" ht="15" customHeight="1">
      <c r="B14" s="29"/>
      <c r="C14" s="30">
        <f>iNPUT!V37</f>
        <v>-0.92237964812513762</v>
      </c>
      <c r="D14" s="30"/>
      <c r="E14" s="30" t="s">
        <v>46</v>
      </c>
      <c r="F14" s="30"/>
      <c r="G14" s="30"/>
      <c r="H14" s="30"/>
      <c r="I14" s="30"/>
      <c r="J14" s="30"/>
      <c r="K14" s="30"/>
      <c r="L14" s="30"/>
      <c r="M14" s="21"/>
    </row>
    <row r="15" spans="2:13" ht="15" customHeight="1">
      <c r="B15" s="29"/>
      <c r="C15" s="30">
        <f>iNPUT!V38</f>
        <v>-0.81809858276332403</v>
      </c>
      <c r="D15" s="30"/>
      <c r="E15" s="30">
        <f>G5</f>
        <v>-0.93956535813733111</v>
      </c>
      <c r="F15" s="30">
        <f>H5</f>
        <v>-0.63335321012723922</v>
      </c>
      <c r="G15" s="30">
        <f>I5</f>
        <v>0.53212036616428071</v>
      </c>
      <c r="H15" s="30">
        <f>J5</f>
        <v>-0.30669417726104797</v>
      </c>
      <c r="I15" s="30"/>
      <c r="J15" s="30"/>
      <c r="K15" s="30"/>
      <c r="L15" s="30"/>
      <c r="M15" s="21"/>
    </row>
    <row r="16" spans="2:13" ht="15" customHeight="1">
      <c r="B16" s="29" t="str">
        <f>iNPUT!U39</f>
        <v>o</v>
      </c>
      <c r="C16" s="30">
        <f>iNPUT!V39</f>
        <v>4.5203491912719315E-2</v>
      </c>
      <c r="D16" s="30" t="s">
        <v>44</v>
      </c>
      <c r="E16" s="30">
        <f>1/(1+EXP(-E15))</f>
        <v>0.28098814657467786</v>
      </c>
      <c r="F16" s="30">
        <f t="shared" ref="F16:H16" si="1">1/(1+EXP(-F15))</f>
        <v>0.34675059688357462</v>
      </c>
      <c r="G16" s="30">
        <f t="shared" si="1"/>
        <v>0.62997751778652755</v>
      </c>
      <c r="H16" s="30">
        <f t="shared" si="1"/>
        <v>0.42392185710875585</v>
      </c>
      <c r="I16" s="30"/>
      <c r="J16" s="30"/>
      <c r="K16" s="30"/>
      <c r="L16" s="30"/>
      <c r="M16" s="21"/>
    </row>
    <row r="17" spans="2:13" ht="15" customHeight="1">
      <c r="B17" s="29"/>
      <c r="C17" s="30">
        <f>iNPUT!V40</f>
        <v>0.69295374613999527</v>
      </c>
      <c r="D17" s="30"/>
      <c r="E17" s="30"/>
      <c r="F17" s="30"/>
      <c r="G17" s="30"/>
      <c r="H17" s="30"/>
      <c r="I17" s="30"/>
      <c r="J17" s="30"/>
      <c r="K17" s="30"/>
      <c r="L17" s="30"/>
      <c r="M17" s="21"/>
    </row>
    <row r="18" spans="2:13" ht="15" customHeight="1">
      <c r="B18" s="29"/>
      <c r="C18" s="30">
        <f>iNPUT!V41</f>
        <v>1.1668735753551522</v>
      </c>
      <c r="D18" s="30"/>
      <c r="E18" s="30"/>
      <c r="F18" s="30"/>
      <c r="G18" s="30"/>
      <c r="H18" s="30"/>
      <c r="I18" s="30"/>
      <c r="J18" s="30"/>
      <c r="K18" s="30"/>
      <c r="L18" s="30"/>
      <c r="M18" s="21"/>
    </row>
    <row r="19" spans="2:13" ht="15" customHeight="1">
      <c r="B19" s="29"/>
      <c r="C19" s="30">
        <f>iNPUT!V42</f>
        <v>-2.0304386510238137E-2</v>
      </c>
      <c r="D19" s="30"/>
      <c r="E19" s="30"/>
      <c r="F19" s="30"/>
      <c r="G19" s="30"/>
      <c r="H19" s="30"/>
      <c r="I19" s="30"/>
      <c r="J19" s="30"/>
      <c r="K19" s="30"/>
      <c r="L19" s="30"/>
      <c r="M19" s="21"/>
    </row>
    <row r="20" spans="2:13" ht="15" customHeight="1">
      <c r="B20" s="41"/>
      <c r="C20" s="30"/>
      <c r="D20" s="33" t="s">
        <v>47</v>
      </c>
      <c r="E20" s="33"/>
      <c r="F20" s="33"/>
      <c r="G20" s="33"/>
      <c r="H20" s="33"/>
      <c r="I20" s="33"/>
      <c r="J20" s="30"/>
      <c r="K20" s="30"/>
      <c r="L20" s="30"/>
      <c r="M20" s="21"/>
    </row>
    <row r="21" spans="2:13" ht="15" customHeight="1">
      <c r="B21" s="41"/>
      <c r="C21" s="30"/>
      <c r="D21" s="30"/>
      <c r="E21" s="30" t="s">
        <v>48</v>
      </c>
      <c r="F21" s="30"/>
      <c r="G21" s="30"/>
      <c r="H21" s="30"/>
      <c r="I21" s="30"/>
      <c r="J21" s="30"/>
      <c r="K21" s="30"/>
      <c r="L21" s="30"/>
      <c r="M21" s="21"/>
    </row>
    <row r="22" spans="2:13" ht="15" customHeight="1">
      <c r="B22" s="41"/>
      <c r="C22" s="30"/>
      <c r="D22" s="30"/>
      <c r="E22" s="30">
        <f>G4</f>
        <v>0.69295374613999527</v>
      </c>
      <c r="F22" s="30">
        <f>H4</f>
        <v>1.1668735753551522</v>
      </c>
      <c r="G22" s="30">
        <f>I4</f>
        <v>-2.0304386510238137E-2</v>
      </c>
      <c r="H22" s="30">
        <f>J4</f>
        <v>0.48310494943935994</v>
      </c>
      <c r="I22" s="30"/>
      <c r="J22" s="30"/>
      <c r="K22" s="30"/>
      <c r="L22" s="30"/>
      <c r="M22" s="21"/>
    </row>
    <row r="23" spans="2:13" ht="15" customHeight="1">
      <c r="B23" s="41"/>
      <c r="C23" s="30"/>
      <c r="D23" s="30" t="s">
        <v>49</v>
      </c>
      <c r="E23" s="30">
        <f>1/(1+EXP(-E22))</f>
        <v>0.66662367985429027</v>
      </c>
      <c r="F23" s="30">
        <f t="shared" ref="F23:H23" si="2">1/(1+EXP(-F22))</f>
        <v>0.762579434931559</v>
      </c>
      <c r="G23" s="30">
        <f t="shared" si="2"/>
        <v>0.49492407775798203</v>
      </c>
      <c r="H23" s="30">
        <f t="shared" si="2"/>
        <v>0.61848079481976992</v>
      </c>
      <c r="I23" s="30"/>
      <c r="J23" s="30"/>
      <c r="K23" s="30"/>
      <c r="L23" s="30"/>
      <c r="M23" s="21"/>
    </row>
    <row r="24" spans="2:13">
      <c r="B24" s="23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21"/>
    </row>
    <row r="25" spans="2:13">
      <c r="B25" s="23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21"/>
    </row>
    <row r="26" spans="2:13">
      <c r="B26" s="23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21"/>
    </row>
    <row r="27" spans="2:13">
      <c r="B27" s="23"/>
      <c r="C27" s="30"/>
      <c r="D27" s="33" t="s">
        <v>50</v>
      </c>
      <c r="E27" s="33"/>
      <c r="F27" s="33"/>
      <c r="G27" s="33"/>
      <c r="H27" s="33"/>
      <c r="I27" s="33"/>
      <c r="J27" s="30"/>
      <c r="K27" s="30"/>
      <c r="L27" s="30"/>
      <c r="M27" s="21"/>
    </row>
    <row r="28" spans="2:13">
      <c r="B28" s="23"/>
      <c r="C28" s="30"/>
      <c r="D28" s="30"/>
      <c r="E28" s="30" t="s">
        <v>51</v>
      </c>
      <c r="F28" s="30"/>
      <c r="G28" s="30"/>
      <c r="H28" s="30"/>
      <c r="I28" s="30"/>
      <c r="J28" s="30"/>
      <c r="K28" s="30"/>
      <c r="L28" s="30"/>
      <c r="M28" s="21"/>
    </row>
    <row r="29" spans="2:13">
      <c r="B29" s="23"/>
      <c r="C29" s="30"/>
      <c r="D29" s="30"/>
      <c r="E29" s="30">
        <f>G7</f>
        <v>4.5203491912719315E-2</v>
      </c>
      <c r="F29" s="30">
        <f>H7</f>
        <v>0.69295374613999527</v>
      </c>
      <c r="G29" s="30">
        <f>I7</f>
        <v>1.1668735753551522</v>
      </c>
      <c r="H29" s="30">
        <f>J7</f>
        <v>-2.0304386510238137E-2</v>
      </c>
      <c r="I29" s="30"/>
      <c r="J29" s="30"/>
      <c r="K29" s="30"/>
      <c r="L29" s="30"/>
      <c r="M29" s="21"/>
    </row>
    <row r="30" spans="2:13">
      <c r="B30" s="23"/>
      <c r="C30" s="30"/>
      <c r="D30" s="30" t="s">
        <v>52</v>
      </c>
      <c r="E30" s="30">
        <f>1/(1+EXP(-E29))</f>
        <v>0.51129894906271978</v>
      </c>
      <c r="F30" s="30">
        <f t="shared" ref="F30:H30" si="3">1/(1+EXP(-F29))</f>
        <v>0.66662367985429027</v>
      </c>
      <c r="G30" s="30">
        <f t="shared" si="3"/>
        <v>0.762579434931559</v>
      </c>
      <c r="H30" s="30">
        <f t="shared" si="3"/>
        <v>0.49492407775798203</v>
      </c>
      <c r="I30" s="30"/>
      <c r="J30" s="30"/>
      <c r="K30" s="30"/>
      <c r="L30" s="30"/>
      <c r="M30" s="21"/>
    </row>
    <row r="31" spans="2:13">
      <c r="B31" s="23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21"/>
    </row>
    <row r="32" spans="2:13">
      <c r="B32" s="23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21"/>
    </row>
    <row r="33" spans="2:13">
      <c r="B33" s="23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21"/>
    </row>
    <row r="34" spans="2:13">
      <c r="B34" s="23"/>
      <c r="C34" s="30"/>
      <c r="D34" s="33" t="s">
        <v>53</v>
      </c>
      <c r="E34" s="33"/>
      <c r="F34" s="33"/>
      <c r="G34" s="33"/>
      <c r="H34" s="33"/>
      <c r="I34" s="33"/>
      <c r="J34" s="33"/>
      <c r="K34" s="33"/>
      <c r="L34" s="30"/>
      <c r="M34" s="21"/>
    </row>
    <row r="35" spans="2:13">
      <c r="B35" s="23"/>
      <c r="C35" s="30"/>
      <c r="D35" s="34" t="s">
        <v>54</v>
      </c>
      <c r="E35" s="34"/>
      <c r="F35" s="34"/>
      <c r="G35" s="34"/>
      <c r="H35" s="34"/>
      <c r="I35" s="34"/>
      <c r="J35" s="30"/>
      <c r="K35" s="30"/>
      <c r="L35" s="30"/>
      <c r="M35" s="21"/>
    </row>
    <row r="36" spans="2:13">
      <c r="B36" s="23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21"/>
    </row>
    <row r="37" spans="2:13">
      <c r="B37" s="23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21"/>
    </row>
    <row r="38" spans="2:13">
      <c r="B38" s="23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21"/>
    </row>
    <row r="39" spans="2:13">
      <c r="B39" s="23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21"/>
    </row>
    <row r="40" spans="2:13">
      <c r="B40" s="23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21"/>
    </row>
    <row r="41" spans="2:13">
      <c r="B41" s="23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21"/>
    </row>
    <row r="42" spans="2:13">
      <c r="B42" s="23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21"/>
    </row>
    <row r="43" spans="2:13">
      <c r="B43" s="23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21"/>
    </row>
    <row r="44" spans="2:13">
      <c r="B44" s="23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21"/>
    </row>
    <row r="45" spans="2:13">
      <c r="B45" s="23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21"/>
    </row>
    <row r="46" spans="2:13">
      <c r="B46" s="23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21"/>
    </row>
    <row r="47" spans="2:13">
      <c r="B47" s="23"/>
      <c r="C47" s="30"/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/>
      <c r="J47" s="30"/>
      <c r="K47" s="30"/>
      <c r="L47" s="30"/>
      <c r="M47" s="21"/>
    </row>
    <row r="48" spans="2:13">
      <c r="B48" s="23"/>
      <c r="C48" s="30"/>
      <c r="D48" s="32" t="s">
        <v>55</v>
      </c>
      <c r="E48" s="32"/>
      <c r="F48" s="32"/>
      <c r="G48" s="32"/>
      <c r="H48" s="32"/>
      <c r="I48" s="32" t="s">
        <v>56</v>
      </c>
      <c r="J48" s="32"/>
      <c r="K48" s="32"/>
      <c r="L48" s="32"/>
      <c r="M48" s="35"/>
    </row>
    <row r="49" spans="2:13">
      <c r="B49" s="23"/>
      <c r="C49" s="30"/>
      <c r="D49" s="40">
        <f>PRODUCT(D47,E23)</f>
        <v>0</v>
      </c>
      <c r="E49" s="40">
        <f t="shared" ref="E49:H49" si="4">PRODUCT(E47,F23)</f>
        <v>0</v>
      </c>
      <c r="F49" s="40">
        <f>PRODUCT(F47,G23)</f>
        <v>0</v>
      </c>
      <c r="G49" s="40">
        <f t="shared" si="4"/>
        <v>0</v>
      </c>
      <c r="H49" s="40">
        <f t="shared" si="4"/>
        <v>0</v>
      </c>
      <c r="I49" s="30">
        <f>PRODUCT(E16,E11)</f>
        <v>-0.12981452766454271</v>
      </c>
      <c r="J49" s="30">
        <f t="shared" ref="J49:L49" si="5">PRODUCT(F16,F11)</f>
        <v>-0.15264174323706028</v>
      </c>
      <c r="K49" s="30">
        <f t="shared" si="5"/>
        <v>-0.45800702269274274</v>
      </c>
      <c r="L49" s="30">
        <f t="shared" si="5"/>
        <v>-0.28573759299601514</v>
      </c>
      <c r="M49" s="21"/>
    </row>
    <row r="50" spans="2:13">
      <c r="B50" s="23"/>
      <c r="C50" s="30"/>
      <c r="D50" s="30" t="s">
        <v>44</v>
      </c>
      <c r="E50" s="30">
        <f>SUM(D49,I49)</f>
        <v>-0.12981452766454271</v>
      </c>
      <c r="F50" s="30">
        <f t="shared" ref="F50:H50" si="6">SUM(E49,J49)</f>
        <v>-0.15264174323706028</v>
      </c>
      <c r="G50" s="30">
        <f t="shared" si="6"/>
        <v>-0.45800702269274274</v>
      </c>
      <c r="H50" s="30">
        <f t="shared" si="6"/>
        <v>-0.28573759299601514</v>
      </c>
      <c r="I50" s="30"/>
      <c r="J50" s="30"/>
      <c r="K50" s="30"/>
      <c r="L50" s="30"/>
      <c r="M50" s="21"/>
    </row>
    <row r="51" spans="2:13">
      <c r="B51" s="23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21"/>
    </row>
    <row r="52" spans="2:13">
      <c r="B52" s="23"/>
      <c r="C52" s="30"/>
      <c r="D52" s="36" t="s">
        <v>57</v>
      </c>
      <c r="E52" s="36"/>
      <c r="F52" s="36"/>
      <c r="G52" s="36"/>
      <c r="H52" s="36"/>
      <c r="I52" s="36"/>
      <c r="J52" s="36"/>
      <c r="K52" s="30"/>
      <c r="L52" s="30"/>
      <c r="M52" s="21"/>
    </row>
    <row r="53" spans="2:13">
      <c r="B53" s="23"/>
      <c r="C53" s="30"/>
      <c r="D53" s="30" t="s">
        <v>58</v>
      </c>
      <c r="E53" s="30"/>
      <c r="F53" s="30"/>
      <c r="G53" s="30"/>
      <c r="H53" s="30"/>
      <c r="I53" s="30"/>
      <c r="J53" s="30"/>
      <c r="K53" s="30"/>
      <c r="L53" s="30"/>
      <c r="M53" s="21"/>
    </row>
    <row r="54" spans="2:13">
      <c r="B54" s="23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21"/>
    </row>
    <row r="55" spans="2:13">
      <c r="B55" s="23"/>
      <c r="C55" s="30"/>
      <c r="D55" s="30"/>
      <c r="E55" s="30"/>
      <c r="F55" s="30"/>
      <c r="G55" s="30" t="s">
        <v>59</v>
      </c>
      <c r="H55" s="30">
        <f>TANH(E50)</f>
        <v>-0.12909020640247601</v>
      </c>
      <c r="I55" s="30">
        <f t="shared" ref="I55:K55" si="7">TANH(F50)</f>
        <v>-0.15146719637711928</v>
      </c>
      <c r="J55" s="30">
        <f t="shared" si="7"/>
        <v>-0.42845848861526187</v>
      </c>
      <c r="K55" s="30">
        <f t="shared" si="7"/>
        <v>-0.27820699378350089</v>
      </c>
      <c r="L55" s="30"/>
      <c r="M55" s="21"/>
    </row>
    <row r="56" spans="2:13">
      <c r="B56" s="23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21"/>
    </row>
    <row r="57" spans="2:13">
      <c r="B57" s="23"/>
      <c r="C57" s="30"/>
      <c r="D57" s="30" t="s">
        <v>60</v>
      </c>
      <c r="E57" s="30">
        <f>PRODUCT(E30,H55)</f>
        <v>-6.6003686867875569E-2</v>
      </c>
      <c r="F57" s="30">
        <f t="shared" ref="F57:H57" si="8">PRODUCT(F30,I55)</f>
        <v>-0.10097161982612768</v>
      </c>
      <c r="G57" s="30">
        <f t="shared" si="8"/>
        <v>-0.32673363213985618</v>
      </c>
      <c r="H57" s="30">
        <f t="shared" si="8"/>
        <v>-0.13769133982411982</v>
      </c>
      <c r="I57" s="30"/>
      <c r="J57" s="30"/>
      <c r="K57" s="30"/>
      <c r="L57" s="30"/>
      <c r="M57" s="21"/>
    </row>
    <row r="58" spans="2:13">
      <c r="B58" s="37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9"/>
    </row>
    <row r="60" spans="2:13">
      <c r="J60" s="30"/>
      <c r="K60" s="30"/>
    </row>
    <row r="61" spans="2:13">
      <c r="J61" s="30"/>
      <c r="K61" s="30"/>
    </row>
  </sheetData>
  <mergeCells count="7">
    <mergeCell ref="B8:B11"/>
    <mergeCell ref="B12:B15"/>
    <mergeCell ref="B16:B19"/>
    <mergeCell ref="D48:H48"/>
    <mergeCell ref="I48:M48"/>
    <mergeCell ref="B4:B7"/>
    <mergeCell ref="D35:I3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A181-4DFC-4451-9306-AF39D978BD0C}">
  <dimension ref="A1"/>
  <sheetViews>
    <sheetView workbookViewId="0">
      <selection activeCell="H5" sqref="H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FORWARD 1</vt:lpstr>
      <vt:lpstr>BACKPRO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WALL-M 2</dc:creator>
  <cp:lastModifiedBy>WALL-M 2</cp:lastModifiedBy>
  <dcterms:created xsi:type="dcterms:W3CDTF">2020-01-21T08:10:36Z</dcterms:created>
  <dcterms:modified xsi:type="dcterms:W3CDTF">2020-01-21T12:50:11Z</dcterms:modified>
</cp:coreProperties>
</file>