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ambu\Downloads\"/>
    </mc:Choice>
  </mc:AlternateContent>
  <bookViews>
    <workbookView xWindow="0" yWindow="0" windowWidth="16815" windowHeight="7770" tabRatio="784" activeTab="5"/>
  </bookViews>
  <sheets>
    <sheet name="Data split" sheetId="6" r:id="rId1"/>
    <sheet name="iNPUT" sheetId="1" r:id="rId2"/>
    <sheet name="FORWARD 1" sheetId="2" r:id="rId3"/>
    <sheet name="BACKPRO 1" sheetId="3" r:id="rId4"/>
    <sheet name="menghitung Bobot untuk squence" sheetId="8" r:id="rId5"/>
    <sheet name="Update bobot" sheetId="9" r:id="rId6"/>
    <sheet name="Sheet2" sheetId="10" r:id="rId7"/>
    <sheet name="Sheet3" sheetId="11" r:id="rId8"/>
    <sheet name="Split" sheetId="5" r:id="rId9"/>
    <sheet name="Alur perhitungan" sheetId="7" r:id="rId10"/>
    <sheet name="Sheet1" sheetId="4" r:id="rId1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M18" i="3" l="1"/>
  <c r="AO18" i="3"/>
  <c r="V18" i="3"/>
  <c r="D6" i="3"/>
  <c r="L19" i="9" a="1"/>
  <c r="W1" i="9"/>
  <c r="A19" i="9"/>
  <c r="B19" i="9"/>
  <c r="C19" i="9"/>
  <c r="D19" i="9"/>
  <c r="E19" i="9"/>
  <c r="F19" i="9"/>
  <c r="G19" i="9"/>
  <c r="H19" i="9"/>
  <c r="I19" i="9"/>
  <c r="J19" i="9"/>
  <c r="A20" i="9"/>
  <c r="B20" i="9"/>
  <c r="C20" i="9"/>
  <c r="D20" i="9"/>
  <c r="E20" i="9"/>
  <c r="F20" i="9"/>
  <c r="G20" i="9"/>
  <c r="H20" i="9"/>
  <c r="I20" i="9"/>
  <c r="J20" i="9"/>
  <c r="A21" i="9"/>
  <c r="B21" i="9"/>
  <c r="C21" i="9"/>
  <c r="D21" i="9"/>
  <c r="E21" i="9"/>
  <c r="F21" i="9"/>
  <c r="G21" i="9"/>
  <c r="H21" i="9"/>
  <c r="I21" i="9"/>
  <c r="J21" i="9"/>
  <c r="A22" i="9"/>
  <c r="B22" i="9"/>
  <c r="C22" i="9"/>
  <c r="D22" i="9"/>
  <c r="E22" i="9"/>
  <c r="F22" i="9"/>
  <c r="G22" i="9"/>
  <c r="H22" i="9"/>
  <c r="I22" i="9"/>
  <c r="J22" i="9"/>
  <c r="A23" i="9"/>
  <c r="B23" i="9"/>
  <c r="C23" i="9"/>
  <c r="D23" i="9"/>
  <c r="E23" i="9"/>
  <c r="F23" i="9"/>
  <c r="G23" i="9"/>
  <c r="H23" i="9"/>
  <c r="I23" i="9"/>
  <c r="J23" i="9"/>
  <c r="A24" i="9"/>
  <c r="B24" i="9"/>
  <c r="C24" i="9"/>
  <c r="D24" i="9"/>
  <c r="E24" i="9"/>
  <c r="F24" i="9"/>
  <c r="G24" i="9"/>
  <c r="H24" i="9"/>
  <c r="I24" i="9"/>
  <c r="J24" i="9"/>
  <c r="A25" i="9"/>
  <c r="B25" i="9"/>
  <c r="C25" i="9"/>
  <c r="D25" i="9"/>
  <c r="E25" i="9"/>
  <c r="F25" i="9"/>
  <c r="G25" i="9"/>
  <c r="H25" i="9"/>
  <c r="I25" i="9"/>
  <c r="J25" i="9"/>
  <c r="A26" i="9"/>
  <c r="B26" i="9"/>
  <c r="C26" i="9"/>
  <c r="D26" i="9"/>
  <c r="E26" i="9"/>
  <c r="F26" i="9"/>
  <c r="G26" i="9"/>
  <c r="H26" i="9"/>
  <c r="I26" i="9"/>
  <c r="J26" i="9"/>
  <c r="A27" i="9"/>
  <c r="B27" i="9"/>
  <c r="C27" i="9"/>
  <c r="D27" i="9"/>
  <c r="E27" i="9"/>
  <c r="F27" i="9"/>
  <c r="G27" i="9"/>
  <c r="H27" i="9"/>
  <c r="I27" i="9"/>
  <c r="J27" i="9"/>
  <c r="A28" i="9"/>
  <c r="B28" i="9"/>
  <c r="C28" i="9"/>
  <c r="D28" i="9"/>
  <c r="E28" i="9"/>
  <c r="F28" i="9"/>
  <c r="G28" i="9"/>
  <c r="H28" i="9"/>
  <c r="I28" i="9"/>
  <c r="J28" i="9"/>
  <c r="A29" i="9"/>
  <c r="B29" i="9"/>
  <c r="C29" i="9"/>
  <c r="D29" i="9"/>
  <c r="E29" i="9"/>
  <c r="F29" i="9"/>
  <c r="G29" i="9"/>
  <c r="H29" i="9"/>
  <c r="I29" i="9"/>
  <c r="J29" i="9"/>
  <c r="A30" i="9"/>
  <c r="B30" i="9"/>
  <c r="C30" i="9"/>
  <c r="D30" i="9"/>
  <c r="E30" i="9"/>
  <c r="F30" i="9"/>
  <c r="G30" i="9"/>
  <c r="H30" i="9"/>
  <c r="I30" i="9"/>
  <c r="J30" i="9"/>
  <c r="A31" i="9"/>
  <c r="B31" i="9"/>
  <c r="C31" i="9"/>
  <c r="D31" i="9"/>
  <c r="E31" i="9"/>
  <c r="F31" i="9"/>
  <c r="G31" i="9"/>
  <c r="H31" i="9"/>
  <c r="I31" i="9"/>
  <c r="J31" i="9"/>
  <c r="A32" i="9"/>
  <c r="B32" i="9"/>
  <c r="C32" i="9"/>
  <c r="D32" i="9"/>
  <c r="E32" i="9"/>
  <c r="F32" i="9"/>
  <c r="G32" i="9"/>
  <c r="H32" i="9"/>
  <c r="I32" i="9"/>
  <c r="J32" i="9"/>
  <c r="A33" i="9"/>
  <c r="B33" i="9"/>
  <c r="C33" i="9"/>
  <c r="D33" i="9"/>
  <c r="E33" i="9"/>
  <c r="F33" i="9"/>
  <c r="G33" i="9"/>
  <c r="H33" i="9"/>
  <c r="I33" i="9"/>
  <c r="J33" i="9"/>
  <c r="A34" i="9"/>
  <c r="B34" i="9"/>
  <c r="C34" i="9"/>
  <c r="D34" i="9"/>
  <c r="E34" i="9"/>
  <c r="F34" i="9"/>
  <c r="G34" i="9"/>
  <c r="H34" i="9"/>
  <c r="I34" i="9"/>
  <c r="J34" i="9"/>
  <c r="BD39" i="8" l="1"/>
  <c r="AS39" i="8"/>
  <c r="AH39" i="8"/>
  <c r="W39" i="8"/>
  <c r="L39" i="8"/>
  <c r="A39" i="8"/>
  <c r="BD42" i="8" a="1"/>
  <c r="AS42" i="8" a="1"/>
  <c r="AH42" i="8" a="1"/>
  <c r="W42" i="8" a="1"/>
  <c r="L42" i="8" a="1"/>
  <c r="A42" i="8" a="1"/>
  <c r="DR109" i="3"/>
  <c r="DS109" i="3"/>
  <c r="DT109" i="3"/>
  <c r="DU109" i="3"/>
  <c r="DV109" i="3"/>
  <c r="DW109" i="3"/>
  <c r="DX109" i="3"/>
  <c r="DY109" i="3"/>
  <c r="DZ109" i="3"/>
  <c r="EA109" i="3"/>
  <c r="DN40" i="3"/>
  <c r="DO40" i="3"/>
  <c r="DP40" i="3"/>
  <c r="DQ40" i="3"/>
  <c r="DN41" i="3"/>
  <c r="DO41" i="3"/>
  <c r="DP41" i="3"/>
  <c r="DQ41" i="3"/>
  <c r="DW63" i="3" s="1"/>
  <c r="DN42" i="3"/>
  <c r="DO42" i="3"/>
  <c r="DP42" i="3"/>
  <c r="DQ42" i="3"/>
  <c r="DW70" i="3" s="1"/>
  <c r="DN43" i="3"/>
  <c r="DO43" i="3"/>
  <c r="DP43" i="3"/>
  <c r="DQ43" i="3"/>
  <c r="DW77" i="3" s="1"/>
  <c r="DN44" i="3"/>
  <c r="DO44" i="3"/>
  <c r="DP44" i="3"/>
  <c r="DQ44" i="3"/>
  <c r="EA19" i="3" s="1"/>
  <c r="DW27" i="3" s="1"/>
  <c r="DW29" i="3" s="1"/>
  <c r="DN45" i="3"/>
  <c r="DO45" i="3"/>
  <c r="DP45" i="3"/>
  <c r="DQ45" i="3"/>
  <c r="DP21" i="3" s="1"/>
  <c r="DN46" i="3"/>
  <c r="DO46" i="3"/>
  <c r="DP46" i="3"/>
  <c r="DQ46" i="3"/>
  <c r="DN18" i="3"/>
  <c r="DO18" i="3"/>
  <c r="DP18" i="3"/>
  <c r="DU63" i="3"/>
  <c r="DW52" i="3"/>
  <c r="DW54" i="3" s="1"/>
  <c r="DW56" i="3" s="1"/>
  <c r="DV52" i="3"/>
  <c r="DV54" i="3" s="1"/>
  <c r="DV56" i="3" s="1"/>
  <c r="DU52" i="3"/>
  <c r="DU54" i="3" s="1"/>
  <c r="DU56" i="3" s="1"/>
  <c r="DT52" i="3"/>
  <c r="DT54" i="3" s="1"/>
  <c r="DT56" i="3" s="1"/>
  <c r="DY19" i="3"/>
  <c r="DV77" i="3"/>
  <c r="DU77" i="3"/>
  <c r="DT77" i="3"/>
  <c r="DV70" i="3"/>
  <c r="DU70" i="3"/>
  <c r="DT70" i="3"/>
  <c r="DV63" i="3"/>
  <c r="DT63" i="3"/>
  <c r="DM34" i="3"/>
  <c r="DM33" i="3"/>
  <c r="DZ19" i="3"/>
  <c r="DV27" i="3" s="1"/>
  <c r="DV29" i="3" s="1"/>
  <c r="DX19" i="3"/>
  <c r="DP31" i="3"/>
  <c r="DN21" i="3"/>
  <c r="DM21" i="3"/>
  <c r="CU40" i="3"/>
  <c r="CV40" i="3"/>
  <c r="CW40" i="3"/>
  <c r="CX40" i="3"/>
  <c r="CU41" i="3"/>
  <c r="CV41" i="3"/>
  <c r="CW41" i="3"/>
  <c r="DC63" i="3" s="1"/>
  <c r="CX41" i="3"/>
  <c r="DD63" i="3" s="1"/>
  <c r="CU42" i="3"/>
  <c r="CV42" i="3"/>
  <c r="CW42" i="3"/>
  <c r="DC70" i="3" s="1"/>
  <c r="CX42" i="3"/>
  <c r="DD70" i="3" s="1"/>
  <c r="CU43" i="3"/>
  <c r="CV43" i="3"/>
  <c r="CW43" i="3"/>
  <c r="DC77" i="3" s="1"/>
  <c r="CX43" i="3"/>
  <c r="DD77" i="3" s="1"/>
  <c r="CU44" i="3"/>
  <c r="CV44" i="3"/>
  <c r="CW44" i="3"/>
  <c r="DG19" i="3" s="1"/>
  <c r="DC27" i="3" s="1"/>
  <c r="DC29" i="3" s="1"/>
  <c r="CX44" i="3"/>
  <c r="DH19" i="3" s="1"/>
  <c r="CU45" i="3"/>
  <c r="CV45" i="3"/>
  <c r="CW45" i="3"/>
  <c r="CW31" i="3" s="1"/>
  <c r="CX45" i="3"/>
  <c r="CU46" i="3"/>
  <c r="CV46" i="3"/>
  <c r="CW46" i="3"/>
  <c r="DC52" i="3" s="1"/>
  <c r="DC54" i="3" s="1"/>
  <c r="DC56" i="3" s="1"/>
  <c r="CX46" i="3"/>
  <c r="DD52" i="3" s="1"/>
  <c r="DD54" i="3" s="1"/>
  <c r="DD56" i="3" s="1"/>
  <c r="CU38" i="3"/>
  <c r="CV38" i="3"/>
  <c r="CW38" i="3"/>
  <c r="CX38" i="3"/>
  <c r="CY109" i="3"/>
  <c r="CZ109" i="3"/>
  <c r="DA109" i="3"/>
  <c r="DB109" i="3"/>
  <c r="DC109" i="3"/>
  <c r="DD109" i="3"/>
  <c r="DE109" i="3"/>
  <c r="DF109" i="3"/>
  <c r="DG109" i="3"/>
  <c r="DH109" i="3"/>
  <c r="CF109" i="3"/>
  <c r="CG109" i="3"/>
  <c r="CH109" i="3"/>
  <c r="CI109" i="3"/>
  <c r="CJ109" i="3"/>
  <c r="CK109" i="3"/>
  <c r="CL109" i="3"/>
  <c r="CM109" i="3"/>
  <c r="CN109" i="3"/>
  <c r="CO109" i="3"/>
  <c r="CT21" i="3"/>
  <c r="CU18" i="3"/>
  <c r="CV18" i="3"/>
  <c r="CW18" i="3"/>
  <c r="CT18" i="3"/>
  <c r="DA52" i="3"/>
  <c r="DA54" i="3" s="1"/>
  <c r="DA56" i="3" s="1"/>
  <c r="DB52" i="3"/>
  <c r="DB54" i="3" s="1"/>
  <c r="DB56" i="3" s="1"/>
  <c r="DE19" i="3"/>
  <c r="DB77" i="3"/>
  <c r="DA77" i="3"/>
  <c r="DB70" i="3"/>
  <c r="DA70" i="3"/>
  <c r="DB63" i="3"/>
  <c r="DA63" i="3"/>
  <c r="CT34" i="3"/>
  <c r="CT33" i="3"/>
  <c r="CW30" i="3"/>
  <c r="DF19" i="3"/>
  <c r="DB27" i="3" s="1"/>
  <c r="DB29" i="3" s="1"/>
  <c r="CW21" i="3"/>
  <c r="CV31" i="3"/>
  <c r="AZ19" i="3"/>
  <c r="AV29" i="3"/>
  <c r="AC29" i="3"/>
  <c r="AC27" i="3"/>
  <c r="AG19" i="3"/>
  <c r="BH18" i="3"/>
  <c r="BI46" i="3"/>
  <c r="BI40" i="3"/>
  <c r="BI30" i="3"/>
  <c r="BJ38" i="3"/>
  <c r="BK38" i="3"/>
  <c r="BL38" i="3"/>
  <c r="BI38" i="3"/>
  <c r="CB38" i="3"/>
  <c r="CB40" i="3"/>
  <c r="CC40" i="3"/>
  <c r="CD40" i="3"/>
  <c r="CE40" i="3"/>
  <c r="CB41" i="3"/>
  <c r="CC41" i="3"/>
  <c r="CD41" i="3"/>
  <c r="CE41" i="3"/>
  <c r="CK63" i="3" s="1"/>
  <c r="CB42" i="3"/>
  <c r="CC42" i="3"/>
  <c r="CD42" i="3"/>
  <c r="CE42" i="3"/>
  <c r="CB43" i="3"/>
  <c r="CC43" i="3"/>
  <c r="CD43" i="3"/>
  <c r="CE43" i="3"/>
  <c r="CB44" i="3"/>
  <c r="CC44" i="3"/>
  <c r="CD44" i="3"/>
  <c r="CE44" i="3"/>
  <c r="CO19" i="3" s="1"/>
  <c r="CK27" i="3" s="1"/>
  <c r="CK29" i="3" s="1"/>
  <c r="CB45" i="3"/>
  <c r="CC45" i="3"/>
  <c r="CD45" i="3"/>
  <c r="CE45" i="3"/>
  <c r="CE30" i="3" s="1"/>
  <c r="CB46" i="3"/>
  <c r="CC46" i="3"/>
  <c r="CD46" i="3"/>
  <c r="CE46" i="3"/>
  <c r="CC38" i="3"/>
  <c r="CD38" i="3"/>
  <c r="CE38" i="3"/>
  <c r="CB18" i="3"/>
  <c r="CC18" i="3"/>
  <c r="CD18" i="3"/>
  <c r="CA18" i="3"/>
  <c r="CJ70" i="3"/>
  <c r="CI70" i="3"/>
  <c r="CI63" i="3"/>
  <c r="CI52" i="3"/>
  <c r="CI54" i="3" s="1"/>
  <c r="CI56" i="3" s="1"/>
  <c r="CK52" i="3"/>
  <c r="CK54" i="3" s="1"/>
  <c r="CK56" i="3" s="1"/>
  <c r="CJ52" i="3"/>
  <c r="CJ54" i="3" s="1"/>
  <c r="CJ56" i="3" s="1"/>
  <c r="CH52" i="3"/>
  <c r="CH54" i="3" s="1"/>
  <c r="CH56" i="3" s="1"/>
  <c r="CM19" i="3"/>
  <c r="CK77" i="3"/>
  <c r="CJ77" i="3"/>
  <c r="CI77" i="3"/>
  <c r="CH77" i="3"/>
  <c r="CK70" i="3"/>
  <c r="CH70" i="3"/>
  <c r="CJ63" i="3"/>
  <c r="CH63" i="3"/>
  <c r="CA34" i="3"/>
  <c r="CA33" i="3"/>
  <c r="CB31" i="3"/>
  <c r="CB30" i="3"/>
  <c r="CC21" i="3"/>
  <c r="CN19" i="3"/>
  <c r="CJ27" i="3" s="1"/>
  <c r="CJ29" i="3" s="1"/>
  <c r="CL19" i="3"/>
  <c r="CH27" i="3" s="1"/>
  <c r="CH29" i="3" s="1"/>
  <c r="CB21" i="3"/>
  <c r="CA21" i="3"/>
  <c r="BM109" i="3"/>
  <c r="BN109" i="3"/>
  <c r="BO109" i="3"/>
  <c r="BP109" i="3"/>
  <c r="BQ109" i="3"/>
  <c r="BR109" i="3"/>
  <c r="BS109" i="3"/>
  <c r="BT109" i="3"/>
  <c r="BU109" i="3"/>
  <c r="BV109" i="3"/>
  <c r="AQ38" i="3"/>
  <c r="AR38" i="3"/>
  <c r="AS38" i="3"/>
  <c r="AP38" i="3"/>
  <c r="W38" i="3"/>
  <c r="BJ40" i="3"/>
  <c r="BK40" i="3"/>
  <c r="BL40" i="3"/>
  <c r="BI41" i="3"/>
  <c r="BJ41" i="3"/>
  <c r="BK41" i="3"/>
  <c r="BL41" i="3"/>
  <c r="BI42" i="3"/>
  <c r="BJ42" i="3"/>
  <c r="BK42" i="3"/>
  <c r="BL42" i="3"/>
  <c r="BI43" i="3"/>
  <c r="BJ43" i="3"/>
  <c r="BK43" i="3"/>
  <c r="BL43" i="3"/>
  <c r="BI44" i="3"/>
  <c r="BJ44" i="3"/>
  <c r="BK44" i="3"/>
  <c r="BL44" i="3"/>
  <c r="BV19" i="3" s="1"/>
  <c r="BR27" i="3" s="1"/>
  <c r="BR29" i="3" s="1"/>
  <c r="BI45" i="3"/>
  <c r="BJ45" i="3"/>
  <c r="BK45" i="3"/>
  <c r="BL45" i="3"/>
  <c r="BL31" i="3" s="1"/>
  <c r="BJ46" i="3"/>
  <c r="BK46" i="3"/>
  <c r="BL46" i="3"/>
  <c r="BR52" i="3" s="1"/>
  <c r="BR54" i="3" s="1"/>
  <c r="BR56" i="3" s="1"/>
  <c r="BH33" i="3"/>
  <c r="BH34" i="3"/>
  <c r="BI18" i="3"/>
  <c r="BJ18" i="3"/>
  <c r="BK18" i="3"/>
  <c r="BO52" i="3"/>
  <c r="BO54" i="3" s="1"/>
  <c r="BO56" i="3" s="1"/>
  <c r="BQ52" i="3"/>
  <c r="BQ54" i="3" s="1"/>
  <c r="BQ56" i="3" s="1"/>
  <c r="BP52" i="3"/>
  <c r="BP54" i="3" s="1"/>
  <c r="BP56" i="3" s="1"/>
  <c r="BS19" i="3"/>
  <c r="BR77" i="3"/>
  <c r="BQ77" i="3"/>
  <c r="BP77" i="3"/>
  <c r="BO77" i="3"/>
  <c r="BR70" i="3"/>
  <c r="BQ70" i="3"/>
  <c r="BP70" i="3"/>
  <c r="BO70" i="3"/>
  <c r="BR63" i="3"/>
  <c r="BQ63" i="3"/>
  <c r="BP63" i="3"/>
  <c r="BO63" i="3"/>
  <c r="BI31" i="3"/>
  <c r="BJ30" i="3"/>
  <c r="BU19" i="3"/>
  <c r="BQ27" i="3" s="1"/>
  <c r="BQ29" i="3" s="1"/>
  <c r="BT19" i="3"/>
  <c r="BP27" i="3" s="1"/>
  <c r="BP29" i="3" s="1"/>
  <c r="BJ31" i="3"/>
  <c r="BH21" i="3"/>
  <c r="AQ33" i="3"/>
  <c r="AR33" i="3"/>
  <c r="AS33" i="3"/>
  <c r="AT109" i="3"/>
  <c r="AU109" i="3"/>
  <c r="AV109" i="3"/>
  <c r="AW109" i="3"/>
  <c r="AX109" i="3"/>
  <c r="AY109" i="3"/>
  <c r="AZ109" i="3"/>
  <c r="BA109" i="3"/>
  <c r="BB109" i="3"/>
  <c r="BC109" i="3"/>
  <c r="AA109" i="3"/>
  <c r="DQ30" i="3" l="1"/>
  <c r="DQ31" i="3"/>
  <c r="DU27" i="3"/>
  <c r="DU29" i="3" s="1"/>
  <c r="DO31" i="3"/>
  <c r="DO30" i="3"/>
  <c r="DO21" i="3"/>
  <c r="DM27" i="3" s="1"/>
  <c r="DT27" i="3"/>
  <c r="DT29" i="3" s="1"/>
  <c r="DN30" i="3"/>
  <c r="DN31" i="3"/>
  <c r="DP30" i="3"/>
  <c r="CV21" i="3"/>
  <c r="DA27" i="3"/>
  <c r="DA29" i="3" s="1"/>
  <c r="CU31" i="3"/>
  <c r="CU30" i="3"/>
  <c r="CU21" i="3"/>
  <c r="DD27" i="3"/>
  <c r="DD29" i="3" s="1"/>
  <c r="CX30" i="3"/>
  <c r="CX31" i="3"/>
  <c r="CV30" i="3"/>
  <c r="CE31" i="3"/>
  <c r="CD21" i="3"/>
  <c r="CA27" i="3"/>
  <c r="CI27" i="3"/>
  <c r="CI29" i="3" s="1"/>
  <c r="CD31" i="3"/>
  <c r="CD30" i="3"/>
  <c r="CC31" i="3"/>
  <c r="CC30" i="3"/>
  <c r="BI21" i="3"/>
  <c r="BK31" i="3"/>
  <c r="BK30" i="3"/>
  <c r="BJ21" i="3"/>
  <c r="BK21" i="3"/>
  <c r="BO27" i="3"/>
  <c r="BO29" i="3" s="1"/>
  <c r="BL30" i="3"/>
  <c r="CT27" i="3" l="1"/>
  <c r="BH27" i="3"/>
  <c r="AB109" i="3" l="1"/>
  <c r="AC109" i="3"/>
  <c r="AD109" i="3"/>
  <c r="AE109" i="3"/>
  <c r="AF109" i="3"/>
  <c r="J8" i="3" l="1"/>
  <c r="K8" i="3"/>
  <c r="L8" i="3"/>
  <c r="M8" i="3"/>
  <c r="N1" i="3"/>
  <c r="R1" i="3"/>
  <c r="V1" i="3"/>
  <c r="Z1" i="3"/>
  <c r="AD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B28" i="2"/>
  <c r="D1" i="3"/>
  <c r="E1" i="3"/>
  <c r="F1" i="3"/>
  <c r="G1" i="3"/>
  <c r="D2" i="3"/>
  <c r="E2" i="3"/>
  <c r="F2" i="3"/>
  <c r="G2" i="3"/>
  <c r="D3" i="3"/>
  <c r="E3" i="3"/>
  <c r="F3" i="3"/>
  <c r="G3" i="3"/>
  <c r="D4" i="3"/>
  <c r="E4" i="3"/>
  <c r="F4" i="3"/>
  <c r="G4" i="3"/>
  <c r="D5" i="3"/>
  <c r="E5" i="3"/>
  <c r="AP18" i="3" s="1"/>
  <c r="F5" i="3"/>
  <c r="AQ18" i="3" s="1"/>
  <c r="G5" i="3"/>
  <c r="AR18" i="3" s="1"/>
  <c r="E6" i="3"/>
  <c r="W18" i="3" s="1"/>
  <c r="F6" i="3"/>
  <c r="X18" i="3" s="1"/>
  <c r="G6" i="3"/>
  <c r="Y18" i="3" s="1"/>
  <c r="J37" i="1"/>
  <c r="I37" i="1"/>
  <c r="H37" i="1"/>
  <c r="BN40" i="2"/>
  <c r="BN36" i="2"/>
  <c r="BN32" i="2"/>
  <c r="BN28" i="2"/>
  <c r="BA40" i="2"/>
  <c r="BA36" i="2"/>
  <c r="BA32" i="2"/>
  <c r="BA28" i="2"/>
  <c r="C36" i="1"/>
  <c r="D36" i="1"/>
  <c r="E36" i="1"/>
  <c r="F36" i="1"/>
  <c r="C37" i="1"/>
  <c r="D37" i="1"/>
  <c r="E37" i="1"/>
  <c r="F37" i="1"/>
  <c r="C35" i="1"/>
  <c r="AN40" i="2"/>
  <c r="AN36" i="2"/>
  <c r="AN32" i="2"/>
  <c r="AN28" i="2"/>
  <c r="AA40" i="2"/>
  <c r="AA36" i="2"/>
  <c r="AA32" i="2"/>
  <c r="AA28" i="2"/>
  <c r="N40" i="2"/>
  <c r="N36" i="2"/>
  <c r="N32" i="2"/>
  <c r="N28" i="2"/>
  <c r="A40" i="2"/>
  <c r="A36" i="2"/>
  <c r="A28" i="2"/>
  <c r="A32" i="2"/>
  <c r="F32" i="1"/>
  <c r="A24" i="6"/>
  <c r="B24" i="6"/>
  <c r="C24" i="6"/>
  <c r="D24" i="6"/>
  <c r="E24" i="6"/>
  <c r="A25" i="6"/>
  <c r="B25" i="6"/>
  <c r="C25" i="6"/>
  <c r="D25" i="6"/>
  <c r="E25" i="6"/>
  <c r="A26" i="6"/>
  <c r="B26" i="6"/>
  <c r="C26" i="6"/>
  <c r="D26" i="6"/>
  <c r="E26" i="6"/>
  <c r="A27" i="6"/>
  <c r="B27" i="6"/>
  <c r="C27" i="6"/>
  <c r="D27" i="6"/>
  <c r="E27" i="6"/>
  <c r="A28" i="6"/>
  <c r="B28" i="6"/>
  <c r="C28" i="6"/>
  <c r="D28" i="6"/>
  <c r="E28" i="6"/>
  <c r="A29" i="6"/>
  <c r="B29" i="6"/>
  <c r="C29" i="6"/>
  <c r="D29" i="6"/>
  <c r="E29" i="6"/>
  <c r="A30" i="6"/>
  <c r="B30" i="6"/>
  <c r="C30" i="6"/>
  <c r="D30" i="6"/>
  <c r="E30" i="6"/>
  <c r="A31" i="6"/>
  <c r="B31" i="6"/>
  <c r="C31" i="6"/>
  <c r="D31" i="6"/>
  <c r="E31" i="6"/>
  <c r="G16" i="1"/>
  <c r="H16" i="1"/>
  <c r="I16" i="1"/>
  <c r="J16" i="1"/>
  <c r="K15" i="1"/>
  <c r="K16" i="1"/>
  <c r="J15" i="1"/>
  <c r="I15" i="1"/>
  <c r="H15" i="1"/>
  <c r="C18" i="1"/>
  <c r="D18" i="1"/>
  <c r="E18" i="1"/>
  <c r="B18" i="1"/>
  <c r="C17" i="1"/>
  <c r="D17" i="1"/>
  <c r="E17" i="1"/>
  <c r="B17" i="1"/>
  <c r="G15" i="1"/>
  <c r="B24" i="1" l="1"/>
  <c r="H10" i="1"/>
  <c r="H14" i="1"/>
  <c r="H11" i="1"/>
  <c r="H12" i="1"/>
  <c r="H13" i="1"/>
  <c r="J12" i="1"/>
  <c r="J14" i="1"/>
  <c r="D24" i="1"/>
  <c r="J11" i="1"/>
  <c r="J10" i="1"/>
  <c r="I14" i="1"/>
  <c r="K14" i="1"/>
  <c r="K10" i="1"/>
  <c r="K11" i="1"/>
  <c r="K13" i="1"/>
  <c r="K12" i="1"/>
  <c r="I13" i="1"/>
  <c r="I10" i="1"/>
  <c r="I12" i="1"/>
  <c r="I11" i="1"/>
  <c r="J13" i="1"/>
  <c r="O40" i="1" l="1"/>
  <c r="Y43" i="1" s="1"/>
  <c r="N40" i="1"/>
  <c r="X43" i="1" s="1"/>
  <c r="E24" i="1"/>
  <c r="G23" i="1"/>
  <c r="G22" i="1"/>
  <c r="E25" i="1"/>
  <c r="C25" i="1"/>
  <c r="D25" i="1"/>
  <c r="J23" i="1" s="1"/>
  <c r="E43" i="1" s="1"/>
  <c r="B25" i="1"/>
  <c r="C24" i="1"/>
  <c r="G11" i="1"/>
  <c r="G12" i="1"/>
  <c r="G13" i="1"/>
  <c r="G14" i="1"/>
  <c r="G19" i="1"/>
  <c r="G20" i="1"/>
  <c r="G21" i="1"/>
  <c r="G10" i="1"/>
  <c r="H23" i="1" l="1"/>
  <c r="C43" i="1" s="1"/>
  <c r="K23" i="1"/>
  <c r="F43" i="1" s="1"/>
  <c r="I23" i="1"/>
  <c r="D43" i="1" s="1"/>
  <c r="J22" i="1"/>
  <c r="K22" i="1"/>
  <c r="F42" i="1" s="1"/>
  <c r="H22" i="1"/>
  <c r="C42" i="1" s="1"/>
  <c r="I22" i="1"/>
  <c r="G73" i="2" l="1"/>
  <c r="F34" i="1" l="1"/>
  <c r="F33" i="1"/>
  <c r="F35" i="1"/>
  <c r="K20" i="1"/>
  <c r="F40" i="1" s="1"/>
  <c r="K19" i="1"/>
  <c r="F39" i="1" s="1"/>
  <c r="F31" i="1"/>
  <c r="K21" i="1"/>
  <c r="F41" i="1" s="1"/>
  <c r="E31" i="1"/>
  <c r="E33" i="1"/>
  <c r="E35" i="1"/>
  <c r="J20" i="1"/>
  <c r="E40" i="1" s="1"/>
  <c r="E42" i="1"/>
  <c r="E32" i="1"/>
  <c r="E34" i="1"/>
  <c r="J19" i="1"/>
  <c r="E39" i="1" s="1"/>
  <c r="J21" i="1"/>
  <c r="E41" i="1" s="1"/>
  <c r="C33" i="1"/>
  <c r="H20" i="1"/>
  <c r="C40" i="1" s="1"/>
  <c r="C32" i="1"/>
  <c r="C34" i="1"/>
  <c r="H21" i="1"/>
  <c r="C41" i="1" s="1"/>
  <c r="C31" i="1"/>
  <c r="H19" i="1"/>
  <c r="C39" i="1" s="1"/>
  <c r="D33" i="1"/>
  <c r="D35" i="1"/>
  <c r="I20" i="1"/>
  <c r="D40" i="1" s="1"/>
  <c r="D42" i="1"/>
  <c r="D34" i="1"/>
  <c r="I21" i="1"/>
  <c r="D41" i="1" s="1"/>
  <c r="D31" i="1"/>
  <c r="D32" i="1"/>
  <c r="I19" i="1"/>
  <c r="D39" i="1" s="1"/>
  <c r="N30" i="1" l="1" a="1"/>
  <c r="N35" i="1" s="1"/>
  <c r="N32" i="1" l="1"/>
  <c r="N34" i="1"/>
  <c r="N37" i="1"/>
  <c r="N33" i="1"/>
  <c r="N36" i="1"/>
  <c r="N30" i="1"/>
  <c r="N39" i="1"/>
  <c r="N31" i="1"/>
  <c r="N38" i="1"/>
  <c r="X27" i="1" l="1" a="1"/>
  <c r="X36" i="1" s="1"/>
  <c r="B37" i="2" s="1"/>
  <c r="X28" i="1" l="1"/>
  <c r="B29" i="2" s="1"/>
  <c r="X30" i="1"/>
  <c r="B31" i="2" s="1"/>
  <c r="X27" i="1"/>
  <c r="X37" i="1"/>
  <c r="B38" i="2" s="1"/>
  <c r="X39" i="1"/>
  <c r="B40" i="2" s="1"/>
  <c r="X29" i="1"/>
  <c r="B30" i="2" s="1"/>
  <c r="X38" i="1"/>
  <c r="B39" i="2" s="1"/>
  <c r="X40" i="1"/>
  <c r="B41" i="2" s="1"/>
  <c r="X35" i="1"/>
  <c r="B36" i="2" s="1"/>
  <c r="X31" i="1"/>
  <c r="B32" i="2" s="1"/>
  <c r="X42" i="1"/>
  <c r="B43" i="2" s="1"/>
  <c r="X41" i="1"/>
  <c r="B42" i="2" s="1"/>
  <c r="X34" i="1"/>
  <c r="B35" i="2" s="1"/>
  <c r="X33" i="1"/>
  <c r="B34" i="2" s="1"/>
  <c r="X32" i="1"/>
  <c r="B33" i="2" s="1"/>
  <c r="F31" i="2" l="1" a="1"/>
  <c r="I31" i="2" s="1"/>
  <c r="G53" i="2" s="1"/>
  <c r="G54" i="2" s="1"/>
  <c r="E87" i="2" s="1"/>
  <c r="CD87" i="2" s="1"/>
  <c r="M5" i="3" s="1"/>
  <c r="F30" i="2" a="1"/>
  <c r="H30" i="2" s="1"/>
  <c r="F46" i="2" s="1"/>
  <c r="F47" i="2" s="1"/>
  <c r="F28" i="2" a="1"/>
  <c r="G28" i="2" s="1"/>
  <c r="E34" i="2" s="1"/>
  <c r="F29" i="2" a="1"/>
  <c r="G31" i="2"/>
  <c r="E53" i="2" s="1"/>
  <c r="E54" i="2" s="1"/>
  <c r="C87" i="2" s="1"/>
  <c r="CB87" i="2" s="1"/>
  <c r="K5" i="3" s="1"/>
  <c r="E73" i="2" l="1"/>
  <c r="D86" i="2"/>
  <c r="CC86" i="2" s="1"/>
  <c r="L4" i="3" s="1"/>
  <c r="H31" i="2"/>
  <c r="F53" i="2" s="1"/>
  <c r="F54" i="2" s="1"/>
  <c r="D87" i="2" s="1"/>
  <c r="CC87" i="2" s="1"/>
  <c r="L5" i="3" s="1"/>
  <c r="F31" i="2"/>
  <c r="D53" i="2" s="1"/>
  <c r="D54" i="2" s="1"/>
  <c r="B87" i="2" s="1"/>
  <c r="CA87" i="2" s="1"/>
  <c r="J5" i="3" s="1"/>
  <c r="F30" i="2"/>
  <c r="D46" i="2" s="1"/>
  <c r="D47" i="2" s="1"/>
  <c r="I28" i="2"/>
  <c r="G34" i="2" s="1"/>
  <c r="G35" i="2" s="1"/>
  <c r="E84" i="2" s="1"/>
  <c r="CD84" i="2" s="1"/>
  <c r="M2" i="3" s="1"/>
  <c r="E35" i="2"/>
  <c r="C84" i="2" s="1"/>
  <c r="CB84" i="2" s="1"/>
  <c r="K2" i="3" s="1"/>
  <c r="G30" i="2"/>
  <c r="E46" i="2" s="1"/>
  <c r="E47" i="2" s="1"/>
  <c r="F28" i="2"/>
  <c r="I30" i="2"/>
  <c r="G46" i="2" s="1"/>
  <c r="G47" i="2" s="1"/>
  <c r="E86" i="2" s="1"/>
  <c r="CD86" i="2" s="1"/>
  <c r="M4" i="3" s="1"/>
  <c r="H28" i="2"/>
  <c r="F34" i="2" s="1"/>
  <c r="F35" i="2" s="1"/>
  <c r="D84" i="2" s="1"/>
  <c r="CC84" i="2" s="1"/>
  <c r="L2" i="3" s="1"/>
  <c r="G29" i="2"/>
  <c r="E39" i="2" s="1"/>
  <c r="E40" i="2" s="1"/>
  <c r="C85" i="2" s="1"/>
  <c r="CB85" i="2" s="1"/>
  <c r="K3" i="3" s="1"/>
  <c r="H29" i="2"/>
  <c r="F39" i="2" s="1"/>
  <c r="F40" i="2" s="1"/>
  <c r="D85" i="2" s="1"/>
  <c r="CC85" i="2" s="1"/>
  <c r="L3" i="3" s="1"/>
  <c r="F29" i="2"/>
  <c r="D39" i="2" s="1"/>
  <c r="D40" i="2" s="1"/>
  <c r="B85" i="2" s="1"/>
  <c r="CA85" i="2" s="1"/>
  <c r="J3" i="3" s="1"/>
  <c r="I29" i="2"/>
  <c r="G39" i="2" s="1"/>
  <c r="G40" i="2" s="1"/>
  <c r="E85" i="2" s="1"/>
  <c r="CD85" i="2" s="1"/>
  <c r="M3" i="3" s="1"/>
  <c r="D34" i="2" l="1"/>
  <c r="D35" i="2" s="1"/>
  <c r="D73" i="2"/>
  <c r="C86" i="2"/>
  <c r="CB86" i="2" s="1"/>
  <c r="K4" i="3" s="1"/>
  <c r="C73" i="2"/>
  <c r="B86" i="2"/>
  <c r="CA86" i="2" s="1"/>
  <c r="J4" i="3" s="1"/>
  <c r="K73" i="2"/>
  <c r="F73" i="2"/>
  <c r="I73" i="2"/>
  <c r="J73" i="2"/>
  <c r="F74" i="2" s="1"/>
  <c r="E74" i="2" l="1"/>
  <c r="C88" i="2" s="1"/>
  <c r="CB88" i="2" s="1"/>
  <c r="K6" i="3" s="1"/>
  <c r="B84" i="2"/>
  <c r="CA84" i="2" s="1"/>
  <c r="J2" i="3" s="1"/>
  <c r="H73" i="2"/>
  <c r="D74" i="2" s="1"/>
  <c r="B88" i="2" s="1"/>
  <c r="CA88" i="2" s="1"/>
  <c r="J6" i="3" s="1"/>
  <c r="I79" i="2"/>
  <c r="F81" i="2" s="1"/>
  <c r="D88" i="2"/>
  <c r="CC88" i="2" s="1"/>
  <c r="L6" i="3" s="1"/>
  <c r="G74" i="2"/>
  <c r="G79" i="2" l="1"/>
  <c r="D81" i="2" s="1"/>
  <c r="B89" i="2" s="1"/>
  <c r="CA89" i="2" s="1"/>
  <c r="J7" i="3" s="1"/>
  <c r="H79" i="2"/>
  <c r="E81" i="2" s="1"/>
  <c r="J79" i="2"/>
  <c r="G81" i="2" s="1"/>
  <c r="E88" i="2"/>
  <c r="CD88" i="2" s="1"/>
  <c r="M6" i="3" s="1"/>
  <c r="G32" i="1"/>
  <c r="H32" i="1"/>
  <c r="C89" i="2"/>
  <c r="CB89" i="2" s="1"/>
  <c r="K7" i="3" s="1"/>
  <c r="I32" i="1"/>
  <c r="D89" i="2"/>
  <c r="CC89" i="2" s="1"/>
  <c r="L7" i="3" s="1"/>
  <c r="J32" i="1" l="1"/>
  <c r="O30" i="1" s="1" a="1"/>
  <c r="O39" i="1" s="1"/>
  <c r="E89" i="2"/>
  <c r="CD89" i="2" s="1"/>
  <c r="M7" i="3" s="1"/>
  <c r="O34" i="1" l="1"/>
  <c r="O37" i="1"/>
  <c r="O33" i="1"/>
  <c r="O36" i="1"/>
  <c r="O31" i="1"/>
  <c r="O32" i="1"/>
  <c r="O35" i="1"/>
  <c r="O30" i="1"/>
  <c r="O38" i="1"/>
  <c r="Y27" i="1" a="1"/>
  <c r="Y34" i="1" s="1"/>
  <c r="O35" i="2" s="1"/>
  <c r="Y32" i="1" l="1"/>
  <c r="O33" i="2" s="1"/>
  <c r="Y40" i="1"/>
  <c r="O41" i="2" s="1"/>
  <c r="Y38" i="1"/>
  <c r="O39" i="2" s="1"/>
  <c r="Y41" i="1"/>
  <c r="O42" i="2" s="1"/>
  <c r="Y30" i="1"/>
  <c r="Y39" i="1"/>
  <c r="O40" i="2" s="1"/>
  <c r="Y27" i="1"/>
  <c r="Y33" i="1"/>
  <c r="O34" i="2" s="1"/>
  <c r="Y37" i="1"/>
  <c r="O38" i="2" s="1"/>
  <c r="Y42" i="1"/>
  <c r="O43" i="2" s="1"/>
  <c r="Y36" i="1"/>
  <c r="O37" i="2" s="1"/>
  <c r="Y28" i="1"/>
  <c r="Y31" i="1"/>
  <c r="O32" i="2" s="1"/>
  <c r="Y35" i="1"/>
  <c r="O36" i="2" s="1"/>
  <c r="Y29" i="1"/>
  <c r="O30" i="2" l="1"/>
  <c r="P8" i="3"/>
  <c r="O8" i="3"/>
  <c r="O29" i="2"/>
  <c r="O28" i="2"/>
  <c r="N8" i="3"/>
  <c r="O31" i="2"/>
  <c r="Q8" i="3"/>
  <c r="S30" i="2" a="1"/>
  <c r="S31" i="2" a="1"/>
  <c r="S29" i="2" a="1"/>
  <c r="S28" i="2" l="1" a="1"/>
  <c r="U28" i="2" s="1"/>
  <c r="S34" i="2" s="1"/>
  <c r="S35" i="2" s="1"/>
  <c r="Q84" i="2" s="1"/>
  <c r="CG84" i="2" s="1"/>
  <c r="P2" i="3" s="1"/>
  <c r="U31" i="2"/>
  <c r="S53" i="2" s="1"/>
  <c r="S54" i="2" s="1"/>
  <c r="Q87" i="2" s="1"/>
  <c r="CG87" i="2" s="1"/>
  <c r="P5" i="3" s="1"/>
  <c r="V31" i="2"/>
  <c r="T53" i="2" s="1"/>
  <c r="T54" i="2" s="1"/>
  <c r="R87" i="2" s="1"/>
  <c r="CH87" i="2" s="1"/>
  <c r="Q5" i="3" s="1"/>
  <c r="T31" i="2"/>
  <c r="R53" i="2" s="1"/>
  <c r="R54" i="2" s="1"/>
  <c r="P87" i="2" s="1"/>
  <c r="CF87" i="2" s="1"/>
  <c r="O5" i="3" s="1"/>
  <c r="S31" i="2"/>
  <c r="Q53" i="2" s="1"/>
  <c r="Q54" i="2" s="1"/>
  <c r="O87" i="2" s="1"/>
  <c r="CE87" i="2" s="1"/>
  <c r="N5" i="3" s="1"/>
  <c r="U30" i="2"/>
  <c r="S46" i="2" s="1"/>
  <c r="S47" i="2" s="1"/>
  <c r="S30" i="2"/>
  <c r="Q46" i="2" s="1"/>
  <c r="Q47" i="2" s="1"/>
  <c r="T30" i="2"/>
  <c r="R46" i="2" s="1"/>
  <c r="R47" i="2" s="1"/>
  <c r="V30" i="2"/>
  <c r="T46" i="2" s="1"/>
  <c r="T47" i="2" s="1"/>
  <c r="U29" i="2"/>
  <c r="S39" i="2" s="1"/>
  <c r="S40" i="2" s="1"/>
  <c r="Q85" i="2" s="1"/>
  <c r="CG85" i="2" s="1"/>
  <c r="P3" i="3" s="1"/>
  <c r="T29" i="2"/>
  <c r="R39" i="2" s="1"/>
  <c r="R40" i="2" s="1"/>
  <c r="P85" i="2" s="1"/>
  <c r="CF85" i="2" s="1"/>
  <c r="O3" i="3" s="1"/>
  <c r="S29" i="2"/>
  <c r="Q39" i="2" s="1"/>
  <c r="Q40" i="2" s="1"/>
  <c r="O85" i="2" s="1"/>
  <c r="CE85" i="2" s="1"/>
  <c r="N3" i="3" s="1"/>
  <c r="V29" i="2"/>
  <c r="T39" i="2" s="1"/>
  <c r="T40" i="2" s="1"/>
  <c r="R85" i="2" s="1"/>
  <c r="CH85" i="2" s="1"/>
  <c r="Q3" i="3" s="1"/>
  <c r="T28" i="2"/>
  <c r="S28" i="2"/>
  <c r="V28" i="2"/>
  <c r="T34" i="2" s="1"/>
  <c r="T35" i="2" s="1"/>
  <c r="R84" i="2" s="1"/>
  <c r="CH84" i="2" s="1"/>
  <c r="Q2" i="3" s="1"/>
  <c r="R86" i="2" l="1"/>
  <c r="CH86" i="2" s="1"/>
  <c r="Q4" i="3" s="1"/>
  <c r="S73" i="2"/>
  <c r="P86" i="2"/>
  <c r="CF86" i="2" s="1"/>
  <c r="O4" i="3" s="1"/>
  <c r="Q73" i="2"/>
  <c r="O86" i="2"/>
  <c r="CE86" i="2" s="1"/>
  <c r="N4" i="3" s="1"/>
  <c r="P73" i="2"/>
  <c r="R73" i="2"/>
  <c r="Q86" i="2"/>
  <c r="CG86" i="2" s="1"/>
  <c r="P4" i="3" s="1"/>
  <c r="Q34" i="2"/>
  <c r="Q35" i="2" s="1"/>
  <c r="R34" i="2"/>
  <c r="R35" i="2" s="1"/>
  <c r="X73" i="2"/>
  <c r="W73" i="2"/>
  <c r="S74" i="2" l="1"/>
  <c r="V79" i="2" s="1"/>
  <c r="S81" i="2" s="1"/>
  <c r="U73" i="2"/>
  <c r="Q74" i="2" s="1"/>
  <c r="O84" i="2"/>
  <c r="CE84" i="2" s="1"/>
  <c r="N2" i="3" s="1"/>
  <c r="Q88" i="2"/>
  <c r="CG88" i="2" s="1"/>
  <c r="P6" i="3" s="1"/>
  <c r="T74" i="2"/>
  <c r="V73" i="2"/>
  <c r="R74" i="2" s="1"/>
  <c r="P84" i="2"/>
  <c r="CF84" i="2" s="1"/>
  <c r="O2" i="3" s="1"/>
  <c r="I33" i="1" l="1"/>
  <c r="Q89" i="2"/>
  <c r="CG89" i="2" s="1"/>
  <c r="P7" i="3" s="1"/>
  <c r="U79" i="2"/>
  <c r="R81" i="2" s="1"/>
  <c r="P88" i="2"/>
  <c r="CF88" i="2" s="1"/>
  <c r="O6" i="3" s="1"/>
  <c r="W79" i="2"/>
  <c r="T81" i="2" s="1"/>
  <c r="R88" i="2"/>
  <c r="CH88" i="2" s="1"/>
  <c r="Q6" i="3" s="1"/>
  <c r="T79" i="2"/>
  <c r="Q81" i="2" s="1"/>
  <c r="O88" i="2"/>
  <c r="CE88" i="2" s="1"/>
  <c r="N6" i="3" s="1"/>
  <c r="H33" i="1" l="1"/>
  <c r="P89" i="2"/>
  <c r="CF89" i="2" s="1"/>
  <c r="O7" i="3" s="1"/>
  <c r="J33" i="1"/>
  <c r="R89" i="2"/>
  <c r="CH89" i="2" s="1"/>
  <c r="Q7" i="3" s="1"/>
  <c r="G33" i="1"/>
  <c r="O89" i="2"/>
  <c r="CE89" i="2" s="1"/>
  <c r="N7" i="3" s="1"/>
  <c r="P30" i="1" l="1" a="1"/>
  <c r="P31" i="1" s="1"/>
  <c r="P30" i="1" l="1"/>
  <c r="P32" i="1"/>
  <c r="P39" i="1"/>
  <c r="P35" i="1"/>
  <c r="P36" i="1"/>
  <c r="P33" i="1"/>
  <c r="P38" i="1"/>
  <c r="P37" i="1"/>
  <c r="P34" i="1"/>
  <c r="Z27" i="1" l="1" a="1"/>
  <c r="Z27" i="1" s="1"/>
  <c r="R8" i="3" s="1"/>
  <c r="Z34" i="1" l="1"/>
  <c r="AB35" i="2" s="1"/>
  <c r="Z39" i="1"/>
  <c r="AB40" i="2" s="1"/>
  <c r="Z42" i="1"/>
  <c r="AB43" i="2" s="1"/>
  <c r="Z29" i="1"/>
  <c r="Z38" i="1"/>
  <c r="AB39" i="2" s="1"/>
  <c r="Z36" i="1"/>
  <c r="AB37" i="2" s="1"/>
  <c r="Z30" i="1"/>
  <c r="U8" i="3" s="1"/>
  <c r="Z40" i="1"/>
  <c r="AB41" i="2" s="1"/>
  <c r="AF31" i="2" s="1" a="1"/>
  <c r="Z41" i="1"/>
  <c r="AB42" i="2" s="1"/>
  <c r="Z28" i="1"/>
  <c r="AB28" i="2"/>
  <c r="Z32" i="1"/>
  <c r="AB33" i="2" s="1"/>
  <c r="AF29" i="2" s="1" a="1"/>
  <c r="Z37" i="1"/>
  <c r="AB38" i="2" s="1"/>
  <c r="Z31" i="1"/>
  <c r="AB32" i="2" s="1"/>
  <c r="Z33" i="1"/>
  <c r="AB34" i="2" s="1"/>
  <c r="Z35" i="1"/>
  <c r="AB36" i="2" s="1"/>
  <c r="AF30" i="2" s="1" a="1"/>
  <c r="AI30" i="2" l="1"/>
  <c r="AG46" i="2" s="1"/>
  <c r="AG47" i="2" s="1"/>
  <c r="AH30" i="2"/>
  <c r="AF46" i="2" s="1"/>
  <c r="AF47" i="2" s="1"/>
  <c r="AG30" i="2"/>
  <c r="AE46" i="2" s="1"/>
  <c r="AE47" i="2" s="1"/>
  <c r="AC86" i="2" s="1"/>
  <c r="CJ86" i="2" s="1"/>
  <c r="S4" i="3" s="1"/>
  <c r="AF30" i="2"/>
  <c r="AD46" i="2" s="1"/>
  <c r="AD47" i="2" s="1"/>
  <c r="AB86" i="2" s="1"/>
  <c r="CI86" i="2" s="1"/>
  <c r="R4" i="3" s="1"/>
  <c r="AI31" i="2"/>
  <c r="AG53" i="2" s="1"/>
  <c r="AG54" i="2" s="1"/>
  <c r="AE87" i="2" s="1"/>
  <c r="CL87" i="2" s="1"/>
  <c r="U5" i="3" s="1"/>
  <c r="AF31" i="2"/>
  <c r="AD53" i="2" s="1"/>
  <c r="AD54" i="2" s="1"/>
  <c r="AB87" i="2" s="1"/>
  <c r="CI87" i="2" s="1"/>
  <c r="R5" i="3" s="1"/>
  <c r="AG31" i="2"/>
  <c r="AE53" i="2" s="1"/>
  <c r="AE54" i="2" s="1"/>
  <c r="AC87" i="2" s="1"/>
  <c r="CJ87" i="2" s="1"/>
  <c r="S5" i="3" s="1"/>
  <c r="AB30" i="2"/>
  <c r="T8" i="3"/>
  <c r="S8" i="3"/>
  <c r="AB29" i="2"/>
  <c r="AB31" i="2"/>
  <c r="AF28" i="2" s="1" a="1"/>
  <c r="AG28" i="2" s="1"/>
  <c r="AE34" i="2" s="1"/>
  <c r="AE35" i="2" s="1"/>
  <c r="AH31" i="2"/>
  <c r="AF53" i="2" s="1"/>
  <c r="AF54" i="2" s="1"/>
  <c r="AD87" i="2" s="1"/>
  <c r="CK87" i="2" s="1"/>
  <c r="T5" i="3" s="1"/>
  <c r="AI29" i="2"/>
  <c r="AG39" i="2" s="1"/>
  <c r="AG40" i="2" s="1"/>
  <c r="AE85" i="2" s="1"/>
  <c r="CL85" i="2" s="1"/>
  <c r="U3" i="3" s="1"/>
  <c r="AF29" i="2"/>
  <c r="AD39" i="2" s="1"/>
  <c r="AD40" i="2" s="1"/>
  <c r="AB85" i="2" s="1"/>
  <c r="CI85" i="2" s="1"/>
  <c r="R3" i="3" s="1"/>
  <c r="AG29" i="2"/>
  <c r="AE39" i="2" s="1"/>
  <c r="AE40" i="2" s="1"/>
  <c r="AC85" i="2" s="1"/>
  <c r="CJ85" i="2" s="1"/>
  <c r="S3" i="3" s="1"/>
  <c r="AH29" i="2"/>
  <c r="AF39" i="2" s="1"/>
  <c r="AF40" i="2" s="1"/>
  <c r="AD85" i="2" s="1"/>
  <c r="CK85" i="2" s="1"/>
  <c r="T3" i="3" s="1"/>
  <c r="AE86" i="2"/>
  <c r="CL86" i="2" s="1"/>
  <c r="U4" i="3" s="1"/>
  <c r="AF73" i="2"/>
  <c r="AD86" i="2"/>
  <c r="CK86" i="2" s="1"/>
  <c r="T4" i="3" s="1"/>
  <c r="AE73" i="2"/>
  <c r="AH28" i="2" l="1"/>
  <c r="AF34" i="2" s="1"/>
  <c r="AF35" i="2" s="1"/>
  <c r="AF28" i="2"/>
  <c r="AD34" i="2" s="1"/>
  <c r="AD35" i="2" s="1"/>
  <c r="AB84" i="2" s="1"/>
  <c r="CI84" i="2" s="1"/>
  <c r="R2" i="3" s="1"/>
  <c r="AD73" i="2"/>
  <c r="AC73" i="2"/>
  <c r="AI28" i="2"/>
  <c r="AG34" i="2" s="1"/>
  <c r="AG35" i="2" s="1"/>
  <c r="AK73" i="2"/>
  <c r="AG74" i="2" s="1"/>
  <c r="AE84" i="2"/>
  <c r="CL84" i="2" s="1"/>
  <c r="U2" i="3" s="1"/>
  <c r="AI73" i="2"/>
  <c r="AC84" i="2"/>
  <c r="CJ84" i="2" s="1"/>
  <c r="S2" i="3" s="1"/>
  <c r="AD84" i="2"/>
  <c r="CK84" i="2" s="1"/>
  <c r="T2" i="3" s="1"/>
  <c r="AJ73" i="2"/>
  <c r="AF74" i="2" s="1"/>
  <c r="AH73" i="2" l="1"/>
  <c r="AD74" i="2" s="1"/>
  <c r="AE74" i="2"/>
  <c r="AH79" i="2" s="1"/>
  <c r="AE81" i="2" s="1"/>
  <c r="AG79" i="2"/>
  <c r="AD81" i="2" s="1"/>
  <c r="AB89" i="2" s="1"/>
  <c r="CI89" i="2" s="1"/>
  <c r="R7" i="3" s="1"/>
  <c r="AB88" i="2"/>
  <c r="CI88" i="2" s="1"/>
  <c r="R6" i="3" s="1"/>
  <c r="AI79" i="2"/>
  <c r="AF81" i="2" s="1"/>
  <c r="AD88" i="2"/>
  <c r="CK88" i="2" s="1"/>
  <c r="T6" i="3" s="1"/>
  <c r="AJ79" i="2"/>
  <c r="AG81" i="2" s="1"/>
  <c r="AE88" i="2"/>
  <c r="CL88" i="2" s="1"/>
  <c r="U6" i="3" s="1"/>
  <c r="AC88" i="2" l="1"/>
  <c r="CJ88" i="2" s="1"/>
  <c r="S6" i="3" s="1"/>
  <c r="G34" i="1"/>
  <c r="H34" i="1"/>
  <c r="AC89" i="2"/>
  <c r="CJ89" i="2" s="1"/>
  <c r="S7" i="3" s="1"/>
  <c r="J34" i="1"/>
  <c r="AE89" i="2"/>
  <c r="CL89" i="2" s="1"/>
  <c r="U7" i="3" s="1"/>
  <c r="I34" i="1"/>
  <c r="AD89" i="2"/>
  <c r="CK89" i="2" s="1"/>
  <c r="T7" i="3" s="1"/>
  <c r="Q30" i="1" l="1" a="1"/>
  <c r="Q30" i="1" l="1"/>
  <c r="Q35" i="1"/>
  <c r="Q31" i="1"/>
  <c r="Q38" i="1"/>
  <c r="Q32" i="1"/>
  <c r="Q39" i="1"/>
  <c r="Q33" i="1"/>
  <c r="Q37" i="1"/>
  <c r="Q34" i="1"/>
  <c r="Q36" i="1"/>
  <c r="AA27" i="1" l="1" a="1"/>
  <c r="AA38" i="1" s="1"/>
  <c r="AO39" i="2" s="1"/>
  <c r="AA41" i="1" l="1"/>
  <c r="AO42" i="2" s="1"/>
  <c r="AA30" i="1"/>
  <c r="Y8" i="3" s="1"/>
  <c r="AA31" i="1"/>
  <c r="AO32" i="2" s="1"/>
  <c r="AS29" i="2" s="1" a="1"/>
  <c r="AA40" i="1"/>
  <c r="AO41" i="2" s="1"/>
  <c r="AA29" i="1"/>
  <c r="AA34" i="1"/>
  <c r="AO35" i="2" s="1"/>
  <c r="AA33" i="1"/>
  <c r="AO34" i="2" s="1"/>
  <c r="AA37" i="1"/>
  <c r="AO38" i="2" s="1"/>
  <c r="AA28" i="1"/>
  <c r="AA42" i="1"/>
  <c r="AO43" i="2" s="1"/>
  <c r="AA32" i="1"/>
  <c r="AO33" i="2" s="1"/>
  <c r="AA27" i="1"/>
  <c r="V8" i="3" s="1"/>
  <c r="AA35" i="1"/>
  <c r="AO36" i="2" s="1"/>
  <c r="AA39" i="1"/>
  <c r="AO40" i="2" s="1"/>
  <c r="AA36" i="1"/>
  <c r="AO37" i="2" s="1"/>
  <c r="AS31" i="2" a="1"/>
  <c r="AS31" i="2" s="1"/>
  <c r="AQ53" i="2" s="1"/>
  <c r="AQ54" i="2" s="1"/>
  <c r="AO87" i="2" s="1"/>
  <c r="CM87" i="2" s="1"/>
  <c r="V5" i="3" s="1"/>
  <c r="AO30" i="2"/>
  <c r="X8" i="3"/>
  <c r="AO31" i="2"/>
  <c r="AO29" i="2"/>
  <c r="W8" i="3"/>
  <c r="AO28" i="2"/>
  <c r="AS30" i="2" l="1" a="1"/>
  <c r="AS28" i="2" a="1"/>
  <c r="AU28" i="2" s="1"/>
  <c r="AS34" i="2" s="1"/>
  <c r="AS35" i="2" s="1"/>
  <c r="AU31" i="2"/>
  <c r="AS53" i="2" s="1"/>
  <c r="AS54" i="2" s="1"/>
  <c r="AQ87" i="2" s="1"/>
  <c r="CO87" i="2" s="1"/>
  <c r="X5" i="3" s="1"/>
  <c r="AV31" i="2"/>
  <c r="AT53" i="2" s="1"/>
  <c r="AT54" i="2" s="1"/>
  <c r="AR87" i="2" s="1"/>
  <c r="CP87" i="2" s="1"/>
  <c r="Y5" i="3" s="1"/>
  <c r="AT31" i="2"/>
  <c r="AR53" i="2" s="1"/>
  <c r="AR54" i="2" s="1"/>
  <c r="AP87" i="2" s="1"/>
  <c r="CN87" i="2" s="1"/>
  <c r="W5" i="3" s="1"/>
  <c r="AS29" i="2"/>
  <c r="AQ39" i="2" s="1"/>
  <c r="AQ40" i="2" s="1"/>
  <c r="AO85" i="2" s="1"/>
  <c r="CM85" i="2" s="1"/>
  <c r="V3" i="3" s="1"/>
  <c r="AU29" i="2"/>
  <c r="AS39" i="2" s="1"/>
  <c r="AS40" i="2" s="1"/>
  <c r="AQ85" i="2" s="1"/>
  <c r="CO85" i="2" s="1"/>
  <c r="X3" i="3" s="1"/>
  <c r="AV29" i="2"/>
  <c r="AT39" i="2" s="1"/>
  <c r="AT40" i="2" s="1"/>
  <c r="AT29" i="2"/>
  <c r="AR39" i="2" s="1"/>
  <c r="AR40" i="2" s="1"/>
  <c r="AS30" i="2" l="1"/>
  <c r="AQ46" i="2" s="1"/>
  <c r="AQ47" i="2" s="1"/>
  <c r="AU30" i="2"/>
  <c r="AS46" i="2" s="1"/>
  <c r="AS47" i="2" s="1"/>
  <c r="AV30" i="2"/>
  <c r="AT46" i="2" s="1"/>
  <c r="AT47" i="2" s="1"/>
  <c r="AT30" i="2"/>
  <c r="AR46" i="2" s="1"/>
  <c r="AR47" i="2" s="1"/>
  <c r="AT28" i="2"/>
  <c r="AR34" i="2" s="1"/>
  <c r="AR35" i="2" s="1"/>
  <c r="AP84" i="2" s="1"/>
  <c r="CN84" i="2" s="1"/>
  <c r="W2" i="3" s="1"/>
  <c r="AV28" i="2"/>
  <c r="AT34" i="2" s="1"/>
  <c r="AT35" i="2" s="1"/>
  <c r="AR84" i="2" s="1"/>
  <c r="CP84" i="2" s="1"/>
  <c r="Y2" i="3" s="1"/>
  <c r="AS28" i="2"/>
  <c r="AQ34" i="2" s="1"/>
  <c r="AQ35" i="2" s="1"/>
  <c r="AO84" i="2" s="1"/>
  <c r="CM84" i="2" s="1"/>
  <c r="V2" i="3" s="1"/>
  <c r="AV73" i="2"/>
  <c r="AP85" i="2"/>
  <c r="CN85" i="2" s="1"/>
  <c r="W3" i="3" s="1"/>
  <c r="AR85" i="2"/>
  <c r="CP85" i="2" s="1"/>
  <c r="Y3" i="3" s="1"/>
  <c r="AX73" i="2"/>
  <c r="AU73" i="2"/>
  <c r="AW73" i="2"/>
  <c r="AQ84" i="2"/>
  <c r="CO84" i="2" s="1"/>
  <c r="X2" i="3" s="1"/>
  <c r="AP86" i="2" l="1"/>
  <c r="CN86" i="2" s="1"/>
  <c r="W4" i="3" s="1"/>
  <c r="AQ73" i="2"/>
  <c r="AR74" i="2" s="1"/>
  <c r="AS73" i="2"/>
  <c r="AT74" i="2" s="1"/>
  <c r="AR86" i="2"/>
  <c r="CP86" i="2" s="1"/>
  <c r="Y4" i="3" s="1"/>
  <c r="AR73" i="2"/>
  <c r="AS74" i="2" s="1"/>
  <c r="AQ86" i="2"/>
  <c r="CO86" i="2" s="1"/>
  <c r="X4" i="3" s="1"/>
  <c r="AP73" i="2"/>
  <c r="AQ74" i="2" s="1"/>
  <c r="AO86" i="2"/>
  <c r="CM86" i="2" s="1"/>
  <c r="V4" i="3" s="1"/>
  <c r="AW79" i="2" l="1"/>
  <c r="AT81" i="2" s="1"/>
  <c r="AR89" i="2" s="1"/>
  <c r="CP89" i="2" s="1"/>
  <c r="Y7" i="3" s="1"/>
  <c r="AR88" i="2"/>
  <c r="CP88" i="2" s="1"/>
  <c r="Y6" i="3" s="1"/>
  <c r="AU79" i="2"/>
  <c r="AR81" i="2" s="1"/>
  <c r="AP88" i="2"/>
  <c r="CN88" i="2" s="1"/>
  <c r="W6" i="3" s="1"/>
  <c r="AO88" i="2"/>
  <c r="CM88" i="2" s="1"/>
  <c r="V6" i="3" s="1"/>
  <c r="AT79" i="2"/>
  <c r="AQ81" i="2" s="1"/>
  <c r="AV79" i="2"/>
  <c r="AS81" i="2" s="1"/>
  <c r="AQ88" i="2"/>
  <c r="CO88" i="2" s="1"/>
  <c r="X6" i="3" s="1"/>
  <c r="G35" i="1"/>
  <c r="AO89" i="2"/>
  <c r="CM89" i="2" s="1"/>
  <c r="V7" i="3" s="1"/>
  <c r="H35" i="1"/>
  <c r="AP89" i="2"/>
  <c r="CN89" i="2" s="1"/>
  <c r="W7" i="3" s="1"/>
  <c r="I35" i="1"/>
  <c r="AQ89" i="2"/>
  <c r="CO89" i="2" s="1"/>
  <c r="X7" i="3" s="1"/>
  <c r="J35" i="1" l="1"/>
  <c r="G37" i="1" s="1"/>
  <c r="R30" i="1" a="1"/>
  <c r="R30" i="1" l="1"/>
  <c r="AB27" i="1" s="1" a="1"/>
  <c r="R39" i="1"/>
  <c r="R31" i="1"/>
  <c r="R32" i="1"/>
  <c r="R34" i="1"/>
  <c r="R33" i="1"/>
  <c r="R38" i="1"/>
  <c r="R37" i="1"/>
  <c r="R35" i="1"/>
  <c r="R36" i="1"/>
  <c r="AB28" i="1" l="1"/>
  <c r="AB32" i="1"/>
  <c r="BB33" i="2" s="1"/>
  <c r="AB42" i="1"/>
  <c r="BB43" i="2" s="1"/>
  <c r="AB41" i="1"/>
  <c r="BB42" i="2" s="1"/>
  <c r="AB37" i="1"/>
  <c r="BB38" i="2" s="1"/>
  <c r="AB36" i="1"/>
  <c r="BB37" i="2" s="1"/>
  <c r="AB27" i="1"/>
  <c r="AB34" i="1"/>
  <c r="BB35" i="2" s="1"/>
  <c r="AB33" i="1"/>
  <c r="BB34" i="2" s="1"/>
  <c r="AB29" i="1"/>
  <c r="AB40" i="1"/>
  <c r="BB41" i="2" s="1"/>
  <c r="AB35" i="1"/>
  <c r="BB36" i="2" s="1"/>
  <c r="AB31" i="1"/>
  <c r="BB32" i="2" s="1"/>
  <c r="AB30" i="1"/>
  <c r="AB39" i="1"/>
  <c r="BB40" i="2" s="1"/>
  <c r="AB38" i="1"/>
  <c r="BB39" i="2" s="1"/>
  <c r="BF31" i="2" l="1" a="1"/>
  <c r="BF31" i="2" s="1"/>
  <c r="BD53" i="2" s="1"/>
  <c r="BD54" i="2" s="1"/>
  <c r="BB87" i="2" s="1"/>
  <c r="CQ87" i="2" s="1"/>
  <c r="Z5" i="3" s="1"/>
  <c r="AP43" i="3" s="1"/>
  <c r="AV77" i="3" s="1"/>
  <c r="BF29" i="2" a="1"/>
  <c r="BF29" i="2" s="1"/>
  <c r="BD39" i="2" s="1"/>
  <c r="BD40" i="2" s="1"/>
  <c r="BB29" i="2"/>
  <c r="AA8" i="3"/>
  <c r="AQ46" i="3" s="1"/>
  <c r="AW52" i="3" s="1"/>
  <c r="AW54" i="3" s="1"/>
  <c r="AW56" i="3" s="1"/>
  <c r="BF30" i="2" a="1"/>
  <c r="BG29" i="2"/>
  <c r="BE39" i="2" s="1"/>
  <c r="BE40" i="2" s="1"/>
  <c r="BG31" i="2"/>
  <c r="BE53" i="2" s="1"/>
  <c r="BE54" i="2" s="1"/>
  <c r="BC87" i="2" s="1"/>
  <c r="CR87" i="2" s="1"/>
  <c r="AA5" i="3" s="1"/>
  <c r="AQ43" i="3" s="1"/>
  <c r="AW77" i="3" s="1"/>
  <c r="BI31" i="2"/>
  <c r="BG53" i="2" s="1"/>
  <c r="BG54" i="2" s="1"/>
  <c r="BE87" i="2" s="1"/>
  <c r="CT87" i="2" s="1"/>
  <c r="AC5" i="3" s="1"/>
  <c r="AS43" i="3" s="1"/>
  <c r="AY77" i="3" s="1"/>
  <c r="BB28" i="2"/>
  <c r="Z8" i="3"/>
  <c r="AP46" i="3" s="1"/>
  <c r="AV52" i="3" s="1"/>
  <c r="AV54" i="3" s="1"/>
  <c r="AV56" i="3" s="1"/>
  <c r="BB31" i="2"/>
  <c r="AC8" i="3"/>
  <c r="AS46" i="3" s="1"/>
  <c r="AY52" i="3" s="1"/>
  <c r="AY54" i="3" s="1"/>
  <c r="AY56" i="3" s="1"/>
  <c r="BB30" i="2"/>
  <c r="AB8" i="3"/>
  <c r="AR46" i="3" s="1"/>
  <c r="AX52" i="3" s="1"/>
  <c r="AX54" i="3" s="1"/>
  <c r="AX56" i="3" s="1"/>
  <c r="BH31" i="2" l="1"/>
  <c r="BF53" i="2" s="1"/>
  <c r="BF54" i="2" s="1"/>
  <c r="BD87" i="2" s="1"/>
  <c r="CS87" i="2" s="1"/>
  <c r="AB5" i="3" s="1"/>
  <c r="AR43" i="3" s="1"/>
  <c r="AX77" i="3" s="1"/>
  <c r="BH29" i="2"/>
  <c r="BF39" i="2" s="1"/>
  <c r="BF40" i="2" s="1"/>
  <c r="BI29" i="2"/>
  <c r="BG39" i="2" s="1"/>
  <c r="BG40" i="2" s="1"/>
  <c r="BE85" i="2" s="1"/>
  <c r="CT85" i="2" s="1"/>
  <c r="AC3" i="3" s="1"/>
  <c r="AS41" i="3" s="1"/>
  <c r="AY63" i="3" s="1"/>
  <c r="BF28" i="2" a="1"/>
  <c r="BC85" i="2"/>
  <c r="CR85" i="2" s="1"/>
  <c r="AA3" i="3" s="1"/>
  <c r="AQ41" i="3" s="1"/>
  <c r="AW63" i="3" s="1"/>
  <c r="BF30" i="2"/>
  <c r="BD46" i="2" s="1"/>
  <c r="BD47" i="2" s="1"/>
  <c r="BH30" i="2"/>
  <c r="BF46" i="2" s="1"/>
  <c r="BF47" i="2" s="1"/>
  <c r="BI30" i="2"/>
  <c r="BG46" i="2" s="1"/>
  <c r="BG47" i="2" s="1"/>
  <c r="BG30" i="2"/>
  <c r="BE46" i="2" s="1"/>
  <c r="BE47" i="2" s="1"/>
  <c r="BD85" i="2"/>
  <c r="CS85" i="2" s="1"/>
  <c r="AB3" i="3" s="1"/>
  <c r="AR41" i="3" s="1"/>
  <c r="AX63" i="3" s="1"/>
  <c r="BB85" i="2"/>
  <c r="CQ85" i="2" s="1"/>
  <c r="Z3" i="3" s="1"/>
  <c r="AP41" i="3" s="1"/>
  <c r="AV63" i="3" s="1"/>
  <c r="BB86" i="2" l="1"/>
  <c r="CQ86" i="2" s="1"/>
  <c r="Z4" i="3" s="1"/>
  <c r="AP42" i="3" s="1"/>
  <c r="AV70" i="3" s="1"/>
  <c r="BC73" i="2"/>
  <c r="BC86" i="2"/>
  <c r="CR86" i="2" s="1"/>
  <c r="AA4" i="3" s="1"/>
  <c r="AQ42" i="3" s="1"/>
  <c r="AW70" i="3" s="1"/>
  <c r="BD73" i="2"/>
  <c r="BE86" i="2"/>
  <c r="CT86" i="2" s="1"/>
  <c r="AC4" i="3" s="1"/>
  <c r="AS42" i="3" s="1"/>
  <c r="AY70" i="3" s="1"/>
  <c r="BF73" i="2"/>
  <c r="BD86" i="2"/>
  <c r="CS86" i="2" s="1"/>
  <c r="AB4" i="3" s="1"/>
  <c r="AR42" i="3" s="1"/>
  <c r="AX70" i="3" s="1"/>
  <c r="BE73" i="2"/>
  <c r="BF28" i="2"/>
  <c r="BD34" i="2" s="1"/>
  <c r="BD35" i="2" s="1"/>
  <c r="BG28" i="2"/>
  <c r="BE34" i="2" s="1"/>
  <c r="BE35" i="2" s="1"/>
  <c r="BI28" i="2"/>
  <c r="BG34" i="2" s="1"/>
  <c r="BG35" i="2" s="1"/>
  <c r="BH28" i="2"/>
  <c r="BF34" i="2" s="1"/>
  <c r="BF35" i="2" s="1"/>
  <c r="BD84" i="2" l="1"/>
  <c r="CS84" i="2" s="1"/>
  <c r="AB2" i="3" s="1"/>
  <c r="AR40" i="3" s="1"/>
  <c r="BJ73" i="2"/>
  <c r="BF74" i="2" s="1"/>
  <c r="BK73" i="2"/>
  <c r="BG74" i="2" s="1"/>
  <c r="BE84" i="2"/>
  <c r="CT84" i="2" s="1"/>
  <c r="AC2" i="3" s="1"/>
  <c r="AS40" i="3" s="1"/>
  <c r="BC84" i="2"/>
  <c r="CR84" i="2" s="1"/>
  <c r="AA2" i="3" s="1"/>
  <c r="AQ40" i="3" s="1"/>
  <c r="BI73" i="2"/>
  <c r="BE74" i="2" s="1"/>
  <c r="BB84" i="2"/>
  <c r="CQ84" i="2" s="1"/>
  <c r="Z2" i="3" s="1"/>
  <c r="AP40" i="3" s="1"/>
  <c r="BH73" i="2"/>
  <c r="BD74" i="2" s="1"/>
  <c r="BH79" i="2" l="1"/>
  <c r="BE81" i="2" s="1"/>
  <c r="BC88" i="2"/>
  <c r="CR88" i="2" s="1"/>
  <c r="AA6" i="3" s="1"/>
  <c r="BG79" i="2"/>
  <c r="BD81" i="2" s="1"/>
  <c r="BB88" i="2"/>
  <c r="CQ88" i="2" s="1"/>
  <c r="Z6" i="3" s="1"/>
  <c r="BJ79" i="2"/>
  <c r="BG81" i="2" s="1"/>
  <c r="BE88" i="2"/>
  <c r="CT88" i="2" s="1"/>
  <c r="AC6" i="3" s="1"/>
  <c r="BI79" i="2"/>
  <c r="BF81" i="2" s="1"/>
  <c r="BD88" i="2"/>
  <c r="CS88" i="2" s="1"/>
  <c r="AB6" i="3" s="1"/>
  <c r="Y38" i="3" l="1"/>
  <c r="AR44" i="3"/>
  <c r="BB19" i="3" s="1"/>
  <c r="AX27" i="3" s="1"/>
  <c r="AX29" i="3" s="1"/>
  <c r="AP44" i="3"/>
  <c r="AV27" i="3" s="1"/>
  <c r="Z38" i="3"/>
  <c r="AS44" i="3"/>
  <c r="BC19" i="3" s="1"/>
  <c r="AY27" i="3" s="1"/>
  <c r="AY29" i="3" s="1"/>
  <c r="X38" i="3"/>
  <c r="AQ44" i="3"/>
  <c r="BA19" i="3" s="1"/>
  <c r="AW27" i="3" s="1"/>
  <c r="AW29" i="3" s="1"/>
  <c r="G36" i="1"/>
  <c r="AG109" i="3" s="1"/>
  <c r="BB89" i="2"/>
  <c r="CQ89" i="2" s="1"/>
  <c r="Z7" i="3" s="1"/>
  <c r="AP45" i="3" s="1"/>
  <c r="J36" i="1"/>
  <c r="AJ109" i="3" s="1"/>
  <c r="BE89" i="2"/>
  <c r="CT89" i="2" s="1"/>
  <c r="AC7" i="3" s="1"/>
  <c r="AS45" i="3" s="1"/>
  <c r="I36" i="1"/>
  <c r="AI109" i="3" s="1"/>
  <c r="BD89" i="2"/>
  <c r="CS89" i="2" s="1"/>
  <c r="AB7" i="3" s="1"/>
  <c r="AR45" i="3" s="1"/>
  <c r="H36" i="1"/>
  <c r="BC89" i="2"/>
  <c r="CR89" i="2" s="1"/>
  <c r="AA7" i="3" s="1"/>
  <c r="AQ45" i="3" s="1"/>
  <c r="AQ31" i="3" l="1"/>
  <c r="AQ30" i="3"/>
  <c r="AP21" i="3"/>
  <c r="AS30" i="3"/>
  <c r="AS31" i="3"/>
  <c r="AR21" i="3"/>
  <c r="AR31" i="3"/>
  <c r="AR30" i="3"/>
  <c r="AQ21" i="3"/>
  <c r="AP30" i="3"/>
  <c r="AP31" i="3"/>
  <c r="AO21" i="3"/>
  <c r="S30" i="1" a="1"/>
  <c r="AH109" i="3"/>
  <c r="AO27" i="3" l="1"/>
  <c r="S32" i="1"/>
  <c r="S35" i="1"/>
  <c r="S37" i="1"/>
  <c r="S39" i="1"/>
  <c r="S31" i="1"/>
  <c r="S33" i="1"/>
  <c r="S36" i="1"/>
  <c r="S30" i="1"/>
  <c r="AC27" i="1" s="1" a="1"/>
  <c r="S38" i="1"/>
  <c r="S34" i="1"/>
  <c r="AC42" i="1" l="1"/>
  <c r="BO43" i="2" s="1"/>
  <c r="AC39" i="1"/>
  <c r="BO40" i="2" s="1"/>
  <c r="AC30" i="1"/>
  <c r="AC33" i="1"/>
  <c r="BO34" i="2" s="1"/>
  <c r="AC41" i="1"/>
  <c r="BO42" i="2" s="1"/>
  <c r="AC29" i="1"/>
  <c r="AC38" i="1"/>
  <c r="BO39" i="2" s="1"/>
  <c r="AC36" i="1"/>
  <c r="BO37" i="2" s="1"/>
  <c r="AC37" i="1"/>
  <c r="BO38" i="2" s="1"/>
  <c r="AC35" i="1"/>
  <c r="BO36" i="2" s="1"/>
  <c r="AC32" i="1"/>
  <c r="BO33" i="2" s="1"/>
  <c r="AC31" i="1"/>
  <c r="BO32" i="2" s="1"/>
  <c r="AC28" i="1"/>
  <c r="AC27" i="1"/>
  <c r="AC40" i="1"/>
  <c r="BO41" i="2" s="1"/>
  <c r="AC34" i="1"/>
  <c r="BO35" i="2" s="1"/>
  <c r="BS29" i="2" l="1" a="1"/>
  <c r="BT29" i="2" s="1"/>
  <c r="BR39" i="2" s="1"/>
  <c r="BR40" i="2" s="1"/>
  <c r="BO31" i="2"/>
  <c r="AG8" i="3"/>
  <c r="Z46" i="3" s="1"/>
  <c r="AF52" i="3" s="1"/>
  <c r="BO28" i="2"/>
  <c r="AD8" i="3"/>
  <c r="W46" i="3" s="1"/>
  <c r="AC52" i="3" s="1"/>
  <c r="AC54" i="3" s="1"/>
  <c r="AC56" i="3" s="1"/>
  <c r="BS30" i="2" a="1"/>
  <c r="BO30" i="2"/>
  <c r="AF8" i="3"/>
  <c r="Y46" i="3" s="1"/>
  <c r="AE52" i="3" s="1"/>
  <c r="BS31" i="2" a="1"/>
  <c r="BO29" i="2"/>
  <c r="AE8" i="3"/>
  <c r="X46" i="3" s="1"/>
  <c r="AD52" i="3" s="1"/>
  <c r="BV29" i="2" l="1"/>
  <c r="BT39" i="2" s="1"/>
  <c r="BT40" i="2" s="1"/>
  <c r="BU29" i="2"/>
  <c r="BS39" i="2" s="1"/>
  <c r="BS40" i="2" s="1"/>
  <c r="BQ85" i="2" s="1"/>
  <c r="CW85" i="2" s="1"/>
  <c r="AF3" i="3" s="1"/>
  <c r="Y41" i="3" s="1"/>
  <c r="AE63" i="3" s="1"/>
  <c r="BS29" i="2"/>
  <c r="BQ39" i="2" s="1"/>
  <c r="BQ40" i="2" s="1"/>
  <c r="BO85" i="2" s="1"/>
  <c r="CU85" i="2" s="1"/>
  <c r="AD3" i="3" s="1"/>
  <c r="W41" i="3" s="1"/>
  <c r="AC63" i="3" s="1"/>
  <c r="BS28" i="2" a="1"/>
  <c r="BV28" i="2" s="1"/>
  <c r="BT34" i="2" s="1"/>
  <c r="BT35" i="2" s="1"/>
  <c r="BR84" i="2" s="1"/>
  <c r="CX84" i="2" s="1"/>
  <c r="AG2" i="3" s="1"/>
  <c r="Z40" i="3" s="1"/>
  <c r="BR85" i="2"/>
  <c r="CX85" i="2" s="1"/>
  <c r="AG3" i="3" s="1"/>
  <c r="Z41" i="3" s="1"/>
  <c r="AF63" i="3" s="1"/>
  <c r="AD54" i="3"/>
  <c r="AD56" i="3" s="1"/>
  <c r="AF54" i="3"/>
  <c r="AF56" i="3" s="1"/>
  <c r="BS31" i="2"/>
  <c r="BQ53" i="2" s="1"/>
  <c r="BQ54" i="2" s="1"/>
  <c r="BO87" i="2" s="1"/>
  <c r="CU87" i="2" s="1"/>
  <c r="AD5" i="3" s="1"/>
  <c r="W43" i="3" s="1"/>
  <c r="AC77" i="3" s="1"/>
  <c r="BU31" i="2"/>
  <c r="BS53" i="2" s="1"/>
  <c r="BS54" i="2" s="1"/>
  <c r="BQ87" i="2" s="1"/>
  <c r="CW87" i="2" s="1"/>
  <c r="AF5" i="3" s="1"/>
  <c r="Y43" i="3" s="1"/>
  <c r="AE77" i="3" s="1"/>
  <c r="BV31" i="2"/>
  <c r="BT53" i="2" s="1"/>
  <c r="BT54" i="2" s="1"/>
  <c r="BR87" i="2" s="1"/>
  <c r="CX87" i="2" s="1"/>
  <c r="AG5" i="3" s="1"/>
  <c r="Z43" i="3" s="1"/>
  <c r="AF77" i="3" s="1"/>
  <c r="BT31" i="2"/>
  <c r="BR53" i="2" s="1"/>
  <c r="BR54" i="2" s="1"/>
  <c r="BP87" i="2" s="1"/>
  <c r="CV87" i="2" s="1"/>
  <c r="AE5" i="3" s="1"/>
  <c r="X43" i="3" s="1"/>
  <c r="AD77" i="3" s="1"/>
  <c r="AE54" i="3"/>
  <c r="AE56" i="3" s="1"/>
  <c r="BS30" i="2"/>
  <c r="BQ46" i="2" s="1"/>
  <c r="BQ47" i="2" s="1"/>
  <c r="BV30" i="2"/>
  <c r="BT46" i="2" s="1"/>
  <c r="BT47" i="2" s="1"/>
  <c r="BU30" i="2"/>
  <c r="BS46" i="2" s="1"/>
  <c r="BS47" i="2" s="1"/>
  <c r="BT30" i="2"/>
  <c r="BR46" i="2" s="1"/>
  <c r="BR47" i="2" s="1"/>
  <c r="BP85" i="2"/>
  <c r="CV85" i="2" s="1"/>
  <c r="AE3" i="3" s="1"/>
  <c r="X41" i="3" s="1"/>
  <c r="AD63" i="3" s="1"/>
  <c r="BT28" i="2" l="1"/>
  <c r="BR34" i="2" s="1"/>
  <c r="BR35" i="2" s="1"/>
  <c r="BS28" i="2"/>
  <c r="BQ34" i="2" s="1"/>
  <c r="BQ35" i="2" s="1"/>
  <c r="BU28" i="2"/>
  <c r="BS34" i="2" s="1"/>
  <c r="BS35" i="2" s="1"/>
  <c r="BQ84" i="2" s="1"/>
  <c r="CW84" i="2" s="1"/>
  <c r="AF2" i="3" s="1"/>
  <c r="Y40" i="3" s="1"/>
  <c r="BP86" i="2"/>
  <c r="CV86" i="2" s="1"/>
  <c r="AE4" i="3" s="1"/>
  <c r="X42" i="3" s="1"/>
  <c r="AD70" i="3" s="1"/>
  <c r="BQ73" i="2"/>
  <c r="BR86" i="2"/>
  <c r="CX86" i="2" s="1"/>
  <c r="AG4" i="3" s="1"/>
  <c r="Z42" i="3" s="1"/>
  <c r="AF70" i="3" s="1"/>
  <c r="BS73" i="2"/>
  <c r="BX73" i="2"/>
  <c r="BQ86" i="2"/>
  <c r="CW86" i="2" s="1"/>
  <c r="AF4" i="3" s="1"/>
  <c r="Y42" i="3" s="1"/>
  <c r="AE70" i="3" s="1"/>
  <c r="BR73" i="2"/>
  <c r="BO86" i="2"/>
  <c r="CU86" i="2" s="1"/>
  <c r="AD4" i="3" s="1"/>
  <c r="W42" i="3" s="1"/>
  <c r="AC70" i="3" s="1"/>
  <c r="BP73" i="2"/>
  <c r="BW73" i="2" l="1"/>
  <c r="BS74" i="2"/>
  <c r="BQ88" i="2" s="1"/>
  <c r="CW88" i="2" s="1"/>
  <c r="AF6" i="3" s="1"/>
  <c r="Y44" i="3" s="1"/>
  <c r="AI19" i="3" s="1"/>
  <c r="BO84" i="2"/>
  <c r="CU84" i="2" s="1"/>
  <c r="AD2" i="3" s="1"/>
  <c r="W40" i="3" s="1"/>
  <c r="BU73" i="2"/>
  <c r="BQ74" i="2" s="1"/>
  <c r="BP84" i="2"/>
  <c r="CV84" i="2" s="1"/>
  <c r="AE2" i="3" s="1"/>
  <c r="X40" i="3" s="1"/>
  <c r="BV73" i="2"/>
  <c r="BR74" i="2" s="1"/>
  <c r="BV79" i="2"/>
  <c r="BS81" i="2" s="1"/>
  <c r="BQ89" i="2" s="1"/>
  <c r="CW89" i="2" s="1"/>
  <c r="AF7" i="3" s="1"/>
  <c r="Y45" i="3" s="1"/>
  <c r="BT74" i="2"/>
  <c r="BO88" i="2" l="1"/>
  <c r="CU88" i="2" s="1"/>
  <c r="AD6" i="3" s="1"/>
  <c r="W44" i="3" s="1"/>
  <c r="BT79" i="2"/>
  <c r="BQ81" i="2" s="1"/>
  <c r="BO89" i="2" s="1"/>
  <c r="CU89" i="2" s="1"/>
  <c r="AD7" i="3" s="1"/>
  <c r="W45" i="3" s="1"/>
  <c r="W30" i="3" s="1"/>
  <c r="AB18" i="3" s="1"/>
  <c r="BU79" i="2"/>
  <c r="BR81" i="2" s="1"/>
  <c r="BP89" i="2" s="1"/>
  <c r="CV89" i="2" s="1"/>
  <c r="AE7" i="3" s="1"/>
  <c r="X45" i="3" s="1"/>
  <c r="W21" i="3" s="1"/>
  <c r="BP88" i="2"/>
  <c r="CV88" i="2" s="1"/>
  <c r="AE6" i="3" s="1"/>
  <c r="X44" i="3" s="1"/>
  <c r="AH19" i="3" s="1"/>
  <c r="AD27" i="3" s="1"/>
  <c r="AD29" i="3" s="1"/>
  <c r="BW79" i="2"/>
  <c r="BT81" i="2" s="1"/>
  <c r="BR89" i="2" s="1"/>
  <c r="CX89" i="2" s="1"/>
  <c r="AG7" i="3" s="1"/>
  <c r="Z45" i="3" s="1"/>
  <c r="BR88" i="2"/>
  <c r="CX88" i="2" s="1"/>
  <c r="AG6" i="3" s="1"/>
  <c r="Z44" i="3" s="1"/>
  <c r="AJ19" i="3" s="1"/>
  <c r="AE27" i="3"/>
  <c r="AE29" i="3" s="1"/>
  <c r="V21" i="3"/>
  <c r="W31" i="3"/>
  <c r="X21" i="3"/>
  <c r="Y30" i="3"/>
  <c r="AD18" i="3" s="1"/>
  <c r="Y31" i="3"/>
  <c r="X31" i="3" l="1"/>
  <c r="X30" i="3"/>
  <c r="AC18" i="3" s="1"/>
  <c r="AF27" i="3"/>
  <c r="AF29" i="3" s="1"/>
  <c r="AB20" i="3"/>
  <c r="Y21" i="3"/>
  <c r="V27" i="3" s="1"/>
  <c r="V24" i="3" s="1"/>
  <c r="Z31" i="3"/>
  <c r="Z30" i="3"/>
  <c r="AE18" i="3" s="1"/>
  <c r="AD20" i="3"/>
  <c r="AI21" i="3" s="1"/>
  <c r="AE75" i="3" s="1"/>
  <c r="AE79" i="3" s="1"/>
  <c r="AC96" i="3" s="1"/>
  <c r="AC25" i="3" l="1"/>
  <c r="AC31" i="3" s="1"/>
  <c r="AC33" i="3" s="1"/>
  <c r="AG21" i="3"/>
  <c r="AC75" i="3" s="1"/>
  <c r="AC79" i="3" s="1"/>
  <c r="AC94" i="3" s="1"/>
  <c r="AO24" i="3"/>
  <c r="W132" i="3"/>
  <c r="B39" i="8" s="1"/>
  <c r="AC20" i="3"/>
  <c r="AH21" i="3" s="1"/>
  <c r="AD75" i="3" s="1"/>
  <c r="AD79" i="3" s="1"/>
  <c r="AC95" i="3" s="1"/>
  <c r="AE25" i="3"/>
  <c r="AE31" i="3" s="1"/>
  <c r="AE33" i="3" s="1"/>
  <c r="AE38" i="3" s="1"/>
  <c r="AE61" i="3" s="1"/>
  <c r="AE65" i="3" s="1"/>
  <c r="AC88" i="3" s="1"/>
  <c r="AE20" i="3"/>
  <c r="AJ21" i="3" s="1"/>
  <c r="AF75" i="3" s="1"/>
  <c r="AF79" i="3" s="1"/>
  <c r="AC97" i="3" s="1"/>
  <c r="AP132" i="3" l="1"/>
  <c r="M39" i="8" s="1"/>
  <c r="BH24" i="3"/>
  <c r="AD25" i="3"/>
  <c r="AD31" i="3" s="1"/>
  <c r="AD33" i="3" s="1"/>
  <c r="AD44" i="3" s="1"/>
  <c r="AD68" i="3" s="1"/>
  <c r="AD72" i="3" s="1"/>
  <c r="AC91" i="3" s="1"/>
  <c r="AE41" i="3"/>
  <c r="AE58" i="3" s="1"/>
  <c r="AC84" i="3" s="1"/>
  <c r="AE44" i="3"/>
  <c r="AE68" i="3" s="1"/>
  <c r="AE72" i="3" s="1"/>
  <c r="AC92" i="3" s="1"/>
  <c r="AE47" i="3"/>
  <c r="AF112" i="3" s="1"/>
  <c r="AC47" i="3"/>
  <c r="AD112" i="3" s="1"/>
  <c r="AP33" i="3" s="1"/>
  <c r="AC44" i="3"/>
  <c r="AC68" i="3" s="1"/>
  <c r="AC72" i="3" s="1"/>
  <c r="AC90" i="3" s="1"/>
  <c r="AC41" i="3"/>
  <c r="AC58" i="3" s="1"/>
  <c r="AC82" i="3" s="1"/>
  <c r="AC38" i="3"/>
  <c r="AC61" i="3" s="1"/>
  <c r="AC65" i="3" s="1"/>
  <c r="AC86" i="3" s="1"/>
  <c r="AF25" i="3"/>
  <c r="AF31" i="3" s="1"/>
  <c r="AF33" i="3" s="1"/>
  <c r="BI132" i="3" l="1"/>
  <c r="X39" i="8" s="1"/>
  <c r="CA24" i="3"/>
  <c r="AD38" i="3"/>
  <c r="AD61" i="3" s="1"/>
  <c r="AD65" i="3" s="1"/>
  <c r="AC87" i="3" s="1"/>
  <c r="AD41" i="3"/>
  <c r="AD58" i="3" s="1"/>
  <c r="AC83" i="3" s="1"/>
  <c r="AD47" i="3"/>
  <c r="AE112" i="3" s="1"/>
  <c r="AF47" i="3"/>
  <c r="AG112" i="3" s="1"/>
  <c r="AF44" i="3"/>
  <c r="AF68" i="3" s="1"/>
  <c r="AF72" i="3" s="1"/>
  <c r="AC93" i="3" s="1"/>
  <c r="AF41" i="3"/>
  <c r="AF58" i="3" s="1"/>
  <c r="AC85" i="3" s="1"/>
  <c r="AF38" i="3"/>
  <c r="AF61" i="3" s="1"/>
  <c r="AF65" i="3" s="1"/>
  <c r="AC89" i="3" s="1"/>
  <c r="CB132" i="3" l="1"/>
  <c r="AI39" i="8" s="1"/>
  <c r="CT24" i="3"/>
  <c r="AI82" i="3" a="1"/>
  <c r="AI82" i="3" s="1"/>
  <c r="AC114" i="3" a="1"/>
  <c r="CU132" i="3" l="1"/>
  <c r="AT39" i="8" s="1"/>
  <c r="DM24" i="3"/>
  <c r="DN132" i="3" s="1"/>
  <c r="BE39" i="8" s="1"/>
  <c r="Z1" i="9" s="1"/>
  <c r="AI86" i="3"/>
  <c r="AI85" i="3"/>
  <c r="AI89" i="3"/>
  <c r="AI88" i="3"/>
  <c r="AI84" i="3"/>
  <c r="AI83" i="3"/>
  <c r="AI90" i="3"/>
  <c r="AI91" i="3"/>
  <c r="AI87" i="3"/>
  <c r="AH129" i="3"/>
  <c r="F17" i="8" s="1"/>
  <c r="F57" i="8" s="1"/>
  <c r="Q38" i="8" s="1"/>
  <c r="AK124" i="3"/>
  <c r="I12" i="8" s="1"/>
  <c r="I52" i="8" s="1"/>
  <c r="T33" i="8" s="1"/>
  <c r="AI125" i="3"/>
  <c r="G13" i="8" s="1"/>
  <c r="G53" i="8" s="1"/>
  <c r="R34" i="8" s="1"/>
  <c r="AH114" i="3"/>
  <c r="F2" i="8" s="1"/>
  <c r="F42" i="8" s="1"/>
  <c r="Q23" i="8" s="1"/>
  <c r="AJ117" i="3"/>
  <c r="H5" i="8" s="1"/>
  <c r="H45" i="8" s="1"/>
  <c r="S26" i="8" s="1"/>
  <c r="AG115" i="3"/>
  <c r="E3" i="8" s="1"/>
  <c r="E43" i="8" s="1"/>
  <c r="P24" i="8" s="1"/>
  <c r="AK129" i="3"/>
  <c r="I17" i="8" s="1"/>
  <c r="I57" i="8" s="1"/>
  <c r="T38" i="8" s="1"/>
  <c r="AF128" i="3"/>
  <c r="D16" i="8" s="1"/>
  <c r="D56" i="8" s="1"/>
  <c r="O37" i="8" s="1"/>
  <c r="AK120" i="3"/>
  <c r="I8" i="8" s="1"/>
  <c r="I48" i="8" s="1"/>
  <c r="T29" i="8" s="1"/>
  <c r="AH124" i="3"/>
  <c r="F12" i="8" s="1"/>
  <c r="F52" i="8" s="1"/>
  <c r="Q33" i="8" s="1"/>
  <c r="AI120" i="3"/>
  <c r="G8" i="8" s="1"/>
  <c r="G48" i="8" s="1"/>
  <c r="R29" i="8" s="1"/>
  <c r="AH117" i="3"/>
  <c r="F5" i="8" s="1"/>
  <c r="F45" i="8" s="1"/>
  <c r="Q26" i="8" s="1"/>
  <c r="AC128" i="3"/>
  <c r="A16" i="8" s="1"/>
  <c r="A56" i="8" s="1"/>
  <c r="L37" i="8" s="1"/>
  <c r="AD120" i="3"/>
  <c r="B8" i="8" s="1"/>
  <c r="B48" i="8" s="1"/>
  <c r="M29" i="8" s="1"/>
  <c r="AH126" i="3"/>
  <c r="F14" i="8" s="1"/>
  <c r="F54" i="8" s="1"/>
  <c r="Q35" i="8" s="1"/>
  <c r="AE116" i="3"/>
  <c r="C4" i="8" s="1"/>
  <c r="C44" i="8" s="1"/>
  <c r="N25" i="8" s="1"/>
  <c r="AI122" i="3"/>
  <c r="G10" i="8" s="1"/>
  <c r="G50" i="8" s="1"/>
  <c r="R31" i="8" s="1"/>
  <c r="AC129" i="3"/>
  <c r="A17" i="8" s="1"/>
  <c r="A57" i="8" s="1"/>
  <c r="L38" i="8" s="1"/>
  <c r="AH119" i="3"/>
  <c r="F7" i="8" s="1"/>
  <c r="F47" i="8" s="1"/>
  <c r="Q28" i="8" s="1"/>
  <c r="AL125" i="3"/>
  <c r="J13" i="8" s="1"/>
  <c r="J53" i="8" s="1"/>
  <c r="U34" i="8" s="1"/>
  <c r="AD124" i="3"/>
  <c r="B12" i="8" s="1"/>
  <c r="B52" i="8" s="1"/>
  <c r="M33" i="8" s="1"/>
  <c r="AE120" i="3"/>
  <c r="C8" i="8" s="1"/>
  <c r="C48" i="8" s="1"/>
  <c r="N29" i="8" s="1"/>
  <c r="AH115" i="3"/>
  <c r="F3" i="8" s="1"/>
  <c r="F43" i="8" s="1"/>
  <c r="Q24" i="8" s="1"/>
  <c r="AJ126" i="3"/>
  <c r="H14" i="8" s="1"/>
  <c r="H54" i="8" s="1"/>
  <c r="S35" i="8" s="1"/>
  <c r="AC120" i="3"/>
  <c r="A8" i="8" s="1"/>
  <c r="A48" i="8" s="1"/>
  <c r="L29" i="8" s="1"/>
  <c r="AH116" i="3"/>
  <c r="F4" i="8" s="1"/>
  <c r="F44" i="8" s="1"/>
  <c r="Q25" i="8" s="1"/>
  <c r="AF129" i="3"/>
  <c r="D17" i="8" s="1"/>
  <c r="D57" i="8" s="1"/>
  <c r="O38" i="8" s="1"/>
  <c r="AG125" i="3"/>
  <c r="E13" i="8" s="1"/>
  <c r="E53" i="8" s="1"/>
  <c r="P34" i="8" s="1"/>
  <c r="AF122" i="3"/>
  <c r="D10" i="8" s="1"/>
  <c r="D50" i="8" s="1"/>
  <c r="O31" i="8" s="1"/>
  <c r="AG116" i="3"/>
  <c r="E4" i="8" s="1"/>
  <c r="E44" i="8" s="1"/>
  <c r="P25" i="8" s="1"/>
  <c r="AE125" i="3"/>
  <c r="C13" i="8" s="1"/>
  <c r="C53" i="8" s="1"/>
  <c r="N34" i="8" s="1"/>
  <c r="AC118" i="3"/>
  <c r="A6" i="8" s="1"/>
  <c r="A46" i="8" s="1"/>
  <c r="L27" i="8" s="1"/>
  <c r="AC114" i="3"/>
  <c r="A2" i="8" s="1"/>
  <c r="A42" i="8" s="1"/>
  <c r="L23" i="8" s="1"/>
  <c r="AC124" i="3"/>
  <c r="A12" i="8" s="1"/>
  <c r="A52" i="8" s="1"/>
  <c r="L33" i="8" s="1"/>
  <c r="AL118" i="3"/>
  <c r="J6" i="8" s="1"/>
  <c r="J46" i="8" s="1"/>
  <c r="U27" i="8" s="1"/>
  <c r="AF125" i="3"/>
  <c r="D13" i="8" s="1"/>
  <c r="D53" i="8" s="1"/>
  <c r="O34" i="8" s="1"/>
  <c r="AC115" i="3"/>
  <c r="A3" i="8" s="1"/>
  <c r="A43" i="8" s="1"/>
  <c r="L24" i="8" s="1"/>
  <c r="AG121" i="3"/>
  <c r="E9" i="8" s="1"/>
  <c r="E49" i="8" s="1"/>
  <c r="P30" i="8" s="1"/>
  <c r="AK127" i="3"/>
  <c r="I15" i="8" s="1"/>
  <c r="I55" i="8" s="1"/>
  <c r="T36" i="8" s="1"/>
  <c r="AF118" i="3"/>
  <c r="D6" i="8" s="1"/>
  <c r="D46" i="8" s="1"/>
  <c r="O27" i="8" s="1"/>
  <c r="AJ124" i="3"/>
  <c r="H12" i="8" s="1"/>
  <c r="H52" i="8" s="1"/>
  <c r="S33" i="8" s="1"/>
  <c r="AF119" i="3"/>
  <c r="D7" i="8" s="1"/>
  <c r="D47" i="8" s="1"/>
  <c r="O28" i="8" s="1"/>
  <c r="AK128" i="3"/>
  <c r="I16" i="8" s="1"/>
  <c r="I56" i="8" s="1"/>
  <c r="T37" i="8" s="1"/>
  <c r="AF120" i="3"/>
  <c r="D8" i="8" s="1"/>
  <c r="D48" i="8" s="1"/>
  <c r="O29" i="8" s="1"/>
  <c r="AD118" i="3"/>
  <c r="B6" i="8" s="1"/>
  <c r="B46" i="8" s="1"/>
  <c r="M27" i="8" s="1"/>
  <c r="AC127" i="3"/>
  <c r="A15" i="8" s="1"/>
  <c r="A55" i="8" s="1"/>
  <c r="L36" i="8" s="1"/>
  <c r="AE129" i="3"/>
  <c r="C17" i="8" s="1"/>
  <c r="C57" i="8" s="1"/>
  <c r="N38" i="8" s="1"/>
  <c r="AJ129" i="3"/>
  <c r="H17" i="8" s="1"/>
  <c r="H57" i="8" s="1"/>
  <c r="S38" i="8" s="1"/>
  <c r="AK125" i="3"/>
  <c r="I13" i="8" s="1"/>
  <c r="I53" i="8" s="1"/>
  <c r="T34" i="8" s="1"/>
  <c r="AJ122" i="3"/>
  <c r="H10" i="8" s="1"/>
  <c r="H50" i="8" s="1"/>
  <c r="S31" i="8" s="1"/>
  <c r="AI129" i="3"/>
  <c r="G17" i="8" s="1"/>
  <c r="G57" i="8" s="1"/>
  <c r="R38" i="8" s="1"/>
  <c r="AL121" i="3"/>
  <c r="J9" i="8" s="1"/>
  <c r="J49" i="8" s="1"/>
  <c r="U30" i="8" s="1"/>
  <c r="AG114" i="3"/>
  <c r="E2" i="8" s="1"/>
  <c r="E42" i="8" s="1"/>
  <c r="P23" i="8" s="1"/>
  <c r="AC119" i="3"/>
  <c r="A7" i="8" s="1"/>
  <c r="A47" i="8" s="1"/>
  <c r="L28" i="8" s="1"/>
  <c r="AH125" i="3"/>
  <c r="F13" i="8" s="1"/>
  <c r="F53" i="8" s="1"/>
  <c r="Q34" i="8" s="1"/>
  <c r="AF115" i="3"/>
  <c r="D3" i="8" s="1"/>
  <c r="D43" i="8" s="1"/>
  <c r="O24" i="8" s="1"/>
  <c r="AK126" i="3"/>
  <c r="I14" i="8" s="1"/>
  <c r="I54" i="8" s="1"/>
  <c r="T35" i="8" s="1"/>
  <c r="AD122" i="3"/>
  <c r="B10" i="8" s="1"/>
  <c r="B50" i="8" s="1"/>
  <c r="M31" i="8" s="1"/>
  <c r="AE118" i="3"/>
  <c r="C6" i="8" s="1"/>
  <c r="C46" i="8" s="1"/>
  <c r="N27" i="8" s="1"/>
  <c r="AD115" i="3"/>
  <c r="B3" i="8" s="1"/>
  <c r="B43" i="8" s="1"/>
  <c r="M24" i="8" s="1"/>
  <c r="AL127" i="3"/>
  <c r="J15" i="8" s="1"/>
  <c r="J55" i="8" s="1"/>
  <c r="U36" i="8" s="1"/>
  <c r="AC122" i="3"/>
  <c r="A10" i="8" s="1"/>
  <c r="A50" i="8" s="1"/>
  <c r="L31" i="8" s="1"/>
  <c r="AL128" i="3"/>
  <c r="J16" i="8" s="1"/>
  <c r="J56" i="8" s="1"/>
  <c r="U37" i="8" s="1"/>
  <c r="AD125" i="3"/>
  <c r="B13" i="8" s="1"/>
  <c r="B53" i="8" s="1"/>
  <c r="M34" i="8" s="1"/>
  <c r="AF121" i="3"/>
  <c r="D9" i="8" s="1"/>
  <c r="D49" i="8" s="1"/>
  <c r="O30" i="8" s="1"/>
  <c r="AF114" i="3"/>
  <c r="D2" i="8" s="1"/>
  <c r="D42" i="8" s="1"/>
  <c r="O23" i="8" s="1"/>
  <c r="AL116" i="3"/>
  <c r="J4" i="8" s="1"/>
  <c r="J44" i="8" s="1"/>
  <c r="U25" i="8" s="1"/>
  <c r="AI114" i="3"/>
  <c r="G2" i="8" s="1"/>
  <c r="G42" i="8" s="1"/>
  <c r="R23" i="8" s="1"/>
  <c r="AG127" i="3"/>
  <c r="E15" i="8" s="1"/>
  <c r="E55" i="8" s="1"/>
  <c r="P36" i="8" s="1"/>
  <c r="AF124" i="3"/>
  <c r="D12" i="8" s="1"/>
  <c r="D52" i="8" s="1"/>
  <c r="O33" i="8" s="1"/>
  <c r="AC117" i="3"/>
  <c r="A5" i="8" s="1"/>
  <c r="A45" i="8" s="1"/>
  <c r="L26" i="8" s="1"/>
  <c r="AH123" i="3"/>
  <c r="F11" i="8" s="1"/>
  <c r="F51" i="8" s="1"/>
  <c r="Q32" i="8" s="1"/>
  <c r="AE127" i="3"/>
  <c r="C15" i="8" s="1"/>
  <c r="C55" i="8" s="1"/>
  <c r="N36" i="8" s="1"/>
  <c r="AE122" i="3"/>
  <c r="C10" i="8" s="1"/>
  <c r="C50" i="8" s="1"/>
  <c r="N31" i="8" s="1"/>
  <c r="AJ128" i="3"/>
  <c r="H16" i="8" s="1"/>
  <c r="H56" i="8" s="1"/>
  <c r="S37" i="8" s="1"/>
  <c r="AH118" i="3"/>
  <c r="F6" i="8" s="1"/>
  <c r="F46" i="8" s="1"/>
  <c r="Q27" i="8" s="1"/>
  <c r="AI117" i="3"/>
  <c r="G5" i="8" s="1"/>
  <c r="G45" i="8" s="1"/>
  <c r="R26" i="8" s="1"/>
  <c r="AJ123" i="3"/>
  <c r="H11" i="8" s="1"/>
  <c r="H51" i="8" s="1"/>
  <c r="S32" i="8" s="1"/>
  <c r="AK119" i="3"/>
  <c r="I7" i="8" s="1"/>
  <c r="I47" i="8" s="1"/>
  <c r="T28" i="8" s="1"/>
  <c r="AJ116" i="3"/>
  <c r="H4" i="8" s="1"/>
  <c r="H44" i="8" s="1"/>
  <c r="S25" i="8" s="1"/>
  <c r="AE119" i="3"/>
  <c r="C7" i="8" s="1"/>
  <c r="C47" i="8" s="1"/>
  <c r="N28" i="8" s="1"/>
  <c r="AI115" i="3"/>
  <c r="G3" i="8" s="1"/>
  <c r="G43" i="8" s="1"/>
  <c r="R24" i="8" s="1"/>
  <c r="AG118" i="3"/>
  <c r="E6" i="8" s="1"/>
  <c r="E46" i="8" s="1"/>
  <c r="P27" i="8" s="1"/>
  <c r="AL120" i="3"/>
  <c r="J8" i="8" s="1"/>
  <c r="J48" i="8" s="1"/>
  <c r="U29" i="8" s="1"/>
  <c r="AI118" i="3"/>
  <c r="G6" i="8" s="1"/>
  <c r="G46" i="8" s="1"/>
  <c r="R27" i="8" s="1"/>
  <c r="AD117" i="3"/>
  <c r="B5" i="8" s="1"/>
  <c r="B45" i="8" s="1"/>
  <c r="M26" i="8" s="1"/>
  <c r="AE121" i="3"/>
  <c r="C9" i="8" s="1"/>
  <c r="C49" i="8" s="1"/>
  <c r="N30" i="8" s="1"/>
  <c r="AL114" i="3"/>
  <c r="J2" i="8" s="1"/>
  <c r="J42" i="8" s="1"/>
  <c r="U23" i="8" s="1"/>
  <c r="AJ127" i="3"/>
  <c r="H15" i="8" s="1"/>
  <c r="H55" i="8" s="1"/>
  <c r="S36" i="8" s="1"/>
  <c r="AK123" i="3"/>
  <c r="I11" i="8" s="1"/>
  <c r="I51" i="8" s="1"/>
  <c r="T32" i="8" s="1"/>
  <c r="AJ120" i="3"/>
  <c r="H8" i="8" s="1"/>
  <c r="H48" i="8" s="1"/>
  <c r="S29" i="8" s="1"/>
  <c r="AC116" i="3"/>
  <c r="A4" i="8" s="1"/>
  <c r="A44" i="8" s="1"/>
  <c r="L25" i="8" s="1"/>
  <c r="AJ121" i="3"/>
  <c r="H9" i="8" s="1"/>
  <c r="H49" i="8" s="1"/>
  <c r="S30" i="8" s="1"/>
  <c r="AD128" i="3"/>
  <c r="B16" i="8" s="1"/>
  <c r="B56" i="8" s="1"/>
  <c r="M37" i="8" s="1"/>
  <c r="AK117" i="3"/>
  <c r="I5" i="8" s="1"/>
  <c r="I45" i="8" s="1"/>
  <c r="T26" i="8" s="1"/>
  <c r="AE124" i="3"/>
  <c r="C12" i="8" s="1"/>
  <c r="C52" i="8" s="1"/>
  <c r="N33" i="8" s="1"/>
  <c r="AJ114" i="3"/>
  <c r="H2" i="8" s="1"/>
  <c r="H42" i="8" s="1"/>
  <c r="S23" i="8" s="1"/>
  <c r="AD121" i="3"/>
  <c r="B9" i="8" s="1"/>
  <c r="B49" i="8" s="1"/>
  <c r="M30" i="8" s="1"/>
  <c r="AH127" i="3"/>
  <c r="F15" i="8" s="1"/>
  <c r="F55" i="8" s="1"/>
  <c r="Q36" i="8" s="1"/>
  <c r="AF127" i="3"/>
  <c r="D15" i="8" s="1"/>
  <c r="D55" i="8" s="1"/>
  <c r="O36" i="8" s="1"/>
  <c r="AG123" i="3"/>
  <c r="E11" i="8" s="1"/>
  <c r="E51" i="8" s="1"/>
  <c r="P32" i="8" s="1"/>
  <c r="AJ118" i="3"/>
  <c r="H6" i="8" s="1"/>
  <c r="H46" i="8" s="1"/>
  <c r="S27" i="8" s="1"/>
  <c r="AL129" i="3"/>
  <c r="J17" i="8" s="1"/>
  <c r="J57" i="8" s="1"/>
  <c r="U38" i="8" s="1"/>
  <c r="AE117" i="3"/>
  <c r="C5" i="8" s="1"/>
  <c r="C45" i="8" s="1"/>
  <c r="N26" i="8" s="1"/>
  <c r="AJ119" i="3"/>
  <c r="H7" i="8" s="1"/>
  <c r="H47" i="8" s="1"/>
  <c r="S28" i="8" s="1"/>
  <c r="AK115" i="3"/>
  <c r="I3" i="8" s="1"/>
  <c r="I43" i="8" s="1"/>
  <c r="T24" i="8" s="1"/>
  <c r="AI128" i="3"/>
  <c r="G16" i="8" s="1"/>
  <c r="G56" i="8" s="1"/>
  <c r="R37" i="8" s="1"/>
  <c r="AL123" i="3"/>
  <c r="J11" i="8" s="1"/>
  <c r="J51" i="8" s="1"/>
  <c r="U32" i="8" s="1"/>
  <c r="AE115" i="3"/>
  <c r="C3" i="8" s="1"/>
  <c r="C43" i="8" s="1"/>
  <c r="N24" i="8" s="1"/>
  <c r="AG122" i="3"/>
  <c r="E10" i="8" s="1"/>
  <c r="E50" i="8" s="1"/>
  <c r="P31" i="8" s="1"/>
  <c r="AG124" i="3"/>
  <c r="E12" i="8" s="1"/>
  <c r="E52" i="8" s="1"/>
  <c r="P33" i="8" s="1"/>
  <c r="AG120" i="3"/>
  <c r="E8" i="8" s="1"/>
  <c r="E48" i="8" s="1"/>
  <c r="P29" i="8" s="1"/>
  <c r="AD114" i="3"/>
  <c r="B2" i="8" s="1"/>
  <c r="B42" i="8" s="1"/>
  <c r="M23" i="8" s="1"/>
  <c r="AH120" i="3"/>
  <c r="F8" i="8" s="1"/>
  <c r="F48" i="8" s="1"/>
  <c r="Q29" i="8" s="1"/>
  <c r="AL126" i="3"/>
  <c r="J14" i="8" s="1"/>
  <c r="J54" i="8" s="1"/>
  <c r="U35" i="8" s="1"/>
  <c r="AI116" i="3"/>
  <c r="G4" i="8" s="1"/>
  <c r="G44" i="8" s="1"/>
  <c r="R25" i="8" s="1"/>
  <c r="AC123" i="3"/>
  <c r="A11" i="8" s="1"/>
  <c r="A51" i="8" s="1"/>
  <c r="L32" i="8" s="1"/>
  <c r="AG129" i="3"/>
  <c r="E17" i="8" s="1"/>
  <c r="E57" i="8" s="1"/>
  <c r="P38" i="8" s="1"/>
  <c r="AL119" i="3"/>
  <c r="J7" i="8" s="1"/>
  <c r="J47" i="8" s="1"/>
  <c r="U28" i="8" s="1"/>
  <c r="AF126" i="3"/>
  <c r="D14" i="8" s="1"/>
  <c r="D54" i="8" s="1"/>
  <c r="O35" i="8" s="1"/>
  <c r="AC126" i="3"/>
  <c r="A14" i="8" s="1"/>
  <c r="A54" i="8" s="1"/>
  <c r="L35" i="8" s="1"/>
  <c r="AJ125" i="3"/>
  <c r="H13" i="8" s="1"/>
  <c r="H53" i="8" s="1"/>
  <c r="S34" i="8" s="1"/>
  <c r="AK121" i="3"/>
  <c r="I9" i="8" s="1"/>
  <c r="I49" i="8" s="1"/>
  <c r="T30" i="8" s="1"/>
  <c r="AG126" i="3"/>
  <c r="E14" i="8" s="1"/>
  <c r="E54" i="8" s="1"/>
  <c r="P35" i="8" s="1"/>
  <c r="AE114" i="3"/>
  <c r="C2" i="8" s="1"/>
  <c r="C42" i="8" s="1"/>
  <c r="N23" i="8" s="1"/>
  <c r="AD127" i="3"/>
  <c r="B15" i="8" s="1"/>
  <c r="B55" i="8" s="1"/>
  <c r="M36" i="8" s="1"/>
  <c r="AF123" i="3"/>
  <c r="D11" i="8" s="1"/>
  <c r="D51" i="8" s="1"/>
  <c r="O32" i="8" s="1"/>
  <c r="AG119" i="3"/>
  <c r="E7" i="8" s="1"/>
  <c r="E47" i="8" s="1"/>
  <c r="P28" i="8" s="1"/>
  <c r="AF116" i="3"/>
  <c r="D4" i="8" s="1"/>
  <c r="D44" i="8" s="1"/>
  <c r="O25" i="8" s="1"/>
  <c r="AD129" i="3"/>
  <c r="B17" i="8" s="1"/>
  <c r="B57" i="8" s="1"/>
  <c r="M38" i="8" s="1"/>
  <c r="AC125" i="3"/>
  <c r="A13" i="8" s="1"/>
  <c r="A53" i="8" s="1"/>
  <c r="L34" i="8" s="1"/>
  <c r="AK114" i="3"/>
  <c r="I2" i="8" s="1"/>
  <c r="I42" i="8" s="1"/>
  <c r="T23" i="8" s="1"/>
  <c r="AL122" i="3"/>
  <c r="J10" i="8" s="1"/>
  <c r="J50" i="8" s="1"/>
  <c r="U31" i="8" s="1"/>
  <c r="AL115" i="3"/>
  <c r="J3" i="8" s="1"/>
  <c r="J43" i="8" s="1"/>
  <c r="U24" i="8" s="1"/>
  <c r="AI121" i="3"/>
  <c r="G9" i="8" s="1"/>
  <c r="G49" i="8" s="1"/>
  <c r="R30" i="8" s="1"/>
  <c r="AK116" i="3"/>
  <c r="I4" i="8" s="1"/>
  <c r="I44" i="8" s="1"/>
  <c r="T25" i="8" s="1"/>
  <c r="AJ115" i="3"/>
  <c r="H3" i="8" s="1"/>
  <c r="H43" i="8" s="1"/>
  <c r="S24" i="8" s="1"/>
  <c r="AH128" i="3"/>
  <c r="F16" i="8" s="1"/>
  <c r="F56" i="8" s="1"/>
  <c r="Q37" i="8" s="1"/>
  <c r="AI124" i="3"/>
  <c r="G12" i="8" s="1"/>
  <c r="G52" i="8" s="1"/>
  <c r="R33" i="8" s="1"/>
  <c r="AH121" i="3"/>
  <c r="F9" i="8" s="1"/>
  <c r="F49" i="8" s="1"/>
  <c r="Q30" i="8" s="1"/>
  <c r="AI119" i="3"/>
  <c r="G7" i="8" s="1"/>
  <c r="G47" i="8" s="1"/>
  <c r="R28" i="8" s="1"/>
  <c r="AD116" i="3"/>
  <c r="B4" i="8" s="1"/>
  <c r="B44" i="8" s="1"/>
  <c r="M25" i="8" s="1"/>
  <c r="AI126" i="3"/>
  <c r="G14" i="8" s="1"/>
  <c r="G54" i="8" s="1"/>
  <c r="R35" i="8" s="1"/>
  <c r="AI123" i="3"/>
  <c r="G11" i="8" s="1"/>
  <c r="G51" i="8" s="1"/>
  <c r="R32" i="8" s="1"/>
  <c r="AG117" i="3"/>
  <c r="E5" i="8" s="1"/>
  <c r="E45" i="8" s="1"/>
  <c r="P26" i="8" s="1"/>
  <c r="AK122" i="3"/>
  <c r="I10" i="8" s="1"/>
  <c r="I50" i="8" s="1"/>
  <c r="T31" i="8" s="1"/>
  <c r="AL124" i="3"/>
  <c r="J12" i="8" s="1"/>
  <c r="J52" i="8" s="1"/>
  <c r="U33" i="8" s="1"/>
  <c r="AC121" i="3"/>
  <c r="A9" i="8" s="1"/>
  <c r="A49" i="8" s="1"/>
  <c r="L30" i="8" s="1"/>
  <c r="AL117" i="3"/>
  <c r="J5" i="8" s="1"/>
  <c r="J45" i="8" s="1"/>
  <c r="U26" i="8" s="1"/>
  <c r="AH122" i="3"/>
  <c r="F10" i="8" s="1"/>
  <c r="F50" i="8" s="1"/>
  <c r="Q31" i="8" s="1"/>
  <c r="AE128" i="3"/>
  <c r="C16" i="8" s="1"/>
  <c r="C56" i="8" s="1"/>
  <c r="N37" i="8" s="1"/>
  <c r="AI127" i="3"/>
  <c r="G15" i="8" s="1"/>
  <c r="G55" i="8" s="1"/>
  <c r="R36" i="8" s="1"/>
  <c r="AD126" i="3"/>
  <c r="B14" i="8" s="1"/>
  <c r="B54" i="8" s="1"/>
  <c r="M35" i="8" s="1"/>
  <c r="AD119" i="3"/>
  <c r="B7" i="8" s="1"/>
  <c r="B47" i="8" s="1"/>
  <c r="M28" i="8" s="1"/>
  <c r="AK118" i="3"/>
  <c r="I6" i="8" s="1"/>
  <c r="I46" i="8" s="1"/>
  <c r="T27" i="8" s="1"/>
  <c r="AE123" i="3"/>
  <c r="C11" i="8" s="1"/>
  <c r="C51" i="8" s="1"/>
  <c r="N32" i="8" s="1"/>
  <c r="AF117" i="3"/>
  <c r="D5" i="8" s="1"/>
  <c r="D45" i="8" s="1"/>
  <c r="O26" i="8" s="1"/>
  <c r="AG128" i="3"/>
  <c r="E16" i="8" s="1"/>
  <c r="E56" i="8" s="1"/>
  <c r="P37" i="8" s="1"/>
  <c r="AE126" i="3"/>
  <c r="C14" i="8" s="1"/>
  <c r="C54" i="8" s="1"/>
  <c r="N35" i="8" s="1"/>
  <c r="AD123" i="3"/>
  <c r="B11" i="8" s="1"/>
  <c r="B51" i="8" s="1"/>
  <c r="M32" i="8" s="1"/>
  <c r="AB100" i="3" l="1" a="1"/>
  <c r="AJ100" i="3" s="1"/>
  <c r="AE104" i="3" s="1"/>
  <c r="AF113" i="3" s="1"/>
  <c r="AR34" i="3" l="1"/>
  <c r="AW18" i="3" s="1"/>
  <c r="AW20" i="3" s="1"/>
  <c r="AF100" i="3"/>
  <c r="AE100" i="3"/>
  <c r="AB100" i="3"/>
  <c r="AK100" i="3"/>
  <c r="AF104" i="3" s="1"/>
  <c r="AG113" i="3" s="1"/>
  <c r="AC100" i="3"/>
  <c r="AH100" i="3"/>
  <c r="AC104" i="3" s="1"/>
  <c r="AD113" i="3" s="1"/>
  <c r="AI100" i="3"/>
  <c r="AD104" i="3" s="1"/>
  <c r="AE113" i="3" s="1"/>
  <c r="AG100" i="3"/>
  <c r="AD100" i="3"/>
  <c r="AX25" i="3" l="1"/>
  <c r="AX31" i="3" s="1"/>
  <c r="AX33" i="3" s="1"/>
  <c r="AX47" i="3" s="1"/>
  <c r="BB21" i="3"/>
  <c r="AX75" i="3" s="1"/>
  <c r="AX79" i="3" s="1"/>
  <c r="AV96" i="3" s="1"/>
  <c r="AQ34" i="3"/>
  <c r="AV18" i="3" s="1"/>
  <c r="AV20" i="3" s="1"/>
  <c r="AS34" i="3"/>
  <c r="AX18" i="3" s="1"/>
  <c r="AX20" i="3" s="1"/>
  <c r="AP34" i="3"/>
  <c r="AU18" i="3" s="1"/>
  <c r="AU20" i="3" s="1"/>
  <c r="AX112" i="3"/>
  <c r="BK33" i="3" s="1"/>
  <c r="AX44" i="3"/>
  <c r="AX68" i="3" s="1"/>
  <c r="AX72" i="3" s="1"/>
  <c r="AV92" i="3" s="1"/>
  <c r="AX41" i="3"/>
  <c r="AX58" i="3" s="1"/>
  <c r="AV84" i="3" s="1"/>
  <c r="AX38" i="3"/>
  <c r="AX61" i="3" s="1"/>
  <c r="AX65" i="3" s="1"/>
  <c r="AV88" i="3" s="1"/>
  <c r="AW25" i="3" l="1"/>
  <c r="AW31" i="3" s="1"/>
  <c r="AW33" i="3" s="1"/>
  <c r="BA21" i="3"/>
  <c r="AW75" i="3" s="1"/>
  <c r="AW79" i="3" s="1"/>
  <c r="AV95" i="3" s="1"/>
  <c r="AY25" i="3"/>
  <c r="AY31" i="3" s="1"/>
  <c r="AY33" i="3" s="1"/>
  <c r="AY38" i="3" s="1"/>
  <c r="AY61" i="3" s="1"/>
  <c r="AY65" i="3" s="1"/>
  <c r="AV89" i="3" s="1"/>
  <c r="BC21" i="3"/>
  <c r="AY75" i="3" s="1"/>
  <c r="AY79" i="3" s="1"/>
  <c r="AV97" i="3" s="1"/>
  <c r="AZ21" i="3"/>
  <c r="AV75" i="3" s="1"/>
  <c r="AV79" i="3" s="1"/>
  <c r="AV94" i="3" s="1"/>
  <c r="AV25" i="3"/>
  <c r="AV31" i="3" s="1"/>
  <c r="AV33" i="3" s="1"/>
  <c r="AV47" i="3" s="1"/>
  <c r="AY41" i="3"/>
  <c r="AY58" i="3" s="1"/>
  <c r="AV85" i="3" s="1"/>
  <c r="AY44" i="3"/>
  <c r="AY68" i="3" s="1"/>
  <c r="AY72" i="3" s="1"/>
  <c r="AV93" i="3" s="1"/>
  <c r="AW47" i="3"/>
  <c r="AW112" i="3" s="1"/>
  <c r="BJ33" i="3" s="1"/>
  <c r="AW44" i="3"/>
  <c r="AW68" i="3" s="1"/>
  <c r="AW72" i="3" s="1"/>
  <c r="AV91" i="3" s="1"/>
  <c r="AW41" i="3"/>
  <c r="AW58" i="3" s="1"/>
  <c r="AV83" i="3" s="1"/>
  <c r="AW38" i="3"/>
  <c r="AW61" i="3" s="1"/>
  <c r="AW65" i="3" s="1"/>
  <c r="AV87" i="3" s="1"/>
  <c r="AV41" i="3"/>
  <c r="AV58" i="3" s="1"/>
  <c r="AV82" i="3" s="1"/>
  <c r="AV38" i="3"/>
  <c r="AV61" i="3" s="1"/>
  <c r="AV65" i="3" s="1"/>
  <c r="AV86" i="3" s="1"/>
  <c r="AV112" i="3"/>
  <c r="BI33" i="3" s="1"/>
  <c r="AY47" i="3" l="1"/>
  <c r="AY112" i="3" s="1"/>
  <c r="BL33" i="3" s="1"/>
  <c r="AV44" i="3"/>
  <c r="AV68" i="3" s="1"/>
  <c r="AV72" i="3" s="1"/>
  <c r="AV90" i="3" s="1"/>
  <c r="AV114" i="3" s="1" a="1"/>
  <c r="BB82" i="3" a="1"/>
  <c r="BB89" i="3" s="1"/>
  <c r="BB84" i="3" l="1"/>
  <c r="BB82" i="3"/>
  <c r="BB83" i="3"/>
  <c r="BB87" i="3"/>
  <c r="BB85" i="3"/>
  <c r="BB90" i="3"/>
  <c r="BB91" i="3"/>
  <c r="BB86" i="3"/>
  <c r="BB88" i="3"/>
  <c r="AY129" i="3"/>
  <c r="O17" i="8" s="1"/>
  <c r="O57" i="8" s="1"/>
  <c r="Z38" i="8" s="1"/>
  <c r="AX114" i="3"/>
  <c r="N2" i="8" s="1"/>
  <c r="N42" i="8" s="1"/>
  <c r="Y23" i="8" s="1"/>
  <c r="AV124" i="3"/>
  <c r="L12" i="8" s="1"/>
  <c r="L52" i="8" s="1"/>
  <c r="W33" i="8" s="1"/>
  <c r="AY116" i="3"/>
  <c r="O4" i="8" s="1"/>
  <c r="O44" i="8" s="1"/>
  <c r="Z25" i="8" s="1"/>
  <c r="AY117" i="3"/>
  <c r="O5" i="8" s="1"/>
  <c r="O45" i="8" s="1"/>
  <c r="Z26" i="8" s="1"/>
  <c r="BB115" i="3"/>
  <c r="R3" i="8" s="1"/>
  <c r="R43" i="8" s="1"/>
  <c r="AC24" i="8" s="1"/>
  <c r="BC126" i="3"/>
  <c r="S14" i="8" s="1"/>
  <c r="S54" i="8" s="1"/>
  <c r="AD35" i="8" s="1"/>
  <c r="BC120" i="3"/>
  <c r="S8" i="8" s="1"/>
  <c r="S48" i="8" s="1"/>
  <c r="AD29" i="8" s="1"/>
  <c r="BD129" i="3"/>
  <c r="T17" i="8" s="1"/>
  <c r="T57" i="8" s="1"/>
  <c r="AE38" i="8" s="1"/>
  <c r="AZ128" i="3"/>
  <c r="P16" i="8" s="1"/>
  <c r="P56" i="8" s="1"/>
  <c r="AA37" i="8" s="1"/>
  <c r="AW128" i="3"/>
  <c r="M16" i="8" s="1"/>
  <c r="M56" i="8" s="1"/>
  <c r="X37" i="8" s="1"/>
  <c r="BA121" i="3"/>
  <c r="Q9" i="8" s="1"/>
  <c r="Q49" i="8" s="1"/>
  <c r="AB30" i="8" s="1"/>
  <c r="AW117" i="3"/>
  <c r="M5" i="8" s="1"/>
  <c r="M45" i="8" s="1"/>
  <c r="X26" i="8" s="1"/>
  <c r="AX119" i="3"/>
  <c r="N7" i="8" s="1"/>
  <c r="N47" i="8" s="1"/>
  <c r="Y28" i="8" s="1"/>
  <c r="BC115" i="3"/>
  <c r="S3" i="8" s="1"/>
  <c r="S43" i="8" s="1"/>
  <c r="AD24" i="8" s="1"/>
  <c r="BA128" i="3"/>
  <c r="Q16" i="8" s="1"/>
  <c r="Q56" i="8" s="1"/>
  <c r="AB37" i="8" s="1"/>
  <c r="BE123" i="3"/>
  <c r="U11" i="8" s="1"/>
  <c r="U51" i="8" s="1"/>
  <c r="AF32" i="8" s="1"/>
  <c r="BA119" i="3"/>
  <c r="Q7" i="8" s="1"/>
  <c r="Q47" i="8" s="1"/>
  <c r="AB28" i="8" s="1"/>
  <c r="AZ120" i="3"/>
  <c r="P8" i="8" s="1"/>
  <c r="P48" i="8" s="1"/>
  <c r="AA29" i="8" s="1"/>
  <c r="BE116" i="3"/>
  <c r="U4" i="8" s="1"/>
  <c r="U44" i="8" s="1"/>
  <c r="AF25" i="8" s="1"/>
  <c r="BC129" i="3"/>
  <c r="S17" i="8" s="1"/>
  <c r="S57" i="8" s="1"/>
  <c r="AD38" i="8" s="1"/>
  <c r="BB124" i="3"/>
  <c r="R12" i="8" s="1"/>
  <c r="R52" i="8" s="1"/>
  <c r="AC33" i="8" s="1"/>
  <c r="AY122" i="3"/>
  <c r="O10" i="8" s="1"/>
  <c r="O50" i="8" s="1"/>
  <c r="Z31" i="8" s="1"/>
  <c r="AX120" i="3"/>
  <c r="N8" i="8" s="1"/>
  <c r="N48" i="8" s="1"/>
  <c r="Y29" i="8" s="1"/>
  <c r="BE117" i="3"/>
  <c r="U5" i="8" s="1"/>
  <c r="U45" i="8" s="1"/>
  <c r="AF26" i="8" s="1"/>
  <c r="AW129" i="3"/>
  <c r="M17" i="8" s="1"/>
  <c r="M57" i="8" s="1"/>
  <c r="X38" i="8" s="1"/>
  <c r="BB119" i="3"/>
  <c r="R7" i="8" s="1"/>
  <c r="R47" i="8" s="1"/>
  <c r="AC28" i="8" s="1"/>
  <c r="AV126" i="3"/>
  <c r="L14" i="8" s="1"/>
  <c r="L54" i="8" s="1"/>
  <c r="W35" i="8" s="1"/>
  <c r="AW116" i="3"/>
  <c r="M4" i="8" s="1"/>
  <c r="M44" i="8" s="1"/>
  <c r="X25" i="8" s="1"/>
  <c r="BA122" i="3"/>
  <c r="Q10" i="8" s="1"/>
  <c r="Q50" i="8" s="1"/>
  <c r="AB31" i="8" s="1"/>
  <c r="BE128" i="3"/>
  <c r="U16" i="8" s="1"/>
  <c r="U56" i="8" s="1"/>
  <c r="AF37" i="8" s="1"/>
  <c r="AZ125" i="3"/>
  <c r="P13" i="8" s="1"/>
  <c r="P53" i="8" s="1"/>
  <c r="AA34" i="8" s="1"/>
  <c r="AW123" i="3"/>
  <c r="M11" i="8" s="1"/>
  <c r="M51" i="8" s="1"/>
  <c r="X32" i="8" s="1"/>
  <c r="AV121" i="3"/>
  <c r="L9" i="8" s="1"/>
  <c r="L49" i="8" s="1"/>
  <c r="W30" i="8" s="1"/>
  <c r="BC118" i="3"/>
  <c r="S6" i="8" s="1"/>
  <c r="S46" i="8" s="1"/>
  <c r="AD27" i="8" s="1"/>
  <c r="BE129" i="3"/>
  <c r="U17" i="8" s="1"/>
  <c r="U57" i="8" s="1"/>
  <c r="AF38" i="8" s="1"/>
  <c r="AV120" i="3"/>
  <c r="L8" i="8" s="1"/>
  <c r="L48" i="8" s="1"/>
  <c r="W29" i="8" s="1"/>
  <c r="AZ126" i="3"/>
  <c r="P14" i="8" s="1"/>
  <c r="P54" i="8" s="1"/>
  <c r="AA35" i="8" s="1"/>
  <c r="BA116" i="3"/>
  <c r="Q4" i="8" s="1"/>
  <c r="Q44" i="8" s="1"/>
  <c r="AB25" i="8" s="1"/>
  <c r="BE122" i="3"/>
  <c r="U10" i="8" s="1"/>
  <c r="U50" i="8" s="1"/>
  <c r="AF31" i="8" s="1"/>
  <c r="AY120" i="3"/>
  <c r="O8" i="8" s="1"/>
  <c r="O48" i="8" s="1"/>
  <c r="Z29" i="8" s="1"/>
  <c r="BB118" i="3"/>
  <c r="R6" i="8" s="1"/>
  <c r="R46" i="8" s="1"/>
  <c r="AC27" i="8" s="1"/>
  <c r="BB120" i="3"/>
  <c r="R8" i="8" s="1"/>
  <c r="R48" i="8" s="1"/>
  <c r="AC29" i="8" s="1"/>
  <c r="AY115" i="3"/>
  <c r="O3" i="8" s="1"/>
  <c r="O43" i="8" s="1"/>
  <c r="Z24" i="8" s="1"/>
  <c r="AY118" i="3"/>
  <c r="O6" i="8" s="1"/>
  <c r="O46" i="8" s="1"/>
  <c r="Z27" i="8" s="1"/>
  <c r="BC123" i="3"/>
  <c r="S11" i="8" s="1"/>
  <c r="S51" i="8" s="1"/>
  <c r="AD32" i="8" s="1"/>
  <c r="BE126" i="3"/>
  <c r="U14" i="8" s="1"/>
  <c r="U54" i="8" s="1"/>
  <c r="AF35" i="8" s="1"/>
  <c r="AV125" i="3"/>
  <c r="L13" i="8" s="1"/>
  <c r="L53" i="8" s="1"/>
  <c r="W34" i="8" s="1"/>
  <c r="AV122" i="3"/>
  <c r="L10" i="8" s="1"/>
  <c r="L50" i="8" s="1"/>
  <c r="W31" i="8" s="1"/>
  <c r="BC121" i="3"/>
  <c r="S9" i="8" s="1"/>
  <c r="S49" i="8" s="1"/>
  <c r="AD30" i="8" s="1"/>
  <c r="BD123" i="3"/>
  <c r="T11" i="8" s="1"/>
  <c r="T51" i="8" s="1"/>
  <c r="AE32" i="8" s="1"/>
  <c r="AZ119" i="3"/>
  <c r="P7" i="8" s="1"/>
  <c r="P47" i="8" s="1"/>
  <c r="AA28" i="8" s="1"/>
  <c r="BC128" i="3"/>
  <c r="S16" i="8" s="1"/>
  <c r="S56" i="8" s="1"/>
  <c r="AD37" i="8" s="1"/>
  <c r="BB125" i="3"/>
  <c r="R13" i="8" s="1"/>
  <c r="R53" i="8" s="1"/>
  <c r="AC34" i="8" s="1"/>
  <c r="AW122" i="3"/>
  <c r="M10" i="8" s="1"/>
  <c r="M50" i="8" s="1"/>
  <c r="X31" i="8" s="1"/>
  <c r="AX126" i="3"/>
  <c r="N14" i="8" s="1"/>
  <c r="N54" i="8" s="1"/>
  <c r="Y35" i="8" s="1"/>
  <c r="BD121" i="3"/>
  <c r="T9" i="8" s="1"/>
  <c r="T49" i="8" s="1"/>
  <c r="AE30" i="8" s="1"/>
  <c r="AV114" i="3"/>
  <c r="L2" i="8" s="1"/>
  <c r="L42" i="8" s="1"/>
  <c r="W23" i="8" s="1"/>
  <c r="BD126" i="3"/>
  <c r="T14" i="8" s="1"/>
  <c r="T54" i="8" s="1"/>
  <c r="AE35" i="8" s="1"/>
  <c r="AY123" i="3"/>
  <c r="O11" i="8" s="1"/>
  <c r="O51" i="8" s="1"/>
  <c r="Z32" i="8" s="1"/>
  <c r="AX118" i="3"/>
  <c r="N6" i="8" s="1"/>
  <c r="N46" i="8" s="1"/>
  <c r="Y27" i="8" s="1"/>
  <c r="BE115" i="3"/>
  <c r="U3" i="8" s="1"/>
  <c r="U43" i="8" s="1"/>
  <c r="AF24" i="8" s="1"/>
  <c r="AV129" i="3"/>
  <c r="L17" i="8" s="1"/>
  <c r="L57" i="8" s="1"/>
  <c r="W38" i="8" s="1"/>
  <c r="BB126" i="3"/>
  <c r="R14" i="8" s="1"/>
  <c r="R54" i="8" s="1"/>
  <c r="AC35" i="8" s="1"/>
  <c r="AY124" i="3"/>
  <c r="O12" i="8" s="1"/>
  <c r="O52" i="8" s="1"/>
  <c r="Z33" i="8" s="1"/>
  <c r="AZ116" i="3"/>
  <c r="P4" i="8" s="1"/>
  <c r="P44" i="8" s="1"/>
  <c r="AA25" i="8" s="1"/>
  <c r="BD122" i="3"/>
  <c r="T10" i="8" s="1"/>
  <c r="T50" i="8" s="1"/>
  <c r="AE31" i="8" s="1"/>
  <c r="AX129" i="3"/>
  <c r="N17" i="8" s="1"/>
  <c r="N57" i="8" s="1"/>
  <c r="Y38" i="8" s="1"/>
  <c r="AY119" i="3"/>
  <c r="O7" i="8" s="1"/>
  <c r="O47" i="8" s="1"/>
  <c r="Z28" i="8" s="1"/>
  <c r="BC125" i="3"/>
  <c r="S13" i="8" s="1"/>
  <c r="S53" i="8" s="1"/>
  <c r="AD34" i="8" s="1"/>
  <c r="AV119" i="3"/>
  <c r="L7" i="8" s="1"/>
  <c r="L47" i="8" s="1"/>
  <c r="W28" i="8" s="1"/>
  <c r="BC116" i="3"/>
  <c r="S4" i="8" s="1"/>
  <c r="S44" i="8" s="1"/>
  <c r="AD25" i="8" s="1"/>
  <c r="BB114" i="3"/>
  <c r="R2" i="8" s="1"/>
  <c r="R42" i="8" s="1"/>
  <c r="AC23" i="8" s="1"/>
  <c r="AZ127" i="3"/>
  <c r="P15" i="8" s="1"/>
  <c r="P55" i="8" s="1"/>
  <c r="AA36" i="8" s="1"/>
  <c r="AW125" i="3"/>
  <c r="M13" i="8" s="1"/>
  <c r="M53" i="8" s="1"/>
  <c r="X34" i="8" s="1"/>
  <c r="BD116" i="3"/>
  <c r="T4" i="8" s="1"/>
  <c r="T44" i="8" s="1"/>
  <c r="AE25" i="8" s="1"/>
  <c r="AX123" i="3"/>
  <c r="N11" i="8" s="1"/>
  <c r="N51" i="8" s="1"/>
  <c r="Y32" i="8" s="1"/>
  <c r="BB129" i="3"/>
  <c r="R17" i="8" s="1"/>
  <c r="R57" i="8" s="1"/>
  <c r="AC38" i="8" s="1"/>
  <c r="BC119" i="3"/>
  <c r="S7" i="8" s="1"/>
  <c r="S47" i="8" s="1"/>
  <c r="AD28" i="8" s="1"/>
  <c r="AW126" i="3"/>
  <c r="M14" i="8" s="1"/>
  <c r="M54" i="8" s="1"/>
  <c r="X35" i="8" s="1"/>
  <c r="AZ114" i="3"/>
  <c r="P2" i="8" s="1"/>
  <c r="P42" i="8" s="1"/>
  <c r="AA23" i="8" s="1"/>
  <c r="AX116" i="3"/>
  <c r="N4" i="8" s="1"/>
  <c r="N44" i="8" s="1"/>
  <c r="Y25" i="8" s="1"/>
  <c r="AZ129" i="3"/>
  <c r="P17" i="8" s="1"/>
  <c r="P57" i="8" s="1"/>
  <c r="AA38" i="8" s="1"/>
  <c r="BC122" i="3"/>
  <c r="S10" i="8" s="1"/>
  <c r="S50" i="8" s="1"/>
  <c r="AD31" i="8" s="1"/>
  <c r="BE124" i="3"/>
  <c r="U12" i="8" s="1"/>
  <c r="U52" i="8" s="1"/>
  <c r="AF33" i="8" s="1"/>
  <c r="BD125" i="3"/>
  <c r="T13" i="8" s="1"/>
  <c r="T53" i="8" s="1"/>
  <c r="AE34" i="8" s="1"/>
  <c r="BD128" i="3"/>
  <c r="T16" i="8" s="1"/>
  <c r="T56" i="8" s="1"/>
  <c r="AE37" i="8" s="1"/>
  <c r="BA117" i="3"/>
  <c r="Q5" i="8" s="1"/>
  <c r="Q45" i="8" s="1"/>
  <c r="AB26" i="8" s="1"/>
  <c r="AX117" i="3"/>
  <c r="N5" i="8" s="1"/>
  <c r="N45" i="8" s="1"/>
  <c r="Y26" i="8" s="1"/>
  <c r="BA126" i="3"/>
  <c r="Q14" i="8" s="1"/>
  <c r="Q54" i="8" s="1"/>
  <c r="AB35" i="8" s="1"/>
  <c r="AW119" i="3"/>
  <c r="M7" i="8" s="1"/>
  <c r="M47" i="8" s="1"/>
  <c r="X28" i="8" s="1"/>
  <c r="BC114" i="3"/>
  <c r="S2" i="8" s="1"/>
  <c r="S42" i="8" s="1"/>
  <c r="AD23" i="8" s="1"/>
  <c r="AV118" i="3"/>
  <c r="L6" i="8" s="1"/>
  <c r="L46" i="8" s="1"/>
  <c r="W27" i="8" s="1"/>
  <c r="BA114" i="3"/>
  <c r="Q2" i="8" s="1"/>
  <c r="Q42" i="8" s="1"/>
  <c r="AB23" i="8" s="1"/>
  <c r="AY127" i="3"/>
  <c r="O15" i="8" s="1"/>
  <c r="O55" i="8" s="1"/>
  <c r="Z36" i="8" s="1"/>
  <c r="BE119" i="3"/>
  <c r="U7" i="8" s="1"/>
  <c r="U47" i="8" s="1"/>
  <c r="AF28" i="8" s="1"/>
  <c r="BA115" i="3"/>
  <c r="Q3" i="8" s="1"/>
  <c r="Q43" i="8" s="1"/>
  <c r="AB24" i="8" s="1"/>
  <c r="AZ118" i="3"/>
  <c r="P6" i="8" s="1"/>
  <c r="P46" i="8" s="1"/>
  <c r="AA27" i="8" s="1"/>
  <c r="BE114" i="3"/>
  <c r="U2" i="8" s="1"/>
  <c r="U42" i="8" s="1"/>
  <c r="AF23" i="8" s="1"/>
  <c r="BC127" i="3"/>
  <c r="S15" i="8" s="1"/>
  <c r="S55" i="8" s="1"/>
  <c r="AD36" i="8" s="1"/>
  <c r="AV127" i="3"/>
  <c r="L15" i="8" s="1"/>
  <c r="L55" i="8" s="1"/>
  <c r="W36" i="8" s="1"/>
  <c r="BA120" i="3"/>
  <c r="Q8" i="8" s="1"/>
  <c r="Q48" i="8" s="1"/>
  <c r="AB29" i="8" s="1"/>
  <c r="BB116" i="3"/>
  <c r="R4" i="8" s="1"/>
  <c r="R44" i="8" s="1"/>
  <c r="AC25" i="8" s="1"/>
  <c r="AX127" i="3"/>
  <c r="N15" i="8" s="1"/>
  <c r="N55" i="8" s="1"/>
  <c r="Y36" i="8" s="1"/>
  <c r="BD118" i="3"/>
  <c r="T6" i="8" s="1"/>
  <c r="T46" i="8" s="1"/>
  <c r="AE27" i="8" s="1"/>
  <c r="AZ117" i="3"/>
  <c r="P5" i="8" s="1"/>
  <c r="P45" i="8" s="1"/>
  <c r="AA26" i="8" s="1"/>
  <c r="BA123" i="3"/>
  <c r="Q11" i="8" s="1"/>
  <c r="Q51" i="8" s="1"/>
  <c r="AB32" i="8" s="1"/>
  <c r="BE118" i="3"/>
  <c r="U6" i="8" s="1"/>
  <c r="U46" i="8" s="1"/>
  <c r="AF27" i="8" s="1"/>
  <c r="AZ115" i="3"/>
  <c r="P3" i="8" s="1"/>
  <c r="P43" i="8" s="1"/>
  <c r="AA24" i="8" s="1"/>
  <c r="BB123" i="3"/>
  <c r="R11" i="8" s="1"/>
  <c r="R51" i="8" s="1"/>
  <c r="AC32" i="8" s="1"/>
  <c r="AV115" i="3"/>
  <c r="L3" i="8" s="1"/>
  <c r="L43" i="8" s="1"/>
  <c r="W24" i="8" s="1"/>
  <c r="BA125" i="3"/>
  <c r="Q13" i="8" s="1"/>
  <c r="Q53" i="8" s="1"/>
  <c r="AB34" i="8" s="1"/>
  <c r="AW121" i="3"/>
  <c r="M9" i="8" s="1"/>
  <c r="M49" i="8" s="1"/>
  <c r="X30" i="8" s="1"/>
  <c r="AX121" i="3"/>
  <c r="N9" i="8" s="1"/>
  <c r="N49" i="8" s="1"/>
  <c r="Y30" i="8" s="1"/>
  <c r="BC117" i="3"/>
  <c r="S5" i="8" s="1"/>
  <c r="S45" i="8" s="1"/>
  <c r="AD26" i="8" s="1"/>
  <c r="BD115" i="3"/>
  <c r="T3" i="8" s="1"/>
  <c r="T43" i="8" s="1"/>
  <c r="AE24" i="8" s="1"/>
  <c r="AY126" i="3"/>
  <c r="O14" i="8" s="1"/>
  <c r="O54" i="8" s="1"/>
  <c r="Z35" i="8" s="1"/>
  <c r="BE121" i="3"/>
  <c r="U9" i="8" s="1"/>
  <c r="U49" i="8" s="1"/>
  <c r="AF30" i="8" s="1"/>
  <c r="BB121" i="3"/>
  <c r="R9" i="8" s="1"/>
  <c r="R49" i="8" s="1"/>
  <c r="AC30" i="8" s="1"/>
  <c r="AW118" i="3"/>
  <c r="M6" i="8" s="1"/>
  <c r="M46" i="8" s="1"/>
  <c r="X27" i="8" s="1"/>
  <c r="AZ123" i="3"/>
  <c r="P11" i="8" s="1"/>
  <c r="P51" i="8" s="1"/>
  <c r="AA32" i="8" s="1"/>
  <c r="BB127" i="3"/>
  <c r="R15" i="8" s="1"/>
  <c r="R55" i="8" s="1"/>
  <c r="AC36" i="8" s="1"/>
  <c r="BB128" i="3"/>
  <c r="R16" i="8" s="1"/>
  <c r="R56" i="8" s="1"/>
  <c r="AC37" i="8" s="1"/>
  <c r="AX115" i="3"/>
  <c r="N3" i="8" s="1"/>
  <c r="N43" i="8" s="1"/>
  <c r="Y24" i="8" s="1"/>
  <c r="BA124" i="3"/>
  <c r="Q12" i="8" s="1"/>
  <c r="Q52" i="8" s="1"/>
  <c r="AB33" i="8" s="1"/>
  <c r="BD120" i="3"/>
  <c r="T8" i="8" s="1"/>
  <c r="T48" i="8" s="1"/>
  <c r="AE29" i="8" s="1"/>
  <c r="BC124" i="3"/>
  <c r="S12" i="8" s="1"/>
  <c r="S52" i="8" s="1"/>
  <c r="AD33" i="8" s="1"/>
  <c r="BB122" i="3"/>
  <c r="R10" i="8" s="1"/>
  <c r="R50" i="8" s="1"/>
  <c r="AC31" i="8" s="1"/>
  <c r="AV123" i="3"/>
  <c r="L11" i="8" s="1"/>
  <c r="L51" i="8" s="1"/>
  <c r="W32" i="8" s="1"/>
  <c r="AX125" i="3"/>
  <c r="N13" i="8" s="1"/>
  <c r="N53" i="8" s="1"/>
  <c r="Y34" i="8" s="1"/>
  <c r="AW115" i="3"/>
  <c r="M3" i="8" s="1"/>
  <c r="M43" i="8" s="1"/>
  <c r="X24" i="8" s="1"/>
  <c r="AV116" i="3"/>
  <c r="L4" i="8" s="1"/>
  <c r="L44" i="8" s="1"/>
  <c r="W25" i="8" s="1"/>
  <c r="AY125" i="3"/>
  <c r="O13" i="8" s="1"/>
  <c r="O53" i="8" s="1"/>
  <c r="Z34" i="8" s="1"/>
  <c r="AX128" i="3"/>
  <c r="N16" i="8" s="1"/>
  <c r="N56" i="8" s="1"/>
  <c r="Y37" i="8" s="1"/>
  <c r="BA129" i="3"/>
  <c r="Q17" i="8" s="1"/>
  <c r="Q57" i="8" s="1"/>
  <c r="AB38" i="8" s="1"/>
  <c r="AZ121" i="3"/>
  <c r="P9" i="8" s="1"/>
  <c r="P49" i="8" s="1"/>
  <c r="AA30" i="8" s="1"/>
  <c r="AV117" i="3"/>
  <c r="L5" i="8" s="1"/>
  <c r="L45" i="8" s="1"/>
  <c r="W26" i="8" s="1"/>
  <c r="BA127" i="3"/>
  <c r="Q15" i="8" s="1"/>
  <c r="Q55" i="8" s="1"/>
  <c r="AB36" i="8" s="1"/>
  <c r="AZ124" i="3"/>
  <c r="P12" i="8" s="1"/>
  <c r="P52" i="8" s="1"/>
  <c r="AA33" i="8" s="1"/>
  <c r="BE120" i="3"/>
  <c r="U8" i="8" s="1"/>
  <c r="U48" i="8" s="1"/>
  <c r="AF29" i="8" s="1"/>
  <c r="AX122" i="3"/>
  <c r="N10" i="8" s="1"/>
  <c r="N50" i="8" s="1"/>
  <c r="Y31" i="8" s="1"/>
  <c r="BD117" i="3"/>
  <c r="T5" i="8" s="1"/>
  <c r="T45" i="8" s="1"/>
  <c r="AE26" i="8" s="1"/>
  <c r="AY128" i="3"/>
  <c r="O16" i="8" s="1"/>
  <c r="O56" i="8" s="1"/>
  <c r="Z37" i="8" s="1"/>
  <c r="BD124" i="3"/>
  <c r="T12" i="8" s="1"/>
  <c r="T52" i="8" s="1"/>
  <c r="AE33" i="8" s="1"/>
  <c r="AY121" i="3"/>
  <c r="O9" i="8" s="1"/>
  <c r="O49" i="8" s="1"/>
  <c r="Z30" i="8" s="1"/>
  <c r="AY114" i="3"/>
  <c r="O2" i="8" s="1"/>
  <c r="O42" i="8" s="1"/>
  <c r="Z23" i="8" s="1"/>
  <c r="BB117" i="3"/>
  <c r="R5" i="8" s="1"/>
  <c r="R45" i="8" s="1"/>
  <c r="AC26" i="8" s="1"/>
  <c r="AW114" i="3"/>
  <c r="M2" i="8" s="1"/>
  <c r="M42" i="8" s="1"/>
  <c r="X23" i="8" s="1"/>
  <c r="AW127" i="3"/>
  <c r="M15" i="8" s="1"/>
  <c r="M55" i="8" s="1"/>
  <c r="X36" i="8" s="1"/>
  <c r="BA118" i="3"/>
  <c r="Q6" i="8" s="1"/>
  <c r="Q46" i="8" s="1"/>
  <c r="AB27" i="8" s="1"/>
  <c r="BE127" i="3"/>
  <c r="U15" i="8" s="1"/>
  <c r="U55" i="8" s="1"/>
  <c r="AF36" i="8" s="1"/>
  <c r="AZ122" i="3"/>
  <c r="P10" i="8" s="1"/>
  <c r="P50" i="8" s="1"/>
  <c r="AA31" i="8" s="1"/>
  <c r="BD119" i="3"/>
  <c r="T7" i="8" s="1"/>
  <c r="T47" i="8" s="1"/>
  <c r="AE28" i="8" s="1"/>
  <c r="BE125" i="3"/>
  <c r="U13" i="8" s="1"/>
  <c r="U53" i="8" s="1"/>
  <c r="AF34" i="8" s="1"/>
  <c r="AW120" i="3"/>
  <c r="M8" i="8" s="1"/>
  <c r="M48" i="8" s="1"/>
  <c r="X29" i="8" s="1"/>
  <c r="BD127" i="3"/>
  <c r="T15" i="8" s="1"/>
  <c r="T55" i="8" s="1"/>
  <c r="AE36" i="8" s="1"/>
  <c r="BD114" i="3"/>
  <c r="T2" i="8" s="1"/>
  <c r="T42" i="8" s="1"/>
  <c r="AE23" i="8" s="1"/>
  <c r="AW124" i="3"/>
  <c r="M12" i="8" s="1"/>
  <c r="M52" i="8" s="1"/>
  <c r="X33" i="8" s="1"/>
  <c r="AX124" i="3"/>
  <c r="N12" i="8" s="1"/>
  <c r="N52" i="8" s="1"/>
  <c r="Y33" i="8" s="1"/>
  <c r="AV128" i="3"/>
  <c r="L16" i="8" s="1"/>
  <c r="L56" i="8" s="1"/>
  <c r="W37" i="8" s="1"/>
  <c r="AU100" i="3" l="1" a="1"/>
  <c r="BA100" i="3" l="1"/>
  <c r="AV104" i="3" s="1"/>
  <c r="AV113" i="3" s="1"/>
  <c r="BI34" i="3" s="1"/>
  <c r="BN18" i="3" s="1"/>
  <c r="BN20" i="3" s="1"/>
  <c r="BS21" i="3" s="1"/>
  <c r="AV100" i="3"/>
  <c r="BB100" i="3"/>
  <c r="AW104" i="3" s="1"/>
  <c r="AW113" i="3" s="1"/>
  <c r="BJ34" i="3" s="1"/>
  <c r="BO18" i="3" s="1"/>
  <c r="BO20" i="3" s="1"/>
  <c r="AW100" i="3"/>
  <c r="AX100" i="3"/>
  <c r="AY100" i="3"/>
  <c r="BD100" i="3"/>
  <c r="AY104" i="3" s="1"/>
  <c r="AY113" i="3" s="1"/>
  <c r="BL34" i="3" s="1"/>
  <c r="BQ18" i="3" s="1"/>
  <c r="BQ20" i="3" s="1"/>
  <c r="BC100" i="3"/>
  <c r="AX104" i="3" s="1"/>
  <c r="AX113" i="3" s="1"/>
  <c r="BK34" i="3" s="1"/>
  <c r="BP18" i="3" s="1"/>
  <c r="BP20" i="3" s="1"/>
  <c r="AZ100" i="3"/>
  <c r="AU100" i="3"/>
  <c r="BQ25" i="3" l="1"/>
  <c r="BQ31" i="3" s="1"/>
  <c r="BQ33" i="3" s="1"/>
  <c r="BU21" i="3"/>
  <c r="BQ75" i="3" s="1"/>
  <c r="BQ79" i="3" s="1"/>
  <c r="BO96" i="3" s="1"/>
  <c r="BT21" i="3"/>
  <c r="BP75" i="3" s="1"/>
  <c r="BP79" i="3" s="1"/>
  <c r="BO95" i="3" s="1"/>
  <c r="BP25" i="3"/>
  <c r="BP31" i="3" s="1"/>
  <c r="BP33" i="3" s="1"/>
  <c r="BR25" i="3"/>
  <c r="BR31" i="3" s="1"/>
  <c r="BR33" i="3" s="1"/>
  <c r="BV21" i="3"/>
  <c r="BR75" i="3" s="1"/>
  <c r="BR79" i="3" s="1"/>
  <c r="BO97" i="3" s="1"/>
  <c r="BO25" i="3"/>
  <c r="BO31" i="3" s="1"/>
  <c r="BO33" i="3" s="1"/>
  <c r="BO75" i="3"/>
  <c r="BO79" i="3" s="1"/>
  <c r="BO94" i="3" s="1"/>
  <c r="BO44" i="3" l="1"/>
  <c r="BO47" i="3"/>
  <c r="BP41" i="3"/>
  <c r="BP58" i="3" s="1"/>
  <c r="BO83" i="3" s="1"/>
  <c r="BP38" i="3"/>
  <c r="BP61" i="3" s="1"/>
  <c r="BP65" i="3" s="1"/>
  <c r="BO87" i="3" s="1"/>
  <c r="BP47" i="3"/>
  <c r="BP112" i="3" s="1"/>
  <c r="CC33" i="3" s="1"/>
  <c r="BP44" i="3"/>
  <c r="BP68" i="3" s="1"/>
  <c r="BP72" i="3" s="1"/>
  <c r="BO91" i="3" s="1"/>
  <c r="BO112" i="3"/>
  <c r="CB33" i="3" s="1"/>
  <c r="BO41" i="3"/>
  <c r="BO58" i="3" s="1"/>
  <c r="BO82" i="3" s="1"/>
  <c r="BO38" i="3"/>
  <c r="BO61" i="3" s="1"/>
  <c r="BO65" i="3" s="1"/>
  <c r="BO86" i="3" s="1"/>
  <c r="BO68" i="3"/>
  <c r="BO72" i="3" s="1"/>
  <c r="BO90" i="3" s="1"/>
  <c r="BR41" i="3"/>
  <c r="BR58" i="3" s="1"/>
  <c r="BO85" i="3" s="1"/>
  <c r="BR44" i="3"/>
  <c r="BR68" i="3" s="1"/>
  <c r="BR72" i="3" s="1"/>
  <c r="BO93" i="3" s="1"/>
  <c r="BR38" i="3"/>
  <c r="BR61" i="3" s="1"/>
  <c r="BR65" i="3" s="1"/>
  <c r="BO89" i="3" s="1"/>
  <c r="BR47" i="3"/>
  <c r="BR112" i="3" s="1"/>
  <c r="CE33" i="3" s="1"/>
  <c r="BQ47" i="3"/>
  <c r="BQ112" i="3" s="1"/>
  <c r="CD33" i="3" s="1"/>
  <c r="BQ38" i="3"/>
  <c r="BQ61" i="3" s="1"/>
  <c r="BQ65" i="3" s="1"/>
  <c r="BO88" i="3" s="1"/>
  <c r="BQ44" i="3"/>
  <c r="BQ68" i="3" s="1"/>
  <c r="BQ72" i="3" s="1"/>
  <c r="BO92" i="3" s="1"/>
  <c r="BQ41" i="3"/>
  <c r="BQ58" i="3" s="1"/>
  <c r="BO84" i="3" s="1"/>
  <c r="BU82" i="3" l="1" a="1"/>
  <c r="BO114" i="3" a="1"/>
  <c r="BW129" i="3" l="1"/>
  <c r="AE17" i="8" s="1"/>
  <c r="AE57" i="8" s="1"/>
  <c r="AP38" i="8" s="1"/>
  <c r="BQ128" i="3"/>
  <c r="Y16" i="8" s="1"/>
  <c r="Y56" i="8" s="1"/>
  <c r="AJ37" i="8" s="1"/>
  <c r="BU126" i="3"/>
  <c r="AC14" i="8" s="1"/>
  <c r="AC54" i="8" s="1"/>
  <c r="AN35" i="8" s="1"/>
  <c r="BO125" i="3"/>
  <c r="W13" i="8" s="1"/>
  <c r="W53" i="8" s="1"/>
  <c r="AH34" i="8" s="1"/>
  <c r="BS123" i="3"/>
  <c r="AA11" i="8" s="1"/>
  <c r="AA51" i="8" s="1"/>
  <c r="AL32" i="8" s="1"/>
  <c r="BW121" i="3"/>
  <c r="AE9" i="8" s="1"/>
  <c r="AE49" i="8" s="1"/>
  <c r="AP30" i="8" s="1"/>
  <c r="BQ120" i="3"/>
  <c r="Y8" i="8" s="1"/>
  <c r="Y48" i="8" s="1"/>
  <c r="AJ29" i="8" s="1"/>
  <c r="BU118" i="3"/>
  <c r="AC6" i="8" s="1"/>
  <c r="AC46" i="8" s="1"/>
  <c r="AN27" i="8" s="1"/>
  <c r="BO117" i="3"/>
  <c r="W5" i="8" s="1"/>
  <c r="W45" i="8" s="1"/>
  <c r="AH26" i="8" s="1"/>
  <c r="BS115" i="3"/>
  <c r="AA3" i="8" s="1"/>
  <c r="AA43" i="8" s="1"/>
  <c r="AL24" i="8" s="1"/>
  <c r="BV129" i="3"/>
  <c r="AD17" i="8" s="1"/>
  <c r="AD57" i="8" s="1"/>
  <c r="AO38" i="8" s="1"/>
  <c r="BP128" i="3"/>
  <c r="X16" i="8" s="1"/>
  <c r="X56" i="8" s="1"/>
  <c r="AI37" i="8" s="1"/>
  <c r="BT126" i="3"/>
  <c r="AB14" i="8" s="1"/>
  <c r="AB54" i="8" s="1"/>
  <c r="AM35" i="8" s="1"/>
  <c r="BX124" i="3"/>
  <c r="AF12" i="8" s="1"/>
  <c r="AF52" i="8" s="1"/>
  <c r="AQ33" i="8" s="1"/>
  <c r="BR123" i="3"/>
  <c r="Z11" i="8" s="1"/>
  <c r="Z51" i="8" s="1"/>
  <c r="AK32" i="8" s="1"/>
  <c r="BV121" i="3"/>
  <c r="AD9" i="8" s="1"/>
  <c r="AD49" i="8" s="1"/>
  <c r="AO30" i="8" s="1"/>
  <c r="BP120" i="3"/>
  <c r="X8" i="8" s="1"/>
  <c r="X48" i="8" s="1"/>
  <c r="AI29" i="8" s="1"/>
  <c r="BT118" i="3"/>
  <c r="AB6" i="8" s="1"/>
  <c r="AB46" i="8" s="1"/>
  <c r="AM27" i="8" s="1"/>
  <c r="BX116" i="3"/>
  <c r="AF4" i="8" s="1"/>
  <c r="AF44" i="8" s="1"/>
  <c r="AQ25" i="8" s="1"/>
  <c r="BR115" i="3"/>
  <c r="Z3" i="8" s="1"/>
  <c r="Z43" i="8" s="1"/>
  <c r="AK24" i="8" s="1"/>
  <c r="BU129" i="3"/>
  <c r="AC17" i="8" s="1"/>
  <c r="AC57" i="8" s="1"/>
  <c r="AN38" i="8" s="1"/>
  <c r="BO128" i="3"/>
  <c r="W16" i="8" s="1"/>
  <c r="W56" i="8" s="1"/>
  <c r="AH37" i="8" s="1"/>
  <c r="BS126" i="3"/>
  <c r="AA14" i="8" s="1"/>
  <c r="AA54" i="8" s="1"/>
  <c r="AL35" i="8" s="1"/>
  <c r="BW124" i="3"/>
  <c r="AE12" i="8" s="1"/>
  <c r="AE52" i="8" s="1"/>
  <c r="AP33" i="8" s="1"/>
  <c r="BQ123" i="3"/>
  <c r="Y11" i="8" s="1"/>
  <c r="Y51" i="8" s="1"/>
  <c r="AJ32" i="8" s="1"/>
  <c r="BU121" i="3"/>
  <c r="AC9" i="8" s="1"/>
  <c r="AC49" i="8" s="1"/>
  <c r="AN30" i="8" s="1"/>
  <c r="BO120" i="3"/>
  <c r="W8" i="8" s="1"/>
  <c r="W48" i="8" s="1"/>
  <c r="AH29" i="8" s="1"/>
  <c r="BS118" i="3"/>
  <c r="AA6" i="8" s="1"/>
  <c r="AA46" i="8" s="1"/>
  <c r="AL27" i="8" s="1"/>
  <c r="BW116" i="3"/>
  <c r="AE4" i="8" s="1"/>
  <c r="AE44" i="8" s="1"/>
  <c r="AP25" i="8" s="1"/>
  <c r="BQ115" i="3"/>
  <c r="Y3" i="8" s="1"/>
  <c r="Y43" i="8" s="1"/>
  <c r="AJ24" i="8" s="1"/>
  <c r="BX129" i="3"/>
  <c r="AF17" i="8" s="1"/>
  <c r="AF57" i="8" s="1"/>
  <c r="AQ38" i="8" s="1"/>
  <c r="BT123" i="3"/>
  <c r="AB11" i="8" s="1"/>
  <c r="AB51" i="8" s="1"/>
  <c r="AM32" i="8" s="1"/>
  <c r="BP117" i="3"/>
  <c r="X5" i="8" s="1"/>
  <c r="X45" i="8" s="1"/>
  <c r="AI26" i="8" s="1"/>
  <c r="BR126" i="3"/>
  <c r="Z14" i="8" s="1"/>
  <c r="Z54" i="8" s="1"/>
  <c r="AK35" i="8" s="1"/>
  <c r="BX119" i="3"/>
  <c r="AF7" i="8" s="1"/>
  <c r="AF47" i="8" s="1"/>
  <c r="AQ28" i="8" s="1"/>
  <c r="BP129" i="3"/>
  <c r="X17" i="8" s="1"/>
  <c r="X57" i="8" s="1"/>
  <c r="AI38" i="8" s="1"/>
  <c r="BV122" i="3"/>
  <c r="AD10" i="8" s="1"/>
  <c r="AD50" i="8" s="1"/>
  <c r="AO31" i="8" s="1"/>
  <c r="BR116" i="3"/>
  <c r="Z4" i="8" s="1"/>
  <c r="Z44" i="8" s="1"/>
  <c r="AK25" i="8" s="1"/>
  <c r="BT125" i="3"/>
  <c r="AB13" i="8" s="1"/>
  <c r="AB53" i="8" s="1"/>
  <c r="AM34" i="8" s="1"/>
  <c r="BP119" i="3"/>
  <c r="X7" i="8" s="1"/>
  <c r="X47" i="8" s="1"/>
  <c r="AI28" i="8" s="1"/>
  <c r="BS127" i="3"/>
  <c r="AA15" i="8" s="1"/>
  <c r="AA55" i="8" s="1"/>
  <c r="AL36" i="8" s="1"/>
  <c r="BU122" i="3"/>
  <c r="AC10" i="8" s="1"/>
  <c r="AC50" i="8" s="1"/>
  <c r="AN31" i="8" s="1"/>
  <c r="BS119" i="3"/>
  <c r="AA7" i="8" s="1"/>
  <c r="AA47" i="8" s="1"/>
  <c r="AL28" i="8" s="1"/>
  <c r="BU114" i="3"/>
  <c r="AC2" i="8" s="1"/>
  <c r="AC42" i="8" s="1"/>
  <c r="AN23" i="8" s="1"/>
  <c r="BR127" i="3"/>
  <c r="Z15" i="8" s="1"/>
  <c r="Z55" i="8" s="1"/>
  <c r="AK36" i="8" s="1"/>
  <c r="BP124" i="3"/>
  <c r="X12" i="8" s="1"/>
  <c r="X52" i="8" s="1"/>
  <c r="AI33" i="8" s="1"/>
  <c r="BX120" i="3"/>
  <c r="AF8" i="8" s="1"/>
  <c r="AF48" i="8" s="1"/>
  <c r="AQ29" i="8" s="1"/>
  <c r="BV117" i="3"/>
  <c r="AD5" i="8" s="1"/>
  <c r="AD45" i="8" s="1"/>
  <c r="AO26" i="8" s="1"/>
  <c r="BT114" i="3"/>
  <c r="AB2" i="8" s="1"/>
  <c r="AB42" i="8" s="1"/>
  <c r="AM23" i="8" s="1"/>
  <c r="BQ127" i="3"/>
  <c r="Y15" i="8" s="1"/>
  <c r="Y55" i="8" s="1"/>
  <c r="AJ36" i="8" s="1"/>
  <c r="BO124" i="3"/>
  <c r="W12" i="8" s="1"/>
  <c r="W52" i="8" s="1"/>
  <c r="AH33" i="8" s="1"/>
  <c r="BW120" i="3"/>
  <c r="AE8" i="8" s="1"/>
  <c r="AE48" i="8" s="1"/>
  <c r="AP29" i="8" s="1"/>
  <c r="BO116" i="3"/>
  <c r="W4" i="8" s="1"/>
  <c r="W44" i="8" s="1"/>
  <c r="AH25" i="8" s="1"/>
  <c r="BV126" i="3"/>
  <c r="AD14" i="8" s="1"/>
  <c r="AD54" i="8" s="1"/>
  <c r="AO35" i="8" s="1"/>
  <c r="BT129" i="3"/>
  <c r="AB17" i="8" s="1"/>
  <c r="AB57" i="8" s="1"/>
  <c r="AM38" i="8" s="1"/>
  <c r="BV116" i="3"/>
  <c r="AD4" i="8" s="1"/>
  <c r="AD44" i="8" s="1"/>
  <c r="AO25" i="8" s="1"/>
  <c r="BT119" i="3"/>
  <c r="AB7" i="8" s="1"/>
  <c r="AB47" i="8" s="1"/>
  <c r="AM28" i="8" s="1"/>
  <c r="BR122" i="3"/>
  <c r="Z10" i="8" s="1"/>
  <c r="Z50" i="8" s="1"/>
  <c r="AK31" i="8" s="1"/>
  <c r="BO127" i="3"/>
  <c r="W15" i="8" s="1"/>
  <c r="W55" i="8" s="1"/>
  <c r="AH36" i="8" s="1"/>
  <c r="BW123" i="3"/>
  <c r="AE11" i="8" s="1"/>
  <c r="AE51" i="8" s="1"/>
  <c r="AP32" i="8" s="1"/>
  <c r="BU120" i="3"/>
  <c r="AC8" i="8" s="1"/>
  <c r="AC48" i="8" s="1"/>
  <c r="AN29" i="8" s="1"/>
  <c r="BO119" i="3"/>
  <c r="W7" i="8" s="1"/>
  <c r="W47" i="8" s="1"/>
  <c r="AH28" i="8" s="1"/>
  <c r="BS117" i="3"/>
  <c r="AA5" i="8" s="1"/>
  <c r="AA45" i="8" s="1"/>
  <c r="AL26" i="8" s="1"/>
  <c r="BQ114" i="3"/>
  <c r="Y2" i="8" s="1"/>
  <c r="Y42" i="8" s="1"/>
  <c r="AJ23" i="8" s="1"/>
  <c r="BX126" i="3"/>
  <c r="AF14" i="8" s="1"/>
  <c r="AF54" i="8" s="1"/>
  <c r="AQ35" i="8" s="1"/>
  <c r="BV123" i="3"/>
  <c r="AD11" i="8" s="1"/>
  <c r="AD51" i="8" s="1"/>
  <c r="AO32" i="8" s="1"/>
  <c r="BX118" i="3"/>
  <c r="AF6" i="8" s="1"/>
  <c r="AF46" i="8" s="1"/>
  <c r="AQ27" i="8" s="1"/>
  <c r="BV115" i="3"/>
  <c r="AD3" i="8" s="1"/>
  <c r="AD43" i="8" s="1"/>
  <c r="AO24" i="8" s="1"/>
  <c r="BS128" i="3"/>
  <c r="AA16" i="8" s="1"/>
  <c r="AA56" i="8" s="1"/>
  <c r="AL37" i="8" s="1"/>
  <c r="BQ125" i="3"/>
  <c r="Y13" i="8" s="1"/>
  <c r="Y53" i="8" s="1"/>
  <c r="AJ34" i="8" s="1"/>
  <c r="BS120" i="3"/>
  <c r="AA8" i="8" s="1"/>
  <c r="AA48" i="8" s="1"/>
  <c r="AL29" i="8" s="1"/>
  <c r="BQ117" i="3"/>
  <c r="Y5" i="8" s="1"/>
  <c r="Y45" i="8" s="1"/>
  <c r="AJ26" i="8" s="1"/>
  <c r="BO114" i="3"/>
  <c r="W2" i="8" s="1"/>
  <c r="W42" i="8" s="1"/>
  <c r="AH23" i="8" s="1"/>
  <c r="BV118" i="3"/>
  <c r="AD6" i="8" s="1"/>
  <c r="AD46" i="8" s="1"/>
  <c r="AO27" i="8" s="1"/>
  <c r="BT121" i="3"/>
  <c r="AB9" i="8" s="1"/>
  <c r="AB49" i="8" s="1"/>
  <c r="AM30" i="8" s="1"/>
  <c r="BR124" i="3"/>
  <c r="Z12" i="8" s="1"/>
  <c r="Z52" i="8" s="1"/>
  <c r="AK33" i="8" s="1"/>
  <c r="BV120" i="3"/>
  <c r="AD8" i="8" s="1"/>
  <c r="AD48" i="8" s="1"/>
  <c r="AO29" i="8" s="1"/>
  <c r="BS129" i="3"/>
  <c r="AA17" i="8" s="1"/>
  <c r="AA57" i="8" s="1"/>
  <c r="AL38" i="8" s="1"/>
  <c r="BW127" i="3"/>
  <c r="AE15" i="8" s="1"/>
  <c r="AE55" i="8" s="1"/>
  <c r="AP36" i="8" s="1"/>
  <c r="BQ126" i="3"/>
  <c r="Y14" i="8" s="1"/>
  <c r="Y54" i="8" s="1"/>
  <c r="AJ35" i="8" s="1"/>
  <c r="BU124" i="3"/>
  <c r="AC12" i="8" s="1"/>
  <c r="AC52" i="8" s="1"/>
  <c r="AN33" i="8" s="1"/>
  <c r="BO123" i="3"/>
  <c r="W11" i="8" s="1"/>
  <c r="W51" i="8" s="1"/>
  <c r="AH32" i="8" s="1"/>
  <c r="BS121" i="3"/>
  <c r="AA9" i="8" s="1"/>
  <c r="AA49" i="8" s="1"/>
  <c r="AL30" i="8" s="1"/>
  <c r="BW119" i="3"/>
  <c r="AE7" i="8" s="1"/>
  <c r="AE47" i="8" s="1"/>
  <c r="AP28" i="8" s="1"/>
  <c r="BQ118" i="3"/>
  <c r="Y6" i="8" s="1"/>
  <c r="Y46" i="8" s="1"/>
  <c r="AJ27" i="8" s="1"/>
  <c r="BU116" i="3"/>
  <c r="AC4" i="8" s="1"/>
  <c r="AC44" i="8" s="1"/>
  <c r="AN25" i="8" s="1"/>
  <c r="BO115" i="3"/>
  <c r="W3" i="8" s="1"/>
  <c r="W43" i="8" s="1"/>
  <c r="AH24" i="8" s="1"/>
  <c r="BR129" i="3"/>
  <c r="Z17" i="8" s="1"/>
  <c r="Z57" i="8" s="1"/>
  <c r="AK38" i="8" s="1"/>
  <c r="BV127" i="3"/>
  <c r="AD15" i="8" s="1"/>
  <c r="AD55" i="8" s="1"/>
  <c r="AO36" i="8" s="1"/>
  <c r="BP126" i="3"/>
  <c r="X14" i="8" s="1"/>
  <c r="X54" i="8" s="1"/>
  <c r="AI35" i="8" s="1"/>
  <c r="BT124" i="3"/>
  <c r="AB12" i="8" s="1"/>
  <c r="AB52" i="8" s="1"/>
  <c r="AM33" i="8" s="1"/>
  <c r="BX122" i="3"/>
  <c r="AF10" i="8" s="1"/>
  <c r="AF50" i="8" s="1"/>
  <c r="AQ31" i="8" s="1"/>
  <c r="BR121" i="3"/>
  <c r="Z9" i="8" s="1"/>
  <c r="Z49" i="8" s="1"/>
  <c r="AK30" i="8" s="1"/>
  <c r="BV119" i="3"/>
  <c r="AD7" i="8" s="1"/>
  <c r="AD47" i="8" s="1"/>
  <c r="AO28" i="8" s="1"/>
  <c r="BP118" i="3"/>
  <c r="X6" i="8" s="1"/>
  <c r="X46" i="8" s="1"/>
  <c r="AI27" i="8" s="1"/>
  <c r="BT116" i="3"/>
  <c r="AB4" i="8" s="1"/>
  <c r="AB44" i="8" s="1"/>
  <c r="AM25" i="8" s="1"/>
  <c r="BX114" i="3"/>
  <c r="AF2" i="8" s="1"/>
  <c r="AF42" i="8" s="1"/>
  <c r="AQ23" i="8" s="1"/>
  <c r="BQ129" i="3"/>
  <c r="Y17" i="8" s="1"/>
  <c r="Y57" i="8" s="1"/>
  <c r="AJ38" i="8" s="1"/>
  <c r="BU127" i="3"/>
  <c r="AC15" i="8" s="1"/>
  <c r="AC55" i="8" s="1"/>
  <c r="AN36" i="8" s="1"/>
  <c r="BO126" i="3"/>
  <c r="W14" i="8" s="1"/>
  <c r="W54" i="8" s="1"/>
  <c r="AH35" i="8" s="1"/>
  <c r="BS124" i="3"/>
  <c r="AA12" i="8" s="1"/>
  <c r="AA52" i="8" s="1"/>
  <c r="AL33" i="8" s="1"/>
  <c r="BW122" i="3"/>
  <c r="AE10" i="8" s="1"/>
  <c r="AE50" i="8" s="1"/>
  <c r="AP31" i="8" s="1"/>
  <c r="BQ121" i="3"/>
  <c r="Y9" i="8" s="1"/>
  <c r="Y49" i="8" s="1"/>
  <c r="AJ30" i="8" s="1"/>
  <c r="BU119" i="3"/>
  <c r="AC7" i="8" s="1"/>
  <c r="AC47" i="8" s="1"/>
  <c r="AN28" i="8" s="1"/>
  <c r="BO118" i="3"/>
  <c r="W6" i="8" s="1"/>
  <c r="W46" i="8" s="1"/>
  <c r="AH27" i="8" s="1"/>
  <c r="BS116" i="3"/>
  <c r="AA4" i="8" s="1"/>
  <c r="AA44" i="8" s="1"/>
  <c r="AL25" i="8" s="1"/>
  <c r="BW114" i="3"/>
  <c r="AE2" i="8" s="1"/>
  <c r="AE42" i="8" s="1"/>
  <c r="AP23" i="8" s="1"/>
  <c r="BR128" i="3"/>
  <c r="Z16" i="8" s="1"/>
  <c r="Z56" i="8" s="1"/>
  <c r="AK37" i="8" s="1"/>
  <c r="BX121" i="3"/>
  <c r="AF9" i="8" s="1"/>
  <c r="AF49" i="8" s="1"/>
  <c r="AQ30" i="8" s="1"/>
  <c r="BT115" i="3"/>
  <c r="AB3" i="8" s="1"/>
  <c r="AB43" i="8" s="1"/>
  <c r="AM24" i="8" s="1"/>
  <c r="BV124" i="3"/>
  <c r="AD12" i="8" s="1"/>
  <c r="AD52" i="8" s="1"/>
  <c r="AO33" i="8" s="1"/>
  <c r="BR118" i="3"/>
  <c r="Z6" i="8" s="1"/>
  <c r="Z46" i="8" s="1"/>
  <c r="AK27" i="8" s="1"/>
  <c r="BT127" i="3"/>
  <c r="AB15" i="8" s="1"/>
  <c r="AB55" i="8" s="1"/>
  <c r="AM36" i="8" s="1"/>
  <c r="BP121" i="3"/>
  <c r="X9" i="8" s="1"/>
  <c r="X49" i="8" s="1"/>
  <c r="AI30" i="8" s="1"/>
  <c r="BV114" i="3"/>
  <c r="AD2" i="8" s="1"/>
  <c r="AD42" i="8" s="1"/>
  <c r="AO23" i="8" s="1"/>
  <c r="BX123" i="3"/>
  <c r="AF11" i="8" s="1"/>
  <c r="AF51" i="8" s="1"/>
  <c r="AQ32" i="8" s="1"/>
  <c r="BT117" i="3"/>
  <c r="AB5" i="8" s="1"/>
  <c r="AB45" i="8" s="1"/>
  <c r="AM26" i="8" s="1"/>
  <c r="BO129" i="3"/>
  <c r="W17" i="8" s="1"/>
  <c r="W57" i="8" s="1"/>
  <c r="AH38" i="8" s="1"/>
  <c r="BW125" i="3"/>
  <c r="AE13" i="8" s="1"/>
  <c r="AE53" i="8" s="1"/>
  <c r="AP34" i="8" s="1"/>
  <c r="BQ124" i="3"/>
  <c r="Y12" i="8" s="1"/>
  <c r="Y52" i="8" s="1"/>
  <c r="AJ33" i="8" s="1"/>
  <c r="BO121" i="3"/>
  <c r="W9" i="8" s="1"/>
  <c r="W49" i="8" s="1"/>
  <c r="AH30" i="8" s="1"/>
  <c r="BW117" i="3"/>
  <c r="AE5" i="8" s="1"/>
  <c r="AE45" i="8" s="1"/>
  <c r="AP26" i="8" s="1"/>
  <c r="BQ116" i="3"/>
  <c r="Y4" i="8" s="1"/>
  <c r="Y44" i="8" s="1"/>
  <c r="AJ25" i="8" s="1"/>
  <c r="BX128" i="3"/>
  <c r="AF16" i="8" s="1"/>
  <c r="AF56" i="8" s="1"/>
  <c r="AQ37" i="8" s="1"/>
  <c r="BV125" i="3"/>
  <c r="AD13" i="8" s="1"/>
  <c r="AD53" i="8" s="1"/>
  <c r="AO34" i="8" s="1"/>
  <c r="BT122" i="3"/>
  <c r="AB10" i="8" s="1"/>
  <c r="AB50" i="8" s="1"/>
  <c r="AM31" i="8" s="1"/>
  <c r="BR119" i="3"/>
  <c r="Z7" i="8" s="1"/>
  <c r="Z47" i="8" s="1"/>
  <c r="AK28" i="8" s="1"/>
  <c r="BP116" i="3"/>
  <c r="X4" i="8" s="1"/>
  <c r="X44" i="8" s="1"/>
  <c r="AI25" i="8" s="1"/>
  <c r="BW128" i="3"/>
  <c r="AE16" i="8" s="1"/>
  <c r="AE56" i="8" s="1"/>
  <c r="AP37" i="8" s="1"/>
  <c r="BU125" i="3"/>
  <c r="AC13" i="8" s="1"/>
  <c r="AC53" i="8" s="1"/>
  <c r="AN34" i="8" s="1"/>
  <c r="BS122" i="3"/>
  <c r="AA10" i="8" s="1"/>
  <c r="AA50" i="8" s="1"/>
  <c r="AL31" i="8" s="1"/>
  <c r="BQ119" i="3"/>
  <c r="Y7" i="8" s="1"/>
  <c r="Y47" i="8" s="1"/>
  <c r="AJ28" i="8" s="1"/>
  <c r="BU117" i="3"/>
  <c r="AC5" i="8" s="1"/>
  <c r="AC45" i="8" s="1"/>
  <c r="AN26" i="8" s="1"/>
  <c r="BS114" i="3"/>
  <c r="AA2" i="8" s="1"/>
  <c r="AA42" i="8" s="1"/>
  <c r="AL23" i="8" s="1"/>
  <c r="BR120" i="3"/>
  <c r="Z8" i="8" s="1"/>
  <c r="Z48" i="8" s="1"/>
  <c r="AK29" i="8" s="1"/>
  <c r="BP123" i="3"/>
  <c r="X11" i="8" s="1"/>
  <c r="X51" i="8" s="1"/>
  <c r="AI32" i="8" s="1"/>
  <c r="BX125" i="3"/>
  <c r="AF13" i="8" s="1"/>
  <c r="AF53" i="8" s="1"/>
  <c r="AQ34" i="8" s="1"/>
  <c r="BV128" i="3"/>
  <c r="AD16" i="8" s="1"/>
  <c r="AD56" i="8" s="1"/>
  <c r="AO37" i="8" s="1"/>
  <c r="BX115" i="3"/>
  <c r="AF3" i="8" s="1"/>
  <c r="AF43" i="8" s="1"/>
  <c r="AQ24" i="8" s="1"/>
  <c r="BU128" i="3"/>
  <c r="AC16" i="8" s="1"/>
  <c r="AC56" i="8" s="1"/>
  <c r="AN37" i="8" s="1"/>
  <c r="BS125" i="3"/>
  <c r="AA13" i="8" s="1"/>
  <c r="AA53" i="8" s="1"/>
  <c r="AL34" i="8" s="1"/>
  <c r="BQ122" i="3"/>
  <c r="Y10" i="8" s="1"/>
  <c r="Y50" i="8" s="1"/>
  <c r="AJ31" i="8" s="1"/>
  <c r="BW115" i="3"/>
  <c r="AE3" i="8" s="1"/>
  <c r="AE43" i="8" s="1"/>
  <c r="AP24" i="8" s="1"/>
  <c r="BT128" i="3"/>
  <c r="AB16" i="8" s="1"/>
  <c r="AB56" i="8" s="1"/>
  <c r="AM37" i="8" s="1"/>
  <c r="BR125" i="3"/>
  <c r="Z13" i="8" s="1"/>
  <c r="Z53" i="8" s="1"/>
  <c r="AK34" i="8" s="1"/>
  <c r="BP122" i="3"/>
  <c r="X10" i="8" s="1"/>
  <c r="X50" i="8" s="1"/>
  <c r="AI31" i="8" s="1"/>
  <c r="BT120" i="3"/>
  <c r="AB8" i="8" s="1"/>
  <c r="AB48" i="8" s="1"/>
  <c r="AM29" i="8" s="1"/>
  <c r="BR117" i="3"/>
  <c r="Z5" i="8" s="1"/>
  <c r="Z45" i="8" s="1"/>
  <c r="AK26" i="8" s="1"/>
  <c r="BP114" i="3"/>
  <c r="X2" i="8" s="1"/>
  <c r="X42" i="8" s="1"/>
  <c r="AI23" i="8" s="1"/>
  <c r="BW126" i="3"/>
  <c r="AE14" i="8" s="1"/>
  <c r="AE54" i="8" s="1"/>
  <c r="AP35" i="8" s="1"/>
  <c r="BU123" i="3"/>
  <c r="AC11" i="8" s="1"/>
  <c r="AC51" i="8" s="1"/>
  <c r="AN32" i="8" s="1"/>
  <c r="BO122" i="3"/>
  <c r="W10" i="8" s="1"/>
  <c r="W50" i="8" s="1"/>
  <c r="AH31" i="8" s="1"/>
  <c r="BW118" i="3"/>
  <c r="AE6" i="8" s="1"/>
  <c r="AE46" i="8" s="1"/>
  <c r="AP27" i="8" s="1"/>
  <c r="BU115" i="3"/>
  <c r="AC3" i="8" s="1"/>
  <c r="AC43" i="8" s="1"/>
  <c r="AN24" i="8" s="1"/>
  <c r="BP125" i="3"/>
  <c r="X13" i="8" s="1"/>
  <c r="X53" i="8" s="1"/>
  <c r="AI34" i="8" s="1"/>
  <c r="BX127" i="3"/>
  <c r="AF15" i="8" s="1"/>
  <c r="AF55" i="8" s="1"/>
  <c r="AQ36" i="8" s="1"/>
  <c r="BP115" i="3"/>
  <c r="X3" i="8" s="1"/>
  <c r="X43" i="8" s="1"/>
  <c r="AI24" i="8" s="1"/>
  <c r="BX117" i="3"/>
  <c r="AF5" i="8" s="1"/>
  <c r="AF45" i="8" s="1"/>
  <c r="AQ26" i="8" s="1"/>
  <c r="BP127" i="3"/>
  <c r="X15" i="8" s="1"/>
  <c r="X55" i="8" s="1"/>
  <c r="AI36" i="8" s="1"/>
  <c r="BR114" i="3"/>
  <c r="Z2" i="8" s="1"/>
  <c r="Z42" i="8" s="1"/>
  <c r="AK23" i="8" s="1"/>
  <c r="BU91" i="3"/>
  <c r="BU86" i="3"/>
  <c r="BU88" i="3"/>
  <c r="BU83" i="3"/>
  <c r="BU87" i="3"/>
  <c r="BU82" i="3"/>
  <c r="BU84" i="3"/>
  <c r="BU89" i="3"/>
  <c r="BU90" i="3"/>
  <c r="BU85" i="3"/>
  <c r="BN100" i="3" l="1" a="1"/>
  <c r="BU100" i="3" l="1"/>
  <c r="BP104" i="3" s="1"/>
  <c r="BP113" i="3" s="1"/>
  <c r="CC34" i="3" s="1"/>
  <c r="CH18" i="3" s="1"/>
  <c r="CH20" i="3" s="1"/>
  <c r="BW100" i="3"/>
  <c r="BR104" i="3" s="1"/>
  <c r="BR113" i="3" s="1"/>
  <c r="CE34" i="3" s="1"/>
  <c r="CJ18" i="3" s="1"/>
  <c r="CJ20" i="3" s="1"/>
  <c r="BR100" i="3"/>
  <c r="BT100" i="3"/>
  <c r="BO104" i="3" s="1"/>
  <c r="BO113" i="3" s="1"/>
  <c r="CB34" i="3" s="1"/>
  <c r="CG18" i="3" s="1"/>
  <c r="CG20" i="3" s="1"/>
  <c r="BO100" i="3"/>
  <c r="BV100" i="3"/>
  <c r="BQ104" i="3" s="1"/>
  <c r="BQ113" i="3" s="1"/>
  <c r="CD34" i="3" s="1"/>
  <c r="CI18" i="3" s="1"/>
  <c r="CI20" i="3" s="1"/>
  <c r="BQ100" i="3"/>
  <c r="BS100" i="3"/>
  <c r="BN100" i="3"/>
  <c r="BP100" i="3"/>
  <c r="CH25" i="3" l="1"/>
  <c r="CH31" i="3" s="1"/>
  <c r="CH33" i="3" s="1"/>
  <c r="CL21" i="3"/>
  <c r="CH75" i="3" s="1"/>
  <c r="CH79" i="3" s="1"/>
  <c r="CH94" i="3" s="1"/>
  <c r="CJ25" i="3"/>
  <c r="CJ31" i="3" s="1"/>
  <c r="CJ33" i="3" s="1"/>
  <c r="CN21" i="3"/>
  <c r="CJ75" i="3" s="1"/>
  <c r="CJ79" i="3" s="1"/>
  <c r="CH96" i="3" s="1"/>
  <c r="CK25" i="3"/>
  <c r="CK31" i="3" s="1"/>
  <c r="CK33" i="3" s="1"/>
  <c r="CO21" i="3"/>
  <c r="CK75" i="3" s="1"/>
  <c r="CK79" i="3" s="1"/>
  <c r="CH97" i="3" s="1"/>
  <c r="CM21" i="3"/>
  <c r="CI75" i="3" s="1"/>
  <c r="CI79" i="3" s="1"/>
  <c r="CH95" i="3" s="1"/>
  <c r="CI25" i="3"/>
  <c r="CI31" i="3" s="1"/>
  <c r="CI33" i="3" s="1"/>
  <c r="CI41" i="3" l="1"/>
  <c r="CI58" i="3" s="1"/>
  <c r="CH83" i="3" s="1"/>
  <c r="CI38" i="3"/>
  <c r="CI61" i="3" s="1"/>
  <c r="CI65" i="3" s="1"/>
  <c r="CH87" i="3" s="1"/>
  <c r="CI44" i="3"/>
  <c r="CI68" i="3" s="1"/>
  <c r="CI72" i="3" s="1"/>
  <c r="CH91" i="3" s="1"/>
  <c r="CI47" i="3"/>
  <c r="CI112" i="3" s="1"/>
  <c r="CV33" i="3" s="1"/>
  <c r="CJ47" i="3"/>
  <c r="CJ112" i="3" s="1"/>
  <c r="CW33" i="3" s="1"/>
  <c r="CJ41" i="3"/>
  <c r="CJ58" i="3" s="1"/>
  <c r="CH84" i="3" s="1"/>
  <c r="CJ44" i="3"/>
  <c r="CJ68" i="3" s="1"/>
  <c r="CJ72" i="3" s="1"/>
  <c r="CH92" i="3" s="1"/>
  <c r="CJ38" i="3"/>
  <c r="CJ61" i="3" s="1"/>
  <c r="CJ65" i="3" s="1"/>
  <c r="CH88" i="3" s="1"/>
  <c r="CK38" i="3"/>
  <c r="CK61" i="3" s="1"/>
  <c r="CK65" i="3" s="1"/>
  <c r="CH89" i="3" s="1"/>
  <c r="CK47" i="3"/>
  <c r="CK112" i="3" s="1"/>
  <c r="CX33" i="3" s="1"/>
  <c r="CK44" i="3"/>
  <c r="CK68" i="3" s="1"/>
  <c r="CK72" i="3" s="1"/>
  <c r="CH93" i="3" s="1"/>
  <c r="CK41" i="3"/>
  <c r="CK58" i="3" s="1"/>
  <c r="CH85" i="3" s="1"/>
  <c r="CH38" i="3"/>
  <c r="CH61" i="3" s="1"/>
  <c r="CH65" i="3" s="1"/>
  <c r="CH86" i="3" s="1"/>
  <c r="CH41" i="3"/>
  <c r="CH58" i="3" s="1"/>
  <c r="CH82" i="3" s="1"/>
  <c r="CH47" i="3"/>
  <c r="CH112" i="3" s="1"/>
  <c r="CU33" i="3" s="1"/>
  <c r="CH44" i="3"/>
  <c r="CH68" i="3" s="1"/>
  <c r="CH72" i="3" s="1"/>
  <c r="CH90" i="3" s="1"/>
  <c r="CN82" i="3" l="1" a="1"/>
  <c r="CH114" i="3" a="1"/>
  <c r="CQ129" i="3" l="1"/>
  <c r="AQ17" i="8" s="1"/>
  <c r="AQ57" i="8" s="1"/>
  <c r="BB38" i="8" s="1"/>
  <c r="CK128" i="3"/>
  <c r="AK16" i="8" s="1"/>
  <c r="AK56" i="8" s="1"/>
  <c r="AV37" i="8" s="1"/>
  <c r="CO126" i="3"/>
  <c r="AO14" i="8" s="1"/>
  <c r="AO54" i="8" s="1"/>
  <c r="AZ35" i="8" s="1"/>
  <c r="CI125" i="3"/>
  <c r="AI13" i="8" s="1"/>
  <c r="AI53" i="8" s="1"/>
  <c r="AT34" i="8" s="1"/>
  <c r="CM123" i="3"/>
  <c r="AM11" i="8" s="1"/>
  <c r="AM51" i="8" s="1"/>
  <c r="AX32" i="8" s="1"/>
  <c r="CQ121" i="3"/>
  <c r="AQ9" i="8" s="1"/>
  <c r="AQ49" i="8" s="1"/>
  <c r="BB30" i="8" s="1"/>
  <c r="CK120" i="3"/>
  <c r="AK8" i="8" s="1"/>
  <c r="AK48" i="8" s="1"/>
  <c r="AV29" i="8" s="1"/>
  <c r="CO118" i="3"/>
  <c r="AO6" i="8" s="1"/>
  <c r="AO46" i="8" s="1"/>
  <c r="AZ27" i="8" s="1"/>
  <c r="CI117" i="3"/>
  <c r="AI5" i="8" s="1"/>
  <c r="AI45" i="8" s="1"/>
  <c r="AT26" i="8" s="1"/>
  <c r="CM115" i="3"/>
  <c r="AM3" i="8" s="1"/>
  <c r="AM43" i="8" s="1"/>
  <c r="AX24" i="8" s="1"/>
  <c r="CP129" i="3"/>
  <c r="AP17" i="8" s="1"/>
  <c r="AP57" i="8" s="1"/>
  <c r="BA38" i="8" s="1"/>
  <c r="CJ128" i="3"/>
  <c r="AJ16" i="8" s="1"/>
  <c r="AJ56" i="8" s="1"/>
  <c r="AU37" i="8" s="1"/>
  <c r="CN126" i="3"/>
  <c r="AN14" i="8" s="1"/>
  <c r="AN54" i="8" s="1"/>
  <c r="AY35" i="8" s="1"/>
  <c r="CH125" i="3"/>
  <c r="AH13" i="8" s="1"/>
  <c r="AH53" i="8" s="1"/>
  <c r="AS34" i="8" s="1"/>
  <c r="CL123" i="3"/>
  <c r="AL11" i="8" s="1"/>
  <c r="AL51" i="8" s="1"/>
  <c r="AW32" i="8" s="1"/>
  <c r="CP121" i="3"/>
  <c r="AP9" i="8" s="1"/>
  <c r="AP49" i="8" s="1"/>
  <c r="BA30" i="8" s="1"/>
  <c r="CJ120" i="3"/>
  <c r="AJ8" i="8" s="1"/>
  <c r="AJ48" i="8" s="1"/>
  <c r="AU29" i="8" s="1"/>
  <c r="CN118" i="3"/>
  <c r="AN6" i="8" s="1"/>
  <c r="AN46" i="8" s="1"/>
  <c r="AY27" i="8" s="1"/>
  <c r="CH117" i="3"/>
  <c r="AH5" i="8" s="1"/>
  <c r="AH45" i="8" s="1"/>
  <c r="AS26" i="8" s="1"/>
  <c r="CL115" i="3"/>
  <c r="AL3" i="8" s="1"/>
  <c r="AL43" i="8" s="1"/>
  <c r="AW24" i="8" s="1"/>
  <c r="CO129" i="3"/>
  <c r="AO17" i="8" s="1"/>
  <c r="AO57" i="8" s="1"/>
  <c r="AZ38" i="8" s="1"/>
  <c r="CO127" i="3"/>
  <c r="AO15" i="8" s="1"/>
  <c r="AO55" i="8" s="1"/>
  <c r="AZ36" i="8" s="1"/>
  <c r="CL126" i="3"/>
  <c r="AL14" i="8" s="1"/>
  <c r="AL54" i="8" s="1"/>
  <c r="AW35" i="8" s="1"/>
  <c r="CJ123" i="3"/>
  <c r="AJ11" i="8" s="1"/>
  <c r="AJ51" i="8" s="1"/>
  <c r="AU32" i="8" s="1"/>
  <c r="CH120" i="3"/>
  <c r="AH8" i="8" s="1"/>
  <c r="AH48" i="8" s="1"/>
  <c r="AS29" i="8" s="1"/>
  <c r="CP116" i="3"/>
  <c r="AP4" i="8" s="1"/>
  <c r="AP44" i="8" s="1"/>
  <c r="BA25" i="8" s="1"/>
  <c r="CN127" i="3"/>
  <c r="AN15" i="8" s="1"/>
  <c r="AN55" i="8" s="1"/>
  <c r="AY36" i="8" s="1"/>
  <c r="CH122" i="3"/>
  <c r="AH10" i="8" s="1"/>
  <c r="AH50" i="8" s="1"/>
  <c r="AS31" i="8" s="1"/>
  <c r="CN115" i="3"/>
  <c r="AN3" i="8" s="1"/>
  <c r="AN43" i="8" s="1"/>
  <c r="AY24" i="8" s="1"/>
  <c r="CQ124" i="3"/>
  <c r="AQ12" i="8" s="1"/>
  <c r="AQ52" i="8" s="1"/>
  <c r="BB33" i="8" s="1"/>
  <c r="CM118" i="3"/>
  <c r="AM6" i="8" s="1"/>
  <c r="AM46" i="8" s="1"/>
  <c r="AX27" i="8" s="1"/>
  <c r="CH128" i="3"/>
  <c r="AH16" i="8" s="1"/>
  <c r="AH56" i="8" s="1"/>
  <c r="AS37" i="8" s="1"/>
  <c r="CM124" i="3"/>
  <c r="AM12" i="8" s="1"/>
  <c r="AM52" i="8" s="1"/>
  <c r="AX33" i="8" s="1"/>
  <c r="CI118" i="3"/>
  <c r="AI6" i="8" s="1"/>
  <c r="AI46" i="8" s="1"/>
  <c r="AT27" i="8" s="1"/>
  <c r="CL124" i="3"/>
  <c r="AL12" i="8" s="1"/>
  <c r="AL52" i="8" s="1"/>
  <c r="AW33" i="8" s="1"/>
  <c r="CO125" i="3"/>
  <c r="AO13" i="8" s="1"/>
  <c r="AO53" i="8" s="1"/>
  <c r="AZ34" i="8" s="1"/>
  <c r="CM129" i="3"/>
  <c r="AM17" i="8" s="1"/>
  <c r="AM57" i="8" s="1"/>
  <c r="AX38" i="8" s="1"/>
  <c r="CQ127" i="3"/>
  <c r="AQ15" i="8" s="1"/>
  <c r="AQ55" i="8" s="1"/>
  <c r="BB36" i="8" s="1"/>
  <c r="CK126" i="3"/>
  <c r="AK14" i="8" s="1"/>
  <c r="AK54" i="8" s="1"/>
  <c r="AV35" i="8" s="1"/>
  <c r="CO124" i="3"/>
  <c r="AO12" i="8" s="1"/>
  <c r="AO52" i="8" s="1"/>
  <c r="AZ33" i="8" s="1"/>
  <c r="CI123" i="3"/>
  <c r="AI11" i="8" s="1"/>
  <c r="AI51" i="8" s="1"/>
  <c r="AT32" i="8" s="1"/>
  <c r="CM121" i="3"/>
  <c r="AM9" i="8" s="1"/>
  <c r="AM49" i="8" s="1"/>
  <c r="AX30" i="8" s="1"/>
  <c r="CQ119" i="3"/>
  <c r="AQ7" i="8" s="1"/>
  <c r="AQ47" i="8" s="1"/>
  <c r="BB28" i="8" s="1"/>
  <c r="CK118" i="3"/>
  <c r="AK6" i="8" s="1"/>
  <c r="AK46" i="8" s="1"/>
  <c r="AV27" i="8" s="1"/>
  <c r="CO116" i="3"/>
  <c r="AO4" i="8" s="1"/>
  <c r="AO44" i="8" s="1"/>
  <c r="AZ25" i="8" s="1"/>
  <c r="CI115" i="3"/>
  <c r="AI3" i="8" s="1"/>
  <c r="AI43" i="8" s="1"/>
  <c r="AT24" i="8" s="1"/>
  <c r="CL129" i="3"/>
  <c r="AL17" i="8" s="1"/>
  <c r="AL57" i="8" s="1"/>
  <c r="AW38" i="8" s="1"/>
  <c r="CP127" i="3"/>
  <c r="AP15" i="8" s="1"/>
  <c r="AP55" i="8" s="1"/>
  <c r="BA36" i="8" s="1"/>
  <c r="CJ126" i="3"/>
  <c r="AJ14" i="8" s="1"/>
  <c r="AJ54" i="8" s="1"/>
  <c r="AU35" i="8" s="1"/>
  <c r="CN124" i="3"/>
  <c r="AN12" i="8" s="1"/>
  <c r="AN52" i="8" s="1"/>
  <c r="AY33" i="8" s="1"/>
  <c r="CH123" i="3"/>
  <c r="AH11" i="8" s="1"/>
  <c r="AH51" i="8" s="1"/>
  <c r="AS32" i="8" s="1"/>
  <c r="CL121" i="3"/>
  <c r="AL9" i="8" s="1"/>
  <c r="AL49" i="8" s="1"/>
  <c r="AW30" i="8" s="1"/>
  <c r="CP119" i="3"/>
  <c r="AP7" i="8" s="1"/>
  <c r="AP47" i="8" s="1"/>
  <c r="BA28" i="8" s="1"/>
  <c r="CJ118" i="3"/>
  <c r="AJ6" i="8" s="1"/>
  <c r="AJ46" i="8" s="1"/>
  <c r="AU27" i="8" s="1"/>
  <c r="CN116" i="3"/>
  <c r="AN4" i="8" s="1"/>
  <c r="AN44" i="8" s="1"/>
  <c r="AY25" i="8" s="1"/>
  <c r="CH115" i="3"/>
  <c r="AH3" i="8" s="1"/>
  <c r="AH43" i="8" s="1"/>
  <c r="AS24" i="8" s="1"/>
  <c r="CQ128" i="3"/>
  <c r="AQ16" i="8" s="1"/>
  <c r="AQ56" i="8" s="1"/>
  <c r="BB37" i="8" s="1"/>
  <c r="CN129" i="3"/>
  <c r="AN17" i="8" s="1"/>
  <c r="AN57" i="8" s="1"/>
  <c r="AY38" i="8" s="1"/>
  <c r="CN125" i="3"/>
  <c r="AN13" i="8" s="1"/>
  <c r="AN53" i="8" s="1"/>
  <c r="AY34" i="8" s="1"/>
  <c r="CL122" i="3"/>
  <c r="AL10" i="8" s="1"/>
  <c r="AL50" i="8" s="1"/>
  <c r="AW31" i="8" s="1"/>
  <c r="CJ119" i="3"/>
  <c r="AJ7" i="8" s="1"/>
  <c r="AJ47" i="8" s="1"/>
  <c r="AU28" i="8" s="1"/>
  <c r="CH116" i="3"/>
  <c r="AH4" i="8" s="1"/>
  <c r="AH44" i="8" s="1"/>
  <c r="AS25" i="8" s="1"/>
  <c r="CP126" i="3"/>
  <c r="AP14" i="8" s="1"/>
  <c r="AP54" i="8" s="1"/>
  <c r="BA35" i="8" s="1"/>
  <c r="CL120" i="3"/>
  <c r="AL8" i="8" s="1"/>
  <c r="AL48" i="8" s="1"/>
  <c r="AW29" i="8" s="1"/>
  <c r="CH114" i="3"/>
  <c r="AH2" i="8" s="1"/>
  <c r="AH42" i="8" s="1"/>
  <c r="AS23" i="8" s="1"/>
  <c r="CK123" i="3"/>
  <c r="AK11" i="8" s="1"/>
  <c r="AK51" i="8" s="1"/>
  <c r="AV32" i="8" s="1"/>
  <c r="CQ116" i="3"/>
  <c r="AQ4" i="8" s="1"/>
  <c r="AQ44" i="8" s="1"/>
  <c r="BB25" i="8" s="1"/>
  <c r="CQ126" i="3"/>
  <c r="AQ14" i="8" s="1"/>
  <c r="AQ54" i="8" s="1"/>
  <c r="BB35" i="8" s="1"/>
  <c r="CO123" i="3"/>
  <c r="AO11" i="8" s="1"/>
  <c r="AO51" i="8" s="1"/>
  <c r="AZ32" i="8" s="1"/>
  <c r="CM120" i="3"/>
  <c r="AM8" i="8" s="1"/>
  <c r="AM48" i="8" s="1"/>
  <c r="AX29" i="8" s="1"/>
  <c r="CK117" i="3"/>
  <c r="AK5" i="8" s="1"/>
  <c r="AK45" i="8" s="1"/>
  <c r="AV26" i="8" s="1"/>
  <c r="CI114" i="3"/>
  <c r="AI2" i="8" s="1"/>
  <c r="AI42" i="8" s="1"/>
  <c r="AT23" i="8" s="1"/>
  <c r="CP122" i="3"/>
  <c r="AP10" i="8" s="1"/>
  <c r="AP50" i="8" s="1"/>
  <c r="BA31" i="8" s="1"/>
  <c r="CL116" i="3"/>
  <c r="AL4" i="8" s="1"/>
  <c r="AL44" i="8" s="1"/>
  <c r="AW25" i="8" s="1"/>
  <c r="CI124" i="3"/>
  <c r="AI12" i="8" s="1"/>
  <c r="AI52" i="8" s="1"/>
  <c r="AT33" i="8" s="1"/>
  <c r="CO117" i="3"/>
  <c r="AO5" i="8" s="1"/>
  <c r="AO45" i="8" s="1"/>
  <c r="AZ26" i="8" s="1"/>
  <c r="CK115" i="3"/>
  <c r="AK3" i="8" s="1"/>
  <c r="AK43" i="8" s="1"/>
  <c r="AV24" i="8" s="1"/>
  <c r="CQ122" i="3"/>
  <c r="AQ10" i="8" s="1"/>
  <c r="AQ50" i="8" s="1"/>
  <c r="BB31" i="8" s="1"/>
  <c r="CJ129" i="3"/>
  <c r="AJ17" i="8" s="1"/>
  <c r="AJ57" i="8" s="1"/>
  <c r="AU38" i="8" s="1"/>
  <c r="CJ121" i="3"/>
  <c r="AJ9" i="8" s="1"/>
  <c r="AJ49" i="8" s="1"/>
  <c r="AU30" i="8" s="1"/>
  <c r="CM122" i="3"/>
  <c r="AM10" i="8" s="1"/>
  <c r="AM50" i="8" s="1"/>
  <c r="AX31" i="8" s="1"/>
  <c r="CI129" i="3"/>
  <c r="AI17" i="8" s="1"/>
  <c r="AI57" i="8" s="1"/>
  <c r="AT38" i="8" s="1"/>
  <c r="CM127" i="3"/>
  <c r="AM15" i="8" s="1"/>
  <c r="AM55" i="8" s="1"/>
  <c r="AX36" i="8" s="1"/>
  <c r="CQ125" i="3"/>
  <c r="AQ13" i="8" s="1"/>
  <c r="AQ53" i="8" s="1"/>
  <c r="BB34" i="8" s="1"/>
  <c r="CK124" i="3"/>
  <c r="AK12" i="8" s="1"/>
  <c r="AK52" i="8" s="1"/>
  <c r="AV33" i="8" s="1"/>
  <c r="CO122" i="3"/>
  <c r="AO10" i="8" s="1"/>
  <c r="AO50" i="8" s="1"/>
  <c r="AZ31" i="8" s="1"/>
  <c r="CI121" i="3"/>
  <c r="AI9" i="8" s="1"/>
  <c r="AI49" i="8" s="1"/>
  <c r="AT30" i="8" s="1"/>
  <c r="CM119" i="3"/>
  <c r="AM7" i="8" s="1"/>
  <c r="AM47" i="8" s="1"/>
  <c r="AX28" i="8" s="1"/>
  <c r="CQ117" i="3"/>
  <c r="AQ5" i="8" s="1"/>
  <c r="AQ45" i="8" s="1"/>
  <c r="BB26" i="8" s="1"/>
  <c r="CK116" i="3"/>
  <c r="AK4" i="8" s="1"/>
  <c r="AK44" i="8" s="1"/>
  <c r="AV25" i="8" s="1"/>
  <c r="CO114" i="3"/>
  <c r="AO2" i="8" s="1"/>
  <c r="AO42" i="8" s="1"/>
  <c r="AZ23" i="8" s="1"/>
  <c r="CH129" i="3"/>
  <c r="AH17" i="8" s="1"/>
  <c r="AH57" i="8" s="1"/>
  <c r="AS38" i="8" s="1"/>
  <c r="CL127" i="3"/>
  <c r="AL15" i="8" s="1"/>
  <c r="AL55" i="8" s="1"/>
  <c r="AW36" i="8" s="1"/>
  <c r="CP125" i="3"/>
  <c r="AP13" i="8" s="1"/>
  <c r="AP53" i="8" s="1"/>
  <c r="BA34" i="8" s="1"/>
  <c r="CJ124" i="3"/>
  <c r="AJ12" i="8" s="1"/>
  <c r="AJ52" i="8" s="1"/>
  <c r="AU33" i="8" s="1"/>
  <c r="CN122" i="3"/>
  <c r="AN10" i="8" s="1"/>
  <c r="AN50" i="8" s="1"/>
  <c r="AY31" i="8" s="1"/>
  <c r="CH121" i="3"/>
  <c r="AH9" i="8" s="1"/>
  <c r="AH49" i="8" s="1"/>
  <c r="AS30" i="8" s="1"/>
  <c r="CL119" i="3"/>
  <c r="AL7" i="8" s="1"/>
  <c r="AL47" i="8" s="1"/>
  <c r="AW28" i="8" s="1"/>
  <c r="CP117" i="3"/>
  <c r="AP5" i="8" s="1"/>
  <c r="AP45" i="8" s="1"/>
  <c r="BA26" i="8" s="1"/>
  <c r="CJ116" i="3"/>
  <c r="AJ4" i="8" s="1"/>
  <c r="AJ44" i="8" s="1"/>
  <c r="AU25" i="8" s="1"/>
  <c r="CN114" i="3"/>
  <c r="AN2" i="8" s="1"/>
  <c r="AN42" i="8" s="1"/>
  <c r="AY23" i="8" s="1"/>
  <c r="CM128" i="3"/>
  <c r="AM16" i="8" s="1"/>
  <c r="AM56" i="8" s="1"/>
  <c r="AX37" i="8" s="1"/>
  <c r="CL128" i="3"/>
  <c r="AL16" i="8" s="1"/>
  <c r="AL56" i="8" s="1"/>
  <c r="AW37" i="8" s="1"/>
  <c r="CP124" i="3"/>
  <c r="AP12" i="8" s="1"/>
  <c r="AP52" i="8" s="1"/>
  <c r="BA33" i="8" s="1"/>
  <c r="CN121" i="3"/>
  <c r="AN9" i="8" s="1"/>
  <c r="AN49" i="8" s="1"/>
  <c r="AY30" i="8" s="1"/>
  <c r="CL118" i="3"/>
  <c r="AL6" i="8" s="1"/>
  <c r="AL46" i="8" s="1"/>
  <c r="AW27" i="8" s="1"/>
  <c r="CJ115" i="3"/>
  <c r="AJ3" i="8" s="1"/>
  <c r="AJ43" i="8" s="1"/>
  <c r="AU24" i="8" s="1"/>
  <c r="CJ125" i="3"/>
  <c r="AJ13" i="8" s="1"/>
  <c r="AJ53" i="8" s="1"/>
  <c r="AU34" i="8" s="1"/>
  <c r="CP118" i="3"/>
  <c r="AP6" i="8" s="1"/>
  <c r="AP46" i="8" s="1"/>
  <c r="BA27" i="8" s="1"/>
  <c r="CK127" i="3"/>
  <c r="AK15" i="8" s="1"/>
  <c r="AK55" i="8" s="1"/>
  <c r="AV36" i="8" s="1"/>
  <c r="CO121" i="3"/>
  <c r="AO9" i="8" s="1"/>
  <c r="AO49" i="8" s="1"/>
  <c r="AZ30" i="8" s="1"/>
  <c r="CI126" i="3"/>
  <c r="AI14" i="8" s="1"/>
  <c r="AI54" i="8" s="1"/>
  <c r="AT35" i="8" s="1"/>
  <c r="CO119" i="3"/>
  <c r="AO7" i="8" s="1"/>
  <c r="AO47" i="8" s="1"/>
  <c r="AZ28" i="8" s="1"/>
  <c r="CM116" i="3"/>
  <c r="AM4" i="8" s="1"/>
  <c r="AM44" i="8" s="1"/>
  <c r="AX25" i="8" s="1"/>
  <c r="CP114" i="3"/>
  <c r="AP2" i="8" s="1"/>
  <c r="AP42" i="8" s="1"/>
  <c r="BA23" i="8" s="1"/>
  <c r="CI116" i="3"/>
  <c r="AI4" i="8" s="1"/>
  <c r="AI44" i="8" s="1"/>
  <c r="AT25" i="8" s="1"/>
  <c r="CO128" i="3"/>
  <c r="AO16" i="8" s="1"/>
  <c r="AO56" i="8" s="1"/>
  <c r="AZ37" i="8" s="1"/>
  <c r="CI127" i="3"/>
  <c r="AI15" i="8" s="1"/>
  <c r="AI55" i="8" s="1"/>
  <c r="AT36" i="8" s="1"/>
  <c r="CM125" i="3"/>
  <c r="AM13" i="8" s="1"/>
  <c r="AM53" i="8" s="1"/>
  <c r="AX34" i="8" s="1"/>
  <c r="CQ123" i="3"/>
  <c r="AQ11" i="8" s="1"/>
  <c r="AQ51" i="8" s="1"/>
  <c r="BB32" i="8" s="1"/>
  <c r="CK122" i="3"/>
  <c r="AK10" i="8" s="1"/>
  <c r="AK50" i="8" s="1"/>
  <c r="AV31" i="8" s="1"/>
  <c r="CO120" i="3"/>
  <c r="AO8" i="8" s="1"/>
  <c r="AO48" i="8" s="1"/>
  <c r="AZ29" i="8" s="1"/>
  <c r="CI119" i="3"/>
  <c r="AI7" i="8" s="1"/>
  <c r="AI47" i="8" s="1"/>
  <c r="AT28" i="8" s="1"/>
  <c r="CM117" i="3"/>
  <c r="AM5" i="8" s="1"/>
  <c r="AM45" i="8" s="1"/>
  <c r="AX26" i="8" s="1"/>
  <c r="CQ115" i="3"/>
  <c r="AQ3" i="8" s="1"/>
  <c r="AQ43" i="8" s="1"/>
  <c r="BB24" i="8" s="1"/>
  <c r="CK114" i="3"/>
  <c r="AK2" i="8" s="1"/>
  <c r="AK42" i="8" s="1"/>
  <c r="AV23" i="8" s="1"/>
  <c r="CN128" i="3"/>
  <c r="AN16" i="8" s="1"/>
  <c r="AN56" i="8" s="1"/>
  <c r="AY37" i="8" s="1"/>
  <c r="CH127" i="3"/>
  <c r="AH15" i="8" s="1"/>
  <c r="AH55" i="8" s="1"/>
  <c r="AS36" i="8" s="1"/>
  <c r="CL125" i="3"/>
  <c r="AL13" i="8" s="1"/>
  <c r="AL53" i="8" s="1"/>
  <c r="AW34" i="8" s="1"/>
  <c r="CP123" i="3"/>
  <c r="AP11" i="8" s="1"/>
  <c r="AP51" i="8" s="1"/>
  <c r="BA32" i="8" s="1"/>
  <c r="CJ122" i="3"/>
  <c r="AJ10" i="8" s="1"/>
  <c r="AJ50" i="8" s="1"/>
  <c r="AU31" i="8" s="1"/>
  <c r="CN120" i="3"/>
  <c r="AN8" i="8" s="1"/>
  <c r="AN48" i="8" s="1"/>
  <c r="AY29" i="8" s="1"/>
  <c r="CH119" i="3"/>
  <c r="AH7" i="8" s="1"/>
  <c r="AH47" i="8" s="1"/>
  <c r="AS28" i="8" s="1"/>
  <c r="CL117" i="3"/>
  <c r="AL5" i="8" s="1"/>
  <c r="AL45" i="8" s="1"/>
  <c r="AW26" i="8" s="1"/>
  <c r="CP115" i="3"/>
  <c r="AP3" i="8" s="1"/>
  <c r="AP43" i="8" s="1"/>
  <c r="BA24" i="8" s="1"/>
  <c r="CJ114" i="3"/>
  <c r="AJ2" i="8" s="1"/>
  <c r="AJ42" i="8" s="1"/>
  <c r="AU23" i="8" s="1"/>
  <c r="CI128" i="3"/>
  <c r="AI16" i="8" s="1"/>
  <c r="AI56" i="8" s="1"/>
  <c r="AT37" i="8" s="1"/>
  <c r="CJ127" i="3"/>
  <c r="AJ15" i="8" s="1"/>
  <c r="AJ55" i="8" s="1"/>
  <c r="AU36" i="8" s="1"/>
  <c r="CH124" i="3"/>
  <c r="AH12" i="8" s="1"/>
  <c r="AH52" i="8" s="1"/>
  <c r="AS33" i="8" s="1"/>
  <c r="CP120" i="3"/>
  <c r="AP8" i="8" s="1"/>
  <c r="AP48" i="8" s="1"/>
  <c r="BA29" i="8" s="1"/>
  <c r="CN117" i="3"/>
  <c r="AN5" i="8" s="1"/>
  <c r="AN45" i="8" s="1"/>
  <c r="AY26" i="8" s="1"/>
  <c r="CL114" i="3"/>
  <c r="AL2" i="8" s="1"/>
  <c r="AL42" i="8" s="1"/>
  <c r="AW23" i="8" s="1"/>
  <c r="CN123" i="3"/>
  <c r="AN11" i="8" s="1"/>
  <c r="AN51" i="8" s="1"/>
  <c r="AY32" i="8" s="1"/>
  <c r="CJ117" i="3"/>
  <c r="AJ5" i="8" s="1"/>
  <c r="AJ45" i="8" s="1"/>
  <c r="AU26" i="8" s="1"/>
  <c r="CM126" i="3"/>
  <c r="AM14" i="8" s="1"/>
  <c r="AM54" i="8" s="1"/>
  <c r="AX35" i="8" s="1"/>
  <c r="CI120" i="3"/>
  <c r="AI8" i="8" s="1"/>
  <c r="AI48" i="8" s="1"/>
  <c r="AT29" i="8" s="1"/>
  <c r="CK129" i="3"/>
  <c r="AK17" i="8" s="1"/>
  <c r="AK57" i="8" s="1"/>
  <c r="AV38" i="8" s="1"/>
  <c r="CK125" i="3"/>
  <c r="AK13" i="8" s="1"/>
  <c r="AK53" i="8" s="1"/>
  <c r="AV34" i="8" s="1"/>
  <c r="CI122" i="3"/>
  <c r="AI10" i="8" s="1"/>
  <c r="AI50" i="8" s="1"/>
  <c r="AT31" i="8" s="1"/>
  <c r="CQ118" i="3"/>
  <c r="AQ6" i="8" s="1"/>
  <c r="AQ46" i="8" s="1"/>
  <c r="BB27" i="8" s="1"/>
  <c r="CO115" i="3"/>
  <c r="AO3" i="8" s="1"/>
  <c r="AO43" i="8" s="1"/>
  <c r="AZ24" i="8" s="1"/>
  <c r="CH126" i="3"/>
  <c r="AH14" i="8" s="1"/>
  <c r="AH54" i="8" s="1"/>
  <c r="AS35" i="8" s="1"/>
  <c r="CN119" i="3"/>
  <c r="AN7" i="8" s="1"/>
  <c r="AN47" i="8" s="1"/>
  <c r="AY28" i="8" s="1"/>
  <c r="CP128" i="3"/>
  <c r="AP16" i="8" s="1"/>
  <c r="AP56" i="8" s="1"/>
  <c r="BA37" i="8" s="1"/>
  <c r="CQ120" i="3"/>
  <c r="AQ8" i="8" s="1"/>
  <c r="AQ48" i="8" s="1"/>
  <c r="BB29" i="8" s="1"/>
  <c r="CM114" i="3"/>
  <c r="AM2" i="8" s="1"/>
  <c r="AM42" i="8" s="1"/>
  <c r="AX23" i="8" s="1"/>
  <c r="CK121" i="3"/>
  <c r="AK9" i="8" s="1"/>
  <c r="AK49" i="8" s="1"/>
  <c r="AV30" i="8" s="1"/>
  <c r="CQ114" i="3"/>
  <c r="AQ2" i="8" s="1"/>
  <c r="AQ42" i="8" s="1"/>
  <c r="BB23" i="8" s="1"/>
  <c r="CH118" i="3"/>
  <c r="AH6" i="8" s="1"/>
  <c r="AH46" i="8" s="1"/>
  <c r="AS27" i="8" s="1"/>
  <c r="CK119" i="3"/>
  <c r="AK7" i="8" s="1"/>
  <c r="AK47" i="8" s="1"/>
  <c r="AV28" i="8" s="1"/>
  <c r="CN83" i="3"/>
  <c r="CN84" i="3"/>
  <c r="CN90" i="3"/>
  <c r="CN85" i="3"/>
  <c r="CN91" i="3"/>
  <c r="CN82" i="3"/>
  <c r="CN87" i="3"/>
  <c r="CN89" i="3"/>
  <c r="CN88" i="3"/>
  <c r="CN86" i="3"/>
  <c r="CG100" i="3" l="1" a="1"/>
  <c r="CO100" i="3" l="1"/>
  <c r="CJ104" i="3" s="1"/>
  <c r="CJ113" i="3" s="1"/>
  <c r="CW34" i="3" s="1"/>
  <c r="DB18" i="3" s="1"/>
  <c r="DB20" i="3" s="1"/>
  <c r="CN100" i="3"/>
  <c r="CI104" i="3" s="1"/>
  <c r="CI113" i="3" s="1"/>
  <c r="CV34" i="3" s="1"/>
  <c r="DA18" i="3" s="1"/>
  <c r="DA20" i="3" s="1"/>
  <c r="CH100" i="3"/>
  <c r="CP100" i="3"/>
  <c r="CK104" i="3" s="1"/>
  <c r="CK113" i="3" s="1"/>
  <c r="CX34" i="3" s="1"/>
  <c r="DC18" i="3" s="1"/>
  <c r="DC20" i="3" s="1"/>
  <c r="CK100" i="3"/>
  <c r="CI100" i="3"/>
  <c r="CM100" i="3"/>
  <c r="CH104" i="3" s="1"/>
  <c r="CH113" i="3" s="1"/>
  <c r="CU34" i="3" s="1"/>
  <c r="CZ18" i="3" s="1"/>
  <c r="CZ20" i="3" s="1"/>
  <c r="CJ100" i="3"/>
  <c r="CL100" i="3"/>
  <c r="CG100" i="3"/>
  <c r="DA25" i="3" l="1"/>
  <c r="DA31" i="3" s="1"/>
  <c r="DA33" i="3" s="1"/>
  <c r="DE21" i="3"/>
  <c r="DA75" i="3" s="1"/>
  <c r="DA79" i="3" s="1"/>
  <c r="DA94" i="3" s="1"/>
  <c r="DH21" i="3"/>
  <c r="DD75" i="3" s="1"/>
  <c r="DD79" i="3" s="1"/>
  <c r="DA97" i="3" s="1"/>
  <c r="DD25" i="3"/>
  <c r="DD31" i="3" s="1"/>
  <c r="DD33" i="3" s="1"/>
  <c r="DB25" i="3"/>
  <c r="DB31" i="3" s="1"/>
  <c r="DB33" i="3" s="1"/>
  <c r="DF21" i="3"/>
  <c r="DB75" i="3" s="1"/>
  <c r="DB79" i="3" s="1"/>
  <c r="DA95" i="3" s="1"/>
  <c r="DC25" i="3"/>
  <c r="DC31" i="3" s="1"/>
  <c r="DC33" i="3" s="1"/>
  <c r="DG21" i="3"/>
  <c r="DC75" i="3" s="1"/>
  <c r="DC79" i="3" s="1"/>
  <c r="DA96" i="3" s="1"/>
  <c r="DD47" i="3" l="1"/>
  <c r="DD112" i="3" s="1"/>
  <c r="DQ33" i="3" s="1"/>
  <c r="DD41" i="3"/>
  <c r="DD58" i="3" s="1"/>
  <c r="DA85" i="3" s="1"/>
  <c r="DD38" i="3"/>
  <c r="DD61" i="3" s="1"/>
  <c r="DD65" i="3" s="1"/>
  <c r="DA89" i="3" s="1"/>
  <c r="DD44" i="3"/>
  <c r="DD68" i="3" s="1"/>
  <c r="DD72" i="3" s="1"/>
  <c r="DA93" i="3" s="1"/>
  <c r="DC41" i="3"/>
  <c r="DC58" i="3" s="1"/>
  <c r="DA84" i="3" s="1"/>
  <c r="DC38" i="3"/>
  <c r="DC61" i="3" s="1"/>
  <c r="DC65" i="3" s="1"/>
  <c r="DA88" i="3" s="1"/>
  <c r="DC47" i="3"/>
  <c r="DC112" i="3" s="1"/>
  <c r="DP33" i="3" s="1"/>
  <c r="DC44" i="3"/>
  <c r="DC68" i="3" s="1"/>
  <c r="DC72" i="3" s="1"/>
  <c r="DA92" i="3" s="1"/>
  <c r="DB38" i="3"/>
  <c r="DB61" i="3" s="1"/>
  <c r="DB65" i="3" s="1"/>
  <c r="DA87" i="3" s="1"/>
  <c r="DB41" i="3"/>
  <c r="DB58" i="3" s="1"/>
  <c r="DA83" i="3" s="1"/>
  <c r="DB47" i="3"/>
  <c r="DB112" i="3" s="1"/>
  <c r="DO33" i="3" s="1"/>
  <c r="DB44" i="3"/>
  <c r="DB68" i="3" s="1"/>
  <c r="DB72" i="3" s="1"/>
  <c r="DA91" i="3" s="1"/>
  <c r="DA38" i="3"/>
  <c r="DA61" i="3" s="1"/>
  <c r="DA65" i="3" s="1"/>
  <c r="DA86" i="3" s="1"/>
  <c r="DA47" i="3"/>
  <c r="DA112" i="3" s="1"/>
  <c r="DN33" i="3" s="1"/>
  <c r="DA44" i="3"/>
  <c r="DA68" i="3" s="1"/>
  <c r="DA72" i="3" s="1"/>
  <c r="DA90" i="3" s="1"/>
  <c r="DA41" i="3"/>
  <c r="DA58" i="3" s="1"/>
  <c r="DA82" i="3" s="1"/>
  <c r="DA114" i="3" l="1" a="1"/>
  <c r="DG82" i="3" a="1"/>
  <c r="DG87" i="3" l="1"/>
  <c r="DG82" i="3"/>
  <c r="DG88" i="3"/>
  <c r="DG90" i="3"/>
  <c r="DG84" i="3"/>
  <c r="DG86" i="3"/>
  <c r="DG91" i="3"/>
  <c r="DG89" i="3"/>
  <c r="DG83" i="3"/>
  <c r="DG85" i="3"/>
  <c r="DG128" i="3"/>
  <c r="AY16" i="8" s="1"/>
  <c r="AY56" i="8" s="1"/>
  <c r="BJ37" i="8" s="1"/>
  <c r="DA127" i="3"/>
  <c r="AS15" i="8" s="1"/>
  <c r="AS55" i="8" s="1"/>
  <c r="BD36" i="8" s="1"/>
  <c r="DE125" i="3"/>
  <c r="AW13" i="8" s="1"/>
  <c r="AW53" i="8" s="1"/>
  <c r="BH34" i="8" s="1"/>
  <c r="DI123" i="3"/>
  <c r="BA11" i="8" s="1"/>
  <c r="BA51" i="8" s="1"/>
  <c r="BL32" i="8" s="1"/>
  <c r="DC122" i="3"/>
  <c r="AU10" i="8" s="1"/>
  <c r="AU50" i="8" s="1"/>
  <c r="BF31" i="8" s="1"/>
  <c r="DG120" i="3"/>
  <c r="AY8" i="8" s="1"/>
  <c r="AY48" i="8" s="1"/>
  <c r="BJ29" i="8" s="1"/>
  <c r="DA119" i="3"/>
  <c r="AS7" i="8" s="1"/>
  <c r="AS47" i="8" s="1"/>
  <c r="BD28" i="8" s="1"/>
  <c r="DE117" i="3"/>
  <c r="AW5" i="8" s="1"/>
  <c r="AW45" i="8" s="1"/>
  <c r="BH26" i="8" s="1"/>
  <c r="DI115" i="3"/>
  <c r="BA3" i="8" s="1"/>
  <c r="BA43" i="8" s="1"/>
  <c r="BL24" i="8" s="1"/>
  <c r="DC114" i="3"/>
  <c r="AU2" i="8" s="1"/>
  <c r="AU42" i="8" s="1"/>
  <c r="BF23" i="8" s="1"/>
  <c r="DF128" i="3"/>
  <c r="AX16" i="8" s="1"/>
  <c r="AX56" i="8" s="1"/>
  <c r="BI37" i="8" s="1"/>
  <c r="DJ126" i="3"/>
  <c r="BB14" i="8" s="1"/>
  <c r="BB54" i="8" s="1"/>
  <c r="BM35" i="8" s="1"/>
  <c r="DD125" i="3"/>
  <c r="AV13" i="8" s="1"/>
  <c r="AV53" i="8" s="1"/>
  <c r="BG34" i="8" s="1"/>
  <c r="DH123" i="3"/>
  <c r="AZ11" i="8" s="1"/>
  <c r="AZ51" i="8" s="1"/>
  <c r="BK32" i="8" s="1"/>
  <c r="DB122" i="3"/>
  <c r="AT10" i="8" s="1"/>
  <c r="AT50" i="8" s="1"/>
  <c r="BE31" i="8" s="1"/>
  <c r="DF120" i="3"/>
  <c r="AX8" i="8" s="1"/>
  <c r="AX48" i="8" s="1"/>
  <c r="BI29" i="8" s="1"/>
  <c r="DJ118" i="3"/>
  <c r="BB6" i="8" s="1"/>
  <c r="BB46" i="8" s="1"/>
  <c r="BM27" i="8" s="1"/>
  <c r="DD117" i="3"/>
  <c r="AV5" i="8" s="1"/>
  <c r="AV45" i="8" s="1"/>
  <c r="BG26" i="8" s="1"/>
  <c r="DH115" i="3"/>
  <c r="AZ3" i="8" s="1"/>
  <c r="AZ43" i="8" s="1"/>
  <c r="BK24" i="8" s="1"/>
  <c r="DB114" i="3"/>
  <c r="AT2" i="8" s="1"/>
  <c r="AT42" i="8" s="1"/>
  <c r="BE23" i="8" s="1"/>
  <c r="DB127" i="3"/>
  <c r="AT15" i="8" s="1"/>
  <c r="AT55" i="8" s="1"/>
  <c r="BE36" i="8" s="1"/>
  <c r="DE128" i="3"/>
  <c r="AW16" i="8" s="1"/>
  <c r="AW56" i="8" s="1"/>
  <c r="BH37" i="8" s="1"/>
  <c r="DI126" i="3"/>
  <c r="BA14" i="8" s="1"/>
  <c r="BA54" i="8" s="1"/>
  <c r="BL35" i="8" s="1"/>
  <c r="DC125" i="3"/>
  <c r="AU13" i="8" s="1"/>
  <c r="AU53" i="8" s="1"/>
  <c r="BF34" i="8" s="1"/>
  <c r="DG123" i="3"/>
  <c r="AY11" i="8" s="1"/>
  <c r="AY51" i="8" s="1"/>
  <c r="BJ32" i="8" s="1"/>
  <c r="DA122" i="3"/>
  <c r="AS10" i="8" s="1"/>
  <c r="AS50" i="8" s="1"/>
  <c r="BD31" i="8" s="1"/>
  <c r="DE120" i="3"/>
  <c r="AW8" i="8" s="1"/>
  <c r="AW48" i="8" s="1"/>
  <c r="BH29" i="8" s="1"/>
  <c r="DI118" i="3"/>
  <c r="BA6" i="8" s="1"/>
  <c r="BA46" i="8" s="1"/>
  <c r="BL27" i="8" s="1"/>
  <c r="DC117" i="3"/>
  <c r="AU5" i="8" s="1"/>
  <c r="AU45" i="8" s="1"/>
  <c r="BF26" i="8" s="1"/>
  <c r="DG115" i="3"/>
  <c r="AY3" i="8" s="1"/>
  <c r="AY43" i="8" s="1"/>
  <c r="BJ24" i="8" s="1"/>
  <c r="DA114" i="3"/>
  <c r="AS2" i="8" s="1"/>
  <c r="AS42" i="8" s="1"/>
  <c r="BD23" i="8" s="1"/>
  <c r="DB129" i="3"/>
  <c r="AT17" i="8" s="1"/>
  <c r="AT57" i="8" s="1"/>
  <c r="BE38" i="8" s="1"/>
  <c r="DH120" i="3"/>
  <c r="AZ8" i="8" s="1"/>
  <c r="AZ48" i="8" s="1"/>
  <c r="BK29" i="8" s="1"/>
  <c r="DD114" i="3"/>
  <c r="AV2" i="8" s="1"/>
  <c r="AV42" i="8" s="1"/>
  <c r="BG23" i="8" s="1"/>
  <c r="DJ121" i="3"/>
  <c r="BB9" i="8" s="1"/>
  <c r="BB49" i="8" s="1"/>
  <c r="BM30" i="8" s="1"/>
  <c r="DF115" i="3"/>
  <c r="AX3" i="8" s="1"/>
  <c r="AX43" i="8" s="1"/>
  <c r="BI24" i="8" s="1"/>
  <c r="DF121" i="3"/>
  <c r="AX9" i="8" s="1"/>
  <c r="AX49" i="8" s="1"/>
  <c r="BI30" i="8" s="1"/>
  <c r="DB115" i="3"/>
  <c r="AT3" i="8" s="1"/>
  <c r="AT43" i="8" s="1"/>
  <c r="BE24" i="8" s="1"/>
  <c r="DB121" i="3"/>
  <c r="AT9" i="8" s="1"/>
  <c r="AT49" i="8" s="1"/>
  <c r="BE30" i="8" s="1"/>
  <c r="DH114" i="3"/>
  <c r="AZ2" i="8" s="1"/>
  <c r="AZ42" i="8" s="1"/>
  <c r="BK23" i="8" s="1"/>
  <c r="DC128" i="3"/>
  <c r="AU16" i="8" s="1"/>
  <c r="AU56" i="8" s="1"/>
  <c r="BF37" i="8" s="1"/>
  <c r="DC126" i="3"/>
  <c r="AU14" i="8" s="1"/>
  <c r="AU54" i="8" s="1"/>
  <c r="BF35" i="8" s="1"/>
  <c r="DC124" i="3"/>
  <c r="AU12" i="8" s="1"/>
  <c r="AU52" i="8" s="1"/>
  <c r="BF33" i="8" s="1"/>
  <c r="DI121" i="3"/>
  <c r="BA9" i="8" s="1"/>
  <c r="BA49" i="8" s="1"/>
  <c r="BL30" i="8" s="1"/>
  <c r="DI119" i="3"/>
  <c r="BA7" i="8" s="1"/>
  <c r="BA47" i="8" s="1"/>
  <c r="BL28" i="8" s="1"/>
  <c r="DI117" i="3"/>
  <c r="BA5" i="8" s="1"/>
  <c r="BA45" i="8" s="1"/>
  <c r="BL26" i="8" s="1"/>
  <c r="DE115" i="3"/>
  <c r="AW3" i="8" s="1"/>
  <c r="AW43" i="8" s="1"/>
  <c r="BH24" i="8" s="1"/>
  <c r="DD129" i="3"/>
  <c r="AV17" i="8" s="1"/>
  <c r="AV57" i="8" s="1"/>
  <c r="BG38" i="8" s="1"/>
  <c r="DD127" i="3"/>
  <c r="AV15" i="8" s="1"/>
  <c r="AV55" i="8" s="1"/>
  <c r="BG36" i="8" s="1"/>
  <c r="DJ124" i="3"/>
  <c r="BB12" i="8" s="1"/>
  <c r="BB52" i="8" s="1"/>
  <c r="BM33" i="8" s="1"/>
  <c r="DJ122" i="3"/>
  <c r="BB10" i="8" s="1"/>
  <c r="BB50" i="8" s="1"/>
  <c r="BM31" i="8" s="1"/>
  <c r="DJ120" i="3"/>
  <c r="BB8" i="8" s="1"/>
  <c r="BB48" i="8" s="1"/>
  <c r="BM29" i="8" s="1"/>
  <c r="DF118" i="3"/>
  <c r="AX6" i="8" s="1"/>
  <c r="AX46" i="8" s="1"/>
  <c r="BI27" i="8" s="1"/>
  <c r="DF116" i="3"/>
  <c r="AX4" i="8" s="1"/>
  <c r="AX44" i="8" s="1"/>
  <c r="BI25" i="8" s="1"/>
  <c r="DF114" i="3"/>
  <c r="AX2" i="8" s="1"/>
  <c r="AX42" i="8" s="1"/>
  <c r="BI23" i="8" s="1"/>
  <c r="DG129" i="3"/>
  <c r="AY17" i="8" s="1"/>
  <c r="AY57" i="8" s="1"/>
  <c r="BJ38" i="8" s="1"/>
  <c r="DG127" i="3"/>
  <c r="AY15" i="8" s="1"/>
  <c r="AY55" i="8" s="1"/>
  <c r="BJ36" i="8" s="1"/>
  <c r="DG125" i="3"/>
  <c r="AY13" i="8" s="1"/>
  <c r="AY53" i="8" s="1"/>
  <c r="BJ34" i="8" s="1"/>
  <c r="DC123" i="3"/>
  <c r="AU11" i="8" s="1"/>
  <c r="AU51" i="8" s="1"/>
  <c r="BF32" i="8" s="1"/>
  <c r="DC121" i="3"/>
  <c r="AU9" i="8" s="1"/>
  <c r="AU49" i="8" s="1"/>
  <c r="BF30" i="8" s="1"/>
  <c r="DC119" i="3"/>
  <c r="AU7" i="8" s="1"/>
  <c r="AU47" i="8" s="1"/>
  <c r="BF28" i="8" s="1"/>
  <c r="DI116" i="3"/>
  <c r="BA4" i="8" s="1"/>
  <c r="BA44" i="8" s="1"/>
  <c r="BL25" i="8" s="1"/>
  <c r="DI114" i="3"/>
  <c r="BA2" i="8" s="1"/>
  <c r="BA42" i="8" s="1"/>
  <c r="BL23" i="8" s="1"/>
  <c r="DJ127" i="3"/>
  <c r="BB15" i="8" s="1"/>
  <c r="BB55" i="8" s="1"/>
  <c r="BM36" i="8" s="1"/>
  <c r="DB119" i="3"/>
  <c r="AT7" i="8" s="1"/>
  <c r="AT47" i="8" s="1"/>
  <c r="BE28" i="8" s="1"/>
  <c r="DB125" i="3"/>
  <c r="AT13" i="8" s="1"/>
  <c r="AT53" i="8" s="1"/>
  <c r="BE34" i="8" s="1"/>
  <c r="DB117" i="3"/>
  <c r="AT5" i="8" s="1"/>
  <c r="AT45" i="8" s="1"/>
  <c r="BE26" i="8" s="1"/>
  <c r="DJ119" i="3"/>
  <c r="BB7" i="8" s="1"/>
  <c r="BB47" i="8" s="1"/>
  <c r="BM28" i="8" s="1"/>
  <c r="DD124" i="3"/>
  <c r="AV12" i="8" s="1"/>
  <c r="AV52" i="8" s="1"/>
  <c r="BG33" i="8" s="1"/>
  <c r="DD116" i="3"/>
  <c r="AV4" i="8" s="1"/>
  <c r="AV44" i="8" s="1"/>
  <c r="BG25" i="8" s="1"/>
  <c r="DI129" i="3"/>
  <c r="BA17" i="8" s="1"/>
  <c r="BA57" i="8" s="1"/>
  <c r="BL38" i="8" s="1"/>
  <c r="DI127" i="3"/>
  <c r="BA15" i="8" s="1"/>
  <c r="BA55" i="8" s="1"/>
  <c r="BL36" i="8" s="1"/>
  <c r="DI125" i="3"/>
  <c r="BA13" i="8" s="1"/>
  <c r="BA53" i="8" s="1"/>
  <c r="BL34" i="8" s="1"/>
  <c r="DE123" i="3"/>
  <c r="AW11" i="8" s="1"/>
  <c r="AW51" i="8" s="1"/>
  <c r="BH32" i="8" s="1"/>
  <c r="DE121" i="3"/>
  <c r="AW9" i="8" s="1"/>
  <c r="AW49" i="8" s="1"/>
  <c r="BH30" i="8" s="1"/>
  <c r="DE119" i="3"/>
  <c r="AW7" i="8" s="1"/>
  <c r="AW47" i="8" s="1"/>
  <c r="BH28" i="8" s="1"/>
  <c r="DA117" i="3"/>
  <c r="AS5" i="8" s="1"/>
  <c r="AS45" i="8" s="1"/>
  <c r="BD26" i="8" s="1"/>
  <c r="DA115" i="3"/>
  <c r="AS3" i="8" s="1"/>
  <c r="AS43" i="8" s="1"/>
  <c r="BD24" i="8" s="1"/>
  <c r="DJ128" i="3"/>
  <c r="BB16" i="8" s="1"/>
  <c r="BB56" i="8" s="1"/>
  <c r="BM37" i="8" s="1"/>
  <c r="DF126" i="3"/>
  <c r="AX14" i="8" s="1"/>
  <c r="AX54" i="8" s="1"/>
  <c r="BI35" i="8" s="1"/>
  <c r="DF124" i="3"/>
  <c r="AX12" i="8" s="1"/>
  <c r="AX52" i="8" s="1"/>
  <c r="BI33" i="8" s="1"/>
  <c r="DF122" i="3"/>
  <c r="AX10" i="8" s="1"/>
  <c r="AX50" i="8" s="1"/>
  <c r="BI31" i="8" s="1"/>
  <c r="DB120" i="3"/>
  <c r="AT8" i="8" s="1"/>
  <c r="AT48" i="8" s="1"/>
  <c r="BE29" i="8" s="1"/>
  <c r="DB118" i="3"/>
  <c r="AT6" i="8" s="1"/>
  <c r="AT46" i="8" s="1"/>
  <c r="BE27" i="8" s="1"/>
  <c r="DB116" i="3"/>
  <c r="AT4" i="8" s="1"/>
  <c r="AT44" i="8" s="1"/>
  <c r="BE25" i="8" s="1"/>
  <c r="DF129" i="3"/>
  <c r="AX17" i="8" s="1"/>
  <c r="AX57" i="8" s="1"/>
  <c r="BI38" i="8" s="1"/>
  <c r="DC129" i="3"/>
  <c r="AU17" i="8" s="1"/>
  <c r="AU57" i="8" s="1"/>
  <c r="BF38" i="8" s="1"/>
  <c r="DC127" i="3"/>
  <c r="AU15" i="8" s="1"/>
  <c r="AU55" i="8" s="1"/>
  <c r="BF36" i="8" s="1"/>
  <c r="DI124" i="3"/>
  <c r="BA12" i="8" s="1"/>
  <c r="BA52" i="8" s="1"/>
  <c r="BL33" i="8" s="1"/>
  <c r="DI122" i="3"/>
  <c r="BA10" i="8" s="1"/>
  <c r="BA50" i="8" s="1"/>
  <c r="BL31" i="8" s="1"/>
  <c r="DI120" i="3"/>
  <c r="BA8" i="8" s="1"/>
  <c r="BA48" i="8" s="1"/>
  <c r="BL29" i="8" s="1"/>
  <c r="DE118" i="3"/>
  <c r="AW6" i="8" s="1"/>
  <c r="AW46" i="8" s="1"/>
  <c r="BH27" i="8" s="1"/>
  <c r="DE116" i="3"/>
  <c r="AW4" i="8" s="1"/>
  <c r="AW44" i="8" s="1"/>
  <c r="BH25" i="8" s="1"/>
  <c r="DE114" i="3"/>
  <c r="AW2" i="8" s="1"/>
  <c r="AW42" i="8" s="1"/>
  <c r="BH23" i="8" s="1"/>
  <c r="DF125" i="3"/>
  <c r="AX13" i="8" s="1"/>
  <c r="AX53" i="8" s="1"/>
  <c r="BI34" i="8" s="1"/>
  <c r="DF117" i="3"/>
  <c r="AX5" i="8" s="1"/>
  <c r="AX45" i="8" s="1"/>
  <c r="BI26" i="8" s="1"/>
  <c r="DF123" i="3"/>
  <c r="AX11" i="8" s="1"/>
  <c r="AX51" i="8" s="1"/>
  <c r="BI32" i="8" s="1"/>
  <c r="DD126" i="3"/>
  <c r="AV14" i="8" s="1"/>
  <c r="AV54" i="8" s="1"/>
  <c r="BG35" i="8" s="1"/>
  <c r="DD118" i="3"/>
  <c r="AV6" i="8" s="1"/>
  <c r="AV46" i="8" s="1"/>
  <c r="BG27" i="8" s="1"/>
  <c r="DH122" i="3"/>
  <c r="AZ10" i="8" s="1"/>
  <c r="AZ50" i="8" s="1"/>
  <c r="BK31" i="8" s="1"/>
  <c r="DE129" i="3"/>
  <c r="AW17" i="8" s="1"/>
  <c r="AW57" i="8" s="1"/>
  <c r="BH38" i="8" s="1"/>
  <c r="DE127" i="3"/>
  <c r="AW15" i="8" s="1"/>
  <c r="AW55" i="8" s="1"/>
  <c r="BH36" i="8" s="1"/>
  <c r="DA125" i="3"/>
  <c r="AS13" i="8" s="1"/>
  <c r="AS53" i="8" s="1"/>
  <c r="BD34" i="8" s="1"/>
  <c r="DA123" i="3"/>
  <c r="AS11" i="8" s="1"/>
  <c r="AS51" i="8" s="1"/>
  <c r="BD32" i="8" s="1"/>
  <c r="DA121" i="3"/>
  <c r="AS9" i="8" s="1"/>
  <c r="AS49" i="8" s="1"/>
  <c r="BD30" i="8" s="1"/>
  <c r="DG118" i="3"/>
  <c r="AY6" i="8" s="1"/>
  <c r="AY46" i="8" s="1"/>
  <c r="BJ27" i="8" s="1"/>
  <c r="DG116" i="3"/>
  <c r="AY4" i="8" s="1"/>
  <c r="AY44" i="8" s="1"/>
  <c r="BJ25" i="8" s="1"/>
  <c r="DG114" i="3"/>
  <c r="AY2" i="8" s="1"/>
  <c r="AY42" i="8" s="1"/>
  <c r="BJ23" i="8" s="1"/>
  <c r="DB128" i="3"/>
  <c r="AT16" i="8" s="1"/>
  <c r="AT56" i="8" s="1"/>
  <c r="BE37" i="8" s="1"/>
  <c r="DB126" i="3"/>
  <c r="AT14" i="8" s="1"/>
  <c r="AT54" i="8" s="1"/>
  <c r="BE35" i="8" s="1"/>
  <c r="DB124" i="3"/>
  <c r="AT12" i="8" s="1"/>
  <c r="AT52" i="8" s="1"/>
  <c r="BE33" i="8" s="1"/>
  <c r="DH121" i="3"/>
  <c r="AZ9" i="8" s="1"/>
  <c r="AZ49" i="8" s="1"/>
  <c r="BK30" i="8" s="1"/>
  <c r="DH119" i="3"/>
  <c r="AZ7" i="8" s="1"/>
  <c r="AZ47" i="8" s="1"/>
  <c r="BK28" i="8" s="1"/>
  <c r="DH117" i="3"/>
  <c r="AZ5" i="8" s="1"/>
  <c r="AZ45" i="8" s="1"/>
  <c r="BK26" i="8" s="1"/>
  <c r="DD115" i="3"/>
  <c r="AV3" i="8" s="1"/>
  <c r="AV43" i="8" s="1"/>
  <c r="BG24" i="8" s="1"/>
  <c r="DD128" i="3"/>
  <c r="AV16" i="8" s="1"/>
  <c r="AV56" i="8" s="1"/>
  <c r="BG37" i="8" s="1"/>
  <c r="DI128" i="3"/>
  <c r="BA16" i="8" s="1"/>
  <c r="BA56" i="8" s="1"/>
  <c r="BL37" i="8" s="1"/>
  <c r="DE126" i="3"/>
  <c r="AW14" i="8" s="1"/>
  <c r="AW54" i="8" s="1"/>
  <c r="BH35" i="8" s="1"/>
  <c r="DE124" i="3"/>
  <c r="AW12" i="8" s="1"/>
  <c r="AW52" i="8" s="1"/>
  <c r="BH33" i="8" s="1"/>
  <c r="DE122" i="3"/>
  <c r="AW10" i="8" s="1"/>
  <c r="AW50" i="8" s="1"/>
  <c r="BH31" i="8" s="1"/>
  <c r="DA120" i="3"/>
  <c r="AS8" i="8" s="1"/>
  <c r="AS48" i="8" s="1"/>
  <c r="BD29" i="8" s="1"/>
  <c r="DA118" i="3"/>
  <c r="AS6" i="8" s="1"/>
  <c r="AS46" i="8" s="1"/>
  <c r="BD27" i="8" s="1"/>
  <c r="DA116" i="3"/>
  <c r="AS4" i="8" s="1"/>
  <c r="AS44" i="8" s="1"/>
  <c r="BD25" i="8" s="1"/>
  <c r="DJ129" i="3"/>
  <c r="BB17" i="8" s="1"/>
  <c r="BB57" i="8" s="1"/>
  <c r="BM38" i="8" s="1"/>
  <c r="DJ123" i="3"/>
  <c r="BB11" i="8" s="1"/>
  <c r="BB51" i="8" s="1"/>
  <c r="BM32" i="8" s="1"/>
  <c r="DJ115" i="3"/>
  <c r="BB3" i="8" s="1"/>
  <c r="BB43" i="8" s="1"/>
  <c r="BM24" i="8" s="1"/>
  <c r="DD120" i="3"/>
  <c r="AV8" i="8" s="1"/>
  <c r="AV48" i="8" s="1"/>
  <c r="BG29" i="8" s="1"/>
  <c r="DH124" i="3"/>
  <c r="AZ12" i="8" s="1"/>
  <c r="AZ52" i="8" s="1"/>
  <c r="BK33" i="8" s="1"/>
  <c r="DH116" i="3"/>
  <c r="AZ4" i="8" s="1"/>
  <c r="AZ44" i="8" s="1"/>
  <c r="BK25" i="8" s="1"/>
  <c r="DF119" i="3"/>
  <c r="AX7" i="8" s="1"/>
  <c r="AX47" i="8" s="1"/>
  <c r="BI28" i="8" s="1"/>
  <c r="DA129" i="3"/>
  <c r="AS17" i="8" s="1"/>
  <c r="AS57" i="8" s="1"/>
  <c r="BD38" i="8" s="1"/>
  <c r="DG126" i="3"/>
  <c r="AY14" i="8" s="1"/>
  <c r="AY54" i="8" s="1"/>
  <c r="BJ35" i="8" s="1"/>
  <c r="DG124" i="3"/>
  <c r="AY12" i="8" s="1"/>
  <c r="AY52" i="8" s="1"/>
  <c r="BJ33" i="8" s="1"/>
  <c r="DG122" i="3"/>
  <c r="AY10" i="8" s="1"/>
  <c r="AY50" i="8" s="1"/>
  <c r="BJ31" i="8" s="1"/>
  <c r="DC120" i="3"/>
  <c r="AU8" i="8" s="1"/>
  <c r="AU48" i="8" s="1"/>
  <c r="BF29" i="8" s="1"/>
  <c r="DC118" i="3"/>
  <c r="AU6" i="8" s="1"/>
  <c r="AU46" i="8" s="1"/>
  <c r="BF27" i="8" s="1"/>
  <c r="DC116" i="3"/>
  <c r="AU4" i="8" s="1"/>
  <c r="AU44" i="8" s="1"/>
  <c r="BF25" i="8" s="1"/>
  <c r="DH129" i="3"/>
  <c r="AZ17" i="8" s="1"/>
  <c r="AZ57" i="8" s="1"/>
  <c r="BK38" i="8" s="1"/>
  <c r="DH127" i="3"/>
  <c r="AZ15" i="8" s="1"/>
  <c r="AZ55" i="8" s="1"/>
  <c r="BK36" i="8" s="1"/>
  <c r="DH125" i="3"/>
  <c r="AZ13" i="8" s="1"/>
  <c r="AZ53" i="8" s="1"/>
  <c r="BK34" i="8" s="1"/>
  <c r="DD123" i="3"/>
  <c r="AV11" i="8" s="1"/>
  <c r="AV51" i="8" s="1"/>
  <c r="BG32" i="8" s="1"/>
  <c r="DD121" i="3"/>
  <c r="AV9" i="8" s="1"/>
  <c r="AV49" i="8" s="1"/>
  <c r="BG30" i="8" s="1"/>
  <c r="DD119" i="3"/>
  <c r="AV7" i="8" s="1"/>
  <c r="AV47" i="8" s="1"/>
  <c r="BG28" i="8" s="1"/>
  <c r="DJ116" i="3"/>
  <c r="BB4" i="8" s="1"/>
  <c r="BB44" i="8" s="1"/>
  <c r="BM25" i="8" s="1"/>
  <c r="DJ114" i="3"/>
  <c r="BB2" i="8" s="1"/>
  <c r="BB42" i="8" s="1"/>
  <c r="BM23" i="8" s="1"/>
  <c r="DF127" i="3"/>
  <c r="AX15" i="8" s="1"/>
  <c r="AX55" i="8" s="1"/>
  <c r="BI36" i="8" s="1"/>
  <c r="DA128" i="3"/>
  <c r="AS16" i="8" s="1"/>
  <c r="AS56" i="8" s="1"/>
  <c r="BD37" i="8" s="1"/>
  <c r="DA126" i="3"/>
  <c r="AS14" i="8" s="1"/>
  <c r="AS54" i="8" s="1"/>
  <c r="BD35" i="8" s="1"/>
  <c r="DA124" i="3"/>
  <c r="AS12" i="8" s="1"/>
  <c r="AS52" i="8" s="1"/>
  <c r="BD33" i="8" s="1"/>
  <c r="DG121" i="3"/>
  <c r="AY9" i="8" s="1"/>
  <c r="AY49" i="8" s="1"/>
  <c r="BJ30" i="8" s="1"/>
  <c r="DG119" i="3"/>
  <c r="AY7" i="8" s="1"/>
  <c r="AY47" i="8" s="1"/>
  <c r="BJ28" i="8" s="1"/>
  <c r="DG117" i="3"/>
  <c r="AY5" i="8" s="1"/>
  <c r="AY45" i="8" s="1"/>
  <c r="BJ26" i="8" s="1"/>
  <c r="DC115" i="3"/>
  <c r="AU3" i="8" s="1"/>
  <c r="AU43" i="8" s="1"/>
  <c r="BF24" i="8" s="1"/>
  <c r="DH128" i="3"/>
  <c r="AZ16" i="8" s="1"/>
  <c r="AZ56" i="8" s="1"/>
  <c r="BK37" i="8" s="1"/>
  <c r="DD122" i="3"/>
  <c r="AV10" i="8" s="1"/>
  <c r="AV50" i="8" s="1"/>
  <c r="BG31" i="8" s="1"/>
  <c r="DH126" i="3"/>
  <c r="AZ14" i="8" s="1"/>
  <c r="AZ54" i="8" s="1"/>
  <c r="BK35" i="8" s="1"/>
  <c r="DH118" i="3"/>
  <c r="AZ6" i="8" s="1"/>
  <c r="AZ46" i="8" s="1"/>
  <c r="BK27" i="8" s="1"/>
  <c r="DB123" i="3"/>
  <c r="AT11" i="8" s="1"/>
  <c r="AT51" i="8" s="1"/>
  <c r="BE32" i="8" s="1"/>
  <c r="DJ125" i="3"/>
  <c r="BB13" i="8" s="1"/>
  <c r="BB53" i="8" s="1"/>
  <c r="BM34" i="8" s="1"/>
  <c r="DJ117" i="3"/>
  <c r="BB5" i="8" s="1"/>
  <c r="BB45" i="8" s="1"/>
  <c r="BM26" i="8" s="1"/>
  <c r="CZ100" i="3" l="1" a="1"/>
  <c r="DF100" i="3" l="1"/>
  <c r="DA104" i="3" s="1"/>
  <c r="DA113" i="3" s="1"/>
  <c r="DN34" i="3" s="1"/>
  <c r="DS18" i="3" s="1"/>
  <c r="DS20" i="3" s="1"/>
  <c r="DA100" i="3"/>
  <c r="DB100" i="3"/>
  <c r="DD100" i="3"/>
  <c r="DG100" i="3"/>
  <c r="DB104" i="3" s="1"/>
  <c r="DB113" i="3" s="1"/>
  <c r="DO34" i="3" s="1"/>
  <c r="DT18" i="3" s="1"/>
  <c r="DT20" i="3" s="1"/>
  <c r="DI100" i="3"/>
  <c r="DD104" i="3" s="1"/>
  <c r="DD113" i="3" s="1"/>
  <c r="DQ34" i="3" s="1"/>
  <c r="DV18" i="3" s="1"/>
  <c r="DV20" i="3" s="1"/>
  <c r="CZ100" i="3"/>
  <c r="DC100" i="3"/>
  <c r="DE100" i="3"/>
  <c r="DH100" i="3"/>
  <c r="DC104" i="3" s="1"/>
  <c r="DC113" i="3" s="1"/>
  <c r="DP34" i="3" s="1"/>
  <c r="DU18" i="3" s="1"/>
  <c r="DU20" i="3" s="1"/>
  <c r="DW25" i="3" l="1"/>
  <c r="DW31" i="3" s="1"/>
  <c r="DW33" i="3" s="1"/>
  <c r="EA21" i="3"/>
  <c r="DW75" i="3" s="1"/>
  <c r="DW79" i="3" s="1"/>
  <c r="DT97" i="3" s="1"/>
  <c r="DV25" i="3"/>
  <c r="DV31" i="3" s="1"/>
  <c r="DV33" i="3" s="1"/>
  <c r="DZ21" i="3"/>
  <c r="DV75" i="3" s="1"/>
  <c r="DV79" i="3" s="1"/>
  <c r="DT96" i="3" s="1"/>
  <c r="DU25" i="3"/>
  <c r="DU31" i="3" s="1"/>
  <c r="DU33" i="3" s="1"/>
  <c r="DY21" i="3"/>
  <c r="DU75" i="3" s="1"/>
  <c r="DU79" i="3" s="1"/>
  <c r="DT95" i="3" s="1"/>
  <c r="DT25" i="3"/>
  <c r="DT31" i="3" s="1"/>
  <c r="DT33" i="3" s="1"/>
  <c r="DX21" i="3"/>
  <c r="DT75" i="3" s="1"/>
  <c r="DT79" i="3" s="1"/>
  <c r="DT94" i="3" s="1"/>
  <c r="DV47" i="3" l="1"/>
  <c r="DV112" i="3" s="1"/>
  <c r="DV44" i="3"/>
  <c r="DV68" i="3" s="1"/>
  <c r="DV72" i="3" s="1"/>
  <c r="DT92" i="3" s="1"/>
  <c r="DV41" i="3"/>
  <c r="DV58" i="3" s="1"/>
  <c r="DT84" i="3" s="1"/>
  <c r="DV38" i="3"/>
  <c r="DV61" i="3" s="1"/>
  <c r="DV65" i="3" s="1"/>
  <c r="DT88" i="3" s="1"/>
  <c r="DT47" i="3"/>
  <c r="DT112" i="3" s="1"/>
  <c r="DT41" i="3"/>
  <c r="DT58" i="3" s="1"/>
  <c r="DT82" i="3" s="1"/>
  <c r="DT44" i="3"/>
  <c r="DT68" i="3" s="1"/>
  <c r="DT72" i="3" s="1"/>
  <c r="DT90" i="3" s="1"/>
  <c r="DT38" i="3"/>
  <c r="DT61" i="3" s="1"/>
  <c r="DT65" i="3" s="1"/>
  <c r="DT86" i="3" s="1"/>
  <c r="DU41" i="3"/>
  <c r="DU58" i="3" s="1"/>
  <c r="DT83" i="3" s="1"/>
  <c r="DU47" i="3"/>
  <c r="DU112" i="3" s="1"/>
  <c r="DU38" i="3"/>
  <c r="DU61" i="3" s="1"/>
  <c r="DU65" i="3" s="1"/>
  <c r="DT87" i="3" s="1"/>
  <c r="DU44" i="3"/>
  <c r="DU68" i="3" s="1"/>
  <c r="DU72" i="3" s="1"/>
  <c r="DT91" i="3" s="1"/>
  <c r="DW44" i="3"/>
  <c r="DW68" i="3" s="1"/>
  <c r="DW72" i="3" s="1"/>
  <c r="DT93" i="3" s="1"/>
  <c r="DW38" i="3"/>
  <c r="DW61" i="3" s="1"/>
  <c r="DW65" i="3" s="1"/>
  <c r="DT89" i="3" s="1"/>
  <c r="DW47" i="3"/>
  <c r="DW112" i="3" s="1"/>
  <c r="DW41" i="3"/>
  <c r="DW58" i="3" s="1"/>
  <c r="DT85" i="3" s="1"/>
  <c r="DT114" i="3" l="1" a="1"/>
  <c r="DZ82" i="3" a="1"/>
  <c r="DZ87" i="3" l="1"/>
  <c r="DZ82" i="3"/>
  <c r="DZ91" i="3"/>
  <c r="DZ85" i="3"/>
  <c r="DZ83" i="3"/>
  <c r="DZ89" i="3"/>
  <c r="DZ88" i="3"/>
  <c r="DZ90" i="3"/>
  <c r="DZ84" i="3"/>
  <c r="DZ86" i="3"/>
  <c r="DY129" i="3"/>
  <c r="BI17" i="8" s="1"/>
  <c r="BI57" i="8" s="1"/>
  <c r="Q17" i="9" s="1"/>
  <c r="EC127" i="3"/>
  <c r="BM15" i="8" s="1"/>
  <c r="BM55" i="8" s="1"/>
  <c r="U15" i="9" s="1"/>
  <c r="DW126" i="3"/>
  <c r="BG14" i="8" s="1"/>
  <c r="BG54" i="8" s="1"/>
  <c r="O14" i="9" s="1"/>
  <c r="EA124" i="3"/>
  <c r="BK12" i="8" s="1"/>
  <c r="BK52" i="8" s="1"/>
  <c r="S12" i="9" s="1"/>
  <c r="DU123" i="3"/>
  <c r="BE11" i="8" s="1"/>
  <c r="BE51" i="8" s="1"/>
  <c r="M11" i="9" s="1"/>
  <c r="DY121" i="3"/>
  <c r="BI9" i="8" s="1"/>
  <c r="BI49" i="8" s="1"/>
  <c r="Q9" i="9" s="1"/>
  <c r="EC119" i="3"/>
  <c r="BM7" i="8" s="1"/>
  <c r="BM47" i="8" s="1"/>
  <c r="U7" i="9" s="1"/>
  <c r="DW118" i="3"/>
  <c r="BG6" i="8" s="1"/>
  <c r="BG46" i="8" s="1"/>
  <c r="O6" i="9" s="1"/>
  <c r="EA116" i="3"/>
  <c r="BK4" i="8" s="1"/>
  <c r="BK44" i="8" s="1"/>
  <c r="S4" i="9" s="1"/>
  <c r="DU115" i="3"/>
  <c r="BE3" i="8" s="1"/>
  <c r="BE43" i="8" s="1"/>
  <c r="M3" i="9" s="1"/>
  <c r="DX128" i="3"/>
  <c r="BH16" i="8" s="1"/>
  <c r="BH56" i="8" s="1"/>
  <c r="P16" i="9" s="1"/>
  <c r="DZ128" i="3"/>
  <c r="BJ16" i="8" s="1"/>
  <c r="BJ56" i="8" s="1"/>
  <c r="R16" i="9" s="1"/>
  <c r="DT127" i="3"/>
  <c r="BD15" i="8" s="1"/>
  <c r="BD55" i="8" s="1"/>
  <c r="L15" i="9" s="1"/>
  <c r="DX125" i="3"/>
  <c r="BH13" i="8" s="1"/>
  <c r="BH53" i="8" s="1"/>
  <c r="P13" i="9" s="1"/>
  <c r="EB123" i="3"/>
  <c r="BL11" i="8" s="1"/>
  <c r="BL51" i="8" s="1"/>
  <c r="T11" i="9" s="1"/>
  <c r="DV122" i="3"/>
  <c r="BF10" i="8" s="1"/>
  <c r="BF50" i="8" s="1"/>
  <c r="N10" i="9" s="1"/>
  <c r="DZ120" i="3"/>
  <c r="BJ8" i="8" s="1"/>
  <c r="BJ48" i="8" s="1"/>
  <c r="R8" i="9" s="1"/>
  <c r="DT119" i="3"/>
  <c r="BD7" i="8" s="1"/>
  <c r="BD47" i="8" s="1"/>
  <c r="L7" i="9" s="1"/>
  <c r="DX117" i="3"/>
  <c r="BH5" i="8" s="1"/>
  <c r="BH45" i="8" s="1"/>
  <c r="P5" i="9" s="1"/>
  <c r="EB115" i="3"/>
  <c r="BL3" i="8" s="1"/>
  <c r="BL43" i="8" s="1"/>
  <c r="T3" i="9" s="1"/>
  <c r="DV114" i="3"/>
  <c r="BF2" i="8" s="1"/>
  <c r="BF42" i="8" s="1"/>
  <c r="N2" i="9" s="1"/>
  <c r="DY128" i="3"/>
  <c r="BI16" i="8" s="1"/>
  <c r="BI56" i="8" s="1"/>
  <c r="Q16" i="9" s="1"/>
  <c r="EC126" i="3"/>
  <c r="BM14" i="8" s="1"/>
  <c r="BM54" i="8" s="1"/>
  <c r="U14" i="9" s="1"/>
  <c r="DW125" i="3"/>
  <c r="BG13" i="8" s="1"/>
  <c r="BG53" i="8" s="1"/>
  <c r="O13" i="9" s="1"/>
  <c r="EA123" i="3"/>
  <c r="BK11" i="8" s="1"/>
  <c r="BK51" i="8" s="1"/>
  <c r="S11" i="9" s="1"/>
  <c r="DU122" i="3"/>
  <c r="BE10" i="8" s="1"/>
  <c r="BE50" i="8" s="1"/>
  <c r="M10" i="9" s="1"/>
  <c r="DY120" i="3"/>
  <c r="BI8" i="8" s="1"/>
  <c r="BI48" i="8" s="1"/>
  <c r="Q8" i="9" s="1"/>
  <c r="EC118" i="3"/>
  <c r="BM6" i="8" s="1"/>
  <c r="BM46" i="8" s="1"/>
  <c r="U6" i="9" s="1"/>
  <c r="DW117" i="3"/>
  <c r="BG5" i="8" s="1"/>
  <c r="BG45" i="8" s="1"/>
  <c r="O5" i="9" s="1"/>
  <c r="EA115" i="3"/>
  <c r="BK3" i="8" s="1"/>
  <c r="BK43" i="8" s="1"/>
  <c r="S3" i="9" s="1"/>
  <c r="DU114" i="3"/>
  <c r="BE2" i="8" s="1"/>
  <c r="BE42" i="8" s="1"/>
  <c r="M2" i="9" s="1"/>
  <c r="EB128" i="3"/>
  <c r="BL16" i="8" s="1"/>
  <c r="BL56" i="8" s="1"/>
  <c r="T16" i="9" s="1"/>
  <c r="DV121" i="3"/>
  <c r="BF9" i="8" s="1"/>
  <c r="BF49" i="8" s="1"/>
  <c r="N9" i="9" s="1"/>
  <c r="EB114" i="3"/>
  <c r="BL2" i="8" s="1"/>
  <c r="BL42" i="8" s="1"/>
  <c r="T2" i="9" s="1"/>
  <c r="DX122" i="3"/>
  <c r="BH10" i="8" s="1"/>
  <c r="BH50" i="8" s="1"/>
  <c r="P10" i="9" s="1"/>
  <c r="DT116" i="3"/>
  <c r="BD4" i="8" s="1"/>
  <c r="BD44" i="8" s="1"/>
  <c r="L4" i="9" s="1"/>
  <c r="DZ123" i="3"/>
  <c r="BJ11" i="8" s="1"/>
  <c r="BJ51" i="8" s="1"/>
  <c r="R11" i="9" s="1"/>
  <c r="DV117" i="3"/>
  <c r="BF5" i="8" s="1"/>
  <c r="BF45" i="8" s="1"/>
  <c r="N5" i="9" s="1"/>
  <c r="EB124" i="3"/>
  <c r="BL12" i="8" s="1"/>
  <c r="BL52" i="8" s="1"/>
  <c r="T12" i="9" s="1"/>
  <c r="DX118" i="3"/>
  <c r="BH6" i="8" s="1"/>
  <c r="BH46" i="8" s="1"/>
  <c r="P6" i="9" s="1"/>
  <c r="EA128" i="3"/>
  <c r="BK16" i="8" s="1"/>
  <c r="BK56" i="8" s="1"/>
  <c r="S16" i="9" s="1"/>
  <c r="EA126" i="3"/>
  <c r="BK14" i="8" s="1"/>
  <c r="BK54" i="8" s="1"/>
  <c r="S14" i="9" s="1"/>
  <c r="DW124" i="3"/>
  <c r="BG12" i="8" s="1"/>
  <c r="BG52" i="8" s="1"/>
  <c r="O12" i="9" s="1"/>
  <c r="DW122" i="3"/>
  <c r="BG10" i="8" s="1"/>
  <c r="BG50" i="8" s="1"/>
  <c r="O10" i="9" s="1"/>
  <c r="DW120" i="3"/>
  <c r="BG8" i="8" s="1"/>
  <c r="BG48" i="8" s="1"/>
  <c r="O8" i="9" s="1"/>
  <c r="EC117" i="3"/>
  <c r="BM5" i="8" s="1"/>
  <c r="BM45" i="8" s="1"/>
  <c r="U5" i="9" s="1"/>
  <c r="EC115" i="3"/>
  <c r="BM3" i="8" s="1"/>
  <c r="BM43" i="8" s="1"/>
  <c r="U3" i="9" s="1"/>
  <c r="DV129" i="3"/>
  <c r="BF17" i="8" s="1"/>
  <c r="BF57" i="8" s="1"/>
  <c r="N17" i="9" s="1"/>
  <c r="DV128" i="3"/>
  <c r="BF16" i="8" s="1"/>
  <c r="BF56" i="8" s="1"/>
  <c r="N16" i="9" s="1"/>
  <c r="DV126" i="3"/>
  <c r="BF14" i="8" s="1"/>
  <c r="BF54" i="8" s="1"/>
  <c r="N14" i="9" s="1"/>
  <c r="DV124" i="3"/>
  <c r="BF12" i="8" s="1"/>
  <c r="BF52" i="8" s="1"/>
  <c r="N12" i="9" s="1"/>
  <c r="EB121" i="3"/>
  <c r="BL9" i="8" s="1"/>
  <c r="BL49" i="8" s="1"/>
  <c r="T9" i="9" s="1"/>
  <c r="EB119" i="3"/>
  <c r="BL7" i="8" s="1"/>
  <c r="BL47" i="8" s="1"/>
  <c r="T7" i="9" s="1"/>
  <c r="EB117" i="3"/>
  <c r="BL5" i="8" s="1"/>
  <c r="BL45" i="8" s="1"/>
  <c r="T5" i="9" s="1"/>
  <c r="DX115" i="3"/>
  <c r="BH3" i="8" s="1"/>
  <c r="BH43" i="8" s="1"/>
  <c r="P3" i="9" s="1"/>
  <c r="DW129" i="3"/>
  <c r="BG17" i="8" s="1"/>
  <c r="BG57" i="8" s="1"/>
  <c r="O17" i="9" s="1"/>
  <c r="DW127" i="3"/>
  <c r="BG15" i="8" s="1"/>
  <c r="BG55" i="8" s="1"/>
  <c r="O15" i="9" s="1"/>
  <c r="EC124" i="3"/>
  <c r="BM12" i="8" s="1"/>
  <c r="BM52" i="8" s="1"/>
  <c r="U12" i="9" s="1"/>
  <c r="EC122" i="3"/>
  <c r="BM10" i="8" s="1"/>
  <c r="BM50" i="8" s="1"/>
  <c r="U10" i="9" s="1"/>
  <c r="EC120" i="3"/>
  <c r="BM8" i="8" s="1"/>
  <c r="BM48" i="8" s="1"/>
  <c r="U8" i="9" s="1"/>
  <c r="DY118" i="3"/>
  <c r="BI6" i="8" s="1"/>
  <c r="BI46" i="8" s="1"/>
  <c r="Q6" i="9" s="1"/>
  <c r="DY116" i="3"/>
  <c r="BI4" i="8" s="1"/>
  <c r="BI44" i="8" s="1"/>
  <c r="Q4" i="9" s="1"/>
  <c r="DY114" i="3"/>
  <c r="BI2" i="8" s="1"/>
  <c r="BI42" i="8" s="1"/>
  <c r="Q2" i="9" s="1"/>
  <c r="DT126" i="3"/>
  <c r="BD14" i="8" s="1"/>
  <c r="BD54" i="8" s="1"/>
  <c r="L14" i="9" s="1"/>
  <c r="DT118" i="3"/>
  <c r="BD6" i="8" s="1"/>
  <c r="BD46" i="8" s="1"/>
  <c r="L6" i="9" s="1"/>
  <c r="DT124" i="3"/>
  <c r="BD12" i="8" s="1"/>
  <c r="BD52" i="8" s="1"/>
  <c r="L12" i="9" s="1"/>
  <c r="DX114" i="3"/>
  <c r="BH2" i="8" s="1"/>
  <c r="BH42" i="8" s="1"/>
  <c r="P2" i="9" s="1"/>
  <c r="DX120" i="3"/>
  <c r="BH8" i="8" s="1"/>
  <c r="BH48" i="8" s="1"/>
  <c r="P8" i="9" s="1"/>
  <c r="DX126" i="3"/>
  <c r="BH14" i="8" s="1"/>
  <c r="BH54" i="8" s="1"/>
  <c r="P14" i="9" s="1"/>
  <c r="EB116" i="3"/>
  <c r="BL4" i="8" s="1"/>
  <c r="BL44" i="8" s="1"/>
  <c r="T4" i="9" s="1"/>
  <c r="DW128" i="3"/>
  <c r="BG16" i="8" s="1"/>
  <c r="BG56" i="8" s="1"/>
  <c r="O16" i="9" s="1"/>
  <c r="EC125" i="3"/>
  <c r="BM13" i="8" s="1"/>
  <c r="BM53" i="8" s="1"/>
  <c r="U13" i="9" s="1"/>
  <c r="EC123" i="3"/>
  <c r="BM11" i="8" s="1"/>
  <c r="BM51" i="8" s="1"/>
  <c r="U11" i="9" s="1"/>
  <c r="EC121" i="3"/>
  <c r="BM9" i="8" s="1"/>
  <c r="BM49" i="8" s="1"/>
  <c r="U9" i="9" s="1"/>
  <c r="DY119" i="3"/>
  <c r="BI7" i="8" s="1"/>
  <c r="BI47" i="8" s="1"/>
  <c r="Q7" i="9" s="1"/>
  <c r="DY117" i="3"/>
  <c r="BI5" i="8" s="1"/>
  <c r="BI45" i="8" s="1"/>
  <c r="Q5" i="9" s="1"/>
  <c r="DY115" i="3"/>
  <c r="BI3" i="8" s="1"/>
  <c r="BI43" i="8" s="1"/>
  <c r="Q3" i="9" s="1"/>
  <c r="EB129" i="3"/>
  <c r="BL17" i="8" s="1"/>
  <c r="BL57" i="8" s="1"/>
  <c r="T17" i="9" s="1"/>
  <c r="EB127" i="3"/>
  <c r="BL15" i="8" s="1"/>
  <c r="BL55" i="8" s="1"/>
  <c r="T15" i="9" s="1"/>
  <c r="EB125" i="3"/>
  <c r="BL13" i="8" s="1"/>
  <c r="BL53" i="8" s="1"/>
  <c r="T13" i="9" s="1"/>
  <c r="DX123" i="3"/>
  <c r="BH11" i="8" s="1"/>
  <c r="BH51" i="8" s="1"/>
  <c r="P11" i="9" s="1"/>
  <c r="DX121" i="3"/>
  <c r="BH9" i="8" s="1"/>
  <c r="BH49" i="8" s="1"/>
  <c r="P9" i="9" s="1"/>
  <c r="DX119" i="3"/>
  <c r="BH7" i="8" s="1"/>
  <c r="BH47" i="8" s="1"/>
  <c r="P7" i="9" s="1"/>
  <c r="DT117" i="3"/>
  <c r="BD5" i="8" s="1"/>
  <c r="BD45" i="8" s="1"/>
  <c r="L5" i="9" s="1"/>
  <c r="DT115" i="3"/>
  <c r="BD3" i="8" s="1"/>
  <c r="BD43" i="8" s="1"/>
  <c r="L3" i="9" s="1"/>
  <c r="EC128" i="3"/>
  <c r="BM16" i="8" s="1"/>
  <c r="BM56" i="8" s="1"/>
  <c r="U16" i="9" s="1"/>
  <c r="DY126" i="3"/>
  <c r="BI14" i="8" s="1"/>
  <c r="BI54" i="8" s="1"/>
  <c r="Q14" i="9" s="1"/>
  <c r="DY124" i="3"/>
  <c r="BI12" i="8" s="1"/>
  <c r="BI52" i="8" s="1"/>
  <c r="Q12" i="9" s="1"/>
  <c r="DY122" i="3"/>
  <c r="BI10" i="8" s="1"/>
  <c r="BI50" i="8" s="1"/>
  <c r="Q10" i="9" s="1"/>
  <c r="DU120" i="3"/>
  <c r="BE8" i="8" s="1"/>
  <c r="BE48" i="8" s="1"/>
  <c r="M8" i="9" s="1"/>
  <c r="DU118" i="3"/>
  <c r="BE6" i="8" s="1"/>
  <c r="BE46" i="8" s="1"/>
  <c r="M6" i="9" s="1"/>
  <c r="DU116" i="3"/>
  <c r="BE4" i="8" s="1"/>
  <c r="BE44" i="8" s="1"/>
  <c r="M4" i="9" s="1"/>
  <c r="DZ129" i="3"/>
  <c r="BJ17" i="8" s="1"/>
  <c r="BJ57" i="8" s="1"/>
  <c r="R17" i="9" s="1"/>
  <c r="DX124" i="3"/>
  <c r="BH12" i="8" s="1"/>
  <c r="BH52" i="8" s="1"/>
  <c r="P12" i="9" s="1"/>
  <c r="DX116" i="3"/>
  <c r="BH4" i="8" s="1"/>
  <c r="BH44" i="8" s="1"/>
  <c r="P4" i="9" s="1"/>
  <c r="EB120" i="3"/>
  <c r="BL8" i="8" s="1"/>
  <c r="BL48" i="8" s="1"/>
  <c r="T8" i="9" s="1"/>
  <c r="EB126" i="3"/>
  <c r="BL14" i="8" s="1"/>
  <c r="BL54" i="8" s="1"/>
  <c r="T14" i="9" s="1"/>
  <c r="EB118" i="3"/>
  <c r="BL6" i="8" s="1"/>
  <c r="BL46" i="8" s="1"/>
  <c r="T6" i="9" s="1"/>
  <c r="DV123" i="3"/>
  <c r="BF11" i="8" s="1"/>
  <c r="BF51" i="8" s="1"/>
  <c r="N11" i="9" s="1"/>
  <c r="DV115" i="3"/>
  <c r="BF3" i="8" s="1"/>
  <c r="BF43" i="8" s="1"/>
  <c r="N3" i="9" s="1"/>
  <c r="EC129" i="3"/>
  <c r="BM17" i="8" s="1"/>
  <c r="BM57" i="8" s="1"/>
  <c r="U17" i="9" s="1"/>
  <c r="DY127" i="3"/>
  <c r="BI15" i="8" s="1"/>
  <c r="BI55" i="8" s="1"/>
  <c r="Q15" i="9" s="1"/>
  <c r="DY125" i="3"/>
  <c r="BI13" i="8" s="1"/>
  <c r="BI53" i="8" s="1"/>
  <c r="Q13" i="9" s="1"/>
  <c r="DY123" i="3"/>
  <c r="BI11" i="8" s="1"/>
  <c r="BI51" i="8" s="1"/>
  <c r="Q11" i="9" s="1"/>
  <c r="DU121" i="3"/>
  <c r="BE9" i="8" s="1"/>
  <c r="BE49" i="8" s="1"/>
  <c r="M9" i="9" s="1"/>
  <c r="DU119" i="3"/>
  <c r="BE7" i="8" s="1"/>
  <c r="BE47" i="8" s="1"/>
  <c r="M7" i="9" s="1"/>
  <c r="DU117" i="3"/>
  <c r="BE5" i="8" s="1"/>
  <c r="BE45" i="8" s="1"/>
  <c r="M5" i="9" s="1"/>
  <c r="EA114" i="3"/>
  <c r="BK2" i="8" s="1"/>
  <c r="BK42" i="8" s="1"/>
  <c r="S2" i="9" s="1"/>
  <c r="DX129" i="3"/>
  <c r="BH17" i="8" s="1"/>
  <c r="BH57" i="8" s="1"/>
  <c r="P17" i="9" s="1"/>
  <c r="DX127" i="3"/>
  <c r="BH15" i="8" s="1"/>
  <c r="BH55" i="8" s="1"/>
  <c r="P15" i="9" s="1"/>
  <c r="DT125" i="3"/>
  <c r="BD13" i="8" s="1"/>
  <c r="BD53" i="8" s="1"/>
  <c r="L13" i="9" s="1"/>
  <c r="DT123" i="3"/>
  <c r="BD11" i="8" s="1"/>
  <c r="BD51" i="8" s="1"/>
  <c r="L11" i="9" s="1"/>
  <c r="DT121" i="3"/>
  <c r="BD9" i="8" s="1"/>
  <c r="BD49" i="8" s="1"/>
  <c r="L9" i="9" s="1"/>
  <c r="DZ118" i="3"/>
  <c r="BJ6" i="8" s="1"/>
  <c r="BJ46" i="8" s="1"/>
  <c r="R6" i="9" s="1"/>
  <c r="DZ116" i="3"/>
  <c r="BJ4" i="8" s="1"/>
  <c r="BJ44" i="8" s="1"/>
  <c r="R4" i="9" s="1"/>
  <c r="DZ114" i="3"/>
  <c r="BJ2" i="8" s="1"/>
  <c r="BJ42" i="8" s="1"/>
  <c r="R2" i="9" s="1"/>
  <c r="DU128" i="3"/>
  <c r="BE16" i="8" s="1"/>
  <c r="BE56" i="8" s="1"/>
  <c r="M16" i="9" s="1"/>
  <c r="DU126" i="3"/>
  <c r="BE14" i="8" s="1"/>
  <c r="BE54" i="8" s="1"/>
  <c r="M14" i="9" s="1"/>
  <c r="DU124" i="3"/>
  <c r="BE12" i="8" s="1"/>
  <c r="BE52" i="8" s="1"/>
  <c r="M12" i="9" s="1"/>
  <c r="EA121" i="3"/>
  <c r="BK9" i="8" s="1"/>
  <c r="BK49" i="8" s="1"/>
  <c r="S9" i="9" s="1"/>
  <c r="EA119" i="3"/>
  <c r="BK7" i="8" s="1"/>
  <c r="BK47" i="8" s="1"/>
  <c r="S7" i="9" s="1"/>
  <c r="EA117" i="3"/>
  <c r="BK5" i="8" s="1"/>
  <c r="BK45" i="8" s="1"/>
  <c r="S5" i="9" s="1"/>
  <c r="DW115" i="3"/>
  <c r="BG3" i="8" s="1"/>
  <c r="BG43" i="8" s="1"/>
  <c r="O3" i="9" s="1"/>
  <c r="DT128" i="3"/>
  <c r="BD16" i="8" s="1"/>
  <c r="BD56" i="8" s="1"/>
  <c r="L16" i="9" s="1"/>
  <c r="EB122" i="3"/>
  <c r="BL10" i="8" s="1"/>
  <c r="BL50" i="8" s="1"/>
  <c r="T10" i="9" s="1"/>
  <c r="DZ127" i="3"/>
  <c r="BJ15" i="8" s="1"/>
  <c r="BJ55" i="8" s="1"/>
  <c r="R15" i="9" s="1"/>
  <c r="DV119" i="3"/>
  <c r="BF7" i="8" s="1"/>
  <c r="BF47" i="8" s="1"/>
  <c r="N7" i="9" s="1"/>
  <c r="DV125" i="3"/>
  <c r="BF13" i="8" s="1"/>
  <c r="BF53" i="8" s="1"/>
  <c r="N13" i="9" s="1"/>
  <c r="DZ115" i="3"/>
  <c r="BJ3" i="8" s="1"/>
  <c r="BJ43" i="8" s="1"/>
  <c r="R3" i="9" s="1"/>
  <c r="DZ121" i="3"/>
  <c r="BJ9" i="8" s="1"/>
  <c r="BJ49" i="8" s="1"/>
  <c r="R9" i="9" s="1"/>
  <c r="DU129" i="3"/>
  <c r="BE17" i="8" s="1"/>
  <c r="BE57" i="8" s="1"/>
  <c r="M17" i="9" s="1"/>
  <c r="DU127" i="3"/>
  <c r="BE15" i="8" s="1"/>
  <c r="BE55" i="8" s="1"/>
  <c r="M15" i="9" s="1"/>
  <c r="DU125" i="3"/>
  <c r="BE13" i="8" s="1"/>
  <c r="BE53" i="8" s="1"/>
  <c r="M13" i="9" s="1"/>
  <c r="EA122" i="3"/>
  <c r="BK10" i="8" s="1"/>
  <c r="BK50" i="8" s="1"/>
  <c r="S10" i="9" s="1"/>
  <c r="EA120" i="3"/>
  <c r="BK8" i="8" s="1"/>
  <c r="BK48" i="8" s="1"/>
  <c r="S8" i="9" s="1"/>
  <c r="EA118" i="3"/>
  <c r="BK6" i="8" s="1"/>
  <c r="BK46" i="8" s="1"/>
  <c r="S6" i="9" s="1"/>
  <c r="DW116" i="3"/>
  <c r="BG4" i="8" s="1"/>
  <c r="BG44" i="8" s="1"/>
  <c r="O4" i="9" s="1"/>
  <c r="DW114" i="3"/>
  <c r="BG2" i="8" s="1"/>
  <c r="BG42" i="8" s="1"/>
  <c r="O2" i="9" s="1"/>
  <c r="DT129" i="3"/>
  <c r="BD17" i="8" s="1"/>
  <c r="BD57" i="8" s="1"/>
  <c r="L17" i="9" s="1"/>
  <c r="DZ126" i="3"/>
  <c r="BJ14" i="8" s="1"/>
  <c r="BJ54" i="8" s="1"/>
  <c r="R14" i="9" s="1"/>
  <c r="DZ124" i="3"/>
  <c r="BJ12" i="8" s="1"/>
  <c r="BJ52" i="8" s="1"/>
  <c r="R12" i="9" s="1"/>
  <c r="DZ122" i="3"/>
  <c r="BJ10" i="8" s="1"/>
  <c r="BJ50" i="8" s="1"/>
  <c r="R10" i="9" s="1"/>
  <c r="DV120" i="3"/>
  <c r="BF8" i="8" s="1"/>
  <c r="BF48" i="8" s="1"/>
  <c r="N8" i="9" s="1"/>
  <c r="DV118" i="3"/>
  <c r="BF6" i="8" s="1"/>
  <c r="BF46" i="8" s="1"/>
  <c r="N6" i="9" s="1"/>
  <c r="DV116" i="3"/>
  <c r="BF4" i="8" s="1"/>
  <c r="BF44" i="8" s="1"/>
  <c r="N4" i="9" s="1"/>
  <c r="EA129" i="3"/>
  <c r="BK17" i="8" s="1"/>
  <c r="BK57" i="8" s="1"/>
  <c r="S17" i="9" s="1"/>
  <c r="EA127" i="3"/>
  <c r="BK15" i="8" s="1"/>
  <c r="BK55" i="8" s="1"/>
  <c r="S15" i="9" s="1"/>
  <c r="EA125" i="3"/>
  <c r="BK13" i="8" s="1"/>
  <c r="BK53" i="8" s="1"/>
  <c r="S13" i="9" s="1"/>
  <c r="DW123" i="3"/>
  <c r="BG11" i="8" s="1"/>
  <c r="BG51" i="8" s="1"/>
  <c r="O11" i="9" s="1"/>
  <c r="DW121" i="3"/>
  <c r="BG9" i="8" s="1"/>
  <c r="BG49" i="8" s="1"/>
  <c r="O9" i="9" s="1"/>
  <c r="DW119" i="3"/>
  <c r="BG7" i="8" s="1"/>
  <c r="BG47" i="8" s="1"/>
  <c r="O7" i="9" s="1"/>
  <c r="EC116" i="3"/>
  <c r="BM4" i="8" s="1"/>
  <c r="BM44" i="8" s="1"/>
  <c r="U4" i="9" s="1"/>
  <c r="EC114" i="3"/>
  <c r="BM2" i="8" s="1"/>
  <c r="BM42" i="8" s="1"/>
  <c r="U2" i="9" s="1"/>
  <c r="DV127" i="3"/>
  <c r="BF15" i="8" s="1"/>
  <c r="BF55" i="8" s="1"/>
  <c r="N15" i="9" s="1"/>
  <c r="DZ119" i="3"/>
  <c r="BJ7" i="8" s="1"/>
  <c r="BJ47" i="8" s="1"/>
  <c r="R7" i="9" s="1"/>
  <c r="DZ125" i="3"/>
  <c r="BJ13" i="8" s="1"/>
  <c r="BJ53" i="8" s="1"/>
  <c r="R13" i="9" s="1"/>
  <c r="DZ117" i="3"/>
  <c r="BJ5" i="8" s="1"/>
  <c r="BJ45" i="8" s="1"/>
  <c r="R5" i="9" s="1"/>
  <c r="DT122" i="3"/>
  <c r="BD10" i="8" s="1"/>
  <c r="BD50" i="8" s="1"/>
  <c r="L10" i="9" s="1"/>
  <c r="DT114" i="3"/>
  <c r="BD2" i="8" s="1"/>
  <c r="BD42" i="8" s="1"/>
  <c r="L2" i="9" s="1"/>
  <c r="DT120" i="3"/>
  <c r="BD8" i="8" s="1"/>
  <c r="BD48" i="8" s="1"/>
  <c r="L8" i="9" s="1"/>
  <c r="DS100" i="3" l="1" a="1"/>
  <c r="O19" i="9"/>
  <c r="AA19" i="9" s="1"/>
  <c r="U20" i="9"/>
  <c r="AG20" i="9" s="1"/>
  <c r="M22" i="9"/>
  <c r="Y22" i="9" s="1"/>
  <c r="U22" i="9"/>
  <c r="AG22" i="9" s="1"/>
  <c r="S23" i="9"/>
  <c r="AE23" i="9" s="1"/>
  <c r="Q24" i="9"/>
  <c r="AC24" i="9" s="1"/>
  <c r="O25" i="9"/>
  <c r="AA25" i="9" s="1"/>
  <c r="M26" i="9"/>
  <c r="Y26" i="9" s="1"/>
  <c r="U26" i="9"/>
  <c r="AG26" i="9" s="1"/>
  <c r="S27" i="9"/>
  <c r="AE27" i="9" s="1"/>
  <c r="Q28" i="9"/>
  <c r="AC28" i="9" s="1"/>
  <c r="O29" i="9"/>
  <c r="AA29" i="9" s="1"/>
  <c r="M30" i="9"/>
  <c r="Y30" i="9" s="1"/>
  <c r="U30" i="9"/>
  <c r="AG30" i="9" s="1"/>
  <c r="S31" i="9"/>
  <c r="AE31" i="9" s="1"/>
  <c r="Q32" i="9"/>
  <c r="AC32" i="9" s="1"/>
  <c r="O33" i="9"/>
  <c r="AA33" i="9" s="1"/>
  <c r="M34" i="9"/>
  <c r="Y34" i="9" s="1"/>
  <c r="U34" i="9"/>
  <c r="AG34" i="9" s="1"/>
  <c r="S19" i="9"/>
  <c r="AE19" i="9" s="1"/>
  <c r="O21" i="9"/>
  <c r="AA21" i="9" s="1"/>
  <c r="P22" i="9"/>
  <c r="AB22" i="9" s="1"/>
  <c r="N23" i="9"/>
  <c r="Z23" i="9" s="1"/>
  <c r="L24" i="9"/>
  <c r="X24" i="9" s="1"/>
  <c r="T24" i="9"/>
  <c r="AF24" i="9" s="1"/>
  <c r="R25" i="9"/>
  <c r="AD25" i="9" s="1"/>
  <c r="P26" i="9"/>
  <c r="AB26" i="9" s="1"/>
  <c r="N27" i="9"/>
  <c r="Z27" i="9" s="1"/>
  <c r="L28" i="9"/>
  <c r="X28" i="9" s="1"/>
  <c r="T28" i="9"/>
  <c r="AF28" i="9" s="1"/>
  <c r="R29" i="9"/>
  <c r="AD29" i="9" s="1"/>
  <c r="P30" i="9"/>
  <c r="AB30" i="9" s="1"/>
  <c r="N31" i="9"/>
  <c r="Z31" i="9" s="1"/>
  <c r="L32" i="9"/>
  <c r="X32" i="9" s="1"/>
  <c r="T32" i="9"/>
  <c r="AF32" i="9" s="1"/>
  <c r="R33" i="9"/>
  <c r="AD33" i="9" s="1"/>
  <c r="P34" i="9"/>
  <c r="AB34" i="9" s="1"/>
  <c r="Q20" i="9"/>
  <c r="AC20" i="9" s="1"/>
  <c r="T22" i="9"/>
  <c r="AF22" i="9" s="1"/>
  <c r="P24" i="9"/>
  <c r="AB24" i="9" s="1"/>
  <c r="L26" i="9"/>
  <c r="X26" i="9" s="1"/>
  <c r="R27" i="9"/>
  <c r="AD27" i="9" s="1"/>
  <c r="N29" i="9"/>
  <c r="Z29" i="9" s="1"/>
  <c r="T30" i="9"/>
  <c r="AF30" i="9" s="1"/>
  <c r="P32" i="9"/>
  <c r="AB32" i="9" s="1"/>
  <c r="L34" i="9"/>
  <c r="X34" i="9" s="1"/>
  <c r="S21" i="9"/>
  <c r="AE21" i="9" s="1"/>
  <c r="O23" i="9"/>
  <c r="AA23" i="9" s="1"/>
  <c r="U24" i="9"/>
  <c r="AG24" i="9" s="1"/>
  <c r="Q26" i="9"/>
  <c r="AC26" i="9" s="1"/>
  <c r="M28" i="9"/>
  <c r="Y28" i="9" s="1"/>
  <c r="S29" i="9"/>
  <c r="AE29" i="9" s="1"/>
  <c r="O31" i="9"/>
  <c r="AA31" i="9" s="1"/>
  <c r="U32" i="9"/>
  <c r="AG32" i="9" s="1"/>
  <c r="Q34" i="9"/>
  <c r="AC34" i="9" s="1"/>
  <c r="L22" i="9"/>
  <c r="X22" i="9" s="1"/>
  <c r="R23" i="9"/>
  <c r="AD23" i="9" s="1"/>
  <c r="N25" i="9"/>
  <c r="Z25" i="9" s="1"/>
  <c r="T26" i="9"/>
  <c r="AF26" i="9" s="1"/>
  <c r="P28" i="9"/>
  <c r="AB28" i="9" s="1"/>
  <c r="L30" i="9"/>
  <c r="X30" i="9" s="1"/>
  <c r="R31" i="9"/>
  <c r="AD31" i="9" s="1"/>
  <c r="N33" i="9"/>
  <c r="Z33" i="9" s="1"/>
  <c r="T34" i="9"/>
  <c r="AF34" i="9" s="1"/>
  <c r="M20" i="9"/>
  <c r="Y20" i="9" s="1"/>
  <c r="Q22" i="9"/>
  <c r="AC22" i="9" s="1"/>
  <c r="M24" i="9"/>
  <c r="Y24" i="9" s="1"/>
  <c r="S25" i="9"/>
  <c r="AE25" i="9" s="1"/>
  <c r="O27" i="9"/>
  <c r="AA27" i="9" s="1"/>
  <c r="U28" i="9"/>
  <c r="AG28" i="9" s="1"/>
  <c r="Q30" i="9"/>
  <c r="AC30" i="9" s="1"/>
  <c r="M32" i="9"/>
  <c r="Y32" i="9" s="1"/>
  <c r="S33" i="9"/>
  <c r="AE33" i="9" s="1"/>
  <c r="P20" i="9"/>
  <c r="AB20" i="9" s="1"/>
  <c r="O34" i="9"/>
  <c r="AA34" i="9" s="1"/>
  <c r="S32" i="9"/>
  <c r="AE32" i="9" s="1"/>
  <c r="M31" i="9"/>
  <c r="Y31" i="9" s="1"/>
  <c r="Q29" i="9"/>
  <c r="AC29" i="9" s="1"/>
  <c r="U27" i="9"/>
  <c r="AG27" i="9" s="1"/>
  <c r="O26" i="9"/>
  <c r="AA26" i="9" s="1"/>
  <c r="S24" i="9"/>
  <c r="AE24" i="9" s="1"/>
  <c r="M23" i="9"/>
  <c r="Y23" i="9" s="1"/>
  <c r="Q21" i="9"/>
  <c r="AC21" i="9" s="1"/>
  <c r="U19" i="9"/>
  <c r="AG19" i="9" s="1"/>
  <c r="T20" i="9"/>
  <c r="AF20" i="9" s="1"/>
  <c r="T33" i="9"/>
  <c r="AF33" i="9" s="1"/>
  <c r="N32" i="9"/>
  <c r="Z32" i="9" s="1"/>
  <c r="R30" i="9"/>
  <c r="AD30" i="9" s="1"/>
  <c r="L29" i="9"/>
  <c r="X29" i="9" s="1"/>
  <c r="P27" i="9"/>
  <c r="AB27" i="9" s="1"/>
  <c r="T25" i="9"/>
  <c r="AF25" i="9" s="1"/>
  <c r="N24" i="9"/>
  <c r="Z24" i="9" s="1"/>
  <c r="R22" i="9"/>
  <c r="AD22" i="9" s="1"/>
  <c r="L21" i="9"/>
  <c r="X21" i="9" s="1"/>
  <c r="P19" i="9"/>
  <c r="AB19" i="9" s="1"/>
  <c r="L19" i="9"/>
  <c r="X19" i="9" s="1"/>
  <c r="S34" i="9"/>
  <c r="AE34" i="9" s="1"/>
  <c r="O32" i="9"/>
  <c r="AA32" i="9" s="1"/>
  <c r="O30" i="9"/>
  <c r="AA30" i="9" s="1"/>
  <c r="O28" i="9"/>
  <c r="AA28" i="9" s="1"/>
  <c r="U25" i="9"/>
  <c r="AG25" i="9" s="1"/>
  <c r="U23" i="9"/>
  <c r="AG23" i="9" s="1"/>
  <c r="U21" i="9"/>
  <c r="AG21" i="9" s="1"/>
  <c r="Q19" i="9"/>
  <c r="AC19" i="9" s="1"/>
  <c r="R34" i="9"/>
  <c r="AD34" i="9" s="1"/>
  <c r="R32" i="9"/>
  <c r="AD32" i="9" s="1"/>
  <c r="N30" i="9"/>
  <c r="Z30" i="9" s="1"/>
  <c r="N28" i="9"/>
  <c r="Z28" i="9" s="1"/>
  <c r="N26" i="9"/>
  <c r="Z26" i="9" s="1"/>
  <c r="T23" i="9"/>
  <c r="AF23" i="9" s="1"/>
  <c r="T21" i="9"/>
  <c r="AF21" i="9" s="1"/>
  <c r="T19" i="9"/>
  <c r="AF19" i="9" s="1"/>
  <c r="N21" i="9"/>
  <c r="Z21" i="9" s="1"/>
  <c r="U33" i="9"/>
  <c r="AG33" i="9" s="1"/>
  <c r="U31" i="9"/>
  <c r="AG31" i="9" s="1"/>
  <c r="U29" i="9"/>
  <c r="AG29" i="9" s="1"/>
  <c r="Q27" i="9"/>
  <c r="AC27" i="9" s="1"/>
  <c r="Q25" i="9"/>
  <c r="AC25" i="9" s="1"/>
  <c r="Q23" i="9"/>
  <c r="AC23" i="9" s="1"/>
  <c r="M21" i="9"/>
  <c r="Y21" i="9" s="1"/>
  <c r="M19" i="9"/>
  <c r="Y19" i="9" s="1"/>
  <c r="N34" i="9"/>
  <c r="Z34" i="9" s="1"/>
  <c r="T31" i="9"/>
  <c r="AF31" i="9" s="1"/>
  <c r="T29" i="9"/>
  <c r="AF29" i="9" s="1"/>
  <c r="T27" i="9"/>
  <c r="AF27" i="9" s="1"/>
  <c r="P25" i="9"/>
  <c r="AB25" i="9" s="1"/>
  <c r="P23" i="9"/>
  <c r="AB23" i="9" s="1"/>
  <c r="P21" i="9"/>
  <c r="AB21" i="9" s="1"/>
  <c r="L20" i="9"/>
  <c r="X20" i="9" s="1"/>
  <c r="Q31" i="9"/>
  <c r="AC31" i="9" s="1"/>
  <c r="M27" i="9"/>
  <c r="Y27" i="9" s="1"/>
  <c r="S22" i="9"/>
  <c r="AE22" i="9" s="1"/>
  <c r="R21" i="9"/>
  <c r="AD21" i="9" s="1"/>
  <c r="P31" i="9"/>
  <c r="AB31" i="9" s="1"/>
  <c r="L27" i="9"/>
  <c r="X27" i="9" s="1"/>
  <c r="L23" i="9"/>
  <c r="X23" i="9" s="1"/>
  <c r="N19" i="9"/>
  <c r="Z19" i="9" s="1"/>
  <c r="S30" i="9"/>
  <c r="AE30" i="9" s="1"/>
  <c r="S26" i="9"/>
  <c r="AE26" i="9" s="1"/>
  <c r="O22" i="9"/>
  <c r="AA22" i="9" s="1"/>
  <c r="R19" i="9"/>
  <c r="AD19" i="9" s="1"/>
  <c r="L31" i="9"/>
  <c r="X31" i="9" s="1"/>
  <c r="R26" i="9"/>
  <c r="AD26" i="9" s="1"/>
  <c r="N22" i="9"/>
  <c r="Z22" i="9" s="1"/>
  <c r="Q33" i="9"/>
  <c r="AC33" i="9" s="1"/>
  <c r="M25" i="9"/>
  <c r="Y25" i="9" s="1"/>
  <c r="P33" i="9"/>
  <c r="AB33" i="9" s="1"/>
  <c r="L25" i="9"/>
  <c r="X25" i="9" s="1"/>
  <c r="M33" i="9"/>
  <c r="Y33" i="9" s="1"/>
  <c r="O24" i="9"/>
  <c r="AA24" i="9" s="1"/>
  <c r="L33" i="9"/>
  <c r="X33" i="9" s="1"/>
  <c r="R24" i="9"/>
  <c r="AD24" i="9" s="1"/>
  <c r="M29" i="9"/>
  <c r="Y29" i="9" s="1"/>
  <c r="S20" i="9"/>
  <c r="AE20" i="9" s="1"/>
  <c r="P29" i="9"/>
  <c r="AB29" i="9" s="1"/>
  <c r="R20" i="9"/>
  <c r="AD20" i="9" s="1"/>
  <c r="S28" i="9"/>
  <c r="AE28" i="9" s="1"/>
  <c r="O20" i="9"/>
  <c r="AA20" i="9" s="1"/>
  <c r="R28" i="9"/>
  <c r="AD28" i="9" s="1"/>
  <c r="N20" i="9"/>
  <c r="Z20" i="9" s="1"/>
  <c r="DZ100" i="3" l="1"/>
  <c r="DU104" i="3" s="1"/>
  <c r="DU113" i="3" s="1"/>
  <c r="EB100" i="3"/>
  <c r="DW104" i="3" s="1"/>
  <c r="DW113" i="3" s="1"/>
  <c r="EA100" i="3"/>
  <c r="DV104" i="3" s="1"/>
  <c r="DV113" i="3" s="1"/>
  <c r="DV100" i="3"/>
  <c r="DX100" i="3"/>
  <c r="DW100" i="3"/>
  <c r="DY100" i="3"/>
  <c r="DT104" i="3" s="1"/>
  <c r="DT113" i="3" s="1"/>
  <c r="DT100" i="3"/>
  <c r="DS100" i="3"/>
  <c r="DU100" i="3"/>
</calcChain>
</file>

<file path=xl/sharedStrings.xml><?xml version="1.0" encoding="utf-8"?>
<sst xmlns="http://schemas.openxmlformats.org/spreadsheetml/2006/main" count="1069" uniqueCount="260">
  <si>
    <t xml:space="preserve">input </t>
  </si>
  <si>
    <t>num_cell(output)</t>
  </si>
  <si>
    <t>squence leght</t>
  </si>
  <si>
    <t xml:space="preserve">alpha </t>
  </si>
  <si>
    <t xml:space="preserve">iterations </t>
  </si>
  <si>
    <t>DATA TRAINING</t>
  </si>
  <si>
    <t>Date</t>
  </si>
  <si>
    <t>Open</t>
  </si>
  <si>
    <t>High</t>
  </si>
  <si>
    <t>Low</t>
  </si>
  <si>
    <t>Close</t>
  </si>
  <si>
    <t>y1</t>
  </si>
  <si>
    <t>y2</t>
  </si>
  <si>
    <t xml:space="preserve">min </t>
  </si>
  <si>
    <t>max</t>
  </si>
  <si>
    <t>Normalisasi (Xt)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</si>
  <si>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</si>
  <si>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</si>
  <si>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</si>
  <si>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</si>
  <si>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(open)</t>
  </si>
  <si>
    <t>h (high)</t>
  </si>
  <si>
    <t>h (Low)</t>
  </si>
  <si>
    <t>h (Close)</t>
  </si>
  <si>
    <t>x (Open)</t>
  </si>
  <si>
    <t>x (High)</t>
  </si>
  <si>
    <t>x (Low)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</si>
  <si>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</si>
  <si>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</si>
  <si>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</si>
  <si>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</si>
  <si>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</si>
  <si>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</si>
  <si>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</si>
  <si>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</si>
  <si>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</si>
  <si>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</si>
  <si>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</si>
  <si>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</si>
  <si>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</si>
  <si>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</si>
  <si>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</si>
  <si>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</si>
  <si>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</si>
  <si>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</si>
  <si>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</si>
  <si>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</si>
  <si>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</si>
  <si>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</si>
  <si>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</si>
  <si>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</si>
  <si>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</si>
  <si>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</si>
  <si>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</si>
  <si>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</si>
  <si>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</si>
  <si>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</si>
  <si>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</si>
  <si>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</si>
  <si>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</si>
  <si>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inisial bobot random ( 4 x simpul ) X (kolom data inputan) = (4*4) X 10</t>
  </si>
  <si>
    <t>16 X 10</t>
  </si>
  <si>
    <t>(16 x 10)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</si>
  <si>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</si>
  <si>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</si>
  <si>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</si>
  <si>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</si>
  <si>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</si>
  <si>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</si>
  <si>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</si>
  <si>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</si>
  <si>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</si>
  <si>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</si>
  <si>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</si>
  <si>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penjumlahan dari anggota 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</si>
  <si>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</si>
  <si>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</si>
  <si>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</si>
  <si>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</si>
  <si>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</si>
  <si>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</si>
  <si>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</si>
  <si>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</si>
  <si>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</si>
  <si>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</si>
  <si>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</si>
  <si>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</si>
  <si>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</si>
  <si>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</si>
  <si>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</si>
  <si>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</si>
  <si>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</si>
  <si>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</si>
  <si>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</si>
  <si>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</si>
  <si>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</si>
  <si>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</si>
  <si>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</si>
  <si>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</si>
  <si>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</si>
  <si>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</si>
  <si>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</si>
  <si>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</si>
  <si>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</si>
  <si>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</si>
  <si>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</si>
  <si>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</si>
  <si>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</si>
  <si>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</si>
  <si>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</si>
  <si>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</si>
  <si>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</si>
  <si>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</si>
  <si>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</si>
  <si>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</si>
  <si>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</si>
  <si>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</si>
  <si>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</si>
  <si>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</si>
  <si>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</si>
  <si>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</si>
  <si>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</si>
  <si>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</si>
  <si>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</si>
  <si>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</si>
  <si>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</si>
  <si>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</si>
  <si>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</si>
  <si>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</si>
  <si>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</si>
  <si>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</si>
  <si>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</si>
  <si>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</si>
  <si>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</si>
  <si>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</si>
  <si>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</si>
  <si>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</si>
  <si>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</si>
  <si>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</si>
  <si>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</si>
  <si>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</si>
  <si>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</si>
  <si>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</si>
  <si>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</si>
  <si>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</si>
  <si>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</si>
  <si>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</si>
  <si>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</si>
  <si>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>[ 0.86394079 -0.37913677  0.22818877 -0.94887844  0.21775601 -0.6956835</t>
  </si>
  <si>
    <t xml:space="preserve">  -0.22480547 -0.76817613 -0.77118395  0.9443432 ]</t>
  </si>
  <si>
    <t xml:space="preserve"> [ 0.0913609  -0.85060627 -0.56545819 -0.77423161 -0.17196644 -0.87482022</t>
  </si>
  <si>
    <t xml:space="preserve">  -0.90297997  0.69329915  0.58182642  0.30196174]</t>
  </si>
  <si>
    <t xml:space="preserve"> [ 0.31899029  0.34327539  0.96107502  0.97837236 -0.84615996 -0.00125245</t>
  </si>
  <si>
    <t xml:space="preserve">  -0.20377116  0.78665058 -0.13707303 -0.05495177]</t>
  </si>
  <si>
    <t xml:space="preserve"> [ 0.76637926  0.19841454 -0.4868709   0.68627332 -0.18571367  0.45071876</t>
  </si>
  <si>
    <t xml:space="preserve">   0.31414895 -0.11047331 -0.68725735  0.51708726]</t>
  </si>
  <si>
    <t xml:space="preserve"> [-0.4042913  -0.08003587 -0.32195363  0.11004523 -0.40267145  0.95673443</t>
  </si>
  <si>
    <t xml:space="preserve">   0.11629696 -0.03777653 -0.09562636  0.22961933]</t>
  </si>
  <si>
    <t xml:space="preserve"> [ 0.61015215  0.47654208  0.86653959  0.70575628 -0.04925937 -0.56939865</t>
  </si>
  <si>
    <t xml:space="preserve">  -0.94711339 -0.94098468  0.29828675 -0.49361885]</t>
  </si>
  <si>
    <t xml:space="preserve"> [-0.52840149  0.13801146 -0.74134151  0.11258179 -0.33614299  0.8810676</t>
  </si>
  <si>
    <t xml:space="preserve">   0.18566519 -0.70965298  0.02901104  0.43625473]</t>
  </si>
  <si>
    <t xml:space="preserve"> [ 0.90619516  0.60396889 -0.65245974 -0.58041795  0.78114252 -0.8576428</t>
  </si>
  <si>
    <t xml:space="preserve">   0.86511696  0.84445154 -0.60953393  0.70765862]</t>
  </si>
  <si>
    <t xml:space="preserve"> [ 0.54609857  0.40275178 -0.25452422 -0.80014237  0.55607412 -0.29276106</t>
  </si>
  <si>
    <t xml:space="preserve">   0.59033336 -0.89989086 -0.95767799 -0.42478185]</t>
  </si>
  <si>
    <t xml:space="preserve"> [ 0.01323623 -0.78017491 -0.64055545 -0.92962197  0.10742327  0.86868587</t>
  </si>
  <si>
    <t xml:space="preserve">  -0.76147181  0.81380442  0.24889323  0.90875058]</t>
  </si>
  <si>
    <t xml:space="preserve"> [ 0.22631616  0.87865746 -0.11547678  0.88445239  0.89685521  0.73290902</t>
  </si>
  <si>
    <t xml:space="preserve">  -0.71073403 -0.24645075  0.41202151 -0.3684214 ]</t>
  </si>
  <si>
    <t xml:space="preserve"> [ 0.05524159  0.69346987  0.79065758  0.24706117  0.91721483  0.09717648</t>
  </si>
  <si>
    <t xml:space="preserve">   0.32184797  0.80701442  0.89988506  0.84621035]</t>
  </si>
  <si>
    <t xml:space="preserve"> [-0.49532413 -0.19076519 -0.66832841  0.12146568  0.1371827  -0.75405023</t>
  </si>
  <si>
    <t xml:space="preserve">  -0.01146835 -0.79758559 -0.5281087   0.74890449]</t>
  </si>
  <si>
    <t xml:space="preserve"> [-0.6131006  -0.92246515 -0.0300005  -0.63864717 -0.19854442 -0.43800601</t>
  </si>
  <si>
    <t xml:space="preserve">  -0.04884519 -0.46246336  0.51938548 -0.58453034]</t>
  </si>
  <si>
    <t xml:space="preserve"> [ 0.09108148 -0.41123875 -0.00812223 -0.30472052 -0.46737418 -0.43823415</t>
  </si>
  <si>
    <t xml:space="preserve">   0.38208499 -0.47844094 -0.72955685  0.96414357]</t>
  </si>
  <si>
    <t xml:space="preserve"> [ 0.9774099   0.72993854  0.5713537  -0.3316033  -0.62884863 -0.18298888</t>
  </si>
  <si>
    <t xml:space="preserve">   0.86951078  0.40118368  0.24264538 -0.69678731]]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</si>
  <si>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</si>
  <si>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</si>
  <si>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</si>
  <si>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</si>
  <si>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</si>
  <si>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</si>
  <si>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sequence  [[1.00000000e+00 2.04765968e-05 3.21046373e-01 3.52222222e-01</t>
  </si>
  <si>
    <t xml:space="preserve">  2.93947368e-01 2.74914988e-01]</t>
  </si>
  <si>
    <t xml:space="preserve"> [1.00000000e+00 2.06256982e-05 1.89774078e-01 1.66888889e-01</t>
  </si>
  <si>
    <t xml:space="preserve">  1.62368421e-01 1.65053623e-01]</t>
  </si>
  <si>
    <t xml:space="preserve"> [1.00000000e+00 2.06753987e-05 9.65517241e-02 9.86666667e-02</t>
  </si>
  <si>
    <t xml:space="preserve">  1.08157895e-01 8.57964949e-02]</t>
  </si>
  <si>
    <t xml:space="preserve"> [1.00000000e+00 2.07250992e-05 6.70630202e-02 7.44444444e-02</t>
  </si>
  <si>
    <t xml:space="preserve">  1.19210526e-01 1.11953963e-01]</t>
  </si>
  <si>
    <t xml:space="preserve"> [1.00000000e+00 2.07747996e-05 1.04637337e-01 9.02222222e-02</t>
  </si>
  <si>
    <t xml:space="preserve">  1.30000000e-01 1.38896155e-01]</t>
  </si>
  <si>
    <t xml:space="preserve"> [1.00000000e+00 2.08245001e-05 1.03448276e-01 8.44444444e-02</t>
  </si>
  <si>
    <t xml:space="preserve">  1.12631579e-01 1.09599791e-01]</t>
  </si>
  <si>
    <t xml:space="preserve"> [1.00000000e+00 2.10233020e-05 6.96789536e-02 5.64444444e-02</t>
  </si>
  <si>
    <t xml:space="preserve">  4.78947368e-02 2.92963641e-02]]</t>
  </si>
  <si>
    <t>forwardPass  [[1.00000000e+00 2.04765968e-05 3.21046373e-01 3.52222222e-01</t>
  </si>
  <si>
    <t xml:space="preserve">  1.12631579e-01 1.09599791e-01]]</t>
  </si>
  <si>
    <t>sequence  [[1.00000000e+00 2.08245001e-05 1.03448276e-01 8.44444444e-02</t>
  </si>
  <si>
    <t xml:space="preserve">  4.78947368e-02 2.92963641e-02]</t>
  </si>
  <si>
    <t xml:space="preserve"> [1.00000000e+00 2.10730025e-05 3.56718193e-03 8.88888889e-03</t>
  </si>
  <si>
    <t xml:space="preserve">  2.71052632e-02 1.22940099e-02]</t>
  </si>
  <si>
    <t xml:space="preserve"> [1.00000000e+00 2.11227030e-05 0.00000000e+00 1.15555556e-02</t>
  </si>
  <si>
    <t xml:space="preserve">  0.00000000e+00 4.91760398e-02]</t>
  </si>
  <si>
    <t xml:space="preserve"> [1.00000000e+00 0.00000000e+00 8.08561237e-03 0.00000000e+00</t>
  </si>
  <si>
    <t xml:space="preserve">  1.47368421e-02 0.00000000e+00]]</t>
  </si>
  <si>
    <t>forwardPass  [[1.00000000e+00 2.08245001e-05 1.03448276e-01 8.44444444e-02</t>
  </si>
  <si>
    <t xml:space="preserve">  0.00000000e+00 4.91760398e-02]]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</si>
  <si>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</si>
  <si>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</si>
  <si>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</si>
  <si>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</si>
  <si>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</si>
  <si>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</si>
  <si>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</si>
  <si>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</si>
  <si>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</si>
  <si>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</si>
  <si>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</si>
  <si>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</si>
  <si>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</si>
  <si>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</si>
  <si>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</si>
  <si>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</si>
  <si>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</si>
  <si>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</si>
  <si>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</si>
  <si>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</si>
  <si>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</si>
  <si>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</si>
  <si>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</si>
  <si>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</si>
  <si>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</si>
  <si>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</si>
  <si>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</si>
  <si>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(KOLOM D)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</si>
  <si>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</si>
  <si>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</si>
  <si>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</si>
  <si>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</si>
  <si>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</si>
  <si>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</si>
  <si>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</si>
  <si>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</si>
  <si>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</si>
  <si>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</si>
  <si>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</si>
  <si>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</si>
  <si>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</si>
  <si>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</si>
  <si>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</si>
  <si>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</si>
  <si>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</si>
  <si>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</si>
  <si>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</si>
  <si>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backwardStep [1]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</si>
</sst>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22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18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0" borderId="0" xfId="0" applyAlignment="1">
      <alignment vertical="center"/>
    </xf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14" fontId="0" fillId="0" borderId="0" xfId="0" applyNumberFormat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0" xfId="0" applyBorder="1" applyAlignment="1">
      <alignment vertical="center"/>
    </xf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3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2" borderId="16" xfId="0" applyFill="1" applyBorder="1"/>
    <xf numFmtId="0" fontId="18" fillId="44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1" borderId="0" xfId="0" applyFill="1" applyBorder="1"/>
    <xf numFmtId="0" fontId="18" fillId="44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3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0" borderId="20" xfId="0" applyBorder="1"/>
    <xf numFmtId="0" fontId="18" fillId="43" borderId="0" xfId="0" applyFont="1" applyFill="1" applyBorder="1"/>
    <xf numFmtId="14" fontId="2" fillId="45" borderId="10" xfId="2" applyNumberFormat="1" applyFill="1" applyBorder="1" applyAlignment="1">
      <alignment horizontal="center"/>
    </xf>
    <xf numFmtId="2" fontId="2" fillId="45" borderId="10" xfId="2" applyNumberFormat="1" applyFill="1" applyBorder="1" applyAlignment="1">
      <alignment horizontal="center"/>
    </xf>
    <xf numFmtId="0" fontId="0" fillId="45" borderId="0" xfId="0" applyFill="1"/>
    <xf numFmtId="14" fontId="0" fillId="45" borderId="0" xfId="0" applyNumberFormat="1" applyFill="1"/>
    <xf numFmtId="2" fontId="0" fillId="45" borderId="0" xfId="0" applyNumberFormat="1" applyFill="1"/>
    <xf numFmtId="0" fontId="0" fillId="0" borderId="19" xfId="0" applyBorder="1"/>
    <xf numFmtId="0" fontId="0" fillId="0" borderId="21" xfId="0" applyBorder="1"/>
    <xf numFmtId="0" fontId="0" fillId="45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1" borderId="27" xfId="0" applyFill="1" applyBorder="1"/>
    <xf numFmtId="0" fontId="0" fillId="41" borderId="28" xfId="0" applyFill="1" applyBorder="1"/>
    <xf numFmtId="0" fontId="0" fillId="41" borderId="29" xfId="0" applyFill="1" applyBorder="1"/>
    <xf numFmtId="0" fontId="0" fillId="0" borderId="22" xfId="0" applyBorder="1"/>
    <xf numFmtId="0" fontId="0" fillId="37" borderId="26" xfId="0" applyFill="1" applyBorder="1"/>
    <xf numFmtId="0" fontId="0" fillId="38" borderId="26" xfId="0" applyFill="1" applyBorder="1"/>
    <xf numFmtId="0" fontId="0" fillId="39" borderId="26" xfId="0" applyFill="1" applyBorder="1"/>
    <xf numFmtId="0" fontId="0" fillId="40" borderId="0" xfId="0" applyFill="1" applyBorder="1"/>
    <xf numFmtId="0" fontId="0" fillId="40" borderId="26" xfId="0" applyFill="1" applyBorder="1"/>
    <xf numFmtId="0" fontId="0" fillId="40" borderId="28" xfId="0" applyFill="1" applyBorder="1"/>
    <xf numFmtId="0" fontId="0" fillId="40" borderId="29" xfId="0" applyFill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0" xfId="0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9" fillId="0" borderId="27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42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41" borderId="0" xfId="0" applyFill="1"/>
  </cellXfs>
  <cellStyles count="45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85724</xdr:colOff>
      <xdr:row>30</xdr:row>
      <xdr:rowOff>2682</xdr:rowOff>
    </xdr:from>
    <xdr:to>
      <xdr:col>11</xdr:col>
      <xdr:colOff>509789</xdr:colOff>
      <xdr:row>31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12</xdr:col>
      <xdr:colOff>409575</xdr:colOff>
      <xdr:row>26</xdr:row>
      <xdr:rowOff>38099</xdr:rowOff>
    </xdr:from>
    <xdr:to>
      <xdr:col>14</xdr:col>
      <xdr:colOff>11431</xdr:colOff>
      <xdr:row>28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26</xdr:row>
      <xdr:rowOff>19050</xdr:rowOff>
    </xdr:from>
    <xdr:to>
      <xdr:col>16</xdr:col>
      <xdr:colOff>588035</xdr:colOff>
      <xdr:row>28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12</xdr:col>
      <xdr:colOff>447675</xdr:colOff>
      <xdr:row>29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19</xdr:col>
      <xdr:colOff>301715</xdr:colOff>
      <xdr:row>30</xdr:row>
      <xdr:rowOff>16902</xdr:rowOff>
    </xdr:from>
    <xdr:to>
      <xdr:col>21</xdr:col>
      <xdr:colOff>40245</xdr:colOff>
      <xdr:row>31</xdr:row>
      <xdr:rowOff>134155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986609" y="5651409"/>
          <a:ext cx="945925" cy="3050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23</xdr:col>
      <xdr:colOff>36087</xdr:colOff>
      <xdr:row>12</xdr:row>
      <xdr:rowOff>87871</xdr:rowOff>
    </xdr:from>
    <xdr:to>
      <xdr:col>27</xdr:col>
      <xdr:colOff>1341</xdr:colOff>
      <xdr:row>18</xdr:row>
      <xdr:rowOff>2532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3552" y="2341674"/>
          <a:ext cx="2742261" cy="1041562"/>
        </a:xfrm>
        <a:prstGeom prst="rect">
          <a:avLst/>
        </a:prstGeom>
      </xdr:spPr>
    </xdr:pic>
    <xdr:clientData/>
  </xdr:twoCellAnchor>
  <xdr:twoCellAnchor editAs="oneCell">
    <xdr:from>
      <xdr:col>23</xdr:col>
      <xdr:colOff>32200</xdr:colOff>
      <xdr:row>18</xdr:row>
      <xdr:rowOff>22540</xdr:rowOff>
    </xdr:from>
    <xdr:to>
      <xdr:col>27</xdr:col>
      <xdr:colOff>381843</xdr:colOff>
      <xdr:row>20</xdr:row>
      <xdr:rowOff>79690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31883" y="3403244"/>
          <a:ext cx="3126650" cy="432784"/>
        </a:xfrm>
        <a:prstGeom prst="rect">
          <a:avLst/>
        </a:prstGeom>
      </xdr:spPr>
    </xdr:pic>
    <xdr:clientData/>
  </xdr:twoCellAnchor>
  <xdr:twoCellAnchor editAs="oneCell">
    <xdr:from>
      <xdr:col>3</xdr:col>
      <xdr:colOff>93908</xdr:colOff>
      <xdr:row>25</xdr:row>
      <xdr:rowOff>93907</xdr:rowOff>
    </xdr:from>
    <xdr:to>
      <xdr:col>4</xdr:col>
      <xdr:colOff>18380</xdr:colOff>
      <xdr:row>27</xdr:row>
      <xdr:rowOff>137374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12" t="90531" r="77640" b="163"/>
        <a:stretch/>
      </xdr:blipFill>
      <xdr:spPr>
        <a:xfrm>
          <a:off x="2106232" y="4789330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17</xdr:col>
      <xdr:colOff>254894</xdr:colOff>
      <xdr:row>26</xdr:row>
      <xdr:rowOff>67077</xdr:rowOff>
    </xdr:from>
    <xdr:to>
      <xdr:col>18</xdr:col>
      <xdr:colOff>98873</xdr:colOff>
      <xdr:row>28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25</xdr:col>
      <xdr:colOff>26832</xdr:colOff>
      <xdr:row>21</xdr:row>
      <xdr:rowOff>147570</xdr:rowOff>
    </xdr:from>
    <xdr:to>
      <xdr:col>25</xdr:col>
      <xdr:colOff>503082</xdr:colOff>
      <xdr:row>24</xdr:row>
      <xdr:rowOff>60370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83" t="60989" r="71282" b="31969"/>
        <a:stretch/>
      </xdr:blipFill>
      <xdr:spPr>
        <a:xfrm>
          <a:off x="15696128" y="4091725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80493</xdr:colOff>
      <xdr:row>34</xdr:row>
      <xdr:rowOff>147571</xdr:rowOff>
    </xdr:from>
    <xdr:to>
      <xdr:col>22</xdr:col>
      <xdr:colOff>556743</xdr:colOff>
      <xdr:row>37</xdr:row>
      <xdr:rowOff>60371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6318" t="60707" r="58547" b="32251"/>
        <a:stretch/>
      </xdr:blipFill>
      <xdr:spPr>
        <a:xfrm>
          <a:off x="13576479" y="6573592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80494</xdr:colOff>
      <xdr:row>38</xdr:row>
      <xdr:rowOff>147571</xdr:rowOff>
    </xdr:from>
    <xdr:to>
      <xdr:col>22</xdr:col>
      <xdr:colOff>556744</xdr:colOff>
      <xdr:row>41</xdr:row>
      <xdr:rowOff>27905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994" t="61129" r="18871" b="32110"/>
        <a:stretch/>
      </xdr:blipFill>
      <xdr:spPr>
        <a:xfrm>
          <a:off x="13576480" y="7324860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80492</xdr:colOff>
      <xdr:row>26</xdr:row>
      <xdr:rowOff>120740</xdr:rowOff>
    </xdr:from>
    <xdr:to>
      <xdr:col>22</xdr:col>
      <xdr:colOff>556742</xdr:colOff>
      <xdr:row>28</xdr:row>
      <xdr:rowOff>188891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3670" t="60847" r="31195" b="32392"/>
        <a:stretch/>
      </xdr:blipFill>
      <xdr:spPr>
        <a:xfrm>
          <a:off x="13576478" y="5017395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71906</xdr:colOff>
      <xdr:row>30</xdr:row>
      <xdr:rowOff>125569</xdr:rowOff>
    </xdr:from>
    <xdr:to>
      <xdr:col>22</xdr:col>
      <xdr:colOff>548156</xdr:colOff>
      <xdr:row>33</xdr:row>
      <xdr:rowOff>19319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1757" t="60847" r="43108" b="32392"/>
        <a:stretch/>
      </xdr:blipFill>
      <xdr:spPr>
        <a:xfrm>
          <a:off x="13567892" y="5800323"/>
          <a:ext cx="47625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185382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510440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190500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352427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285751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243727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263479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428627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285751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571500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504827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336650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238029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217714</xdr:colOff>
      <xdr:row>46</xdr:row>
      <xdr:rowOff>176898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149677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6559660" y="2042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204107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237447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435428</xdr:colOff>
      <xdr:row>79</xdr:row>
      <xdr:rowOff>95248</xdr:rowOff>
    </xdr:from>
    <xdr:to>
      <xdr:col>12</xdr:col>
      <xdr:colOff>81642</xdr:colOff>
      <xdr:row>95</xdr:row>
      <xdr:rowOff>115341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728607" y="15743462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505512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10</xdr:row>
      <xdr:rowOff>176892</xdr:rowOff>
    </xdr:from>
    <xdr:to>
      <xdr:col>4</xdr:col>
      <xdr:colOff>122463</xdr:colOff>
      <xdr:row>21</xdr:row>
      <xdr:rowOff>190499</xdr:rowOff>
    </xdr:to>
    <xdr:sp macro="" textlink="">
      <xdr:nvSpPr>
        <xdr:cNvPr id="267" name="Rectangle 266"/>
        <xdr:cNvSpPr/>
      </xdr:nvSpPr>
      <xdr:spPr>
        <a:xfrm>
          <a:off x="68035" y="2081892"/>
          <a:ext cx="2898321" cy="2109107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32</xdr:col>
      <xdr:colOff>283404</xdr:colOff>
      <xdr:row>24</xdr:row>
      <xdr:rowOff>81643</xdr:rowOff>
    </xdr:from>
    <xdr:to>
      <xdr:col>37</xdr:col>
      <xdr:colOff>430907</xdr:colOff>
      <xdr:row>31</xdr:row>
      <xdr:rowOff>92671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33</xdr:col>
      <xdr:colOff>7352</xdr:colOff>
      <xdr:row>36</xdr:row>
      <xdr:rowOff>128490</xdr:rowOff>
    </xdr:from>
    <xdr:to>
      <xdr:col>37</xdr:col>
      <xdr:colOff>530295</xdr:colOff>
      <xdr:row>47</xdr:row>
      <xdr:rowOff>183231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585108</xdr:colOff>
      <xdr:row>51</xdr:row>
      <xdr:rowOff>163991</xdr:rowOff>
    </xdr:from>
    <xdr:to>
      <xdr:col>38</xdr:col>
      <xdr:colOff>223926</xdr:colOff>
      <xdr:row>71</xdr:row>
      <xdr:rowOff>43561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twoCellAnchor>
  <xdr:twoCellAnchor editAs="oneCell">
    <xdr:from>
      <xdr:col>35</xdr:col>
      <xdr:colOff>287785</xdr:colOff>
      <xdr:row>89</xdr:row>
      <xdr:rowOff>68118</xdr:rowOff>
    </xdr:from>
    <xdr:to>
      <xdr:col>38</xdr:col>
      <xdr:colOff>436304</xdr:colOff>
      <xdr:row>97</xdr:row>
      <xdr:rowOff>160101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twoCellAnchor>
  <xdr:oneCellAnchor>
    <xdr:from>
      <xdr:col>51</xdr:col>
      <xdr:colOff>283404</xdr:colOff>
      <xdr:row>24</xdr:row>
      <xdr:rowOff>81643</xdr:rowOff>
    </xdr:from>
    <xdr:ext cx="3209110" cy="1344528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52</xdr:col>
      <xdr:colOff>7352</xdr:colOff>
      <xdr:row>36</xdr:row>
      <xdr:rowOff>128490</xdr:rowOff>
    </xdr:from>
    <xdr:ext cx="2972229" cy="2150241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51</xdr:col>
      <xdr:colOff>585108</xdr:colOff>
      <xdr:row>51</xdr:row>
      <xdr:rowOff>163991</xdr:rowOff>
    </xdr:from>
    <xdr:ext cx="3312747" cy="368957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54</xdr:col>
      <xdr:colOff>287785</xdr:colOff>
      <xdr:row>89</xdr:row>
      <xdr:rowOff>68118</xdr:rowOff>
    </xdr:from>
    <xdr:ext cx="1985484" cy="1615983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70</xdr:col>
      <xdr:colOff>283404</xdr:colOff>
      <xdr:row>24</xdr:row>
      <xdr:rowOff>81643</xdr:rowOff>
    </xdr:from>
    <xdr:ext cx="3209110" cy="1344528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2476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71</xdr:col>
      <xdr:colOff>7352</xdr:colOff>
      <xdr:row>36</xdr:row>
      <xdr:rowOff>128490</xdr:rowOff>
    </xdr:from>
    <xdr:ext cx="2972229" cy="2150241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6103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70</xdr:col>
      <xdr:colOff>585108</xdr:colOff>
      <xdr:row>51</xdr:row>
      <xdr:rowOff>163991</xdr:rowOff>
    </xdr:from>
    <xdr:ext cx="3312747" cy="368957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2646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73</xdr:col>
      <xdr:colOff>287785</xdr:colOff>
      <xdr:row>89</xdr:row>
      <xdr:rowOff>68118</xdr:rowOff>
    </xdr:from>
    <xdr:ext cx="1985484" cy="1615983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6610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89</xdr:col>
      <xdr:colOff>283404</xdr:colOff>
      <xdr:row>24</xdr:row>
      <xdr:rowOff>81643</xdr:rowOff>
    </xdr:from>
    <xdr:ext cx="3209110" cy="1344528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740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90</xdr:col>
      <xdr:colOff>7352</xdr:colOff>
      <xdr:row>36</xdr:row>
      <xdr:rowOff>128490</xdr:rowOff>
    </xdr:from>
    <xdr:ext cx="2972229" cy="2150241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5367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89</xdr:col>
      <xdr:colOff>585108</xdr:colOff>
      <xdr:row>51</xdr:row>
      <xdr:rowOff>163991</xdr:rowOff>
    </xdr:from>
    <xdr:ext cx="3312747" cy="368957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1910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92</xdr:col>
      <xdr:colOff>287785</xdr:colOff>
      <xdr:row>89</xdr:row>
      <xdr:rowOff>68118</xdr:rowOff>
    </xdr:from>
    <xdr:ext cx="1985484" cy="1615983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5874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108</xdr:col>
      <xdr:colOff>283404</xdr:colOff>
      <xdr:row>24</xdr:row>
      <xdr:rowOff>81643</xdr:rowOff>
    </xdr:from>
    <xdr:ext cx="3209110" cy="1344528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5151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109</xdr:col>
      <xdr:colOff>7352</xdr:colOff>
      <xdr:row>36</xdr:row>
      <xdr:rowOff>128490</xdr:rowOff>
    </xdr:from>
    <xdr:ext cx="2972229" cy="2150241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8778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108</xdr:col>
      <xdr:colOff>585108</xdr:colOff>
      <xdr:row>51</xdr:row>
      <xdr:rowOff>163991</xdr:rowOff>
    </xdr:from>
    <xdr:ext cx="3312747" cy="368957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5321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111</xdr:col>
      <xdr:colOff>287785</xdr:colOff>
      <xdr:row>89</xdr:row>
      <xdr:rowOff>68118</xdr:rowOff>
    </xdr:from>
    <xdr:ext cx="1985484" cy="1615983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9285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127</xdr:col>
      <xdr:colOff>283404</xdr:colOff>
      <xdr:row>24</xdr:row>
      <xdr:rowOff>81643</xdr:rowOff>
    </xdr:from>
    <xdr:ext cx="3209110" cy="1344528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85618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128</xdr:col>
      <xdr:colOff>7352</xdr:colOff>
      <xdr:row>36</xdr:row>
      <xdr:rowOff>128490</xdr:rowOff>
    </xdr:from>
    <xdr:ext cx="2972229" cy="2150241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21888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127</xdr:col>
      <xdr:colOff>585108</xdr:colOff>
      <xdr:row>51</xdr:row>
      <xdr:rowOff>163991</xdr:rowOff>
    </xdr:from>
    <xdr:ext cx="3312747" cy="368957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87322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130</xdr:col>
      <xdr:colOff>246963</xdr:colOff>
      <xdr:row>82</xdr:row>
      <xdr:rowOff>108939</xdr:rowOff>
    </xdr:from>
    <xdr:ext cx="1985484" cy="1615983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20249" y="15729939"/>
          <a:ext cx="1985484" cy="161598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17</xdr:row>
      <xdr:rowOff>190499</xdr:rowOff>
    </xdr:from>
    <xdr:to>
      <xdr:col>5</xdr:col>
      <xdr:colOff>276225</xdr:colOff>
      <xdr:row>20</xdr:row>
      <xdr:rowOff>149940</xdr:rowOff>
    </xdr:to>
    <xdr:sp macro="" textlink="">
      <xdr:nvSpPr>
        <xdr:cNvPr id="3" name="Cross 2"/>
        <xdr:cNvSpPr/>
      </xdr:nvSpPr>
      <xdr:spPr>
        <a:xfrm>
          <a:off x="2809875" y="344804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161925</xdr:colOff>
      <xdr:row>17</xdr:row>
      <xdr:rowOff>180974</xdr:rowOff>
    </xdr:from>
    <xdr:to>
      <xdr:col>16</xdr:col>
      <xdr:colOff>66675</xdr:colOff>
      <xdr:row>20</xdr:row>
      <xdr:rowOff>140415</xdr:rowOff>
    </xdr:to>
    <xdr:sp macro="" textlink="">
      <xdr:nvSpPr>
        <xdr:cNvPr id="4" name="Cross 3"/>
        <xdr:cNvSpPr/>
      </xdr:nvSpPr>
      <xdr:spPr>
        <a:xfrm>
          <a:off x="930592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228600</xdr:colOff>
      <xdr:row>17</xdr:row>
      <xdr:rowOff>180974</xdr:rowOff>
    </xdr:from>
    <xdr:to>
      <xdr:col>28</xdr:col>
      <xdr:colOff>133350</xdr:colOff>
      <xdr:row>20</xdr:row>
      <xdr:rowOff>140415</xdr:rowOff>
    </xdr:to>
    <xdr:sp macro="" textlink="">
      <xdr:nvSpPr>
        <xdr:cNvPr id="5" name="Cross 4"/>
        <xdr:cNvSpPr/>
      </xdr:nvSpPr>
      <xdr:spPr>
        <a:xfrm>
          <a:off x="16687800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219075</xdr:colOff>
      <xdr:row>18</xdr:row>
      <xdr:rowOff>9524</xdr:rowOff>
    </xdr:from>
    <xdr:to>
      <xdr:col>40</xdr:col>
      <xdr:colOff>123825</xdr:colOff>
      <xdr:row>20</xdr:row>
      <xdr:rowOff>159465</xdr:rowOff>
    </xdr:to>
    <xdr:sp macro="" textlink="">
      <xdr:nvSpPr>
        <xdr:cNvPr id="6" name="Cross 5"/>
        <xdr:cNvSpPr/>
      </xdr:nvSpPr>
      <xdr:spPr>
        <a:xfrm>
          <a:off x="2399347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342900</xdr:colOff>
      <xdr:row>17</xdr:row>
      <xdr:rowOff>190499</xdr:rowOff>
    </xdr:from>
    <xdr:to>
      <xdr:col>49</xdr:col>
      <xdr:colOff>247650</xdr:colOff>
      <xdr:row>20</xdr:row>
      <xdr:rowOff>149940</xdr:rowOff>
    </xdr:to>
    <xdr:sp macro="" textlink="">
      <xdr:nvSpPr>
        <xdr:cNvPr id="7" name="Cross 6"/>
        <xdr:cNvSpPr/>
      </xdr:nvSpPr>
      <xdr:spPr>
        <a:xfrm>
          <a:off x="29603700" y="342899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147636</xdr:colOff>
      <xdr:row>11</xdr:row>
      <xdr:rowOff>147640</xdr:rowOff>
    </xdr:from>
    <xdr:to>
      <xdr:col>22</xdr:col>
      <xdr:colOff>304800</xdr:colOff>
      <xdr:row>20</xdr:row>
      <xdr:rowOff>66679</xdr:rowOff>
    </xdr:to>
    <xdr:sp macro="" textlink="">
      <xdr:nvSpPr>
        <xdr:cNvPr id="2" name="Curved Down Arrow 1"/>
        <xdr:cNvSpPr/>
      </xdr:nvSpPr>
      <xdr:spPr>
        <a:xfrm rot="5400000">
          <a:off x="12515848" y="2676528"/>
          <a:ext cx="1633539" cy="76676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76200</xdr:colOff>
      <xdr:row>24</xdr:row>
      <xdr:rowOff>171450</xdr:rowOff>
    </xdr:from>
    <xdr:to>
      <xdr:col>10</xdr:col>
      <xdr:colOff>523875</xdr:colOff>
      <xdr:row>26</xdr:row>
      <xdr:rowOff>47625</xdr:rowOff>
    </xdr:to>
    <xdr:sp macro="" textlink="">
      <xdr:nvSpPr>
        <xdr:cNvPr id="3" name="Minus 2"/>
        <xdr:cNvSpPr/>
      </xdr:nvSpPr>
      <xdr:spPr>
        <a:xfrm>
          <a:off x="6172200" y="4743450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400050</xdr:colOff>
      <xdr:row>23</xdr:row>
      <xdr:rowOff>19050</xdr:rowOff>
    </xdr:from>
    <xdr:to>
      <xdr:col>23</xdr:col>
      <xdr:colOff>57150</xdr:colOff>
      <xdr:row>26</xdr:row>
      <xdr:rowOff>19050</xdr:rowOff>
    </xdr:to>
    <xdr:sp macro="" textlink="">
      <xdr:nvSpPr>
        <xdr:cNvPr id="4" name="Equal 3"/>
        <xdr:cNvSpPr/>
      </xdr:nvSpPr>
      <xdr:spPr>
        <a:xfrm>
          <a:off x="13201650" y="4400550"/>
          <a:ext cx="876300" cy="5715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81073</xdr:colOff>
      <xdr:row>23</xdr:row>
      <xdr:rowOff>121643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7073" cy="4503143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7</xdr:row>
      <xdr:rowOff>95249</xdr:rowOff>
    </xdr:from>
    <xdr:to>
      <xdr:col>23</xdr:col>
      <xdr:colOff>323850</xdr:colOff>
      <xdr:row>24</xdr:row>
      <xdr:rowOff>161924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12087225" y="1428749"/>
          <a:ext cx="2257425" cy="3305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opLeftCell="A2" workbookViewId="0">
      <selection activeCell="M6" sqref="M6"/>
    </sheetView>
  </sheetViews>
  <sheetFormatPr defaultRowHeight="15"/>
  <cols>
    <col min="1" max="1" width="11.28515625" customWidth="1"/>
    <col min="7" max="7" width="11.140625" customWidth="1"/>
  </cols>
  <sheetData>
    <row r="1" spans="1:15">
      <c r="A1" t="s">
        <v>212</v>
      </c>
      <c r="G1" t="s">
        <v>213</v>
      </c>
      <c r="H1" t="s">
        <v>214</v>
      </c>
    </row>
    <row r="2" spans="1:15">
      <c r="A2" s="5" t="s">
        <v>6</v>
      </c>
      <c r="B2" s="5" t="s">
        <v>7</v>
      </c>
      <c r="C2" s="5" t="s">
        <v>8</v>
      </c>
      <c r="D2" s="5" t="s">
        <v>9</v>
      </c>
      <c r="E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</row>
    <row r="3" spans="1:15">
      <c r="A3" s="18">
        <v>41047</v>
      </c>
      <c r="B3" s="19">
        <v>42.049999</v>
      </c>
      <c r="C3" s="19">
        <v>45</v>
      </c>
      <c r="D3" s="19">
        <v>38</v>
      </c>
      <c r="E3" s="19">
        <v>38.229999999999997</v>
      </c>
      <c r="G3" s="18">
        <v>41047</v>
      </c>
      <c r="H3" s="19">
        <v>42.049999</v>
      </c>
      <c r="I3" s="19">
        <v>45</v>
      </c>
      <c r="J3" s="19">
        <v>38</v>
      </c>
      <c r="K3" s="19">
        <v>38.229999999999997</v>
      </c>
    </row>
    <row r="4" spans="1:15">
      <c r="A4" s="18">
        <v>41050</v>
      </c>
      <c r="B4" s="19">
        <v>36.529998999999997</v>
      </c>
      <c r="C4" s="19">
        <v>36.659999999999997</v>
      </c>
      <c r="D4" s="19">
        <v>33</v>
      </c>
      <c r="E4" s="19">
        <v>34.029998999999997</v>
      </c>
      <c r="G4" s="18">
        <v>41050</v>
      </c>
      <c r="H4" s="19">
        <v>36.529998999999997</v>
      </c>
      <c r="I4" s="19">
        <v>36.659999999999997</v>
      </c>
      <c r="J4" s="19">
        <v>33</v>
      </c>
      <c r="K4" s="19">
        <v>34.029998999999997</v>
      </c>
    </row>
    <row r="5" spans="1:15">
      <c r="A5" s="18">
        <v>41051</v>
      </c>
      <c r="B5" s="19">
        <v>32.610000999999997</v>
      </c>
      <c r="C5" s="19">
        <v>33.590000000000003</v>
      </c>
      <c r="D5" s="19">
        <v>30.940000999999999</v>
      </c>
      <c r="E5" s="19">
        <v>31</v>
      </c>
      <c r="G5" s="18">
        <v>41051</v>
      </c>
      <c r="H5" s="19">
        <v>32.610000999999997</v>
      </c>
      <c r="I5" s="19">
        <v>33.590000000000003</v>
      </c>
      <c r="J5" s="19">
        <v>30.940000999999999</v>
      </c>
      <c r="K5" s="19">
        <v>31</v>
      </c>
    </row>
    <row r="6" spans="1:15">
      <c r="A6" s="18">
        <v>41052</v>
      </c>
      <c r="B6" s="19">
        <v>31.370000999999998</v>
      </c>
      <c r="C6" s="19">
        <v>32.5</v>
      </c>
      <c r="D6" s="19">
        <v>31.360001</v>
      </c>
      <c r="E6" s="19">
        <v>32</v>
      </c>
      <c r="G6" s="18">
        <v>41052</v>
      </c>
      <c r="H6" s="19">
        <v>31.370000999999998</v>
      </c>
      <c r="I6" s="19">
        <v>32.5</v>
      </c>
      <c r="J6" s="19">
        <v>31.360001</v>
      </c>
      <c r="K6" s="19">
        <v>32</v>
      </c>
    </row>
    <row r="7" spans="1:15">
      <c r="A7" s="18">
        <v>41053</v>
      </c>
      <c r="B7" s="19">
        <v>32.950001</v>
      </c>
      <c r="C7" s="19">
        <v>33.209999000000003</v>
      </c>
      <c r="D7" s="19">
        <v>31.77</v>
      </c>
      <c r="E7" s="19">
        <v>33.029998999999997</v>
      </c>
      <c r="G7" s="18">
        <v>41053</v>
      </c>
      <c r="H7" s="19">
        <v>32.950001</v>
      </c>
      <c r="I7" s="19">
        <v>33.209999000000003</v>
      </c>
      <c r="J7" s="19">
        <v>31.77</v>
      </c>
      <c r="K7" s="19">
        <v>33.029998999999997</v>
      </c>
      <c r="M7" s="35"/>
      <c r="N7" s="35"/>
      <c r="O7" s="35"/>
    </row>
    <row r="8" spans="1:15">
      <c r="A8" s="18">
        <v>41054</v>
      </c>
      <c r="B8" s="19">
        <v>32.900002000000001</v>
      </c>
      <c r="C8" s="19">
        <v>32.950001</v>
      </c>
      <c r="D8" s="19">
        <v>31.110001</v>
      </c>
      <c r="E8" s="19">
        <v>31.91</v>
      </c>
      <c r="G8" s="18">
        <v>41054</v>
      </c>
      <c r="H8" s="19">
        <v>32.900002000000001</v>
      </c>
      <c r="I8" s="19">
        <v>32.950001</v>
      </c>
      <c r="J8" s="19">
        <v>31.110001</v>
      </c>
      <c r="K8" s="19">
        <v>31.91</v>
      </c>
      <c r="L8" s="117"/>
    </row>
    <row r="9" spans="1:15">
      <c r="A9" s="18">
        <v>41058</v>
      </c>
      <c r="B9" s="19">
        <v>31.48</v>
      </c>
      <c r="C9" s="19">
        <v>31.690000999999999</v>
      </c>
      <c r="D9" s="19">
        <v>28.65</v>
      </c>
      <c r="E9" s="19">
        <v>28.84</v>
      </c>
      <c r="G9" s="18">
        <v>41058</v>
      </c>
      <c r="H9" s="19">
        <v>31.48</v>
      </c>
      <c r="I9" s="19">
        <v>31.690000999999999</v>
      </c>
      <c r="J9" s="19">
        <v>28.65</v>
      </c>
      <c r="K9" s="19">
        <v>28.84</v>
      </c>
      <c r="L9" s="117"/>
    </row>
    <row r="10" spans="1:15">
      <c r="A10" s="18">
        <v>41059</v>
      </c>
      <c r="B10" s="19">
        <v>28.700001</v>
      </c>
      <c r="C10" s="19">
        <v>29.549999</v>
      </c>
      <c r="D10" s="19">
        <v>27.860001</v>
      </c>
      <c r="E10" s="19">
        <v>28.190000999999999</v>
      </c>
    </row>
    <row r="11" spans="1:15">
      <c r="A11" s="18">
        <v>41060</v>
      </c>
      <c r="B11" s="19">
        <v>28.549999</v>
      </c>
      <c r="C11" s="19">
        <v>29.67</v>
      </c>
      <c r="D11" s="19">
        <v>26.83</v>
      </c>
      <c r="E11" s="19">
        <v>29.6</v>
      </c>
      <c r="G11" s="5" t="s">
        <v>6</v>
      </c>
      <c r="H11" s="5" t="s">
        <v>7</v>
      </c>
      <c r="I11" s="5" t="s">
        <v>8</v>
      </c>
      <c r="J11" s="5" t="s">
        <v>9</v>
      </c>
      <c r="K11" s="5" t="s">
        <v>10</v>
      </c>
    </row>
    <row r="12" spans="1:15">
      <c r="A12" s="18">
        <v>41061</v>
      </c>
      <c r="B12" s="19">
        <v>28.889999</v>
      </c>
      <c r="C12" s="19">
        <v>29.15</v>
      </c>
      <c r="D12" s="19">
        <v>27.389999</v>
      </c>
      <c r="E12" s="19">
        <v>27.719999000000001</v>
      </c>
      <c r="G12" s="18">
        <v>41053</v>
      </c>
      <c r="H12" s="19">
        <v>32.950001</v>
      </c>
      <c r="I12" s="19">
        <v>33.209999000000003</v>
      </c>
      <c r="J12" s="19">
        <v>31.77</v>
      </c>
      <c r="K12" s="19">
        <v>33.029998999999997</v>
      </c>
      <c r="L12" s="117"/>
    </row>
    <row r="13" spans="1:15">
      <c r="G13" s="18">
        <v>41054</v>
      </c>
      <c r="H13" s="19">
        <v>32.900002000000001</v>
      </c>
      <c r="I13" s="19">
        <v>32.950001</v>
      </c>
      <c r="J13" s="19">
        <v>30.940000999999999</v>
      </c>
      <c r="K13" s="19">
        <v>31.91</v>
      </c>
      <c r="L13" s="117"/>
    </row>
    <row r="14" spans="1:15">
      <c r="G14" s="18">
        <v>41058</v>
      </c>
      <c r="H14" s="19">
        <v>31.48</v>
      </c>
      <c r="I14" s="19">
        <v>31.690000999999999</v>
      </c>
      <c r="J14" s="19">
        <v>30.940000999999999</v>
      </c>
      <c r="K14" s="19">
        <v>28.84</v>
      </c>
    </row>
    <row r="15" spans="1:15">
      <c r="G15" s="18">
        <v>41059</v>
      </c>
      <c r="H15" s="19">
        <v>28.700001</v>
      </c>
      <c r="I15" s="19">
        <v>29.549999</v>
      </c>
      <c r="J15" s="19">
        <v>27.860001</v>
      </c>
      <c r="K15" s="19">
        <v>28.190000999999999</v>
      </c>
    </row>
    <row r="16" spans="1:15">
      <c r="G16" s="18">
        <v>41060</v>
      </c>
      <c r="H16" s="19">
        <v>28.549999</v>
      </c>
      <c r="I16" s="19">
        <v>29.67</v>
      </c>
      <c r="J16" s="19">
        <v>26.83</v>
      </c>
      <c r="K16" s="19">
        <v>29.6</v>
      </c>
    </row>
    <row r="17" spans="1:15">
      <c r="G17" s="18">
        <v>41061</v>
      </c>
      <c r="H17" s="19">
        <v>28.889999</v>
      </c>
      <c r="I17" s="19">
        <v>29.15</v>
      </c>
      <c r="J17" s="19">
        <v>27.389999</v>
      </c>
      <c r="K17" s="19">
        <v>27.719999000000001</v>
      </c>
      <c r="L17" t="s">
        <v>185</v>
      </c>
      <c r="M17" s="35" t="s">
        <v>185</v>
      </c>
      <c r="N17" s="35" t="s">
        <v>185</v>
      </c>
      <c r="O17" s="35" t="s">
        <v>185</v>
      </c>
    </row>
    <row r="24" spans="1:15">
      <c r="A24" s="4" t="str">
        <f>iNPUT!G9</f>
        <v>Date</v>
      </c>
      <c r="B24" s="4" t="str">
        <f>iNPUT!H9</f>
        <v>Open</v>
      </c>
      <c r="C24" s="4" t="str">
        <f>iNPUT!I9</f>
        <v>High</v>
      </c>
      <c r="D24" s="4" t="str">
        <f>iNPUT!J9</f>
        <v>Low</v>
      </c>
      <c r="E24" s="4" t="str">
        <f>iNPUT!K9</f>
        <v>Close</v>
      </c>
    </row>
    <row r="25" spans="1:15">
      <c r="A25">
        <f>iNPUT!G10</f>
        <v>41047</v>
      </c>
      <c r="B25">
        <f>iNPUT!H10</f>
        <v>0.25398331162861626</v>
      </c>
      <c r="C25">
        <f>iNPUT!I10</f>
        <v>0.29577775555555558</v>
      </c>
      <c r="D25">
        <f>iNPUT!J10</f>
        <v>0.24605263157894741</v>
      </c>
      <c r="E25">
        <f>iNPUT!K10</f>
        <v>0.24561862411718541</v>
      </c>
    </row>
    <row r="26" spans="1:15">
      <c r="A26">
        <f>iNPUT!G11</f>
        <v>41050</v>
      </c>
      <c r="B26">
        <f>iNPUT!H11</f>
        <v>0.12271101361976247</v>
      </c>
      <c r="C26">
        <f>iNPUT!I11</f>
        <v>0.11044442222222217</v>
      </c>
      <c r="D26">
        <f>iNPUT!J11</f>
        <v>0.11447368421052635</v>
      </c>
      <c r="E26">
        <f>iNPUT!K11</f>
        <v>0.13575723253989005</v>
      </c>
    </row>
    <row r="27" spans="1:15">
      <c r="A27">
        <f>iNPUT!G12</f>
        <v>41051</v>
      </c>
      <c r="B27">
        <f>iNPUT!H12</f>
        <v>2.9488704625177244E-2</v>
      </c>
      <c r="C27">
        <f>iNPUT!I12</f>
        <v>4.2222200000000105E-2</v>
      </c>
      <c r="D27">
        <f>iNPUT!J12</f>
        <v>6.0263184210526323E-2</v>
      </c>
      <c r="E27">
        <f>iNPUT!K12</f>
        <v>5.6500130787339793E-2</v>
      </c>
    </row>
    <row r="28" spans="1:15">
      <c r="A28">
        <f>iNPUT!G13</f>
        <v>41052</v>
      </c>
      <c r="B28">
        <f>iNPUT!H13</f>
        <v>0</v>
      </c>
      <c r="C28">
        <f>iNPUT!I13</f>
        <v>1.7999977777777804E-2</v>
      </c>
      <c r="D28">
        <f>iNPUT!J13</f>
        <v>7.1315815789473727E-2</v>
      </c>
      <c r="E28">
        <f>iNPUT!K13</f>
        <v>8.2657598744441549E-2</v>
      </c>
    </row>
    <row r="29" spans="1:15">
      <c r="A29">
        <f>iNPUT!G14</f>
        <v>41053</v>
      </c>
      <c r="B29">
        <f>iNPUT!H14</f>
        <v>3.7574317183693674E-2</v>
      </c>
      <c r="C29">
        <f>iNPUT!I14</f>
        <v>3.3777733333333435E-2</v>
      </c>
      <c r="D29">
        <f>iNPUT!J14</f>
        <v>8.2105263157894764E-2</v>
      </c>
      <c r="E29">
        <f>iNPUT!K14</f>
        <v>0.10959976458278831</v>
      </c>
    </row>
    <row r="30" spans="1:15">
      <c r="A30">
        <f>iNPUT!G15</f>
        <v>41054</v>
      </c>
      <c r="B30">
        <f>iNPUT!H15</f>
        <v>3.638528029453704E-2</v>
      </c>
      <c r="C30">
        <f>iNPUT!I15</f>
        <v>2.8000000000000035E-2</v>
      </c>
      <c r="D30">
        <f>iNPUT!J15</f>
        <v>6.4736868421052682E-2</v>
      </c>
      <c r="E30">
        <f>iNPUT!K15</f>
        <v>8.0303426628302393E-2</v>
      </c>
    </row>
    <row r="31" spans="1:15">
      <c r="A31">
        <f>iNPUT!G16</f>
        <v>41058</v>
      </c>
      <c r="B31">
        <f>iNPUT!H16</f>
        <v>2.6159096936007528E-3</v>
      </c>
      <c r="C31">
        <f>iNPUT!I16</f>
        <v>0</v>
      </c>
      <c r="D31">
        <f>iNPUT!J16</f>
        <v>0</v>
      </c>
      <c r="E31">
        <f>iNPUT!K16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"/>
  <sheetViews>
    <sheetView topLeftCell="A13" zoomScale="71" zoomScaleNormal="71" workbookViewId="0">
      <selection activeCell="I17" sqref="I17"/>
    </sheetView>
  </sheetViews>
  <sheetFormatPr defaultRowHeight="15"/>
  <cols>
    <col min="1" max="1" width="10.85546875" customWidth="1"/>
    <col min="2" max="2" width="7" customWidth="1"/>
    <col min="3" max="3" width="12.28515625" customWidth="1"/>
    <col min="4" max="4" width="7.85546875" customWidth="1"/>
    <col min="5" max="5" width="6.7109375" customWidth="1"/>
    <col min="7" max="7" width="10.7109375" bestFit="1" customWidth="1"/>
    <col min="14" max="14" width="11.28515625" customWidth="1"/>
    <col min="24" max="24" width="14.5703125" customWidth="1"/>
  </cols>
  <sheetData>
    <row r="1" spans="1:33">
      <c r="A1" s="1" t="s">
        <v>0</v>
      </c>
      <c r="B1" s="1">
        <v>3</v>
      </c>
      <c r="M1" t="s">
        <v>16</v>
      </c>
    </row>
    <row r="2" spans="1:33">
      <c r="A2" s="1" t="s">
        <v>1</v>
      </c>
      <c r="B2" s="1">
        <v>1</v>
      </c>
      <c r="M2" t="s">
        <v>60</v>
      </c>
      <c r="T2" t="s">
        <v>61</v>
      </c>
    </row>
    <row r="3" spans="1:33">
      <c r="A3" s="1" t="s">
        <v>2</v>
      </c>
      <c r="B3" s="1">
        <v>2</v>
      </c>
      <c r="M3" t="s">
        <v>28</v>
      </c>
      <c r="N3" t="s">
        <v>62</v>
      </c>
    </row>
    <row r="4" spans="1:33">
      <c r="M4" s="4" t="s">
        <v>29</v>
      </c>
      <c r="N4" s="4"/>
      <c r="O4" t="s">
        <v>33</v>
      </c>
    </row>
    <row r="5" spans="1:33">
      <c r="A5" s="1" t="s">
        <v>3</v>
      </c>
      <c r="B5" s="2">
        <v>0.5</v>
      </c>
      <c r="M5" s="35">
        <v>-0.24571428566790501</v>
      </c>
      <c r="N5" s="35">
        <v>0.85036060194095398</v>
      </c>
      <c r="O5" s="35">
        <v>2.92620451446696E-2</v>
      </c>
      <c r="P5" s="35">
        <v>0.184398086691373</v>
      </c>
      <c r="Q5" s="35">
        <v>0.95933570867949003</v>
      </c>
      <c r="R5" s="35">
        <v>-9.9485081832568698E-2</v>
      </c>
      <c r="S5" s="35">
        <v>0.39216633927922701</v>
      </c>
      <c r="T5" s="35">
        <v>-0.115332029515086</v>
      </c>
      <c r="U5" s="35">
        <v>0.43777571266936699</v>
      </c>
      <c r="V5" s="35">
        <v>-0.37798765435810799</v>
      </c>
      <c r="AG5" s="35"/>
    </row>
    <row r="6" spans="1:33">
      <c r="A6" s="3" t="s">
        <v>4</v>
      </c>
      <c r="B6" s="1">
        <v>1</v>
      </c>
      <c r="M6" s="35">
        <v>0.86802039774552897</v>
      </c>
      <c r="N6" s="35">
        <v>0.86042975449316705</v>
      </c>
      <c r="O6" s="35">
        <v>-0.37958092521959402</v>
      </c>
      <c r="P6" s="35">
        <v>7.9506914225139003E-2</v>
      </c>
      <c r="Q6" s="35">
        <v>0.40254345863788299</v>
      </c>
      <c r="R6" s="35">
        <v>0.75986215578417904</v>
      </c>
      <c r="S6" s="35">
        <v>-0.242968242321522</v>
      </c>
      <c r="T6" s="35">
        <v>-0.86908489349029905</v>
      </c>
      <c r="U6" s="35">
        <v>0.69643092862904399</v>
      </c>
      <c r="V6" s="35">
        <v>0.77122355462346104</v>
      </c>
      <c r="AG6" s="35"/>
    </row>
    <row r="7" spans="1:33">
      <c r="M7" s="35">
        <v>-0.20644416090359599</v>
      </c>
      <c r="N7" s="35">
        <v>-0.248561659698114</v>
      </c>
      <c r="O7" s="35">
        <v>-8.52532467742039E-2</v>
      </c>
      <c r="P7" s="35">
        <v>0.25112624003832001</v>
      </c>
      <c r="Q7" s="35">
        <v>-0.20415488921559699</v>
      </c>
      <c r="R7" s="35">
        <v>0.89488657964323504</v>
      </c>
      <c r="S7" s="35">
        <v>-1.0754663727889E-2</v>
      </c>
      <c r="T7" s="35">
        <v>0.47624777903135401</v>
      </c>
      <c r="U7" s="35">
        <v>0.98462066896193601</v>
      </c>
      <c r="V7" s="35">
        <v>0.85811756102465997</v>
      </c>
      <c r="AG7" s="35"/>
    </row>
    <row r="8" spans="1:33">
      <c r="A8" t="s">
        <v>5</v>
      </c>
      <c r="G8" t="s">
        <v>15</v>
      </c>
      <c r="M8" s="35">
        <v>0.84287438280084104</v>
      </c>
      <c r="N8" s="35">
        <v>-0.32420606505682098</v>
      </c>
      <c r="O8" s="35">
        <v>0.90772282903366497</v>
      </c>
      <c r="P8" s="35">
        <v>-0.59373879210080704</v>
      </c>
      <c r="Q8" s="35">
        <v>0.62190803906297498</v>
      </c>
      <c r="R8" s="35">
        <v>0.54049934907390895</v>
      </c>
      <c r="S8" s="35">
        <v>0.49659237129921802</v>
      </c>
      <c r="T8" s="35">
        <v>-8.2000833192932499E-2</v>
      </c>
      <c r="U8" s="35">
        <v>-7.8056646290275797E-2</v>
      </c>
      <c r="V8" s="35">
        <v>-0.912741137728037</v>
      </c>
      <c r="AG8" s="35"/>
    </row>
    <row r="9" spans="1:33">
      <c r="A9" s="5" t="s">
        <v>6</v>
      </c>
      <c r="B9" s="5" t="s">
        <v>7</v>
      </c>
      <c r="C9" s="5" t="s">
        <v>8</v>
      </c>
      <c r="D9" s="5" t="s">
        <v>9</v>
      </c>
      <c r="E9" s="5" t="s">
        <v>10</v>
      </c>
      <c r="G9" s="5" t="s">
        <v>6</v>
      </c>
      <c r="H9" s="5" t="s">
        <v>7</v>
      </c>
      <c r="I9" s="5" t="s">
        <v>8</v>
      </c>
      <c r="J9" s="5" t="s">
        <v>9</v>
      </c>
      <c r="K9" s="5" t="s">
        <v>10</v>
      </c>
      <c r="M9" s="35">
        <v>-3.3688638013480598E-2</v>
      </c>
      <c r="N9" s="35">
        <v>-0.37633417815307302</v>
      </c>
      <c r="O9" s="35">
        <v>0.106290154056943</v>
      </c>
      <c r="P9" s="35">
        <v>-0.476211950266822</v>
      </c>
      <c r="Q9" s="35">
        <v>-0.281579612441484</v>
      </c>
      <c r="R9" s="35">
        <v>-0.77199317520024102</v>
      </c>
      <c r="S9" s="35">
        <v>-0.72069876899548801</v>
      </c>
      <c r="T9" s="35">
        <v>-0.42186846550169199</v>
      </c>
      <c r="U9" s="35">
        <v>0.23591815774516101</v>
      </c>
      <c r="V9" s="35">
        <v>0.16129818738304899</v>
      </c>
      <c r="AG9" s="35"/>
    </row>
    <row r="10" spans="1:33">
      <c r="A10" s="16">
        <v>41047</v>
      </c>
      <c r="B10" s="17">
        <v>42.049999</v>
      </c>
      <c r="C10" s="17">
        <v>45</v>
      </c>
      <c r="D10" s="17">
        <v>38</v>
      </c>
      <c r="E10" s="17">
        <v>38.229999999999997</v>
      </c>
      <c r="G10" s="12">
        <f>A10</f>
        <v>41047</v>
      </c>
      <c r="H10">
        <f t="shared" ref="H10:K14" si="0">(B10-B$17)/B$18</f>
        <v>0.25398331162861626</v>
      </c>
      <c r="I10" s="35">
        <f t="shared" si="0"/>
        <v>0.29577775555555558</v>
      </c>
      <c r="J10" s="35">
        <f t="shared" si="0"/>
        <v>0.24605263157894741</v>
      </c>
      <c r="K10" s="35">
        <f t="shared" si="0"/>
        <v>0.24561862411718541</v>
      </c>
      <c r="M10" s="35">
        <v>0.63718613541014402</v>
      </c>
      <c r="N10" s="35">
        <v>6.4674992228903605E-2</v>
      </c>
      <c r="O10" s="35">
        <v>0.79265583347785296</v>
      </c>
      <c r="P10" s="35">
        <v>-0.62277947400202505</v>
      </c>
      <c r="Q10" s="35">
        <v>-0.75087270017404195</v>
      </c>
      <c r="R10" s="35">
        <v>-4.0263882830577198E-2</v>
      </c>
      <c r="S10" s="35">
        <v>-0.90475694619612901</v>
      </c>
      <c r="T10" s="35">
        <v>-0.52496061466262001</v>
      </c>
      <c r="U10" s="35">
        <v>-0.64859607081584503</v>
      </c>
      <c r="V10" s="35">
        <v>5.6959619118414198E-2</v>
      </c>
      <c r="AG10" s="35"/>
    </row>
    <row r="11" spans="1:33">
      <c r="A11" s="16">
        <v>41050</v>
      </c>
      <c r="B11" s="17">
        <v>36.529998999999997</v>
      </c>
      <c r="C11" s="17">
        <v>36.659999999999997</v>
      </c>
      <c r="D11" s="17">
        <v>33</v>
      </c>
      <c r="E11" s="17">
        <v>34.029998999999997</v>
      </c>
      <c r="G11" s="12">
        <f t="shared" ref="G11:G14" si="1">A11</f>
        <v>41050</v>
      </c>
      <c r="H11" s="35">
        <f t="shared" si="0"/>
        <v>0.12271101361976247</v>
      </c>
      <c r="I11" s="35">
        <f t="shared" si="0"/>
        <v>0.11044442222222217</v>
      </c>
      <c r="J11" s="35">
        <f t="shared" si="0"/>
        <v>0.11447368421052635</v>
      </c>
      <c r="K11" s="35">
        <f t="shared" si="0"/>
        <v>0.13575723253989005</v>
      </c>
      <c r="M11" s="35">
        <v>-0.91169719770305402</v>
      </c>
      <c r="N11" s="35">
        <v>-0.91663759835016501</v>
      </c>
      <c r="O11" s="35">
        <v>0.58263103190466103</v>
      </c>
      <c r="P11" s="35">
        <v>0.54204509846008997</v>
      </c>
      <c r="Q11" s="35">
        <v>0.13065204355176299</v>
      </c>
      <c r="R11" s="35">
        <v>-0.232408057101884</v>
      </c>
      <c r="S11" s="35">
        <v>-0.29982545778926001</v>
      </c>
      <c r="T11" s="35">
        <v>0.387831388002504</v>
      </c>
      <c r="U11" s="35">
        <v>-0.70537503491824105</v>
      </c>
      <c r="V11" s="35">
        <v>5.4400065890228097E-2</v>
      </c>
      <c r="AG11" s="35"/>
    </row>
    <row r="12" spans="1:33">
      <c r="A12" s="16">
        <v>41051</v>
      </c>
      <c r="B12" s="17">
        <v>32.610000999999997</v>
      </c>
      <c r="C12" s="17">
        <v>33.590000000000003</v>
      </c>
      <c r="D12" s="17">
        <v>30.940000999999999</v>
      </c>
      <c r="E12" s="17">
        <v>31</v>
      </c>
      <c r="G12" s="12">
        <f t="shared" si="1"/>
        <v>41051</v>
      </c>
      <c r="H12" s="35">
        <f t="shared" si="0"/>
        <v>2.9488704625177244E-2</v>
      </c>
      <c r="I12" s="35">
        <f t="shared" si="0"/>
        <v>4.2222200000000105E-2</v>
      </c>
      <c r="J12" s="35">
        <f t="shared" si="0"/>
        <v>6.0263184210526323E-2</v>
      </c>
      <c r="K12" s="35">
        <f t="shared" si="0"/>
        <v>5.6500130787339793E-2</v>
      </c>
      <c r="M12" s="35">
        <v>-0.73101821009060897</v>
      </c>
      <c r="N12" s="35">
        <v>0.43617224360187501</v>
      </c>
      <c r="O12" s="35">
        <v>-0.312168511613377</v>
      </c>
      <c r="P12" s="35">
        <v>-0.32548577581627902</v>
      </c>
      <c r="Q12" s="35">
        <v>-0.59304823356445002</v>
      </c>
      <c r="R12" s="35">
        <v>4.4100620359316597E-2</v>
      </c>
      <c r="S12" s="35">
        <v>-0.66962364949557396</v>
      </c>
      <c r="T12" s="35">
        <v>0.45575040903341901</v>
      </c>
      <c r="U12" s="35">
        <v>-0.32761969644373001</v>
      </c>
      <c r="V12" s="35">
        <v>-4.3612854880400898E-2</v>
      </c>
      <c r="AG12" s="35"/>
    </row>
    <row r="13" spans="1:33">
      <c r="A13" s="16">
        <v>41052</v>
      </c>
      <c r="B13" s="17">
        <v>31.370000999999998</v>
      </c>
      <c r="C13" s="17">
        <v>32.5</v>
      </c>
      <c r="D13" s="17">
        <v>31.360001</v>
      </c>
      <c r="E13" s="17">
        <v>32</v>
      </c>
      <c r="G13" s="12">
        <f t="shared" si="1"/>
        <v>41052</v>
      </c>
      <c r="H13" s="35">
        <f t="shared" si="0"/>
        <v>0</v>
      </c>
      <c r="I13" s="35">
        <f t="shared" si="0"/>
        <v>1.7999977777777804E-2</v>
      </c>
      <c r="J13" s="35">
        <f t="shared" si="0"/>
        <v>7.1315815789473727E-2</v>
      </c>
      <c r="K13" s="35">
        <f t="shared" si="0"/>
        <v>8.2657598744441549E-2</v>
      </c>
      <c r="M13" s="35">
        <v>0.422948332023037</v>
      </c>
      <c r="N13" s="35">
        <v>-0.43776731755294501</v>
      </c>
      <c r="O13" s="35">
        <v>0.90236966873465996</v>
      </c>
      <c r="P13" s="35">
        <v>0.98390974381523899</v>
      </c>
      <c r="Q13" s="35">
        <v>-0.58665370366138203</v>
      </c>
      <c r="R13" s="35">
        <v>0.18483402433478699</v>
      </c>
      <c r="S13" s="35">
        <v>0.26953863477411599</v>
      </c>
      <c r="T13" s="35">
        <v>-0.48213197379355999</v>
      </c>
      <c r="U13" s="35">
        <v>0.64127493451894502</v>
      </c>
      <c r="V13" s="35">
        <v>-0.46089027443845998</v>
      </c>
      <c r="AG13" s="35"/>
    </row>
    <row r="14" spans="1:33">
      <c r="A14" s="16">
        <v>41053</v>
      </c>
      <c r="B14" s="17">
        <v>32.950001</v>
      </c>
      <c r="C14" s="17">
        <v>33.209999000000003</v>
      </c>
      <c r="D14" s="17">
        <v>31.77</v>
      </c>
      <c r="E14" s="17">
        <v>33.029998999999997</v>
      </c>
      <c r="F14" t="s">
        <v>11</v>
      </c>
      <c r="G14" s="12">
        <f t="shared" si="1"/>
        <v>41053</v>
      </c>
      <c r="H14" s="35">
        <f t="shared" si="0"/>
        <v>3.7574317183693674E-2</v>
      </c>
      <c r="I14" s="35">
        <f t="shared" si="0"/>
        <v>3.3777733333333435E-2</v>
      </c>
      <c r="J14" s="35">
        <f t="shared" si="0"/>
        <v>8.2105263157894764E-2</v>
      </c>
      <c r="K14" s="35">
        <f t="shared" si="0"/>
        <v>0.10959976458278831</v>
      </c>
      <c r="M14" s="35">
        <v>-0.32251625653697003</v>
      </c>
      <c r="N14" s="35">
        <v>-0.71297747540941403</v>
      </c>
      <c r="O14" s="35">
        <v>-0.29056653558819001</v>
      </c>
      <c r="P14" s="35">
        <v>-0.49684985298294598</v>
      </c>
      <c r="Q14" s="35">
        <v>-0.58580241667415001</v>
      </c>
      <c r="R14" s="35">
        <v>0.324760846625892</v>
      </c>
      <c r="S14" s="35">
        <v>-0.136000234636562</v>
      </c>
      <c r="T14" s="35">
        <v>-0.79160649393643101</v>
      </c>
      <c r="U14" s="35">
        <v>0.62867453942059603</v>
      </c>
      <c r="V14" s="35">
        <v>0.16489798712270701</v>
      </c>
      <c r="AG14" s="35"/>
    </row>
    <row r="15" spans="1:33">
      <c r="A15" s="18">
        <v>41054</v>
      </c>
      <c r="B15" s="19">
        <v>32.900002000000001</v>
      </c>
      <c r="C15" s="19">
        <v>32.950001</v>
      </c>
      <c r="D15" s="19">
        <v>31.110001</v>
      </c>
      <c r="E15" s="19">
        <v>31.91</v>
      </c>
      <c r="G15" s="12">
        <f>A15</f>
        <v>41054</v>
      </c>
      <c r="H15" s="35">
        <f t="shared" ref="H15:J16" si="2">(B15-B$17)/B$18</f>
        <v>3.638528029453704E-2</v>
      </c>
      <c r="I15" s="35">
        <f t="shared" si="2"/>
        <v>2.8000000000000035E-2</v>
      </c>
      <c r="J15" s="35">
        <f t="shared" si="2"/>
        <v>6.4736868421052682E-2</v>
      </c>
      <c r="K15" s="35">
        <f t="shared" ref="K15:K16" si="3">(E15-E$17)/E$18</f>
        <v>8.0303426628302393E-2</v>
      </c>
      <c r="M15" s="35">
        <v>-8.5563577975749705E-2</v>
      </c>
      <c r="N15" s="35">
        <v>-0.86354554821761398</v>
      </c>
      <c r="O15" s="35">
        <v>0.20694458527293799</v>
      </c>
      <c r="P15" s="35">
        <v>-0.78311659057955896</v>
      </c>
      <c r="Q15" s="35">
        <v>0.23243438399188701</v>
      </c>
      <c r="R15" s="35">
        <v>-0.75814815425682303</v>
      </c>
      <c r="S15" s="35">
        <v>0.67017113149798302</v>
      </c>
      <c r="T15" s="35">
        <v>2.11558022796221E-3</v>
      </c>
      <c r="U15" s="35">
        <v>0.92332832021988498</v>
      </c>
      <c r="V15" s="35">
        <v>-0.72784152832272997</v>
      </c>
      <c r="AG15" s="35"/>
    </row>
    <row r="16" spans="1:33">
      <c r="A16" s="18">
        <v>41058</v>
      </c>
      <c r="B16" s="19">
        <v>31.48</v>
      </c>
      <c r="C16" s="19">
        <v>31.690000999999999</v>
      </c>
      <c r="D16" s="19">
        <v>28.65</v>
      </c>
      <c r="E16" s="19">
        <v>28.84</v>
      </c>
      <c r="G16" s="12">
        <f>A16</f>
        <v>41058</v>
      </c>
      <c r="H16" s="35">
        <f t="shared" si="2"/>
        <v>2.6159096936007528E-3</v>
      </c>
      <c r="I16" s="35">
        <f t="shared" si="2"/>
        <v>0</v>
      </c>
      <c r="J16" s="35">
        <f t="shared" si="2"/>
        <v>0</v>
      </c>
      <c r="K16" s="35">
        <f t="shared" si="3"/>
        <v>0</v>
      </c>
      <c r="M16" s="35">
        <v>-0.27839803785600797</v>
      </c>
      <c r="N16" s="35">
        <v>-0.56810615556787003</v>
      </c>
      <c r="O16" s="35">
        <v>0.16909449788559699</v>
      </c>
      <c r="P16" s="35">
        <v>-0.14374156732430901</v>
      </c>
      <c r="Q16" s="35">
        <v>0.62630421594589303</v>
      </c>
      <c r="R16" s="35">
        <v>0.59097555657809597</v>
      </c>
      <c r="S16" s="35">
        <v>0.188457129018791</v>
      </c>
      <c r="T16" s="35">
        <v>-8.8438995884666305E-2</v>
      </c>
      <c r="U16" s="35">
        <v>0.90578063072025505</v>
      </c>
      <c r="V16" s="35">
        <v>-0.88197478195644097</v>
      </c>
      <c r="AG16" s="35"/>
    </row>
    <row r="17" spans="1:33">
      <c r="A17" t="s">
        <v>13</v>
      </c>
      <c r="B17" s="10">
        <f>MIN(B10:B16)</f>
        <v>31.370000999999998</v>
      </c>
      <c r="C17" s="10">
        <f t="shared" ref="C17:E17" si="4">MIN(C10:C16)</f>
        <v>31.690000999999999</v>
      </c>
      <c r="D17" s="10">
        <f t="shared" si="4"/>
        <v>28.65</v>
      </c>
      <c r="E17" s="10">
        <f t="shared" si="4"/>
        <v>28.84</v>
      </c>
      <c r="M17" s="35">
        <v>0.10084364551318201</v>
      </c>
      <c r="N17" s="35">
        <v>-0.295229906505664</v>
      </c>
      <c r="O17" s="35">
        <v>0.59368906530708698</v>
      </c>
      <c r="P17" s="35">
        <v>-0.97344654545605402</v>
      </c>
      <c r="Q17" s="35">
        <v>0.25539685132158702</v>
      </c>
      <c r="R17" s="35">
        <v>0.82321609192014</v>
      </c>
      <c r="S17" s="35">
        <v>0.55397886876325297</v>
      </c>
      <c r="T17" s="35">
        <v>-6.1636168391381897E-2</v>
      </c>
      <c r="U17" s="35">
        <v>-0.95446925122432003</v>
      </c>
      <c r="V17" s="35">
        <v>0.25833182189588599</v>
      </c>
      <c r="AG17" s="35"/>
    </row>
    <row r="18" spans="1:33">
      <c r="A18" t="s">
        <v>14</v>
      </c>
      <c r="B18" s="10">
        <f>MAX(B10:B16)</f>
        <v>42.049999</v>
      </c>
      <c r="C18" s="10">
        <f t="shared" ref="C18:E18" si="5">MAX(C10:C16)</f>
        <v>45</v>
      </c>
      <c r="D18" s="10">
        <f t="shared" si="5"/>
        <v>38</v>
      </c>
      <c r="E18" s="10">
        <f t="shared" si="5"/>
        <v>38.229999999999997</v>
      </c>
      <c r="M18" s="35">
        <v>-0.74387335851811298</v>
      </c>
      <c r="N18" s="35">
        <v>0.84961193364862697</v>
      </c>
      <c r="O18" s="35">
        <v>-0.99958067658662197</v>
      </c>
      <c r="P18" s="35">
        <v>0.80442242644253603</v>
      </c>
      <c r="Q18" s="35">
        <v>-0.584357739910914</v>
      </c>
      <c r="R18" s="35">
        <v>-0.77521831110930295</v>
      </c>
      <c r="S18" s="35">
        <v>0.37434472784919398</v>
      </c>
      <c r="T18" s="35">
        <v>-0.64238117558075902</v>
      </c>
      <c r="U18" s="35">
        <v>0.21701275843269399</v>
      </c>
      <c r="V18" s="35">
        <v>-0.124984937433835</v>
      </c>
      <c r="AG18" s="35"/>
    </row>
    <row r="19" spans="1:33">
      <c r="A19" s="71">
        <v>41054</v>
      </c>
      <c r="B19" s="72">
        <v>32.900002000000001</v>
      </c>
      <c r="C19" s="72">
        <v>32.950001</v>
      </c>
      <c r="D19" s="72">
        <v>31.110001</v>
      </c>
      <c r="E19" s="72">
        <v>31.91</v>
      </c>
      <c r="F19" s="73" t="s">
        <v>12</v>
      </c>
      <c r="G19" s="74">
        <f>A19</f>
        <v>41054</v>
      </c>
      <c r="H19" s="73">
        <f t="shared" ref="H19:K23" si="6">(B19-B$24)/B$25</f>
        <v>0.10344834966583473</v>
      </c>
      <c r="I19" s="73">
        <f t="shared" si="6"/>
        <v>8.4444466666666704E-2</v>
      </c>
      <c r="J19" s="73">
        <f t="shared" si="6"/>
        <v>0.11263160526315795</v>
      </c>
      <c r="K19" s="73">
        <f t="shared" si="6"/>
        <v>0.10959981689772427</v>
      </c>
      <c r="M19" s="35">
        <v>-0.69024293478626797</v>
      </c>
      <c r="N19" s="35">
        <v>0.220126548897839</v>
      </c>
      <c r="O19" s="35">
        <v>-0.42138024293502901</v>
      </c>
      <c r="P19" s="35">
        <v>0.70010880369407502</v>
      </c>
      <c r="Q19" s="35">
        <v>-0.52137237014203397</v>
      </c>
      <c r="R19" s="35">
        <v>0.83425682437096704</v>
      </c>
      <c r="S19" s="35">
        <v>0.79766220000757304</v>
      </c>
      <c r="T19" s="35">
        <v>0.97835733304528905</v>
      </c>
      <c r="U19" s="35">
        <v>-0.32973610570879203</v>
      </c>
      <c r="V19" s="35">
        <v>-0.60402167308474297</v>
      </c>
      <c r="AG19" s="35"/>
    </row>
    <row r="20" spans="1:33">
      <c r="A20" s="71">
        <v>41058</v>
      </c>
      <c r="B20" s="72">
        <v>31.48</v>
      </c>
      <c r="C20" s="72">
        <v>31.690000999999999</v>
      </c>
      <c r="D20" s="72">
        <v>28.65</v>
      </c>
      <c r="E20" s="72">
        <v>28.84</v>
      </c>
      <c r="F20" s="73"/>
      <c r="G20" s="74">
        <f>A20</f>
        <v>41058</v>
      </c>
      <c r="H20" s="73">
        <f t="shared" si="6"/>
        <v>6.967897906489845E-2</v>
      </c>
      <c r="I20" s="73">
        <f t="shared" si="6"/>
        <v>5.6444466666666672E-2</v>
      </c>
      <c r="J20" s="73">
        <f t="shared" si="6"/>
        <v>4.7894736842105268E-2</v>
      </c>
      <c r="K20" s="73">
        <f t="shared" si="6"/>
        <v>2.9296390269421883E-2</v>
      </c>
      <c r="M20" s="35">
        <v>0.34674523325583501</v>
      </c>
      <c r="N20" s="35">
        <v>0.63582599694530895</v>
      </c>
      <c r="O20" s="35">
        <v>-0.74845881874345699</v>
      </c>
      <c r="P20" s="35">
        <v>0.107733446188696</v>
      </c>
      <c r="Q20" s="35">
        <v>0.68142855183136697</v>
      </c>
      <c r="R20" s="35">
        <v>0.19680125107297</v>
      </c>
      <c r="S20" s="35">
        <v>0.43054744456285499</v>
      </c>
      <c r="T20" s="35">
        <v>0.3177671688257</v>
      </c>
      <c r="U20" s="35">
        <v>-0.548290639848664</v>
      </c>
      <c r="V20" s="35">
        <v>0.46099053413924401</v>
      </c>
      <c r="AG20" s="35"/>
    </row>
    <row r="21" spans="1:33">
      <c r="A21" s="71">
        <v>41059</v>
      </c>
      <c r="B21" s="72">
        <v>28.700001</v>
      </c>
      <c r="C21" s="72">
        <v>29.549999</v>
      </c>
      <c r="D21" s="72">
        <v>27.860001</v>
      </c>
      <c r="E21" s="72">
        <v>28.190000999999999</v>
      </c>
      <c r="F21" s="73"/>
      <c r="G21" s="74">
        <f>A21</f>
        <v>41059</v>
      </c>
      <c r="H21" s="73">
        <f t="shared" si="6"/>
        <v>3.5672295735369847E-3</v>
      </c>
      <c r="I21" s="73">
        <f t="shared" si="6"/>
        <v>8.8888666666666911E-3</v>
      </c>
      <c r="J21" s="73">
        <f t="shared" si="6"/>
        <v>2.7105289473684267E-2</v>
      </c>
      <c r="K21" s="73">
        <f t="shared" si="6"/>
        <v>1.2294062254773671E-2</v>
      </c>
      <c r="AG21" s="35"/>
    </row>
    <row r="22" spans="1:33">
      <c r="A22" s="71">
        <v>41060</v>
      </c>
      <c r="B22" s="72">
        <v>28.549999</v>
      </c>
      <c r="C22" s="72">
        <v>29.67</v>
      </c>
      <c r="D22" s="72">
        <v>26.83</v>
      </c>
      <c r="E22" s="72">
        <v>29.6</v>
      </c>
      <c r="F22" s="73"/>
      <c r="G22" s="74">
        <f>A22</f>
        <v>41060</v>
      </c>
      <c r="H22" s="73">
        <f t="shared" si="6"/>
        <v>0</v>
      </c>
      <c r="I22" s="73">
        <f t="shared" si="6"/>
        <v>1.1555555555555624E-2</v>
      </c>
      <c r="J22" s="73">
        <f t="shared" si="6"/>
        <v>0</v>
      </c>
      <c r="K22" s="73">
        <f t="shared" si="6"/>
        <v>4.9176065916819257E-2</v>
      </c>
      <c r="AG22" s="35"/>
    </row>
    <row r="23" spans="1:33">
      <c r="A23" s="71">
        <v>41061</v>
      </c>
      <c r="B23" s="72">
        <v>28.889999</v>
      </c>
      <c r="C23" s="72">
        <v>29.15</v>
      </c>
      <c r="D23" s="72">
        <v>27.389999</v>
      </c>
      <c r="E23" s="72">
        <v>27.719999000000001</v>
      </c>
      <c r="F23" s="73"/>
      <c r="G23" s="74">
        <f>A23</f>
        <v>41061</v>
      </c>
      <c r="H23" s="73">
        <f t="shared" si="6"/>
        <v>8.0856125585163485E-3</v>
      </c>
      <c r="I23" s="73">
        <f t="shared" si="6"/>
        <v>0</v>
      </c>
      <c r="J23" s="73">
        <f t="shared" si="6"/>
        <v>1.4736815789473718E-2</v>
      </c>
      <c r="K23" s="73">
        <f t="shared" si="6"/>
        <v>0</v>
      </c>
      <c r="AG23" s="35"/>
    </row>
    <row r="24" spans="1:33">
      <c r="A24" s="73" t="s">
        <v>13</v>
      </c>
      <c r="B24" s="75">
        <f>MIN(B10:B23)</f>
        <v>28.549999</v>
      </c>
      <c r="C24" s="75">
        <f>MIN(C10:C23)</f>
        <v>29.15</v>
      </c>
      <c r="D24" s="75">
        <f>MIN(D10:D23)</f>
        <v>26.83</v>
      </c>
      <c r="E24" s="75">
        <f>MIN(E10:E23)</f>
        <v>27.719999000000001</v>
      </c>
      <c r="F24" s="73"/>
      <c r="G24" s="73"/>
      <c r="H24" s="73"/>
      <c r="I24" s="73"/>
      <c r="J24" s="73"/>
      <c r="K24" s="73"/>
      <c r="AG24" s="35"/>
    </row>
    <row r="25" spans="1:33" ht="15.75" thickBot="1">
      <c r="A25" s="73" t="s">
        <v>14</v>
      </c>
      <c r="B25" s="75">
        <f>MAX(B10:B23)</f>
        <v>42.049999</v>
      </c>
      <c r="C25" s="75">
        <f>MAX(C10:C23)</f>
        <v>45</v>
      </c>
      <c r="D25" s="75">
        <f>MAX(D10:D23)</f>
        <v>38</v>
      </c>
      <c r="E25" s="75">
        <f>MAX(E10:E23)</f>
        <v>38.229999999999997</v>
      </c>
      <c r="F25" s="73"/>
      <c r="G25" s="73"/>
      <c r="H25" s="73"/>
      <c r="I25" s="73"/>
      <c r="J25" s="73"/>
      <c r="K25" s="73"/>
    </row>
    <row r="26" spans="1:33">
      <c r="M26" s="102" t="s">
        <v>35</v>
      </c>
      <c r="N26" s="102"/>
      <c r="O26" s="102"/>
      <c r="P26" s="102"/>
      <c r="Q26" s="102"/>
      <c r="R26" s="102"/>
      <c r="S26" s="102"/>
      <c r="T26" s="102"/>
      <c r="W26" s="91"/>
      <c r="X26" s="83" t="s">
        <v>37</v>
      </c>
      <c r="Y26" s="83"/>
      <c r="Z26" s="83"/>
      <c r="AA26" s="83"/>
      <c r="AB26" s="83"/>
      <c r="AC26" s="84"/>
    </row>
    <row r="27" spans="1:33" ht="15" customHeight="1">
      <c r="W27" s="103" t="s">
        <v>147</v>
      </c>
      <c r="X27" s="21">
        <f t="array" ref="X27:X42">MMULT($M5:$V20,N30:N39)</f>
        <v>2.7870324441619167E-2</v>
      </c>
      <c r="Y27" s="21">
        <f t="array" ref="Y27:Y42">MMULT($M5:$V20,O30:O39)</f>
        <v>-0.1834188439064422</v>
      </c>
      <c r="Z27" s="21">
        <f t="array" ref="Z27:Z42">MMULT($M5:$V20,P30:P39)</f>
        <v>-0.28487190430154796</v>
      </c>
      <c r="AA27" s="21">
        <f t="array" ref="AA27:AA42">MMULT($M5:$V20,Q30:Q39)</f>
        <v>-0.30730099095437025</v>
      </c>
      <c r="AB27" s="21">
        <f t="array" ref="AB27:AB42">MMULT($M5:$V20,R30:R39)</f>
        <v>-0.3086369705836044</v>
      </c>
      <c r="AC27" s="92">
        <f t="array" ref="AC27:AC42">MMULT($M5:$V20,S30:S39)</f>
        <v>-0.32976036725491875</v>
      </c>
      <c r="AE27" s="35"/>
    </row>
    <row r="28" spans="1:33" ht="15.75" thickBot="1">
      <c r="W28" s="103"/>
      <c r="X28" s="21">
        <v>1.0808127285130327</v>
      </c>
      <c r="Y28" s="21">
        <v>0.97942167366435418</v>
      </c>
      <c r="Z28" s="21">
        <v>0.95748648675142722</v>
      </c>
      <c r="AA28" s="21">
        <v>0.99381128818853248</v>
      </c>
      <c r="AB28" s="21">
        <v>1.0211931411074668</v>
      </c>
      <c r="AC28" s="92">
        <v>1.0064188091705339</v>
      </c>
    </row>
    <row r="29" spans="1:33" ht="15.75" thickBot="1">
      <c r="A29" s="81" t="s">
        <v>17</v>
      </c>
      <c r="B29" s="82"/>
      <c r="C29" s="82"/>
      <c r="D29" s="83" t="s">
        <v>34</v>
      </c>
      <c r="E29" s="83"/>
      <c r="F29" s="83"/>
      <c r="G29" s="83"/>
      <c r="H29" s="83"/>
      <c r="I29" s="83"/>
      <c r="J29" s="84"/>
      <c r="W29" s="103"/>
      <c r="X29" s="21">
        <v>1.5748455484939361E-2</v>
      </c>
      <c r="Y29" s="21">
        <v>7.4351000061538608E-2</v>
      </c>
      <c r="Z29" s="21">
        <v>8.2101972513050014E-2</v>
      </c>
      <c r="AA29" s="21">
        <v>0.12243411393307616</v>
      </c>
      <c r="AB29" s="21">
        <v>0.15590054964072247</v>
      </c>
      <c r="AC29" s="92">
        <v>0.13848433219125189</v>
      </c>
    </row>
    <row r="30" spans="1:33">
      <c r="A30" s="85" t="s">
        <v>18</v>
      </c>
      <c r="B30" s="43" t="s">
        <v>19</v>
      </c>
      <c r="C30" s="80" t="s">
        <v>24</v>
      </c>
      <c r="D30" s="80" t="s">
        <v>25</v>
      </c>
      <c r="E30" s="80" t="s">
        <v>26</v>
      </c>
      <c r="F30" s="80" t="s">
        <v>27</v>
      </c>
      <c r="G30" s="80" t="s">
        <v>20</v>
      </c>
      <c r="H30" s="80" t="s">
        <v>21</v>
      </c>
      <c r="I30" s="80" t="s">
        <v>22</v>
      </c>
      <c r="J30" s="86" t="s">
        <v>23</v>
      </c>
      <c r="M30" s="91" t="s">
        <v>36</v>
      </c>
      <c r="N30" s="83">
        <f t="array" ref="N30:N39">TRANSPOSE(A31:J31)</f>
        <v>1</v>
      </c>
      <c r="O30" s="83">
        <f t="array" ref="O30:O39">TRANSPOSE(A32:J32)</f>
        <v>1</v>
      </c>
      <c r="P30" s="83">
        <f t="array" ref="P30:P39">TRANSPOSE(A33:J33)</f>
        <v>1</v>
      </c>
      <c r="Q30" s="83">
        <f t="array" ref="Q30:Q39">TRANSPOSE(A34:J34)</f>
        <v>1</v>
      </c>
      <c r="R30" s="83">
        <f t="array" ref="R30:R39">TRANSPOSE(A35:J35)</f>
        <v>1</v>
      </c>
      <c r="S30" s="84">
        <f t="array" ref="S30:S39">TRANSPOSE(A36:K36)</f>
        <v>1</v>
      </c>
      <c r="W30" s="103"/>
      <c r="X30" s="21">
        <v>1.1835849217131797</v>
      </c>
      <c r="Y30" s="21">
        <v>0.91038929951992364</v>
      </c>
      <c r="Z30" s="21">
        <v>0.70830590083297784</v>
      </c>
      <c r="AA30" s="21">
        <v>0.68035026084175676</v>
      </c>
      <c r="AB30" s="21">
        <v>0.70410556325911167</v>
      </c>
      <c r="AC30" s="92">
        <v>0.66675391558641184</v>
      </c>
    </row>
    <row r="31" spans="1:33">
      <c r="A31" s="85">
        <v>1</v>
      </c>
      <c r="B31" s="43">
        <v>0</v>
      </c>
      <c r="C31" s="43">
        <f t="shared" ref="C31:F35" si="7">H10</f>
        <v>0.25398331162861626</v>
      </c>
      <c r="D31" s="43">
        <f t="shared" si="7"/>
        <v>0.29577775555555558</v>
      </c>
      <c r="E31" s="43">
        <f t="shared" si="7"/>
        <v>0.24605263157894741</v>
      </c>
      <c r="F31" s="43">
        <f t="shared" si="7"/>
        <v>0.24561862411718541</v>
      </c>
      <c r="G31" s="43">
        <v>0</v>
      </c>
      <c r="H31" s="43">
        <v>0</v>
      </c>
      <c r="I31" s="43">
        <v>0</v>
      </c>
      <c r="J31" s="87">
        <v>0</v>
      </c>
      <c r="K31" t="s">
        <v>64</v>
      </c>
      <c r="M31" s="85"/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87">
        <v>0</v>
      </c>
      <c r="W31" s="103" t="s">
        <v>30</v>
      </c>
      <c r="X31" s="62">
        <v>-0.40644492067198457</v>
      </c>
      <c r="Y31" s="62">
        <v>-0.24144087387018973</v>
      </c>
      <c r="Z31" s="62">
        <v>-0.11302662652682234</v>
      </c>
      <c r="AA31" s="62">
        <v>-9.8186723812326682E-2</v>
      </c>
      <c r="AB31" s="62">
        <v>-9.960423851010336E-2</v>
      </c>
      <c r="AC31" s="93">
        <v>-5.1527395146045887E-2</v>
      </c>
    </row>
    <row r="32" spans="1:33" ht="15" customHeight="1">
      <c r="A32" s="85">
        <v>1</v>
      </c>
      <c r="B32" s="43">
        <v>0</v>
      </c>
      <c r="C32" s="43">
        <f t="shared" si="7"/>
        <v>0.12271101361976247</v>
      </c>
      <c r="D32" s="43">
        <f t="shared" si="7"/>
        <v>0.11044442222222217</v>
      </c>
      <c r="E32" s="43">
        <f t="shared" si="7"/>
        <v>0.11447368421052635</v>
      </c>
      <c r="F32" s="43">
        <f t="shared" si="7"/>
        <v>0.13575723253989005</v>
      </c>
      <c r="G32" s="43">
        <f>'FORWARD 1'!D81</f>
        <v>6.2033074126305642E-3</v>
      </c>
      <c r="H32" s="43">
        <f>'FORWARD 1'!E81</f>
        <v>0.11322106743993587</v>
      </c>
      <c r="I32" s="43">
        <f>'FORWARD 1'!F81</f>
        <v>2.0508118167682074E-3</v>
      </c>
      <c r="J32" s="87">
        <f>'FORWARD 1'!G81</f>
        <v>0.12764029485379022</v>
      </c>
      <c r="K32" t="s">
        <v>65</v>
      </c>
      <c r="M32" s="85"/>
      <c r="N32" s="43">
        <v>0.25398331162861626</v>
      </c>
      <c r="O32" s="43">
        <v>0.12271101361976247</v>
      </c>
      <c r="P32" s="43">
        <v>2.9488704625177244E-2</v>
      </c>
      <c r="Q32" s="43">
        <v>0</v>
      </c>
      <c r="R32" s="43">
        <v>3.7574317183693674E-2</v>
      </c>
      <c r="S32" s="87">
        <v>3.638528029453704E-2</v>
      </c>
      <c r="W32" s="103"/>
      <c r="X32" s="62">
        <v>0.45965941059112669</v>
      </c>
      <c r="Y32" s="62">
        <v>0.515141046809099</v>
      </c>
      <c r="Z32" s="62">
        <v>0.54903669631088559</v>
      </c>
      <c r="AA32" s="62">
        <v>0.56453875664909037</v>
      </c>
      <c r="AB32" s="62">
        <v>0.60204505250160845</v>
      </c>
      <c r="AC32" s="93">
        <v>0.63575653354728434</v>
      </c>
    </row>
    <row r="33" spans="1:29">
      <c r="A33" s="85">
        <v>1</v>
      </c>
      <c r="B33" s="43">
        <v>0</v>
      </c>
      <c r="C33" s="43">
        <f t="shared" si="7"/>
        <v>2.9488704625177244E-2</v>
      </c>
      <c r="D33" s="43">
        <f t="shared" si="7"/>
        <v>4.2222200000000105E-2</v>
      </c>
      <c r="E33" s="43">
        <f t="shared" si="7"/>
        <v>6.0263184210526323E-2</v>
      </c>
      <c r="F33" s="43">
        <f t="shared" si="7"/>
        <v>5.6500130787339793E-2</v>
      </c>
      <c r="G33" s="43">
        <f>'FORWARD 1'!Q81</f>
        <v>-4.0630627393359597E-2</v>
      </c>
      <c r="H33" s="43">
        <f>'FORWARD 1'!R81</f>
        <v>0.15053911180008772</v>
      </c>
      <c r="I33" s="43">
        <f>'FORWARD 1'!S81</f>
        <v>9.4211113921422486E-3</v>
      </c>
      <c r="J33" s="87">
        <f>'FORWARD 1'!T81</f>
        <v>0.1873772938797055</v>
      </c>
      <c r="K33" t="s">
        <v>215</v>
      </c>
      <c r="M33" s="85"/>
      <c r="N33" s="43">
        <v>0.29577775555555558</v>
      </c>
      <c r="O33" s="43">
        <v>0.11044442222222217</v>
      </c>
      <c r="P33" s="43">
        <v>4.2222200000000105E-2</v>
      </c>
      <c r="Q33" s="43">
        <v>1.7999977777777804E-2</v>
      </c>
      <c r="R33" s="43">
        <v>3.3777733333333435E-2</v>
      </c>
      <c r="S33" s="87">
        <v>2.8000000000000035E-2</v>
      </c>
      <c r="W33" s="103"/>
      <c r="X33" s="62">
        <v>-0.6283302242119293</v>
      </c>
      <c r="Y33" s="62">
        <v>-0.74938312612602598</v>
      </c>
      <c r="Z33" s="62">
        <v>-0.80277359470304133</v>
      </c>
      <c r="AA33" s="62">
        <v>-0.81526554971226239</v>
      </c>
      <c r="AB33" s="62">
        <v>-0.78280740226297629</v>
      </c>
      <c r="AC33" s="93">
        <v>-0.78121869789943443</v>
      </c>
    </row>
    <row r="34" spans="1:29">
      <c r="A34" s="85">
        <v>1</v>
      </c>
      <c r="B34" s="43">
        <v>0</v>
      </c>
      <c r="C34" s="43">
        <f t="shared" si="7"/>
        <v>0</v>
      </c>
      <c r="D34" s="43">
        <f t="shared" si="7"/>
        <v>1.7999977777777804E-2</v>
      </c>
      <c r="E34" s="43">
        <f t="shared" si="7"/>
        <v>7.1315815789473727E-2</v>
      </c>
      <c r="F34" s="43">
        <f t="shared" si="7"/>
        <v>8.2657598744441549E-2</v>
      </c>
      <c r="G34" s="43">
        <f>'FORWARD 1'!AD81</f>
        <v>-9.1811024941760633E-2</v>
      </c>
      <c r="H34" s="43">
        <f>'FORWARD 1'!AE81</f>
        <v>0.17296224515168893</v>
      </c>
      <c r="I34" s="43">
        <f>'FORWARD 1'!AF81</f>
        <v>1.2440300369531174E-2</v>
      </c>
      <c r="J34" s="87">
        <f>'FORWARD 1'!AG81</f>
        <v>0.19733781681705698</v>
      </c>
      <c r="K34" t="s">
        <v>216</v>
      </c>
      <c r="M34" s="85"/>
      <c r="N34" s="43">
        <v>0.24605263157894741</v>
      </c>
      <c r="O34" s="43">
        <v>0.11447368421052635</v>
      </c>
      <c r="P34" s="43">
        <v>6.0263184210526323E-2</v>
      </c>
      <c r="Q34" s="43">
        <v>7.1315815789473727E-2</v>
      </c>
      <c r="R34" s="43">
        <v>8.2105263157894764E-2</v>
      </c>
      <c r="S34" s="87">
        <v>6.4736868421052682E-2</v>
      </c>
      <c r="W34" s="103"/>
      <c r="X34" s="62">
        <v>-1.0416643995189578</v>
      </c>
      <c r="Y34" s="62">
        <v>-0.8259662286126942</v>
      </c>
      <c r="Z34" s="62">
        <v>-0.70265677437890484</v>
      </c>
      <c r="AA34" s="62">
        <v>-0.64790111945673889</v>
      </c>
      <c r="AB34" s="62">
        <v>-0.64926741364416107</v>
      </c>
      <c r="AC34" s="93">
        <v>-0.62816128501036916</v>
      </c>
    </row>
    <row r="35" spans="1:29">
      <c r="A35" s="85">
        <v>1</v>
      </c>
      <c r="B35" s="43">
        <v>0</v>
      </c>
      <c r="C35" s="43">
        <f t="shared" si="7"/>
        <v>3.7574317183693674E-2</v>
      </c>
      <c r="D35" s="43">
        <f t="shared" si="7"/>
        <v>3.3777733333333435E-2</v>
      </c>
      <c r="E35" s="43">
        <f t="shared" si="7"/>
        <v>8.2105263157894764E-2</v>
      </c>
      <c r="F35" s="43">
        <f t="shared" si="7"/>
        <v>0.10959976458278831</v>
      </c>
      <c r="G35" s="43">
        <f>'FORWARD 1'!AQ81</f>
        <v>-0.12521341233192662</v>
      </c>
      <c r="H35" s="43">
        <f>'FORWARD 1'!AR81</f>
        <v>0.17367668399716238</v>
      </c>
      <c r="I35" s="43">
        <f>'FORWARD 1'!AS81</f>
        <v>1.7736573540439185E-2</v>
      </c>
      <c r="J35" s="87">
        <f>'FORWARD 1'!AT81</f>
        <v>0.20303143555040296</v>
      </c>
      <c r="K35" t="s">
        <v>218</v>
      </c>
      <c r="M35" s="85"/>
      <c r="N35" s="43">
        <v>0.24561862411718541</v>
      </c>
      <c r="O35" s="43">
        <v>0.13575723253989005</v>
      </c>
      <c r="P35" s="43">
        <v>5.6500130787339793E-2</v>
      </c>
      <c r="Q35" s="43">
        <v>8.2657598744441549E-2</v>
      </c>
      <c r="R35" s="43">
        <v>0.10959976458278831</v>
      </c>
      <c r="S35" s="87">
        <v>8.0303426628302393E-2</v>
      </c>
      <c r="W35" s="103" t="s">
        <v>31</v>
      </c>
      <c r="X35" s="24">
        <v>0.84420477563213014</v>
      </c>
      <c r="Y35" s="24">
        <v>0.48985401469691148</v>
      </c>
      <c r="Z35" s="24">
        <v>0.3023403122181314</v>
      </c>
      <c r="AA35" s="24">
        <v>0.2229882599905112</v>
      </c>
      <c r="AB35" s="24">
        <v>0.26249277726843551</v>
      </c>
      <c r="AC35" s="94">
        <v>0.25894442412795848</v>
      </c>
    </row>
    <row r="36" spans="1:29">
      <c r="A36" s="85">
        <v>1</v>
      </c>
      <c r="B36" s="43">
        <v>0</v>
      </c>
      <c r="C36" s="43">
        <f t="shared" ref="C36:F36" si="8">H15</f>
        <v>3.638528029453704E-2</v>
      </c>
      <c r="D36" s="43">
        <f t="shared" si="8"/>
        <v>2.8000000000000035E-2</v>
      </c>
      <c r="E36" s="43">
        <f t="shared" si="8"/>
        <v>6.4736868421052682E-2</v>
      </c>
      <c r="F36" s="43">
        <f t="shared" si="8"/>
        <v>8.0303426628302393E-2</v>
      </c>
      <c r="G36" s="43">
        <f>'FORWARD 1'!BD81</f>
        <v>-0.14538598281750395</v>
      </c>
      <c r="H36" s="43">
        <f>'FORWARD 1'!BE81</f>
        <v>0.16991169571485765</v>
      </c>
      <c r="I36" s="43">
        <f>'FORWARD 1'!BF81</f>
        <v>2.324962768812356E-2</v>
      </c>
      <c r="J36" s="87">
        <f>'FORWARD 1'!BG81</f>
        <v>0.20623876035700922</v>
      </c>
      <c r="K36" t="s">
        <v>219</v>
      </c>
      <c r="M36" s="85"/>
      <c r="N36" s="43">
        <v>0</v>
      </c>
      <c r="O36" s="43">
        <v>6.2033074126305642E-3</v>
      </c>
      <c r="P36" s="43">
        <v>-4.0630627393359597E-2</v>
      </c>
      <c r="Q36" s="43">
        <v>-9.1811024941760633E-2</v>
      </c>
      <c r="R36" s="43">
        <v>-0.12521341233192662</v>
      </c>
      <c r="S36" s="87">
        <v>-0.14538598281750395</v>
      </c>
      <c r="W36" s="103"/>
      <c r="X36" s="24">
        <v>-0.60764335575011397</v>
      </c>
      <c r="Y36" s="24">
        <v>-0.50414985529577849</v>
      </c>
      <c r="Z36" s="24">
        <v>-0.44583708195443922</v>
      </c>
      <c r="AA36" s="24">
        <v>-0.43046277499001745</v>
      </c>
      <c r="AB36" s="24">
        <v>-0.43854483698693092</v>
      </c>
      <c r="AC36" s="94">
        <v>-0.42494987093178271</v>
      </c>
    </row>
    <row r="37" spans="1:29" ht="15" customHeight="1" thickBot="1">
      <c r="A37" s="88">
        <v>1</v>
      </c>
      <c r="B37" s="89">
        <v>0</v>
      </c>
      <c r="C37" s="89">
        <f t="shared" ref="C37:F37" si="9">H16</f>
        <v>2.6159096936007528E-3</v>
      </c>
      <c r="D37" s="89">
        <f t="shared" si="9"/>
        <v>0</v>
      </c>
      <c r="E37" s="89">
        <f t="shared" si="9"/>
        <v>0</v>
      </c>
      <c r="F37" s="89">
        <f t="shared" si="9"/>
        <v>0</v>
      </c>
      <c r="G37" s="89">
        <f>PRODUCT(G10,J35)</f>
        <v>8333.8313350373901</v>
      </c>
      <c r="H37" s="89">
        <f>PRODUCT(H10,K35)</f>
        <v>0.25398331162861626</v>
      </c>
      <c r="I37" s="89">
        <f t="shared" ref="I37:J37" si="10">PRODUCT(I10,L35)</f>
        <v>0.29577775555555558</v>
      </c>
      <c r="J37" s="90">
        <f t="shared" si="10"/>
        <v>0.24605263157894741</v>
      </c>
      <c r="K37" t="s">
        <v>225</v>
      </c>
      <c r="M37" s="85"/>
      <c r="N37" s="43">
        <v>0</v>
      </c>
      <c r="O37" s="43">
        <v>0.11322106743993587</v>
      </c>
      <c r="P37" s="43">
        <v>0.15053911180008772</v>
      </c>
      <c r="Q37" s="43">
        <v>0.17296224515168893</v>
      </c>
      <c r="R37" s="43">
        <v>0.17367668399716238</v>
      </c>
      <c r="S37" s="87">
        <v>0.16991169571485765</v>
      </c>
      <c r="W37" s="103"/>
      <c r="X37" s="24">
        <v>-0.39365578905936838</v>
      </c>
      <c r="Y37" s="24">
        <v>-0.30958806139002421</v>
      </c>
      <c r="Z37" s="24">
        <v>-0.29594738226924455</v>
      </c>
      <c r="AA37" s="24">
        <v>-0.33905747692303512</v>
      </c>
      <c r="AB37" s="24">
        <v>-0.38319346977308955</v>
      </c>
      <c r="AC37" s="94">
        <v>-0.37151204796053627</v>
      </c>
    </row>
    <row r="38" spans="1:29">
      <c r="M38" s="85"/>
      <c r="N38" s="43">
        <v>0</v>
      </c>
      <c r="O38" s="43">
        <v>2.0508118167682074E-3</v>
      </c>
      <c r="P38" s="43">
        <v>9.4211113921422486E-3</v>
      </c>
      <c r="Q38" s="43">
        <v>1.2440300369531174E-2</v>
      </c>
      <c r="R38" s="43">
        <v>1.7736573540439185E-2</v>
      </c>
      <c r="S38" s="87">
        <v>2.324962768812356E-2</v>
      </c>
      <c r="W38" s="103"/>
      <c r="X38" s="24">
        <v>2.1291988128008255E-2</v>
      </c>
      <c r="Y38" s="24">
        <v>-0.24116121349333586</v>
      </c>
      <c r="Z38" s="24">
        <v>-0.38604670975387234</v>
      </c>
      <c r="AA38" s="24">
        <v>-0.38284921066150535</v>
      </c>
      <c r="AB38" s="24">
        <v>-0.362666350621758</v>
      </c>
      <c r="AC38" s="94">
        <v>-0.39153208311815335</v>
      </c>
    </row>
    <row r="39" spans="1:29" ht="15.75" thickBot="1">
      <c r="A39">
        <v>1</v>
      </c>
      <c r="B39">
        <v>0</v>
      </c>
      <c r="C39">
        <f t="shared" ref="C39:F43" si="11">H19</f>
        <v>0.10344834966583473</v>
      </c>
      <c r="D39">
        <f t="shared" si="11"/>
        <v>8.4444466666666704E-2</v>
      </c>
      <c r="E39">
        <f t="shared" si="11"/>
        <v>0.11263160526315795</v>
      </c>
      <c r="F39">
        <f t="shared" si="11"/>
        <v>0.10959981689772427</v>
      </c>
      <c r="M39" s="99"/>
      <c r="N39" s="100">
        <v>0</v>
      </c>
      <c r="O39" s="100">
        <v>0.12764029485379022</v>
      </c>
      <c r="P39" s="100">
        <v>0.1873772938797055</v>
      </c>
      <c r="Q39" s="100">
        <v>0.19733781681705698</v>
      </c>
      <c r="R39" s="100">
        <v>0.20303143555040296</v>
      </c>
      <c r="S39" s="101">
        <v>0.20623876035700922</v>
      </c>
      <c r="W39" s="103" t="s">
        <v>32</v>
      </c>
      <c r="X39" s="95">
        <v>0.22874519724247794</v>
      </c>
      <c r="Y39" s="95">
        <v>0.23465194968541891</v>
      </c>
      <c r="Z39" s="95">
        <v>0.1467787501541698</v>
      </c>
      <c r="AA39" s="95">
        <v>0.14716318529892519</v>
      </c>
      <c r="AB39" s="95">
        <v>0.15691412122083018</v>
      </c>
      <c r="AC39" s="96">
        <v>0.117902862479143</v>
      </c>
    </row>
    <row r="40" spans="1:29">
      <c r="A40">
        <v>1</v>
      </c>
      <c r="B40">
        <v>0</v>
      </c>
      <c r="C40">
        <f t="shared" si="11"/>
        <v>6.967897906489845E-2</v>
      </c>
      <c r="D40">
        <f t="shared" si="11"/>
        <v>5.6444466666666672E-2</v>
      </c>
      <c r="E40">
        <f t="shared" si="11"/>
        <v>4.7894736842105268E-2</v>
      </c>
      <c r="F40">
        <f t="shared" si="11"/>
        <v>2.9296390269421883E-2</v>
      </c>
      <c r="M40" s="43"/>
      <c r="N40" s="43" t="str">
        <f>K31</f>
        <v>langkah 1</v>
      </c>
      <c r="O40" s="43" t="str">
        <f>K32</f>
        <v>langkah 2</v>
      </c>
      <c r="P40" s="43" t="s">
        <v>215</v>
      </c>
      <c r="Q40" s="43" t="s">
        <v>217</v>
      </c>
      <c r="R40" s="43" t="s">
        <v>218</v>
      </c>
      <c r="S40" s="43" t="s">
        <v>219</v>
      </c>
      <c r="W40" s="103"/>
      <c r="X40" s="95">
        <v>-1.0940107238395504</v>
      </c>
      <c r="Y40" s="95">
        <v>-1.0357409912551088</v>
      </c>
      <c r="Z40" s="95">
        <v>-0.95168859810108197</v>
      </c>
      <c r="AA40" s="95">
        <v>-1.0025866200581521</v>
      </c>
      <c r="AB40" s="95">
        <v>-1.0671693658344683</v>
      </c>
      <c r="AC40" s="96">
        <v>-1.0421055542905044</v>
      </c>
    </row>
    <row r="41" spans="1:29">
      <c r="A41">
        <v>1</v>
      </c>
      <c r="B41">
        <v>0</v>
      </c>
      <c r="C41">
        <f t="shared" si="11"/>
        <v>3.5672295735369847E-3</v>
      </c>
      <c r="D41">
        <f t="shared" si="11"/>
        <v>8.8888666666666911E-3</v>
      </c>
      <c r="E41">
        <f t="shared" si="11"/>
        <v>2.7105289473684267E-2</v>
      </c>
      <c r="F41">
        <f t="shared" si="11"/>
        <v>1.2294062254773671E-2</v>
      </c>
      <c r="W41" s="103"/>
      <c r="X41" s="95">
        <v>-0.51356590408409009</v>
      </c>
      <c r="Y41" s="95">
        <v>-0.5731097632805574</v>
      </c>
      <c r="Z41" s="95">
        <v>-0.65880759669442979</v>
      </c>
      <c r="AA41" s="95">
        <v>-0.67317905967614045</v>
      </c>
      <c r="AB41" s="95">
        <v>-0.69224490997619781</v>
      </c>
      <c r="AC41" s="96">
        <v>-0.73470373158233548</v>
      </c>
    </row>
    <row r="42" spans="1:29" ht="15" customHeight="1" thickBot="1">
      <c r="A42">
        <v>1</v>
      </c>
      <c r="B42">
        <v>0</v>
      </c>
      <c r="C42">
        <f t="shared" si="11"/>
        <v>0</v>
      </c>
      <c r="D42">
        <f t="shared" si="11"/>
        <v>1.1555555555555624E-2</v>
      </c>
      <c r="E42">
        <f t="shared" si="11"/>
        <v>0</v>
      </c>
      <c r="F42">
        <f t="shared" si="11"/>
        <v>4.9176065916819257E-2</v>
      </c>
      <c r="W42" s="104"/>
      <c r="X42" s="97">
        <v>0.40451968168990993</v>
      </c>
      <c r="Y42" s="97">
        <v>0.46788776421920164</v>
      </c>
      <c r="Z42" s="97">
        <v>0.49296387226447047</v>
      </c>
      <c r="AA42" s="97">
        <v>0.5131308709279071</v>
      </c>
      <c r="AB42" s="97">
        <v>0.48492884330302716</v>
      </c>
      <c r="AC42" s="98">
        <v>0.45616960934054918</v>
      </c>
    </row>
    <row r="43" spans="1:29">
      <c r="A43">
        <v>1</v>
      </c>
      <c r="B43">
        <v>0</v>
      </c>
      <c r="C43">
        <f t="shared" si="11"/>
        <v>8.0856125585163485E-3</v>
      </c>
      <c r="D43">
        <f t="shared" si="11"/>
        <v>0</v>
      </c>
      <c r="E43">
        <f t="shared" si="11"/>
        <v>1.4736815789473718E-2</v>
      </c>
      <c r="F43">
        <f t="shared" si="11"/>
        <v>0</v>
      </c>
      <c r="I43" s="117" t="s">
        <v>258</v>
      </c>
      <c r="W43" s="8"/>
      <c r="X43" s="30" t="str">
        <f>N40</f>
        <v>langkah 1</v>
      </c>
      <c r="Y43" t="str">
        <f>O40</f>
        <v>langkah 2</v>
      </c>
      <c r="Z43" t="s">
        <v>215</v>
      </c>
      <c r="AA43" t="s">
        <v>216</v>
      </c>
      <c r="AB43" t="s">
        <v>218</v>
      </c>
      <c r="AC43" t="s">
        <v>219</v>
      </c>
    </row>
    <row r="44" spans="1:29">
      <c r="J44" t="s">
        <v>257</v>
      </c>
      <c r="U44" s="8"/>
      <c r="V44" s="30"/>
    </row>
    <row r="45" spans="1:29">
      <c r="U45" s="8"/>
      <c r="V45" s="30"/>
    </row>
    <row r="46" spans="1:29">
      <c r="U46" s="8"/>
      <c r="V46" s="30"/>
    </row>
  </sheetData>
  <mergeCells count="5">
    <mergeCell ref="M26:T26"/>
    <mergeCell ref="W27:W30"/>
    <mergeCell ref="W31:W34"/>
    <mergeCell ref="W35:W38"/>
    <mergeCell ref="W39:W4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A34" zoomScale="70" zoomScaleNormal="70" workbookViewId="0">
      <selection activeCell="W92" sqref="W92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9" t="s">
        <v>63</v>
      </c>
      <c r="B26" s="11"/>
      <c r="C26" s="7"/>
      <c r="D26" s="7"/>
      <c r="E26" s="7"/>
      <c r="F26" s="7"/>
      <c r="G26" s="7"/>
      <c r="H26" s="7"/>
      <c r="I26" s="7"/>
      <c r="J26" s="7"/>
      <c r="K26" s="7"/>
      <c r="L26" s="13"/>
      <c r="N26" s="9" t="s">
        <v>220</v>
      </c>
      <c r="O26" s="41"/>
      <c r="P26" s="40"/>
      <c r="Q26" s="40"/>
      <c r="R26" s="40"/>
      <c r="S26" s="40"/>
      <c r="T26" s="40"/>
      <c r="U26" s="40"/>
      <c r="V26" s="40"/>
      <c r="W26" s="40"/>
      <c r="X26" s="40"/>
      <c r="Y26" s="48"/>
      <c r="AA26" s="9" t="s">
        <v>221</v>
      </c>
      <c r="AB26" s="41"/>
      <c r="AC26" s="40"/>
      <c r="AD26" s="40"/>
      <c r="AE26" s="40"/>
      <c r="AF26" s="40"/>
      <c r="AG26" s="40"/>
      <c r="AH26" s="40"/>
      <c r="AI26" s="40"/>
      <c r="AJ26" s="40"/>
      <c r="AK26" s="40"/>
      <c r="AL26" s="48"/>
      <c r="AN26" s="9" t="s">
        <v>222</v>
      </c>
      <c r="AO26" s="41"/>
      <c r="AP26" s="40"/>
      <c r="AQ26" s="40"/>
      <c r="AR26" s="40"/>
      <c r="AS26" s="40"/>
      <c r="AT26" s="40"/>
      <c r="AU26" s="40"/>
      <c r="AV26" s="40"/>
      <c r="AW26" s="40"/>
      <c r="AX26" s="40"/>
      <c r="AY26" s="48"/>
      <c r="BA26" s="9" t="s">
        <v>223</v>
      </c>
      <c r="BB26" s="41"/>
      <c r="BC26" s="40"/>
      <c r="BD26" s="40"/>
      <c r="BE26" s="40"/>
      <c r="BF26" s="40"/>
      <c r="BG26" s="40"/>
      <c r="BH26" s="40"/>
      <c r="BI26" s="40"/>
      <c r="BJ26" s="40"/>
      <c r="BK26" s="40"/>
      <c r="BL26" s="48"/>
      <c r="BN26" s="9" t="s">
        <v>224</v>
      </c>
      <c r="BO26" s="41"/>
      <c r="BP26" s="40"/>
      <c r="BQ26" s="40"/>
      <c r="BR26" s="40"/>
      <c r="BS26" s="40"/>
      <c r="BT26" s="40"/>
      <c r="BU26" s="40"/>
      <c r="BV26" s="40"/>
      <c r="BW26" s="40"/>
      <c r="BX26" s="40"/>
      <c r="BY26" s="48"/>
    </row>
    <row r="27" spans="1:77">
      <c r="A27" s="15"/>
      <c r="B27" s="22" t="s">
        <v>38</v>
      </c>
      <c r="C27" s="22"/>
      <c r="D27" s="22"/>
      <c r="E27" s="22"/>
      <c r="F27" s="22"/>
      <c r="G27" s="22"/>
      <c r="H27" s="20"/>
      <c r="I27" s="20"/>
      <c r="J27" s="20"/>
      <c r="K27" s="20"/>
      <c r="L27" s="14"/>
      <c r="N27" s="42"/>
      <c r="O27" s="22" t="s">
        <v>38</v>
      </c>
      <c r="P27" s="22"/>
      <c r="Q27" s="22"/>
      <c r="R27" s="22"/>
      <c r="S27" s="22"/>
      <c r="T27" s="22"/>
      <c r="U27" s="43"/>
      <c r="V27" s="43"/>
      <c r="W27" s="43"/>
      <c r="X27" s="43"/>
      <c r="Y27" s="44"/>
      <c r="AA27" s="42"/>
      <c r="AB27" s="22" t="s">
        <v>38</v>
      </c>
      <c r="AC27" s="22"/>
      <c r="AD27" s="22"/>
      <c r="AE27" s="22"/>
      <c r="AF27" s="22"/>
      <c r="AG27" s="22"/>
      <c r="AH27" s="43"/>
      <c r="AI27" s="43"/>
      <c r="AJ27" s="43"/>
      <c r="AK27" s="43"/>
      <c r="AL27" s="44"/>
      <c r="AN27" s="42"/>
      <c r="AO27" s="22" t="s">
        <v>38</v>
      </c>
      <c r="AP27" s="22"/>
      <c r="AQ27" s="22"/>
      <c r="AR27" s="22"/>
      <c r="AS27" s="22"/>
      <c r="AT27" s="22"/>
      <c r="AU27" s="43"/>
      <c r="AV27" s="43"/>
      <c r="AW27" s="43"/>
      <c r="AX27" s="43"/>
      <c r="AY27" s="44"/>
      <c r="BA27" s="42"/>
      <c r="BB27" s="22" t="s">
        <v>38</v>
      </c>
      <c r="BC27" s="22"/>
      <c r="BD27" s="22"/>
      <c r="BE27" s="22"/>
      <c r="BF27" s="22"/>
      <c r="BG27" s="22"/>
      <c r="BH27" s="43"/>
      <c r="BI27" s="43"/>
      <c r="BJ27" s="43"/>
      <c r="BK27" s="43"/>
      <c r="BL27" s="44"/>
      <c r="BN27" s="42"/>
      <c r="BO27" s="22" t="s">
        <v>38</v>
      </c>
      <c r="BP27" s="22"/>
      <c r="BQ27" s="22"/>
      <c r="BR27" s="22"/>
      <c r="BS27" s="22"/>
      <c r="BT27" s="22"/>
      <c r="BU27" s="43"/>
      <c r="BV27" s="43"/>
      <c r="BW27" s="43"/>
      <c r="BX27" s="43"/>
      <c r="BY27" s="44"/>
    </row>
    <row r="28" spans="1:77">
      <c r="A28" s="105" t="str">
        <f>iNPUT!$W27</f>
        <v>C</v>
      </c>
      <c r="B28" s="20">
        <f>iNPUT!X27</f>
        <v>2.7870324441619167E-2</v>
      </c>
      <c r="C28" s="20"/>
      <c r="D28" s="20"/>
      <c r="E28" s="20" t="s">
        <v>39</v>
      </c>
      <c r="F28" s="21">
        <f t="array" ref="F28:I28">TRANSPOSE(B28:B31)</f>
        <v>2.7870324441619167E-2</v>
      </c>
      <c r="G28" s="21">
        <v>1.0808127285130327</v>
      </c>
      <c r="H28" s="21">
        <v>1.5748455484939361E-2</v>
      </c>
      <c r="I28" s="21">
        <v>1.1835849217131797</v>
      </c>
      <c r="J28" s="21"/>
      <c r="K28" s="20"/>
      <c r="L28" s="14"/>
      <c r="N28" s="105" t="str">
        <f>iNPUT!$W27</f>
        <v>C</v>
      </c>
      <c r="O28" s="43">
        <f>iNPUT!Y27</f>
        <v>-0.1834188439064422</v>
      </c>
      <c r="P28" s="43"/>
      <c r="Q28" s="43"/>
      <c r="R28" s="43" t="s">
        <v>39</v>
      </c>
      <c r="S28" s="21">
        <f t="array" ref="S28:V28">TRANSPOSE(O28:O31)</f>
        <v>-0.1834188439064422</v>
      </c>
      <c r="T28" s="21">
        <v>0.97942167366435418</v>
      </c>
      <c r="U28" s="21">
        <v>7.4351000061538608E-2</v>
      </c>
      <c r="V28" s="21">
        <v>0.91038929951992364</v>
      </c>
      <c r="W28" s="21"/>
      <c r="X28" s="43"/>
      <c r="Y28" s="44"/>
      <c r="AA28" s="105" t="str">
        <f>iNPUT!$W27</f>
        <v>C</v>
      </c>
      <c r="AB28" s="43">
        <f>iNPUT!Z27</f>
        <v>-0.28487190430154796</v>
      </c>
      <c r="AC28" s="43"/>
      <c r="AD28" s="43"/>
      <c r="AE28" s="43" t="s">
        <v>39</v>
      </c>
      <c r="AF28" s="21">
        <f t="array" ref="AF28:AI28">TRANSPOSE(AB28:AB31)</f>
        <v>-0.28487190430154796</v>
      </c>
      <c r="AG28" s="21">
        <v>0.95748648675142722</v>
      </c>
      <c r="AH28" s="21">
        <v>8.2101972513050014E-2</v>
      </c>
      <c r="AI28" s="21">
        <v>0.70830590083297784</v>
      </c>
      <c r="AJ28" s="21"/>
      <c r="AK28" s="43"/>
      <c r="AL28" s="44"/>
      <c r="AN28" s="105" t="str">
        <f>iNPUT!$W27</f>
        <v>C</v>
      </c>
      <c r="AO28" s="43">
        <f>iNPUT!AA27</f>
        <v>-0.30730099095437025</v>
      </c>
      <c r="AP28" s="43"/>
      <c r="AQ28" s="43"/>
      <c r="AR28" s="43" t="s">
        <v>39</v>
      </c>
      <c r="AS28" s="21">
        <f t="array" ref="AS28:AV28">TRANSPOSE(AO28:AO31)</f>
        <v>-0.30730099095437025</v>
      </c>
      <c r="AT28" s="21">
        <v>0.99381128818853248</v>
      </c>
      <c r="AU28" s="21">
        <v>0.12243411393307616</v>
      </c>
      <c r="AV28" s="21">
        <v>0.68035026084175676</v>
      </c>
      <c r="AW28" s="21"/>
      <c r="AX28" s="43"/>
      <c r="AY28" s="44"/>
      <c r="BA28" s="105" t="str">
        <f>iNPUT!$W27</f>
        <v>C</v>
      </c>
      <c r="BB28" s="43">
        <f>iNPUT!AB27</f>
        <v>-0.3086369705836044</v>
      </c>
      <c r="BC28" s="43"/>
      <c r="BD28" s="43"/>
      <c r="BE28" s="43" t="s">
        <v>39</v>
      </c>
      <c r="BF28" s="21">
        <f t="array" ref="BF28:BI28">TRANSPOSE(BB28:BB31)</f>
        <v>-0.3086369705836044</v>
      </c>
      <c r="BG28" s="21">
        <v>1.0211931411074668</v>
      </c>
      <c r="BH28" s="21">
        <v>0.15590054964072247</v>
      </c>
      <c r="BI28" s="21">
        <v>0.70410556325911167</v>
      </c>
      <c r="BJ28" s="21"/>
      <c r="BK28" s="43"/>
      <c r="BL28" s="44"/>
      <c r="BN28" s="105" t="str">
        <f>iNPUT!$W27</f>
        <v>C</v>
      </c>
      <c r="BO28" s="43">
        <f>iNPUT!AC27</f>
        <v>-0.32976036725491875</v>
      </c>
      <c r="BP28" s="43"/>
      <c r="BQ28" s="43"/>
      <c r="BR28" s="43" t="s">
        <v>39</v>
      </c>
      <c r="BS28" s="21">
        <f t="array" ref="BS28:BV28">TRANSPOSE(BO28:BO31)</f>
        <v>-0.32976036725491875</v>
      </c>
      <c r="BT28" s="21">
        <v>1.0064188091705339</v>
      </c>
      <c r="BU28" s="21">
        <v>0.13848433219125189</v>
      </c>
      <c r="BV28" s="21">
        <v>0.66675391558641184</v>
      </c>
      <c r="BW28" s="21"/>
      <c r="BX28" s="43"/>
      <c r="BY28" s="44"/>
    </row>
    <row r="29" spans="1:77">
      <c r="A29" s="105"/>
      <c r="B29" s="20">
        <f>iNPUT!X28</f>
        <v>1.0808127285130327</v>
      </c>
      <c r="C29" s="20"/>
      <c r="D29" s="20"/>
      <c r="E29" s="20"/>
      <c r="F29" s="21">
        <f t="array" ref="F29:I29">TRANSPOSE(B32:B35)</f>
        <v>-0.40644492067198457</v>
      </c>
      <c r="G29" s="21">
        <v>0.45965941059112669</v>
      </c>
      <c r="H29" s="21">
        <v>-0.6283302242119293</v>
      </c>
      <c r="I29" s="21">
        <v>-1.0416643995189578</v>
      </c>
      <c r="J29" s="21"/>
      <c r="K29" s="20"/>
      <c r="L29" s="14"/>
      <c r="N29" s="105"/>
      <c r="O29" s="43">
        <f>iNPUT!Y28</f>
        <v>0.97942167366435418</v>
      </c>
      <c r="P29" s="43"/>
      <c r="Q29" s="43"/>
      <c r="R29" s="43"/>
      <c r="S29" s="21">
        <f t="array" ref="S29:V29">TRANSPOSE(O32:O35)</f>
        <v>-0.24144087387018973</v>
      </c>
      <c r="T29" s="21">
        <v>0.515141046809099</v>
      </c>
      <c r="U29" s="21">
        <v>-0.74938312612602598</v>
      </c>
      <c r="V29" s="21">
        <v>-0.8259662286126942</v>
      </c>
      <c r="W29" s="21"/>
      <c r="X29" s="43"/>
      <c r="Y29" s="44"/>
      <c r="AA29" s="105"/>
      <c r="AB29" s="43">
        <f>iNPUT!Z28</f>
        <v>0.95748648675142722</v>
      </c>
      <c r="AC29" s="43"/>
      <c r="AD29" s="43"/>
      <c r="AE29" s="43"/>
      <c r="AF29" s="21">
        <f t="array" ref="AF29:AI29">TRANSPOSE(AB32:AB35)</f>
        <v>-0.11302662652682234</v>
      </c>
      <c r="AG29" s="21">
        <v>0.54903669631088559</v>
      </c>
      <c r="AH29" s="21">
        <v>-0.80277359470304133</v>
      </c>
      <c r="AI29" s="21">
        <v>-0.70265677437890484</v>
      </c>
      <c r="AJ29" s="21"/>
      <c r="AK29" s="43"/>
      <c r="AL29" s="44"/>
      <c r="AN29" s="105"/>
      <c r="AO29" s="43">
        <f>iNPUT!AA28</f>
        <v>0.99381128818853248</v>
      </c>
      <c r="AP29" s="43"/>
      <c r="AQ29" s="43"/>
      <c r="AR29" s="43"/>
      <c r="AS29" s="21">
        <f t="array" ref="AS29:AV29">TRANSPOSE(AO32:AO35)</f>
        <v>-9.8186723812326682E-2</v>
      </c>
      <c r="AT29" s="21">
        <v>0.56453875664909037</v>
      </c>
      <c r="AU29" s="21">
        <v>-0.81526554971226239</v>
      </c>
      <c r="AV29" s="21">
        <v>-0.64790111945673889</v>
      </c>
      <c r="AW29" s="21"/>
      <c r="AX29" s="43"/>
      <c r="AY29" s="44"/>
      <c r="BA29" s="105"/>
      <c r="BB29" s="43">
        <f>iNPUT!AB28</f>
        <v>1.0211931411074668</v>
      </c>
      <c r="BC29" s="43"/>
      <c r="BD29" s="43"/>
      <c r="BE29" s="43"/>
      <c r="BF29" s="21">
        <f t="array" ref="BF29:BI29">TRANSPOSE(BB32:BB35)</f>
        <v>-9.960423851010336E-2</v>
      </c>
      <c r="BG29" s="21">
        <v>0.60204505250160845</v>
      </c>
      <c r="BH29" s="21">
        <v>-0.78280740226297629</v>
      </c>
      <c r="BI29" s="21">
        <v>-0.64926741364416107</v>
      </c>
      <c r="BJ29" s="21"/>
      <c r="BK29" s="43"/>
      <c r="BL29" s="44"/>
      <c r="BN29" s="105"/>
      <c r="BO29" s="43">
        <f>iNPUT!AC28</f>
        <v>1.0064188091705339</v>
      </c>
      <c r="BP29" s="43"/>
      <c r="BQ29" s="43"/>
      <c r="BR29" s="43"/>
      <c r="BS29" s="21">
        <f t="array" ref="BS29:BV29">TRANSPOSE(BO32:BO35)</f>
        <v>-5.1527395146045887E-2</v>
      </c>
      <c r="BT29" s="21">
        <v>0.63575653354728434</v>
      </c>
      <c r="BU29" s="21">
        <v>-0.78121869789943443</v>
      </c>
      <c r="BV29" s="21">
        <v>-0.62816128501036916</v>
      </c>
      <c r="BW29" s="21"/>
      <c r="BX29" s="43"/>
      <c r="BY29" s="44"/>
    </row>
    <row r="30" spans="1:77">
      <c r="A30" s="105"/>
      <c r="B30" s="20">
        <f>iNPUT!X29</f>
        <v>1.5748455484939361E-2</v>
      </c>
      <c r="C30" s="20"/>
      <c r="D30" s="20"/>
      <c r="E30" s="20"/>
      <c r="F30" s="20">
        <f t="array" ref="F30:I30">TRANSPOSE(B36:B39)</f>
        <v>0.84420477563213014</v>
      </c>
      <c r="G30" s="20">
        <v>-0.60764335575011397</v>
      </c>
      <c r="H30" s="20">
        <v>-0.39365578905936838</v>
      </c>
      <c r="I30" s="20">
        <v>2.1291988128008255E-2</v>
      </c>
      <c r="J30" s="20"/>
      <c r="K30" s="20"/>
      <c r="L30" s="14"/>
      <c r="N30" s="105"/>
      <c r="O30" s="43">
        <f>iNPUT!Y29</f>
        <v>7.4351000061538608E-2</v>
      </c>
      <c r="P30" s="43"/>
      <c r="Q30" s="43"/>
      <c r="R30" s="43"/>
      <c r="S30" s="43">
        <f t="array" ref="S30:V30">TRANSPOSE(O36:O39)</f>
        <v>0.48985401469691148</v>
      </c>
      <c r="T30" s="43">
        <v>-0.50414985529577849</v>
      </c>
      <c r="U30" s="43">
        <v>-0.30958806139002421</v>
      </c>
      <c r="V30" s="43">
        <v>-0.24116121349333586</v>
      </c>
      <c r="W30" s="43"/>
      <c r="X30" s="43"/>
      <c r="Y30" s="44"/>
      <c r="AA30" s="105"/>
      <c r="AB30" s="43">
        <f>iNPUT!Z29</f>
        <v>8.2101972513050014E-2</v>
      </c>
      <c r="AC30" s="43"/>
      <c r="AD30" s="43"/>
      <c r="AE30" s="43"/>
      <c r="AF30" s="43">
        <f t="array" ref="AF30:AI30">TRANSPOSE(AB36:AB39)</f>
        <v>0.3023403122181314</v>
      </c>
      <c r="AG30" s="43">
        <v>-0.44583708195443922</v>
      </c>
      <c r="AH30" s="43">
        <v>-0.29594738226924455</v>
      </c>
      <c r="AI30" s="43">
        <v>-0.38604670975387234</v>
      </c>
      <c r="AJ30" s="43"/>
      <c r="AK30" s="43"/>
      <c r="AL30" s="44"/>
      <c r="AN30" s="105"/>
      <c r="AO30" s="43">
        <f>iNPUT!AA29</f>
        <v>0.12243411393307616</v>
      </c>
      <c r="AP30" s="43"/>
      <c r="AQ30" s="43"/>
      <c r="AR30" s="43"/>
      <c r="AS30" s="43">
        <f t="array" ref="AS30:AV30">TRANSPOSE(AO36:AO39)</f>
        <v>0.2229882599905112</v>
      </c>
      <c r="AT30" s="43">
        <v>-0.43046277499001745</v>
      </c>
      <c r="AU30" s="43">
        <v>-0.33905747692303512</v>
      </c>
      <c r="AV30" s="43">
        <v>-0.38284921066150535</v>
      </c>
      <c r="AW30" s="43"/>
      <c r="AX30" s="43"/>
      <c r="AY30" s="44"/>
      <c r="BA30" s="105"/>
      <c r="BB30" s="43">
        <f>iNPUT!AB29</f>
        <v>0.15590054964072247</v>
      </c>
      <c r="BC30" s="43"/>
      <c r="BD30" s="43"/>
      <c r="BE30" s="43"/>
      <c r="BF30" s="43">
        <f t="array" ref="BF30:BI30">TRANSPOSE(BB36:BB39)</f>
        <v>0.26249277726843551</v>
      </c>
      <c r="BG30" s="43">
        <v>-0.43854483698693092</v>
      </c>
      <c r="BH30" s="43">
        <v>-0.38319346977308955</v>
      </c>
      <c r="BI30" s="43">
        <v>-0.362666350621758</v>
      </c>
      <c r="BJ30" s="43"/>
      <c r="BK30" s="43"/>
      <c r="BL30" s="44"/>
      <c r="BN30" s="105"/>
      <c r="BO30" s="43">
        <f>iNPUT!AC29</f>
        <v>0.13848433219125189</v>
      </c>
      <c r="BP30" s="43"/>
      <c r="BQ30" s="43"/>
      <c r="BR30" s="43"/>
      <c r="BS30" s="43">
        <f t="array" ref="BS30:BV30">TRANSPOSE(BO36:BO39)</f>
        <v>0.25894442412795848</v>
      </c>
      <c r="BT30" s="43">
        <v>-0.42494987093178271</v>
      </c>
      <c r="BU30" s="43">
        <v>-0.37151204796053627</v>
      </c>
      <c r="BV30" s="43">
        <v>-0.39153208311815335</v>
      </c>
      <c r="BW30" s="43"/>
      <c r="BX30" s="43"/>
      <c r="BY30" s="44"/>
    </row>
    <row r="31" spans="1:77">
      <c r="A31" s="105"/>
      <c r="B31" s="20">
        <f>iNPUT!X30</f>
        <v>1.1835849217131797</v>
      </c>
      <c r="C31" s="20"/>
      <c r="D31" s="20"/>
      <c r="E31" s="20"/>
      <c r="F31" s="20">
        <f t="array" ref="F31:I31">TRANSPOSE(B40:B43)</f>
        <v>0.22874519724247794</v>
      </c>
      <c r="G31" s="20">
        <v>-1.0940107238395504</v>
      </c>
      <c r="H31" s="20">
        <v>-0.51356590408409009</v>
      </c>
      <c r="I31" s="20">
        <v>0.40451968168990993</v>
      </c>
      <c r="J31" s="20"/>
      <c r="K31" s="20"/>
      <c r="L31" s="14"/>
      <c r="N31" s="105"/>
      <c r="O31" s="43">
        <f>iNPUT!Y30</f>
        <v>0.91038929951992364</v>
      </c>
      <c r="P31" s="43"/>
      <c r="Q31" s="43"/>
      <c r="R31" s="43"/>
      <c r="S31" s="43">
        <f t="array" ref="S31:V31">TRANSPOSE(O40:O43)</f>
        <v>0.23465194968541891</v>
      </c>
      <c r="T31" s="43">
        <v>-1.0357409912551088</v>
      </c>
      <c r="U31" s="43">
        <v>-0.5731097632805574</v>
      </c>
      <c r="V31" s="43">
        <v>0.46788776421920164</v>
      </c>
      <c r="W31" s="43"/>
      <c r="X31" s="43"/>
      <c r="Y31" s="44"/>
      <c r="AA31" s="105"/>
      <c r="AB31" s="43">
        <f>iNPUT!Z30</f>
        <v>0.70830590083297784</v>
      </c>
      <c r="AC31" s="43"/>
      <c r="AD31" s="43"/>
      <c r="AE31" s="43"/>
      <c r="AF31" s="43">
        <f t="array" ref="AF31:AI31">TRANSPOSE(AB40:AB43)</f>
        <v>0.1467787501541698</v>
      </c>
      <c r="AG31" s="43">
        <v>-0.95168859810108197</v>
      </c>
      <c r="AH31" s="43">
        <v>-0.65880759669442979</v>
      </c>
      <c r="AI31" s="43">
        <v>0.49296387226447047</v>
      </c>
      <c r="AJ31" s="43"/>
      <c r="AK31" s="43"/>
      <c r="AL31" s="44"/>
      <c r="AN31" s="105"/>
      <c r="AO31" s="43">
        <f>iNPUT!AA30</f>
        <v>0.68035026084175676</v>
      </c>
      <c r="AP31" s="43"/>
      <c r="AQ31" s="43"/>
      <c r="AR31" s="43"/>
      <c r="AS31" s="43">
        <f t="array" ref="AS31:AV31">TRANSPOSE(AO40:AO43)</f>
        <v>0.14716318529892519</v>
      </c>
      <c r="AT31" s="43">
        <v>-1.0025866200581521</v>
      </c>
      <c r="AU31" s="43">
        <v>-0.67317905967614045</v>
      </c>
      <c r="AV31" s="43">
        <v>0.5131308709279071</v>
      </c>
      <c r="AW31" s="43"/>
      <c r="AX31" s="43"/>
      <c r="AY31" s="44"/>
      <c r="BA31" s="105"/>
      <c r="BB31" s="43">
        <f>iNPUT!AB30</f>
        <v>0.70410556325911167</v>
      </c>
      <c r="BC31" s="43"/>
      <c r="BD31" s="43"/>
      <c r="BE31" s="43"/>
      <c r="BF31" s="43">
        <f t="array" ref="BF31:BI31">TRANSPOSE(BB40:BB43)</f>
        <v>0.15691412122083018</v>
      </c>
      <c r="BG31" s="43">
        <v>-1.0671693658344683</v>
      </c>
      <c r="BH31" s="43">
        <v>-0.69224490997619781</v>
      </c>
      <c r="BI31" s="43">
        <v>0.48492884330302716</v>
      </c>
      <c r="BJ31" s="43"/>
      <c r="BK31" s="43"/>
      <c r="BL31" s="44"/>
      <c r="BN31" s="105"/>
      <c r="BO31" s="43">
        <f>iNPUT!AC30</f>
        <v>0.66675391558641184</v>
      </c>
      <c r="BP31" s="43"/>
      <c r="BQ31" s="43"/>
      <c r="BR31" s="43"/>
      <c r="BS31" s="43">
        <f t="array" ref="BS31:BV31">TRANSPOSE(BO40:BO43)</f>
        <v>0.117902862479143</v>
      </c>
      <c r="BT31" s="43">
        <v>-1.0421055542905044</v>
      </c>
      <c r="BU31" s="43">
        <v>-0.73470373158233548</v>
      </c>
      <c r="BV31" s="43">
        <v>0.45616960934054918</v>
      </c>
      <c r="BW31" s="43"/>
      <c r="BX31" s="43"/>
      <c r="BY31" s="44"/>
    </row>
    <row r="32" spans="1:77">
      <c r="A32" s="105" t="str">
        <f>iNPUT!$W31</f>
        <v>i</v>
      </c>
      <c r="B32" s="20">
        <f>iNPUT!X31</f>
        <v>-0.40644492067198457</v>
      </c>
      <c r="C32" s="22" t="s">
        <v>40</v>
      </c>
      <c r="D32" s="22"/>
      <c r="E32" s="22"/>
      <c r="F32" s="22"/>
      <c r="G32" s="22"/>
      <c r="H32" s="22"/>
      <c r="I32" s="20" t="s">
        <v>41</v>
      </c>
      <c r="J32" s="20"/>
      <c r="K32" s="20"/>
      <c r="L32" s="14"/>
      <c r="N32" s="105" t="str">
        <f>iNPUT!$W31</f>
        <v>i</v>
      </c>
      <c r="O32" s="43">
        <f>iNPUT!Y31</f>
        <v>-0.24144087387018973</v>
      </c>
      <c r="P32" s="22" t="s">
        <v>40</v>
      </c>
      <c r="Q32" s="22"/>
      <c r="R32" s="22"/>
      <c r="S32" s="22"/>
      <c r="T32" s="22"/>
      <c r="U32" s="22"/>
      <c r="V32" s="43" t="s">
        <v>41</v>
      </c>
      <c r="W32" s="43"/>
      <c r="X32" s="43"/>
      <c r="Y32" s="44"/>
      <c r="AA32" s="105" t="str">
        <f>iNPUT!$W31</f>
        <v>i</v>
      </c>
      <c r="AB32" s="43">
        <f>iNPUT!Z31</f>
        <v>-0.11302662652682234</v>
      </c>
      <c r="AC32" s="22" t="s">
        <v>40</v>
      </c>
      <c r="AD32" s="22"/>
      <c r="AE32" s="22"/>
      <c r="AF32" s="22"/>
      <c r="AG32" s="22"/>
      <c r="AH32" s="22"/>
      <c r="AI32" s="43" t="s">
        <v>41</v>
      </c>
      <c r="AJ32" s="43"/>
      <c r="AK32" s="43"/>
      <c r="AL32" s="44"/>
      <c r="AN32" s="105" t="str">
        <f>iNPUT!$W31</f>
        <v>i</v>
      </c>
      <c r="AO32" s="43">
        <f>iNPUT!AA31</f>
        <v>-9.8186723812326682E-2</v>
      </c>
      <c r="AP32" s="22" t="s">
        <v>40</v>
      </c>
      <c r="AQ32" s="22"/>
      <c r="AR32" s="22"/>
      <c r="AS32" s="22"/>
      <c r="AT32" s="22"/>
      <c r="AU32" s="22"/>
      <c r="AV32" s="43" t="s">
        <v>41</v>
      </c>
      <c r="AW32" s="43"/>
      <c r="AX32" s="43"/>
      <c r="AY32" s="44"/>
      <c r="BA32" s="105" t="str">
        <f>iNPUT!$W31</f>
        <v>i</v>
      </c>
      <c r="BB32" s="43">
        <f>iNPUT!AB31</f>
        <v>-9.960423851010336E-2</v>
      </c>
      <c r="BC32" s="22" t="s">
        <v>40</v>
      </c>
      <c r="BD32" s="22"/>
      <c r="BE32" s="22"/>
      <c r="BF32" s="22"/>
      <c r="BG32" s="22"/>
      <c r="BH32" s="22"/>
      <c r="BI32" s="43" t="s">
        <v>41</v>
      </c>
      <c r="BJ32" s="43"/>
      <c r="BK32" s="43"/>
      <c r="BL32" s="44"/>
      <c r="BN32" s="105" t="str">
        <f>iNPUT!$W31</f>
        <v>i</v>
      </c>
      <c r="BO32" s="43">
        <f>iNPUT!AC31</f>
        <v>-5.1527395146045887E-2</v>
      </c>
      <c r="BP32" s="22" t="s">
        <v>40</v>
      </c>
      <c r="BQ32" s="22"/>
      <c r="BR32" s="22"/>
      <c r="BS32" s="22"/>
      <c r="BT32" s="22"/>
      <c r="BU32" s="22"/>
      <c r="BV32" s="43" t="s">
        <v>41</v>
      </c>
      <c r="BW32" s="43"/>
      <c r="BX32" s="43"/>
      <c r="BY32" s="44"/>
    </row>
    <row r="33" spans="1:77">
      <c r="A33" s="105"/>
      <c r="B33" s="20">
        <f>iNPUT!X32</f>
        <v>0.45965941059112669</v>
      </c>
      <c r="C33" s="20"/>
      <c r="D33" s="20" t="s">
        <v>42</v>
      </c>
      <c r="E33" s="20"/>
      <c r="F33" s="20"/>
      <c r="G33" s="20"/>
      <c r="H33" s="20"/>
      <c r="I33" s="20"/>
      <c r="J33" s="20"/>
      <c r="K33" s="20"/>
      <c r="L33" s="14"/>
      <c r="N33" s="105"/>
      <c r="O33" s="43">
        <f>iNPUT!Y32</f>
        <v>0.515141046809099</v>
      </c>
      <c r="P33" s="43"/>
      <c r="Q33" s="43" t="s">
        <v>42</v>
      </c>
      <c r="R33" s="43"/>
      <c r="S33" s="43"/>
      <c r="T33" s="43"/>
      <c r="U33" s="43"/>
      <c r="V33" s="43"/>
      <c r="W33" s="43"/>
      <c r="X33" s="43"/>
      <c r="Y33" s="44"/>
      <c r="AA33" s="105"/>
      <c r="AB33" s="43">
        <f>iNPUT!Z32</f>
        <v>0.54903669631088559</v>
      </c>
      <c r="AC33" s="43"/>
      <c r="AD33" s="43" t="s">
        <v>42</v>
      </c>
      <c r="AE33" s="43"/>
      <c r="AF33" s="43"/>
      <c r="AG33" s="43"/>
      <c r="AH33" s="43"/>
      <c r="AI33" s="43"/>
      <c r="AJ33" s="43"/>
      <c r="AK33" s="43"/>
      <c r="AL33" s="44"/>
      <c r="AN33" s="105"/>
      <c r="AO33" s="43">
        <f>iNPUT!AA32</f>
        <v>0.56453875664909037</v>
      </c>
      <c r="AP33" s="43"/>
      <c r="AQ33" s="43" t="s">
        <v>42</v>
      </c>
      <c r="AR33" s="43"/>
      <c r="AS33" s="43"/>
      <c r="AT33" s="43"/>
      <c r="AU33" s="43"/>
      <c r="AV33" s="43"/>
      <c r="AW33" s="43"/>
      <c r="AX33" s="43"/>
      <c r="AY33" s="44"/>
      <c r="BA33" s="105"/>
      <c r="BB33" s="43">
        <f>iNPUT!AB32</f>
        <v>0.60204505250160845</v>
      </c>
      <c r="BC33" s="43"/>
      <c r="BD33" s="43" t="s">
        <v>42</v>
      </c>
      <c r="BE33" s="43"/>
      <c r="BF33" s="43"/>
      <c r="BG33" s="43"/>
      <c r="BH33" s="43"/>
      <c r="BI33" s="43"/>
      <c r="BJ33" s="43"/>
      <c r="BK33" s="43"/>
      <c r="BL33" s="44"/>
      <c r="BN33" s="105"/>
      <c r="BO33" s="43">
        <f>iNPUT!AC32</f>
        <v>0.63575653354728434</v>
      </c>
      <c r="BP33" s="43"/>
      <c r="BQ33" s="43" t="s">
        <v>42</v>
      </c>
      <c r="BR33" s="43"/>
      <c r="BS33" s="43"/>
      <c r="BT33" s="43"/>
      <c r="BU33" s="43"/>
      <c r="BV33" s="43"/>
      <c r="BW33" s="43"/>
      <c r="BX33" s="43"/>
      <c r="BY33" s="44"/>
    </row>
    <row r="34" spans="1:77">
      <c r="A34" s="105"/>
      <c r="B34" s="20">
        <f>iNPUT!X33</f>
        <v>-0.6283302242119293</v>
      </c>
      <c r="C34" s="20"/>
      <c r="D34" s="20">
        <f>F28</f>
        <v>2.7870324441619167E-2</v>
      </c>
      <c r="E34" s="43">
        <f t="shared" ref="E34:G34" si="0">G28</f>
        <v>1.0808127285130327</v>
      </c>
      <c r="F34" s="43">
        <f>H28</f>
        <v>1.5748455484939361E-2</v>
      </c>
      <c r="G34" s="43">
        <f t="shared" si="0"/>
        <v>1.1835849217131797</v>
      </c>
      <c r="H34" s="20"/>
      <c r="I34" s="20"/>
      <c r="J34" s="20"/>
      <c r="K34" s="20"/>
      <c r="L34" s="14"/>
      <c r="N34" s="105"/>
      <c r="O34" s="43">
        <f>iNPUT!Y33</f>
        <v>-0.74938312612602598</v>
      </c>
      <c r="P34" s="43"/>
      <c r="Q34" s="43">
        <f>S28</f>
        <v>-0.1834188439064422</v>
      </c>
      <c r="R34" s="43">
        <f>T28</f>
        <v>0.97942167366435418</v>
      </c>
      <c r="S34" s="43">
        <f>U28</f>
        <v>7.4351000061538608E-2</v>
      </c>
      <c r="T34" s="43">
        <f t="shared" ref="T34" si="1">V28</f>
        <v>0.91038929951992364</v>
      </c>
      <c r="U34" s="43"/>
      <c r="V34" s="43"/>
      <c r="W34" s="43"/>
      <c r="X34" s="43"/>
      <c r="Y34" s="44"/>
      <c r="AA34" s="105"/>
      <c r="AB34" s="43">
        <f>iNPUT!Z33</f>
        <v>-0.80277359470304133</v>
      </c>
      <c r="AC34" s="43"/>
      <c r="AD34" s="43">
        <f>AF28</f>
        <v>-0.28487190430154796</v>
      </c>
      <c r="AE34" s="43">
        <f t="shared" ref="AE34" si="2">AG28</f>
        <v>0.95748648675142722</v>
      </c>
      <c r="AF34" s="43">
        <f>AH28</f>
        <v>8.2101972513050014E-2</v>
      </c>
      <c r="AG34" s="43">
        <f t="shared" ref="AG34" si="3">AI28</f>
        <v>0.70830590083297784</v>
      </c>
      <c r="AH34" s="43"/>
      <c r="AI34" s="43"/>
      <c r="AJ34" s="43"/>
      <c r="AK34" s="43"/>
      <c r="AL34" s="44"/>
      <c r="AN34" s="105"/>
      <c r="AO34" s="43">
        <f>iNPUT!AA33</f>
        <v>-0.81526554971226239</v>
      </c>
      <c r="AP34" s="43"/>
      <c r="AQ34" s="43">
        <f>AS28</f>
        <v>-0.30730099095437025</v>
      </c>
      <c r="AR34" s="43">
        <f t="shared" ref="AR34" si="4">AT28</f>
        <v>0.99381128818853248</v>
      </c>
      <c r="AS34" s="43">
        <f>AU28</f>
        <v>0.12243411393307616</v>
      </c>
      <c r="AT34" s="43">
        <f t="shared" ref="AT34" si="5">AV28</f>
        <v>0.68035026084175676</v>
      </c>
      <c r="AU34" s="43"/>
      <c r="AV34" s="43"/>
      <c r="AW34" s="43"/>
      <c r="AX34" s="43"/>
      <c r="AY34" s="44"/>
      <c r="BA34" s="105"/>
      <c r="BB34" s="43">
        <f>iNPUT!AB33</f>
        <v>-0.78280740226297629</v>
      </c>
      <c r="BC34" s="43"/>
      <c r="BD34" s="43">
        <f>BF28</f>
        <v>-0.3086369705836044</v>
      </c>
      <c r="BE34" s="43">
        <f t="shared" ref="BE34" si="6">BG28</f>
        <v>1.0211931411074668</v>
      </c>
      <c r="BF34" s="43">
        <f>BH28</f>
        <v>0.15590054964072247</v>
      </c>
      <c r="BG34" s="43">
        <f t="shared" ref="BG34" si="7">BI28</f>
        <v>0.70410556325911167</v>
      </c>
      <c r="BH34" s="43"/>
      <c r="BI34" s="43"/>
      <c r="BJ34" s="43"/>
      <c r="BK34" s="43"/>
      <c r="BL34" s="44"/>
      <c r="BN34" s="105"/>
      <c r="BO34" s="43">
        <f>iNPUT!AC33</f>
        <v>-0.78121869789943443</v>
      </c>
      <c r="BP34" s="43"/>
      <c r="BQ34" s="43">
        <f>BS28</f>
        <v>-0.32976036725491875</v>
      </c>
      <c r="BR34" s="43">
        <f t="shared" ref="BR34" si="8">BT28</f>
        <v>1.0064188091705339</v>
      </c>
      <c r="BS34" s="43">
        <f>BU28</f>
        <v>0.13848433219125189</v>
      </c>
      <c r="BT34" s="43">
        <f t="shared" ref="BT34" si="9">BV28</f>
        <v>0.66675391558641184</v>
      </c>
      <c r="BU34" s="43"/>
      <c r="BV34" s="43"/>
      <c r="BW34" s="43"/>
      <c r="BX34" s="43"/>
      <c r="BY34" s="44"/>
    </row>
    <row r="35" spans="1:77">
      <c r="A35" s="105"/>
      <c r="B35" s="20">
        <f>iNPUT!X34</f>
        <v>-1.0416643995189578</v>
      </c>
      <c r="C35" s="20" t="s">
        <v>43</v>
      </c>
      <c r="D35" s="20">
        <f>TANH(D34)</f>
        <v>2.7863110545173181E-2</v>
      </c>
      <c r="E35" s="20">
        <f t="shared" ref="E35:F35" si="10">TANH(E34)</f>
        <v>0.79350029118523202</v>
      </c>
      <c r="F35" s="20">
        <f t="shared" si="10"/>
        <v>1.5747153669060251E-2</v>
      </c>
      <c r="G35" s="20">
        <f>TANH(G34)</f>
        <v>0.82857867416701825</v>
      </c>
      <c r="H35" s="20"/>
      <c r="I35" s="20"/>
      <c r="J35" s="20"/>
      <c r="K35" s="20"/>
      <c r="L35" s="14"/>
      <c r="N35" s="105"/>
      <c r="O35" s="43">
        <f>iNPUT!Y34</f>
        <v>-0.8259662286126942</v>
      </c>
      <c r="P35" s="43" t="s">
        <v>43</v>
      </c>
      <c r="Q35" s="43">
        <f>TANH(Q34)</f>
        <v>-0.18138926378295278</v>
      </c>
      <c r="R35" s="43">
        <f t="shared" ref="R35:S35" si="11">TANH(R34)</f>
        <v>0.7528154431214984</v>
      </c>
      <c r="S35" s="43">
        <f t="shared" si="11"/>
        <v>7.4214296462180626E-2</v>
      </c>
      <c r="T35" s="43">
        <f>TANH(T34)</f>
        <v>0.72131905304390498</v>
      </c>
      <c r="U35" s="43"/>
      <c r="V35" s="43"/>
      <c r="W35" s="43"/>
      <c r="X35" s="43"/>
      <c r="Y35" s="44"/>
      <c r="AA35" s="105"/>
      <c r="AB35" s="43">
        <f>iNPUT!Z34</f>
        <v>-0.70265677437890484</v>
      </c>
      <c r="AC35" s="43" t="s">
        <v>43</v>
      </c>
      <c r="AD35" s="43">
        <f>TANH(AD34)</f>
        <v>-0.27740811643946545</v>
      </c>
      <c r="AE35" s="43">
        <f t="shared" ref="AE35:AF35" si="12">TANH(AE34)</f>
        <v>0.74315361092301913</v>
      </c>
      <c r="AF35" s="43">
        <f t="shared" si="12"/>
        <v>8.1917992711153312E-2</v>
      </c>
      <c r="AG35" s="43">
        <f>TANH(AG34)</f>
        <v>0.60961340845940681</v>
      </c>
      <c r="AH35" s="43"/>
      <c r="AI35" s="43"/>
      <c r="AJ35" s="43"/>
      <c r="AK35" s="43"/>
      <c r="AL35" s="44"/>
      <c r="AN35" s="105"/>
      <c r="AO35" s="43">
        <f>iNPUT!AA34</f>
        <v>-0.64790111945673889</v>
      </c>
      <c r="AP35" s="43" t="s">
        <v>43</v>
      </c>
      <c r="AQ35" s="43">
        <f>TANH(AQ34)</f>
        <v>-0.29797972059281636</v>
      </c>
      <c r="AR35" s="43">
        <f t="shared" ref="AR35:AS35" si="13">TANH(AR34)</f>
        <v>0.75898278096677685</v>
      </c>
      <c r="AS35" s="43">
        <f t="shared" si="13"/>
        <v>0.12182599295643581</v>
      </c>
      <c r="AT35" s="43">
        <f>TANH(AT34)</f>
        <v>0.59174705451088316</v>
      </c>
      <c r="AU35" s="43"/>
      <c r="AV35" s="43"/>
      <c r="AW35" s="43"/>
      <c r="AX35" s="43"/>
      <c r="AY35" s="44"/>
      <c r="BA35" s="105"/>
      <c r="BB35" s="43">
        <f>iNPUT!AB34</f>
        <v>-0.64926741364416107</v>
      </c>
      <c r="BC35" s="43" t="s">
        <v>43</v>
      </c>
      <c r="BD35" s="43">
        <f>TANH(BD34)</f>
        <v>-0.29919659088010836</v>
      </c>
      <c r="BE35" s="43">
        <f t="shared" ref="BE35:BF35" si="14">TANH(BE34)</f>
        <v>0.77035206264884437</v>
      </c>
      <c r="BF35" s="43">
        <f t="shared" si="14"/>
        <v>0.15464965609384879</v>
      </c>
      <c r="BG35" s="43">
        <f>TANH(BG34)</f>
        <v>0.60696727599256095</v>
      </c>
      <c r="BH35" s="43"/>
      <c r="BI35" s="43"/>
      <c r="BJ35" s="43"/>
      <c r="BK35" s="43"/>
      <c r="BL35" s="44"/>
      <c r="BN35" s="105"/>
      <c r="BO35" s="43">
        <f>iNPUT!AC34</f>
        <v>-0.62816128501036916</v>
      </c>
      <c r="BP35" s="43" t="s">
        <v>43</v>
      </c>
      <c r="BQ35" s="43">
        <f>TANH(BQ34)</f>
        <v>-0.31830543978200837</v>
      </c>
      <c r="BR35" s="43">
        <f t="shared" ref="BR35:BS35" si="15">TANH(BR34)</f>
        <v>0.7642767403815105</v>
      </c>
      <c r="BS35" s="43">
        <f t="shared" si="15"/>
        <v>0.13760579097828574</v>
      </c>
      <c r="BT35" s="43">
        <f>TANH(BT34)</f>
        <v>0.58284055846730654</v>
      </c>
      <c r="BU35" s="43"/>
      <c r="BV35" s="43"/>
      <c r="BW35" s="43"/>
      <c r="BX35" s="43"/>
      <c r="BY35" s="44"/>
    </row>
    <row r="36" spans="1:77">
      <c r="A36" s="105" t="str">
        <f>iNPUT!$W35</f>
        <v>f</v>
      </c>
      <c r="B36" s="20">
        <f>iNPUT!X35</f>
        <v>0.84420477563213014</v>
      </c>
      <c r="C36" s="20"/>
      <c r="D36" s="20"/>
      <c r="E36" s="20"/>
      <c r="F36" s="20"/>
      <c r="G36" s="20"/>
      <c r="H36" s="20"/>
      <c r="I36" s="20"/>
      <c r="J36" s="20"/>
      <c r="K36" s="20"/>
      <c r="L36" s="14"/>
      <c r="N36" s="105" t="str">
        <f>iNPUT!$W35</f>
        <v>f</v>
      </c>
      <c r="O36" s="43">
        <f>iNPUT!Y35</f>
        <v>0.48985401469691148</v>
      </c>
      <c r="P36" s="43"/>
      <c r="Q36" s="43"/>
      <c r="R36" s="43"/>
      <c r="S36" s="43"/>
      <c r="T36" s="43"/>
      <c r="U36" s="43"/>
      <c r="V36" s="43"/>
      <c r="W36" s="43"/>
      <c r="X36" s="43"/>
      <c r="Y36" s="44"/>
      <c r="AA36" s="105" t="str">
        <f>iNPUT!$W35</f>
        <v>f</v>
      </c>
      <c r="AB36" s="43">
        <f>iNPUT!Z35</f>
        <v>0.3023403122181314</v>
      </c>
      <c r="AC36" s="43"/>
      <c r="AD36" s="43"/>
      <c r="AE36" s="43"/>
      <c r="AF36" s="43"/>
      <c r="AG36" s="43"/>
      <c r="AH36" s="43"/>
      <c r="AI36" s="43"/>
      <c r="AJ36" s="43"/>
      <c r="AK36" s="43"/>
      <c r="AL36" s="44"/>
      <c r="AN36" s="105" t="str">
        <f>iNPUT!$W35</f>
        <v>f</v>
      </c>
      <c r="AO36" s="43">
        <f>iNPUT!AA35</f>
        <v>0.2229882599905112</v>
      </c>
      <c r="AP36" s="43"/>
      <c r="AQ36" s="43"/>
      <c r="AR36" s="43"/>
      <c r="AS36" s="43"/>
      <c r="AT36" s="43"/>
      <c r="AU36" s="43"/>
      <c r="AV36" s="43"/>
      <c r="AW36" s="43"/>
      <c r="AX36" s="43"/>
      <c r="AY36" s="44"/>
      <c r="BA36" s="105" t="str">
        <f>iNPUT!$W35</f>
        <v>f</v>
      </c>
      <c r="BB36" s="43">
        <f>iNPUT!AB35</f>
        <v>0.26249277726843551</v>
      </c>
      <c r="BC36" s="43"/>
      <c r="BD36" s="43"/>
      <c r="BE36" s="43"/>
      <c r="BF36" s="43"/>
      <c r="BG36" s="43"/>
      <c r="BH36" s="43"/>
      <c r="BI36" s="43"/>
      <c r="BJ36" s="43"/>
      <c r="BK36" s="43"/>
      <c r="BL36" s="44"/>
      <c r="BN36" s="105" t="str">
        <f>iNPUT!$W35</f>
        <v>f</v>
      </c>
      <c r="BO36" s="43">
        <f>iNPUT!AC35</f>
        <v>0.25894442412795848</v>
      </c>
      <c r="BP36" s="43"/>
      <c r="BQ36" s="43"/>
      <c r="BR36" s="43"/>
      <c r="BS36" s="43"/>
      <c r="BT36" s="43"/>
      <c r="BU36" s="43"/>
      <c r="BV36" s="43"/>
      <c r="BW36" s="43"/>
      <c r="BX36" s="43"/>
      <c r="BY36" s="44"/>
    </row>
    <row r="37" spans="1:77">
      <c r="A37" s="105"/>
      <c r="B37" s="20">
        <f>iNPUT!X36</f>
        <v>-0.60764335575011397</v>
      </c>
      <c r="C37" s="22" t="s">
        <v>44</v>
      </c>
      <c r="D37" s="22"/>
      <c r="E37" s="22"/>
      <c r="F37" s="22"/>
      <c r="G37" s="22"/>
      <c r="H37" s="22"/>
      <c r="I37" s="20"/>
      <c r="J37" s="20"/>
      <c r="K37" s="20"/>
      <c r="L37" s="14"/>
      <c r="N37" s="105"/>
      <c r="O37" s="43">
        <f>iNPUT!Y36</f>
        <v>-0.50414985529577849</v>
      </c>
      <c r="P37" s="22" t="s">
        <v>44</v>
      </c>
      <c r="Q37" s="22"/>
      <c r="R37" s="22"/>
      <c r="S37" s="22"/>
      <c r="T37" s="22"/>
      <c r="U37" s="22"/>
      <c r="V37" s="43"/>
      <c r="W37" s="43"/>
      <c r="X37" s="43"/>
      <c r="Y37" s="44"/>
      <c r="AA37" s="105"/>
      <c r="AB37" s="43">
        <f>iNPUT!Z36</f>
        <v>-0.44583708195443922</v>
      </c>
      <c r="AC37" s="22" t="s">
        <v>44</v>
      </c>
      <c r="AD37" s="22"/>
      <c r="AE37" s="22"/>
      <c r="AF37" s="22"/>
      <c r="AG37" s="22"/>
      <c r="AH37" s="22"/>
      <c r="AI37" s="43"/>
      <c r="AJ37" s="43"/>
      <c r="AK37" s="43"/>
      <c r="AL37" s="44"/>
      <c r="AN37" s="105"/>
      <c r="AO37" s="43">
        <f>iNPUT!AA36</f>
        <v>-0.43046277499001745</v>
      </c>
      <c r="AP37" s="22" t="s">
        <v>44</v>
      </c>
      <c r="AQ37" s="22"/>
      <c r="AR37" s="22"/>
      <c r="AS37" s="22"/>
      <c r="AT37" s="22"/>
      <c r="AU37" s="22"/>
      <c r="AV37" s="43"/>
      <c r="AW37" s="43"/>
      <c r="AX37" s="43"/>
      <c r="AY37" s="44"/>
      <c r="BA37" s="105"/>
      <c r="BB37" s="43">
        <f>iNPUT!AB36</f>
        <v>-0.43854483698693092</v>
      </c>
      <c r="BC37" s="22" t="s">
        <v>44</v>
      </c>
      <c r="BD37" s="22"/>
      <c r="BE37" s="22"/>
      <c r="BF37" s="22"/>
      <c r="BG37" s="22"/>
      <c r="BH37" s="22"/>
      <c r="BI37" s="43"/>
      <c r="BJ37" s="43"/>
      <c r="BK37" s="43"/>
      <c r="BL37" s="44"/>
      <c r="BN37" s="105"/>
      <c r="BO37" s="43">
        <f>iNPUT!AC36</f>
        <v>-0.42494987093178271</v>
      </c>
      <c r="BP37" s="22" t="s">
        <v>44</v>
      </c>
      <c r="BQ37" s="22"/>
      <c r="BR37" s="22"/>
      <c r="BS37" s="22"/>
      <c r="BT37" s="22"/>
      <c r="BU37" s="22"/>
      <c r="BV37" s="43"/>
      <c r="BW37" s="43"/>
      <c r="BX37" s="43"/>
      <c r="BY37" s="44"/>
    </row>
    <row r="38" spans="1:77">
      <c r="A38" s="105"/>
      <c r="B38" s="20">
        <f>iNPUT!X37</f>
        <v>-0.39365578905936838</v>
      </c>
      <c r="C38" s="20"/>
      <c r="D38" s="20" t="s">
        <v>45</v>
      </c>
      <c r="E38" s="20"/>
      <c r="F38" s="20"/>
      <c r="G38" s="20"/>
      <c r="H38" s="20"/>
      <c r="I38" s="20"/>
      <c r="J38" s="20"/>
      <c r="K38" s="20"/>
      <c r="L38" s="14"/>
      <c r="N38" s="105"/>
      <c r="O38" s="43">
        <f>iNPUT!Y37</f>
        <v>-0.30958806139002421</v>
      </c>
      <c r="P38" s="43"/>
      <c r="Q38" s="43" t="s">
        <v>45</v>
      </c>
      <c r="R38" s="43"/>
      <c r="S38" s="43"/>
      <c r="T38" s="43"/>
      <c r="U38" s="43"/>
      <c r="V38" s="43"/>
      <c r="W38" s="43"/>
      <c r="X38" s="43"/>
      <c r="Y38" s="44"/>
      <c r="AA38" s="105"/>
      <c r="AB38" s="43">
        <f>iNPUT!Z37</f>
        <v>-0.29594738226924455</v>
      </c>
      <c r="AC38" s="43"/>
      <c r="AD38" s="43" t="s">
        <v>45</v>
      </c>
      <c r="AE38" s="43"/>
      <c r="AF38" s="43"/>
      <c r="AG38" s="43"/>
      <c r="AH38" s="43"/>
      <c r="AI38" s="43"/>
      <c r="AJ38" s="43"/>
      <c r="AK38" s="43"/>
      <c r="AL38" s="44"/>
      <c r="AN38" s="105"/>
      <c r="AO38" s="43">
        <f>iNPUT!AA37</f>
        <v>-0.33905747692303512</v>
      </c>
      <c r="AP38" s="43"/>
      <c r="AQ38" s="43" t="s">
        <v>45</v>
      </c>
      <c r="AR38" s="43"/>
      <c r="AS38" s="43"/>
      <c r="AT38" s="43"/>
      <c r="AU38" s="43"/>
      <c r="AV38" s="43"/>
      <c r="AW38" s="43"/>
      <c r="AX38" s="43"/>
      <c r="AY38" s="44"/>
      <c r="BA38" s="105"/>
      <c r="BB38" s="43">
        <f>iNPUT!AB37</f>
        <v>-0.38319346977308955</v>
      </c>
      <c r="BC38" s="43"/>
      <c r="BD38" s="43" t="s">
        <v>45</v>
      </c>
      <c r="BE38" s="43"/>
      <c r="BF38" s="43"/>
      <c r="BG38" s="43"/>
      <c r="BH38" s="43"/>
      <c r="BI38" s="43"/>
      <c r="BJ38" s="43"/>
      <c r="BK38" s="43"/>
      <c r="BL38" s="44"/>
      <c r="BN38" s="105"/>
      <c r="BO38" s="43">
        <f>iNPUT!AC37</f>
        <v>-0.37151204796053627</v>
      </c>
      <c r="BP38" s="43"/>
      <c r="BQ38" s="43" t="s">
        <v>45</v>
      </c>
      <c r="BR38" s="43"/>
      <c r="BS38" s="43"/>
      <c r="BT38" s="43"/>
      <c r="BU38" s="43"/>
      <c r="BV38" s="43"/>
      <c r="BW38" s="43"/>
      <c r="BX38" s="43"/>
      <c r="BY38" s="44"/>
    </row>
    <row r="39" spans="1:77">
      <c r="A39" s="105"/>
      <c r="B39" s="20">
        <f>iNPUT!X38</f>
        <v>2.1291988128008255E-2</v>
      </c>
      <c r="C39" s="20"/>
      <c r="D39" s="20">
        <f>F29</f>
        <v>-0.40644492067198457</v>
      </c>
      <c r="E39" s="20">
        <f>G29</f>
        <v>0.45965941059112669</v>
      </c>
      <c r="F39" s="20">
        <f>H29</f>
        <v>-0.6283302242119293</v>
      </c>
      <c r="G39" s="20">
        <f>I29</f>
        <v>-1.0416643995189578</v>
      </c>
      <c r="H39" s="20"/>
      <c r="I39" s="20"/>
      <c r="J39" s="20"/>
      <c r="K39" s="20"/>
      <c r="L39" s="14"/>
      <c r="N39" s="105"/>
      <c r="O39" s="43">
        <f>iNPUT!Y38</f>
        <v>-0.24116121349333586</v>
      </c>
      <c r="P39" s="43"/>
      <c r="Q39" s="43">
        <f>S29</f>
        <v>-0.24144087387018973</v>
      </c>
      <c r="R39" s="43">
        <f>T29</f>
        <v>0.515141046809099</v>
      </c>
      <c r="S39" s="43">
        <f>U29</f>
        <v>-0.74938312612602598</v>
      </c>
      <c r="T39" s="43">
        <f>V29</f>
        <v>-0.8259662286126942</v>
      </c>
      <c r="U39" s="43"/>
      <c r="V39" s="43"/>
      <c r="W39" s="43"/>
      <c r="X39" s="43"/>
      <c r="Y39" s="44"/>
      <c r="AA39" s="105"/>
      <c r="AB39" s="43">
        <f>iNPUT!Z38</f>
        <v>-0.38604670975387234</v>
      </c>
      <c r="AC39" s="43"/>
      <c r="AD39" s="43">
        <f>AF29</f>
        <v>-0.11302662652682234</v>
      </c>
      <c r="AE39" s="43">
        <f>AG29</f>
        <v>0.54903669631088559</v>
      </c>
      <c r="AF39" s="43">
        <f>AH29</f>
        <v>-0.80277359470304133</v>
      </c>
      <c r="AG39" s="43">
        <f>AI29</f>
        <v>-0.70265677437890484</v>
      </c>
      <c r="AH39" s="43"/>
      <c r="AI39" s="43"/>
      <c r="AJ39" s="43"/>
      <c r="AK39" s="43"/>
      <c r="AL39" s="44"/>
      <c r="AN39" s="105"/>
      <c r="AO39" s="43">
        <f>iNPUT!AA38</f>
        <v>-0.38284921066150535</v>
      </c>
      <c r="AP39" s="43"/>
      <c r="AQ39" s="43">
        <f>AS29</f>
        <v>-9.8186723812326682E-2</v>
      </c>
      <c r="AR39" s="43">
        <f>AT29</f>
        <v>0.56453875664909037</v>
      </c>
      <c r="AS39" s="43">
        <f>AU29</f>
        <v>-0.81526554971226239</v>
      </c>
      <c r="AT39" s="43">
        <f>AV29</f>
        <v>-0.64790111945673889</v>
      </c>
      <c r="AU39" s="43"/>
      <c r="AV39" s="43"/>
      <c r="AW39" s="43"/>
      <c r="AX39" s="43"/>
      <c r="AY39" s="44"/>
      <c r="BA39" s="105"/>
      <c r="BB39" s="43">
        <f>iNPUT!AB38</f>
        <v>-0.362666350621758</v>
      </c>
      <c r="BC39" s="43"/>
      <c r="BD39" s="43">
        <f>BF29</f>
        <v>-9.960423851010336E-2</v>
      </c>
      <c r="BE39" s="43">
        <f>BG29</f>
        <v>0.60204505250160845</v>
      </c>
      <c r="BF39" s="43">
        <f>BH29</f>
        <v>-0.78280740226297629</v>
      </c>
      <c r="BG39" s="43">
        <f>BI29</f>
        <v>-0.64926741364416107</v>
      </c>
      <c r="BH39" s="43"/>
      <c r="BI39" s="43"/>
      <c r="BJ39" s="43"/>
      <c r="BK39" s="43"/>
      <c r="BL39" s="44"/>
      <c r="BN39" s="105"/>
      <c r="BO39" s="43">
        <f>iNPUT!AC38</f>
        <v>-0.39153208311815335</v>
      </c>
      <c r="BP39" s="43"/>
      <c r="BQ39" s="43">
        <f>BS29</f>
        <v>-5.1527395146045887E-2</v>
      </c>
      <c r="BR39" s="43">
        <f>BT29</f>
        <v>0.63575653354728434</v>
      </c>
      <c r="BS39" s="43">
        <f>BU29</f>
        <v>-0.78121869789943443</v>
      </c>
      <c r="BT39" s="43">
        <f>BV29</f>
        <v>-0.62816128501036916</v>
      </c>
      <c r="BU39" s="43"/>
      <c r="BV39" s="43"/>
      <c r="BW39" s="43"/>
      <c r="BX39" s="43"/>
      <c r="BY39" s="44"/>
    </row>
    <row r="40" spans="1:77">
      <c r="A40" s="105" t="str">
        <f>iNPUT!$W39</f>
        <v>o</v>
      </c>
      <c r="B40" s="20">
        <f>iNPUT!X39</f>
        <v>0.22874519724247794</v>
      </c>
      <c r="C40" s="20" t="s">
        <v>43</v>
      </c>
      <c r="D40" s="20">
        <f>1/(1+EXP(-D39))</f>
        <v>0.39976486804201899</v>
      </c>
      <c r="E40" s="20">
        <f>1/(1+EXP(-E39))</f>
        <v>0.61293337575518902</v>
      </c>
      <c r="F40" s="20">
        <f>1/(1+EXP(-F39))</f>
        <v>0.34788925073873855</v>
      </c>
      <c r="G40" s="20">
        <f>1/(1+EXP(-G39))</f>
        <v>0.26082897459849141</v>
      </c>
      <c r="H40" s="20"/>
      <c r="I40" s="20"/>
      <c r="J40" s="20"/>
      <c r="K40" s="20"/>
      <c r="L40" s="14"/>
      <c r="N40" s="105" t="str">
        <f>iNPUT!$W39</f>
        <v>o</v>
      </c>
      <c r="O40" s="43">
        <f>iNPUT!Y39</f>
        <v>0.23465194968541891</v>
      </c>
      <c r="P40" s="43" t="s">
        <v>43</v>
      </c>
      <c r="Q40" s="43">
        <f>1/(1+EXP(-Q39))</f>
        <v>0.4399313006277849</v>
      </c>
      <c r="R40" s="43">
        <f t="shared" ref="R40:T40" si="16">1/(1+EXP(-R39))</f>
        <v>0.62601088040986053</v>
      </c>
      <c r="S40" s="43">
        <f t="shared" si="16"/>
        <v>0.3209557294077453</v>
      </c>
      <c r="T40" s="43">
        <f t="shared" si="16"/>
        <v>0.30449866485757004</v>
      </c>
      <c r="U40" s="43"/>
      <c r="V40" s="43"/>
      <c r="W40" s="43"/>
      <c r="X40" s="43"/>
      <c r="Y40" s="44"/>
      <c r="AA40" s="105" t="str">
        <f>iNPUT!$W39</f>
        <v>o</v>
      </c>
      <c r="AB40" s="43">
        <f>iNPUT!Z39</f>
        <v>0.1467787501541698</v>
      </c>
      <c r="AC40" s="43" t="s">
        <v>43</v>
      </c>
      <c r="AD40" s="43">
        <f>1/(1+EXP(-AD39))</f>
        <v>0.47177338659740453</v>
      </c>
      <c r="AE40" s="43">
        <f t="shared" ref="AE40:AG40" si="17">1/(1+EXP(-AE39))</f>
        <v>0.63391206832735925</v>
      </c>
      <c r="AF40" s="43">
        <f t="shared" si="17"/>
        <v>0.30943253290288497</v>
      </c>
      <c r="AG40" s="43">
        <f t="shared" si="17"/>
        <v>0.3312234501845332</v>
      </c>
      <c r="AH40" s="43"/>
      <c r="AI40" s="43"/>
      <c r="AJ40" s="43"/>
      <c r="AK40" s="43"/>
      <c r="AL40" s="44"/>
      <c r="AN40" s="105" t="str">
        <f>iNPUT!$W39</f>
        <v>o</v>
      </c>
      <c r="AO40" s="43">
        <f>iNPUT!AA39</f>
        <v>0.14716318529892519</v>
      </c>
      <c r="AP40" s="43" t="s">
        <v>43</v>
      </c>
      <c r="AQ40" s="43">
        <f>1/(1+EXP(-AQ39))</f>
        <v>0.47547302051499807</v>
      </c>
      <c r="AR40" s="43">
        <f t="shared" ref="AR40:AT40" si="18">1/(1+EXP(-AR39))</f>
        <v>0.63750206919037777</v>
      </c>
      <c r="AS40" s="43">
        <f t="shared" si="18"/>
        <v>0.30676957544279609</v>
      </c>
      <c r="AT40" s="43">
        <f t="shared" si="18"/>
        <v>0.34346267100588401</v>
      </c>
      <c r="AU40" s="43"/>
      <c r="AV40" s="43"/>
      <c r="AW40" s="43"/>
      <c r="AX40" s="43"/>
      <c r="AY40" s="44"/>
      <c r="BA40" s="105" t="str">
        <f>iNPUT!$W39</f>
        <v>o</v>
      </c>
      <c r="BB40" s="43">
        <f>iNPUT!AB39</f>
        <v>0.15691412122083018</v>
      </c>
      <c r="BC40" s="43" t="s">
        <v>43</v>
      </c>
      <c r="BD40" s="43">
        <f>1/(1+EXP(-BD39))</f>
        <v>0.47511950692865623</v>
      </c>
      <c r="BE40" s="43">
        <f t="shared" ref="BE40:BG40" si="19">1/(1+EXP(-BE39))</f>
        <v>0.64612404251920275</v>
      </c>
      <c r="BF40" s="43">
        <f t="shared" si="19"/>
        <v>0.31371514223510216</v>
      </c>
      <c r="BG40" s="43">
        <f t="shared" si="19"/>
        <v>0.34315464297122655</v>
      </c>
      <c r="BH40" s="43"/>
      <c r="BI40" s="43"/>
      <c r="BJ40" s="43"/>
      <c r="BK40" s="43"/>
      <c r="BL40" s="44"/>
      <c r="BN40" s="105" t="str">
        <f>iNPUT!$W39</f>
        <v>o</v>
      </c>
      <c r="BO40" s="43">
        <f>iNPUT!AC39</f>
        <v>0.117902862479143</v>
      </c>
      <c r="BP40" s="43" t="s">
        <v>43</v>
      </c>
      <c r="BQ40" s="43">
        <f>1/(1+EXP(-BQ39))</f>
        <v>0.48712100064376529</v>
      </c>
      <c r="BR40" s="43">
        <f t="shared" ref="BR40:BT40" si="20">1/(1+EXP(-BR39))</f>
        <v>0.65379359031835393</v>
      </c>
      <c r="BS40" s="43">
        <f t="shared" si="20"/>
        <v>0.31405728821721202</v>
      </c>
      <c r="BT40" s="43">
        <f t="shared" si="20"/>
        <v>0.34792757766275029</v>
      </c>
      <c r="BU40" s="43"/>
      <c r="BV40" s="43"/>
      <c r="BW40" s="43"/>
      <c r="BX40" s="43"/>
      <c r="BY40" s="44"/>
    </row>
    <row r="41" spans="1:77">
      <c r="A41" s="105"/>
      <c r="B41" s="20">
        <f>iNPUT!X40</f>
        <v>-1.0940107238395504</v>
      </c>
      <c r="C41" s="20"/>
      <c r="D41" s="20"/>
      <c r="E41" s="20"/>
      <c r="F41" s="20"/>
      <c r="G41" s="20"/>
      <c r="H41" s="20"/>
      <c r="I41" s="20"/>
      <c r="J41" s="20"/>
      <c r="K41" s="20"/>
      <c r="L41" s="14"/>
      <c r="N41" s="105"/>
      <c r="O41" s="43">
        <f>iNPUT!Y40</f>
        <v>-1.0357409912551088</v>
      </c>
      <c r="P41" s="43"/>
      <c r="Q41" s="43"/>
      <c r="R41" s="43"/>
      <c r="S41" s="43"/>
      <c r="T41" s="43"/>
      <c r="U41" s="43"/>
      <c r="V41" s="43"/>
      <c r="W41" s="43"/>
      <c r="X41" s="43"/>
      <c r="Y41" s="44"/>
      <c r="AA41" s="105"/>
      <c r="AB41" s="43">
        <f>iNPUT!Z40</f>
        <v>-0.95168859810108197</v>
      </c>
      <c r="AC41" s="43"/>
      <c r="AD41" s="43"/>
      <c r="AE41" s="43"/>
      <c r="AF41" s="43"/>
      <c r="AG41" s="43"/>
      <c r="AH41" s="43"/>
      <c r="AI41" s="43"/>
      <c r="AJ41" s="43"/>
      <c r="AK41" s="43"/>
      <c r="AL41" s="44"/>
      <c r="AN41" s="105"/>
      <c r="AO41" s="43">
        <f>iNPUT!AA40</f>
        <v>-1.0025866200581521</v>
      </c>
      <c r="AP41" s="43"/>
      <c r="AQ41" s="43"/>
      <c r="AR41" s="43"/>
      <c r="AS41" s="43"/>
      <c r="AT41" s="43"/>
      <c r="AU41" s="43"/>
      <c r="AV41" s="43"/>
      <c r="AW41" s="43"/>
      <c r="AX41" s="43"/>
      <c r="AY41" s="44"/>
      <c r="BA41" s="105"/>
      <c r="BB41" s="43">
        <f>iNPUT!AB40</f>
        <v>-1.0671693658344683</v>
      </c>
      <c r="BC41" s="43"/>
      <c r="BD41" s="43"/>
      <c r="BE41" s="43"/>
      <c r="BF41" s="43"/>
      <c r="BG41" s="43"/>
      <c r="BH41" s="43"/>
      <c r="BI41" s="43"/>
      <c r="BJ41" s="43"/>
      <c r="BK41" s="43"/>
      <c r="BL41" s="44"/>
      <c r="BN41" s="105"/>
      <c r="BO41" s="43">
        <f>iNPUT!AC40</f>
        <v>-1.0421055542905044</v>
      </c>
      <c r="BP41" s="43"/>
      <c r="BQ41" s="43"/>
      <c r="BR41" s="43"/>
      <c r="BS41" s="43"/>
      <c r="BT41" s="43"/>
      <c r="BU41" s="43"/>
      <c r="BV41" s="43"/>
      <c r="BW41" s="43"/>
      <c r="BX41" s="43"/>
      <c r="BY41" s="44"/>
    </row>
    <row r="42" spans="1:77">
      <c r="A42" s="105"/>
      <c r="B42" s="20">
        <f>iNPUT!X41</f>
        <v>-0.51356590408409009</v>
      </c>
      <c r="C42" s="20"/>
      <c r="D42" s="20"/>
      <c r="E42" s="20"/>
      <c r="F42" s="20"/>
      <c r="G42" s="20"/>
      <c r="H42" s="20"/>
      <c r="I42" s="20"/>
      <c r="J42" s="20"/>
      <c r="K42" s="20"/>
      <c r="L42" s="14"/>
      <c r="N42" s="105"/>
      <c r="O42" s="43">
        <f>iNPUT!Y41</f>
        <v>-0.5731097632805574</v>
      </c>
      <c r="P42" s="43"/>
      <c r="Q42" s="43"/>
      <c r="R42" s="43"/>
      <c r="S42" s="43"/>
      <c r="T42" s="43"/>
      <c r="U42" s="43"/>
      <c r="V42" s="43"/>
      <c r="W42" s="43"/>
      <c r="X42" s="43"/>
      <c r="Y42" s="44"/>
      <c r="AA42" s="105"/>
      <c r="AB42" s="43">
        <f>iNPUT!Z41</f>
        <v>-0.65880759669442979</v>
      </c>
      <c r="AC42" s="43"/>
      <c r="AD42" s="43"/>
      <c r="AE42" s="43"/>
      <c r="AF42" s="43"/>
      <c r="AG42" s="43"/>
      <c r="AH42" s="43"/>
      <c r="AI42" s="43"/>
      <c r="AJ42" s="43"/>
      <c r="AK42" s="43"/>
      <c r="AL42" s="44"/>
      <c r="AN42" s="105"/>
      <c r="AO42" s="43">
        <f>iNPUT!AA41</f>
        <v>-0.67317905967614045</v>
      </c>
      <c r="AP42" s="43"/>
      <c r="AQ42" s="43"/>
      <c r="AR42" s="43"/>
      <c r="AS42" s="43"/>
      <c r="AT42" s="43"/>
      <c r="AU42" s="43"/>
      <c r="AV42" s="43"/>
      <c r="AW42" s="43"/>
      <c r="AX42" s="43"/>
      <c r="AY42" s="44"/>
      <c r="BA42" s="105"/>
      <c r="BB42" s="43">
        <f>iNPUT!AB41</f>
        <v>-0.69224490997619781</v>
      </c>
      <c r="BC42" s="43"/>
      <c r="BD42" s="43"/>
      <c r="BE42" s="43"/>
      <c r="BF42" s="43"/>
      <c r="BG42" s="43"/>
      <c r="BH42" s="43"/>
      <c r="BI42" s="43"/>
      <c r="BJ42" s="43"/>
      <c r="BK42" s="43"/>
      <c r="BL42" s="44"/>
      <c r="BN42" s="105"/>
      <c r="BO42" s="43">
        <f>iNPUT!AC41</f>
        <v>-0.73470373158233548</v>
      </c>
      <c r="BP42" s="43"/>
      <c r="BQ42" s="43"/>
      <c r="BR42" s="43"/>
      <c r="BS42" s="43"/>
      <c r="BT42" s="43"/>
      <c r="BU42" s="43"/>
      <c r="BV42" s="43"/>
      <c r="BW42" s="43"/>
      <c r="BX42" s="43"/>
      <c r="BY42" s="44"/>
    </row>
    <row r="43" spans="1:77">
      <c r="A43" s="105"/>
      <c r="B43" s="20">
        <f>iNPUT!X42</f>
        <v>0.40451968168990993</v>
      </c>
      <c r="C43" s="20"/>
      <c r="D43" s="20"/>
      <c r="E43" s="20"/>
      <c r="F43" s="20"/>
      <c r="G43" s="20"/>
      <c r="H43" s="20"/>
      <c r="I43" s="20"/>
      <c r="J43" s="20"/>
      <c r="K43" s="20"/>
      <c r="L43" s="14"/>
      <c r="N43" s="105"/>
      <c r="O43" s="43">
        <f>iNPUT!Y42</f>
        <v>0.46788776421920164</v>
      </c>
      <c r="P43" s="43"/>
      <c r="Q43" s="43"/>
      <c r="R43" s="43"/>
      <c r="S43" s="43"/>
      <c r="T43" s="43"/>
      <c r="U43" s="43"/>
      <c r="V43" s="43"/>
      <c r="W43" s="43"/>
      <c r="X43" s="43"/>
      <c r="Y43" s="44"/>
      <c r="AA43" s="105"/>
      <c r="AB43" s="43">
        <f>iNPUT!Z42</f>
        <v>0.49296387226447047</v>
      </c>
      <c r="AC43" s="43"/>
      <c r="AD43" s="43"/>
      <c r="AE43" s="43"/>
      <c r="AF43" s="43"/>
      <c r="AG43" s="43"/>
      <c r="AH43" s="43"/>
      <c r="AI43" s="43"/>
      <c r="AJ43" s="43"/>
      <c r="AK43" s="43"/>
      <c r="AL43" s="44"/>
      <c r="AN43" s="105"/>
      <c r="AO43" s="43">
        <f>iNPUT!AA42</f>
        <v>0.5131308709279071</v>
      </c>
      <c r="AP43" s="43"/>
      <c r="AQ43" s="43"/>
      <c r="AR43" s="43"/>
      <c r="AS43" s="43"/>
      <c r="AT43" s="43"/>
      <c r="AU43" s="43"/>
      <c r="AV43" s="43"/>
      <c r="AW43" s="43"/>
      <c r="AX43" s="43"/>
      <c r="AY43" s="44"/>
      <c r="BA43" s="105"/>
      <c r="BB43" s="43">
        <f>iNPUT!AB42</f>
        <v>0.48492884330302716</v>
      </c>
      <c r="BC43" s="43"/>
      <c r="BD43" s="43"/>
      <c r="BE43" s="43"/>
      <c r="BF43" s="43"/>
      <c r="BG43" s="43"/>
      <c r="BH43" s="43"/>
      <c r="BI43" s="43"/>
      <c r="BJ43" s="43"/>
      <c r="BK43" s="43"/>
      <c r="BL43" s="44"/>
      <c r="BN43" s="105"/>
      <c r="BO43" s="43">
        <f>iNPUT!AC42</f>
        <v>0.45616960934054918</v>
      </c>
      <c r="BP43" s="43"/>
      <c r="BQ43" s="43"/>
      <c r="BR43" s="43"/>
      <c r="BS43" s="43"/>
      <c r="BT43" s="43"/>
      <c r="BU43" s="43"/>
      <c r="BV43" s="43"/>
      <c r="BW43" s="43"/>
      <c r="BX43" s="43"/>
      <c r="BY43" s="44"/>
    </row>
    <row r="44" spans="1:77" ht="26.25">
      <c r="A44" s="29"/>
      <c r="B44" s="20"/>
      <c r="C44" s="22" t="s">
        <v>46</v>
      </c>
      <c r="D44" s="22"/>
      <c r="E44" s="22"/>
      <c r="F44" s="22"/>
      <c r="G44" s="22"/>
      <c r="H44" s="22"/>
      <c r="I44" s="20"/>
      <c r="J44" s="20"/>
      <c r="K44" s="20"/>
      <c r="L44" s="14"/>
      <c r="N44" s="29"/>
      <c r="O44" s="43"/>
      <c r="P44" s="22" t="s">
        <v>46</v>
      </c>
      <c r="Q44" s="22"/>
      <c r="R44" s="22"/>
      <c r="S44" s="22"/>
      <c r="T44" s="22"/>
      <c r="U44" s="22"/>
      <c r="V44" s="43"/>
      <c r="W44" s="43"/>
      <c r="X44" s="43"/>
      <c r="Y44" s="44"/>
      <c r="AA44" s="29"/>
      <c r="AB44" s="43"/>
      <c r="AC44" s="22" t="s">
        <v>46</v>
      </c>
      <c r="AD44" s="22"/>
      <c r="AE44" s="22"/>
      <c r="AF44" s="22"/>
      <c r="AG44" s="22"/>
      <c r="AH44" s="22"/>
      <c r="AI44" s="43"/>
      <c r="AJ44" s="43"/>
      <c r="AK44" s="43"/>
      <c r="AL44" s="44"/>
      <c r="AN44" s="29"/>
      <c r="AO44" s="43"/>
      <c r="AP44" s="22" t="s">
        <v>46</v>
      </c>
      <c r="AQ44" s="22"/>
      <c r="AR44" s="22"/>
      <c r="AS44" s="22"/>
      <c r="AT44" s="22"/>
      <c r="AU44" s="22"/>
      <c r="AV44" s="43"/>
      <c r="AW44" s="43"/>
      <c r="AX44" s="43"/>
      <c r="AY44" s="44"/>
      <c r="BA44" s="29"/>
      <c r="BB44" s="43"/>
      <c r="BC44" s="22" t="s">
        <v>46</v>
      </c>
      <c r="BD44" s="22"/>
      <c r="BE44" s="22"/>
      <c r="BF44" s="22"/>
      <c r="BG44" s="22"/>
      <c r="BH44" s="22"/>
      <c r="BI44" s="43"/>
      <c r="BJ44" s="43"/>
      <c r="BK44" s="43"/>
      <c r="BL44" s="44"/>
      <c r="BN44" s="29"/>
      <c r="BO44" s="43"/>
      <c r="BP44" s="22" t="s">
        <v>46</v>
      </c>
      <c r="BQ44" s="22"/>
      <c r="BR44" s="22"/>
      <c r="BS44" s="22"/>
      <c r="BT44" s="22"/>
      <c r="BU44" s="22"/>
      <c r="BV44" s="43"/>
      <c r="BW44" s="43"/>
      <c r="BX44" s="43"/>
      <c r="BY44" s="44"/>
    </row>
    <row r="45" spans="1:77" ht="26.25">
      <c r="A45" s="29"/>
      <c r="B45" s="20"/>
      <c r="C45" s="20"/>
      <c r="D45" s="20" t="s">
        <v>47</v>
      </c>
      <c r="E45" s="20"/>
      <c r="F45" s="20"/>
      <c r="G45" s="20"/>
      <c r="H45" s="20"/>
      <c r="I45" s="20"/>
      <c r="J45" s="20"/>
      <c r="K45" s="20"/>
      <c r="L45" s="14"/>
      <c r="N45" s="29"/>
      <c r="O45" s="43"/>
      <c r="P45" s="43"/>
      <c r="Q45" s="43" t="s">
        <v>47</v>
      </c>
      <c r="R45" s="43"/>
      <c r="S45" s="43"/>
      <c r="T45" s="43"/>
      <c r="U45" s="43"/>
      <c r="V45" s="43"/>
      <c r="W45" s="43"/>
      <c r="X45" s="43"/>
      <c r="Y45" s="44"/>
      <c r="AA45" s="29"/>
      <c r="AB45" s="43"/>
      <c r="AC45" s="43"/>
      <c r="AD45" s="43" t="s">
        <v>47</v>
      </c>
      <c r="AE45" s="43"/>
      <c r="AF45" s="43"/>
      <c r="AG45" s="43"/>
      <c r="AH45" s="43"/>
      <c r="AI45" s="43"/>
      <c r="AJ45" s="43"/>
      <c r="AK45" s="43"/>
      <c r="AL45" s="44"/>
      <c r="AN45" s="29"/>
      <c r="AO45" s="43"/>
      <c r="AP45" s="43"/>
      <c r="AQ45" s="43" t="s">
        <v>47</v>
      </c>
      <c r="AR45" s="43"/>
      <c r="AS45" s="43"/>
      <c r="AT45" s="43"/>
      <c r="AU45" s="43"/>
      <c r="AV45" s="43"/>
      <c r="AW45" s="43"/>
      <c r="AX45" s="43"/>
      <c r="AY45" s="44"/>
      <c r="BA45" s="29"/>
      <c r="BB45" s="43"/>
      <c r="BC45" s="43"/>
      <c r="BD45" s="43" t="s">
        <v>47</v>
      </c>
      <c r="BE45" s="43"/>
      <c r="BF45" s="43"/>
      <c r="BG45" s="43"/>
      <c r="BH45" s="43"/>
      <c r="BI45" s="43"/>
      <c r="BJ45" s="43"/>
      <c r="BK45" s="43"/>
      <c r="BL45" s="44"/>
      <c r="BN45" s="29"/>
      <c r="BO45" s="43"/>
      <c r="BP45" s="43"/>
      <c r="BQ45" s="43" t="s">
        <v>47</v>
      </c>
      <c r="BR45" s="43"/>
      <c r="BS45" s="43"/>
      <c r="BT45" s="43"/>
      <c r="BU45" s="43"/>
      <c r="BV45" s="43"/>
      <c r="BW45" s="43"/>
      <c r="BX45" s="43"/>
      <c r="BY45" s="44"/>
    </row>
    <row r="46" spans="1:77" ht="26.25">
      <c r="A46" s="29"/>
      <c r="B46" s="20"/>
      <c r="C46" s="20"/>
      <c r="D46" s="20">
        <f>F30</f>
        <v>0.84420477563213014</v>
      </c>
      <c r="E46" s="43">
        <f>G30</f>
        <v>-0.60764335575011397</v>
      </c>
      <c r="F46" s="43">
        <f>H30</f>
        <v>-0.39365578905936838</v>
      </c>
      <c r="G46" s="43">
        <f>I30</f>
        <v>2.1291988128008255E-2</v>
      </c>
      <c r="H46" s="20"/>
      <c r="I46" s="20"/>
      <c r="J46" s="20"/>
      <c r="K46" s="20"/>
      <c r="L46" s="14"/>
      <c r="N46" s="29"/>
      <c r="O46" s="43"/>
      <c r="P46" s="43"/>
      <c r="Q46" s="43">
        <f>S30</f>
        <v>0.48985401469691148</v>
      </c>
      <c r="R46" s="43">
        <f t="shared" ref="R46" si="21">T30</f>
        <v>-0.50414985529577849</v>
      </c>
      <c r="S46" s="43">
        <f t="shared" ref="S46" si="22">U30</f>
        <v>-0.30958806139002421</v>
      </c>
      <c r="T46" s="43">
        <f t="shared" ref="T46" si="23">V30</f>
        <v>-0.24116121349333586</v>
      </c>
      <c r="U46" s="43"/>
      <c r="V46" s="43"/>
      <c r="W46" s="43"/>
      <c r="X46" s="43"/>
      <c r="Y46" s="44"/>
      <c r="AA46" s="29"/>
      <c r="AB46" s="43"/>
      <c r="AC46" s="43"/>
      <c r="AD46" s="43">
        <f>AF30</f>
        <v>0.3023403122181314</v>
      </c>
      <c r="AE46" s="43">
        <f t="shared" ref="AE46" si="24">AG30</f>
        <v>-0.44583708195443922</v>
      </c>
      <c r="AF46" s="43">
        <f t="shared" ref="AF46" si="25">AH30</f>
        <v>-0.29594738226924455</v>
      </c>
      <c r="AG46" s="43">
        <f t="shared" ref="AG46" si="26">AI30</f>
        <v>-0.38604670975387234</v>
      </c>
      <c r="AH46" s="43"/>
      <c r="AI46" s="43"/>
      <c r="AJ46" s="43"/>
      <c r="AK46" s="43"/>
      <c r="AL46" s="44"/>
      <c r="AN46" s="29"/>
      <c r="AO46" s="43"/>
      <c r="AP46" s="43"/>
      <c r="AQ46" s="43">
        <f>AS30</f>
        <v>0.2229882599905112</v>
      </c>
      <c r="AR46" s="43">
        <f t="shared" ref="AR46" si="27">AT30</f>
        <v>-0.43046277499001745</v>
      </c>
      <c r="AS46" s="43">
        <f t="shared" ref="AS46" si="28">AU30</f>
        <v>-0.33905747692303512</v>
      </c>
      <c r="AT46" s="43">
        <f t="shared" ref="AT46" si="29">AV30</f>
        <v>-0.38284921066150535</v>
      </c>
      <c r="AU46" s="43"/>
      <c r="AV46" s="43"/>
      <c r="AW46" s="43"/>
      <c r="AX46" s="43"/>
      <c r="AY46" s="44"/>
      <c r="BA46" s="29"/>
      <c r="BB46" s="43"/>
      <c r="BC46" s="43"/>
      <c r="BD46" s="43">
        <f>BF30</f>
        <v>0.26249277726843551</v>
      </c>
      <c r="BE46" s="43">
        <f t="shared" ref="BE46" si="30">BG30</f>
        <v>-0.43854483698693092</v>
      </c>
      <c r="BF46" s="43">
        <f t="shared" ref="BF46" si="31">BH30</f>
        <v>-0.38319346977308955</v>
      </c>
      <c r="BG46" s="43">
        <f t="shared" ref="BG46" si="32">BI30</f>
        <v>-0.362666350621758</v>
      </c>
      <c r="BH46" s="43"/>
      <c r="BI46" s="43"/>
      <c r="BJ46" s="43"/>
      <c r="BK46" s="43"/>
      <c r="BL46" s="44"/>
      <c r="BN46" s="29"/>
      <c r="BO46" s="43"/>
      <c r="BP46" s="43"/>
      <c r="BQ46" s="43">
        <f>BS30</f>
        <v>0.25894442412795848</v>
      </c>
      <c r="BR46" s="43">
        <f t="shared" ref="BR46" si="33">BT30</f>
        <v>-0.42494987093178271</v>
      </c>
      <c r="BS46" s="43">
        <f t="shared" ref="BS46" si="34">BU30</f>
        <v>-0.37151204796053627</v>
      </c>
      <c r="BT46" s="43">
        <f t="shared" ref="BT46" si="35">BV30</f>
        <v>-0.39153208311815335</v>
      </c>
      <c r="BU46" s="43"/>
      <c r="BV46" s="43"/>
      <c r="BW46" s="43"/>
      <c r="BX46" s="43"/>
      <c r="BY46" s="44"/>
    </row>
    <row r="47" spans="1:77" ht="26.25">
      <c r="A47" s="29"/>
      <c r="B47" s="20"/>
      <c r="C47" s="20" t="s">
        <v>48</v>
      </c>
      <c r="D47" s="20">
        <f>1/(1+EXP(-D46))</f>
        <v>0.69935005064993083</v>
      </c>
      <c r="E47" s="20">
        <f>1/(1+EXP(-E46))</f>
        <v>0.35259696757360037</v>
      </c>
      <c r="F47" s="20">
        <f>1/(1+EXP(-F46))</f>
        <v>0.40283755455337455</v>
      </c>
      <c r="G47" s="20">
        <f>1/(1+EXP(-G46))</f>
        <v>0.50532279594327711</v>
      </c>
      <c r="H47" s="20"/>
      <c r="I47" s="20"/>
      <c r="J47" s="20"/>
      <c r="K47" s="20"/>
      <c r="L47" s="14"/>
      <c r="N47" s="29"/>
      <c r="O47" s="43"/>
      <c r="P47" s="43" t="s">
        <v>48</v>
      </c>
      <c r="Q47" s="43">
        <f>1/(1+EXP(-Q46))</f>
        <v>0.62007204133340699</v>
      </c>
      <c r="R47" s="43">
        <f t="shared" ref="R47:T47" si="36">1/(1+EXP(-R46))</f>
        <v>0.37656593414633199</v>
      </c>
      <c r="S47" s="43">
        <f t="shared" si="36"/>
        <v>0.42321529159315757</v>
      </c>
      <c r="T47" s="43">
        <f t="shared" si="36"/>
        <v>0.44000020779493376</v>
      </c>
      <c r="U47" s="43"/>
      <c r="V47" s="43"/>
      <c r="W47" s="43"/>
      <c r="X47" s="43"/>
      <c r="Y47" s="44"/>
      <c r="AA47" s="29"/>
      <c r="AB47" s="43"/>
      <c r="AC47" s="43" t="s">
        <v>48</v>
      </c>
      <c r="AD47" s="43">
        <f>1/(1+EXP(-AD46))</f>
        <v>0.57501452566959765</v>
      </c>
      <c r="AE47" s="43">
        <f t="shared" ref="AE47:AG47" si="37">1/(1+EXP(-AE46))</f>
        <v>0.3903509917656478</v>
      </c>
      <c r="AF47" s="43">
        <f t="shared" si="37"/>
        <v>0.42654847689039366</v>
      </c>
      <c r="AG47" s="43">
        <f t="shared" si="37"/>
        <v>0.40466933598473009</v>
      </c>
      <c r="AH47" s="43"/>
      <c r="AI47" s="43"/>
      <c r="AJ47" s="43"/>
      <c r="AK47" s="43"/>
      <c r="AL47" s="44"/>
      <c r="AN47" s="29"/>
      <c r="AO47" s="43"/>
      <c r="AP47" s="43" t="s">
        <v>48</v>
      </c>
      <c r="AQ47" s="43">
        <f>1/(1+EXP(-AQ46))</f>
        <v>0.55551721168811297</v>
      </c>
      <c r="AR47" s="43">
        <f t="shared" ref="AR47:AT47" si="38">1/(1+EXP(-AR46))</f>
        <v>0.39401583058977685</v>
      </c>
      <c r="AS47" s="43">
        <f t="shared" si="38"/>
        <v>0.41603844534067819</v>
      </c>
      <c r="AT47" s="43">
        <f t="shared" si="38"/>
        <v>0.40543988631472472</v>
      </c>
      <c r="AU47" s="43"/>
      <c r="AV47" s="43"/>
      <c r="AW47" s="43"/>
      <c r="AX47" s="43"/>
      <c r="AY47" s="44"/>
      <c r="BA47" s="29"/>
      <c r="BB47" s="43"/>
      <c r="BC47" s="43" t="s">
        <v>48</v>
      </c>
      <c r="BD47" s="43">
        <f>1/(1+EXP(-BD46))</f>
        <v>0.56524897263530793</v>
      </c>
      <c r="BE47" s="43">
        <f t="shared" ref="BE47:BG47" si="39">1/(1+EXP(-BE46))</f>
        <v>0.3920877600407599</v>
      </c>
      <c r="BF47" s="43">
        <f t="shared" si="39"/>
        <v>0.40535690247150674</v>
      </c>
      <c r="BG47" s="43">
        <f t="shared" si="39"/>
        <v>0.41031427122762565</v>
      </c>
      <c r="BH47" s="43"/>
      <c r="BI47" s="43"/>
      <c r="BJ47" s="43"/>
      <c r="BK47" s="43"/>
      <c r="BL47" s="44"/>
      <c r="BN47" s="29"/>
      <c r="BO47" s="43"/>
      <c r="BP47" s="43" t="s">
        <v>48</v>
      </c>
      <c r="BQ47" s="43">
        <f>1/(1+EXP(-BQ46))</f>
        <v>0.56437679019159326</v>
      </c>
      <c r="BR47" s="43">
        <f t="shared" ref="BR47:BT47" si="40">1/(1+EXP(-BR46))</f>
        <v>0.39533289831609192</v>
      </c>
      <c r="BS47" s="43">
        <f t="shared" si="40"/>
        <v>0.4081757080612422</v>
      </c>
      <c r="BT47" s="43">
        <f t="shared" si="40"/>
        <v>0.40334853735250348</v>
      </c>
      <c r="BU47" s="43"/>
      <c r="BV47" s="43"/>
      <c r="BW47" s="43"/>
      <c r="BX47" s="43"/>
      <c r="BY47" s="44"/>
    </row>
    <row r="48" spans="1:77">
      <c r="A48" s="15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14"/>
      <c r="N48" s="42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4"/>
      <c r="AA48" s="42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4"/>
      <c r="AN48" s="42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4"/>
      <c r="BA48" s="42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4"/>
      <c r="BN48" s="42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4"/>
    </row>
    <row r="49" spans="1:77">
      <c r="A49" s="15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14"/>
      <c r="N49" s="42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4"/>
      <c r="AA49" s="42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4"/>
      <c r="AN49" s="42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4"/>
      <c r="BA49" s="42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4"/>
      <c r="BN49" s="42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4"/>
    </row>
    <row r="50" spans="1:77">
      <c r="A50" s="15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14"/>
      <c r="N50" s="42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4"/>
      <c r="AA50" s="42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4"/>
      <c r="AN50" s="42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4"/>
      <c r="BA50" s="42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4"/>
      <c r="BN50" s="42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4"/>
    </row>
    <row r="51" spans="1:77">
      <c r="A51" s="15"/>
      <c r="B51" s="20"/>
      <c r="C51" s="22" t="s">
        <v>49</v>
      </c>
      <c r="D51" s="22"/>
      <c r="E51" s="22"/>
      <c r="F51" s="22"/>
      <c r="G51" s="22"/>
      <c r="H51" s="22"/>
      <c r="I51" s="20"/>
      <c r="J51" s="20"/>
      <c r="K51" s="20"/>
      <c r="L51" s="14"/>
      <c r="N51" s="42"/>
      <c r="O51" s="43"/>
      <c r="P51" s="22" t="s">
        <v>49</v>
      </c>
      <c r="Q51" s="22"/>
      <c r="R51" s="22"/>
      <c r="S51" s="22"/>
      <c r="T51" s="22"/>
      <c r="U51" s="22"/>
      <c r="V51" s="43"/>
      <c r="W51" s="43"/>
      <c r="X51" s="43"/>
      <c r="Y51" s="44"/>
      <c r="AA51" s="42"/>
      <c r="AB51" s="43"/>
      <c r="AC51" s="22" t="s">
        <v>49</v>
      </c>
      <c r="AD51" s="22"/>
      <c r="AE51" s="22"/>
      <c r="AF51" s="22"/>
      <c r="AG51" s="22"/>
      <c r="AH51" s="22"/>
      <c r="AI51" s="43"/>
      <c r="AJ51" s="43"/>
      <c r="AK51" s="43"/>
      <c r="AL51" s="44"/>
      <c r="AN51" s="42"/>
      <c r="AO51" s="43"/>
      <c r="AP51" s="22" t="s">
        <v>49</v>
      </c>
      <c r="AQ51" s="22"/>
      <c r="AR51" s="22"/>
      <c r="AS51" s="22"/>
      <c r="AT51" s="22"/>
      <c r="AU51" s="22"/>
      <c r="AV51" s="43"/>
      <c r="AW51" s="43"/>
      <c r="AX51" s="43"/>
      <c r="AY51" s="44"/>
      <c r="BA51" s="42"/>
      <c r="BB51" s="43"/>
      <c r="BC51" s="22" t="s">
        <v>49</v>
      </c>
      <c r="BD51" s="22"/>
      <c r="BE51" s="22"/>
      <c r="BF51" s="22"/>
      <c r="BG51" s="22"/>
      <c r="BH51" s="22"/>
      <c r="BI51" s="43"/>
      <c r="BJ51" s="43"/>
      <c r="BK51" s="43"/>
      <c r="BL51" s="44"/>
      <c r="BN51" s="42"/>
      <c r="BO51" s="43"/>
      <c r="BP51" s="22" t="s">
        <v>49</v>
      </c>
      <c r="BQ51" s="22"/>
      <c r="BR51" s="22"/>
      <c r="BS51" s="22"/>
      <c r="BT51" s="22"/>
      <c r="BU51" s="22"/>
      <c r="BV51" s="43"/>
      <c r="BW51" s="43"/>
      <c r="BX51" s="43"/>
      <c r="BY51" s="44"/>
    </row>
    <row r="52" spans="1:77">
      <c r="A52" s="15"/>
      <c r="B52" s="20"/>
      <c r="C52" s="20"/>
      <c r="D52" s="20" t="s">
        <v>50</v>
      </c>
      <c r="E52" s="20"/>
      <c r="F52" s="20"/>
      <c r="G52" s="20"/>
      <c r="H52" s="20"/>
      <c r="I52" s="20"/>
      <c r="J52" s="20"/>
      <c r="K52" s="20"/>
      <c r="L52" s="14"/>
      <c r="N52" s="42"/>
      <c r="O52" s="43"/>
      <c r="P52" s="43"/>
      <c r="Q52" s="43" t="s">
        <v>50</v>
      </c>
      <c r="R52" s="43"/>
      <c r="S52" s="43"/>
      <c r="T52" s="43"/>
      <c r="U52" s="43"/>
      <c r="V52" s="43"/>
      <c r="W52" s="43"/>
      <c r="X52" s="43"/>
      <c r="Y52" s="44"/>
      <c r="AA52" s="42"/>
      <c r="AB52" s="43"/>
      <c r="AC52" s="43"/>
      <c r="AD52" s="43" t="s">
        <v>50</v>
      </c>
      <c r="AE52" s="43"/>
      <c r="AF52" s="43"/>
      <c r="AG52" s="43"/>
      <c r="AH52" s="43"/>
      <c r="AI52" s="43"/>
      <c r="AJ52" s="43"/>
      <c r="AK52" s="43"/>
      <c r="AL52" s="44"/>
      <c r="AN52" s="42"/>
      <c r="AO52" s="43"/>
      <c r="AP52" s="43"/>
      <c r="AQ52" s="43" t="s">
        <v>50</v>
      </c>
      <c r="AR52" s="43"/>
      <c r="AS52" s="43"/>
      <c r="AT52" s="43"/>
      <c r="AU52" s="43"/>
      <c r="AV52" s="43"/>
      <c r="AW52" s="43"/>
      <c r="AX52" s="43"/>
      <c r="AY52" s="44"/>
      <c r="BA52" s="42"/>
      <c r="BB52" s="43"/>
      <c r="BC52" s="43"/>
      <c r="BD52" s="43" t="s">
        <v>50</v>
      </c>
      <c r="BE52" s="43"/>
      <c r="BF52" s="43"/>
      <c r="BG52" s="43"/>
      <c r="BH52" s="43"/>
      <c r="BI52" s="43"/>
      <c r="BJ52" s="43"/>
      <c r="BK52" s="43"/>
      <c r="BL52" s="44"/>
      <c r="BN52" s="42"/>
      <c r="BO52" s="43"/>
      <c r="BP52" s="43"/>
      <c r="BQ52" s="43" t="s">
        <v>50</v>
      </c>
      <c r="BR52" s="43"/>
      <c r="BS52" s="43"/>
      <c r="BT52" s="43"/>
      <c r="BU52" s="43"/>
      <c r="BV52" s="43"/>
      <c r="BW52" s="43"/>
      <c r="BX52" s="43"/>
      <c r="BY52" s="44"/>
    </row>
    <row r="53" spans="1:77">
      <c r="A53" s="15"/>
      <c r="B53" s="20"/>
      <c r="C53" s="20"/>
      <c r="D53" s="20">
        <f>F31</f>
        <v>0.22874519724247794</v>
      </c>
      <c r="E53" s="20">
        <f>G31</f>
        <v>-1.0940107238395504</v>
      </c>
      <c r="F53" s="20">
        <f>H31</f>
        <v>-0.51356590408409009</v>
      </c>
      <c r="G53" s="20">
        <f>I31</f>
        <v>0.40451968168990993</v>
      </c>
      <c r="H53" s="20"/>
      <c r="I53" s="20"/>
      <c r="J53" s="20"/>
      <c r="K53" s="20"/>
      <c r="L53" s="14"/>
      <c r="N53" s="42"/>
      <c r="O53" s="43"/>
      <c r="P53" s="43"/>
      <c r="Q53" s="43">
        <f>S31</f>
        <v>0.23465194968541891</v>
      </c>
      <c r="R53" s="43">
        <f>T31</f>
        <v>-1.0357409912551088</v>
      </c>
      <c r="S53" s="43">
        <f>U31</f>
        <v>-0.5731097632805574</v>
      </c>
      <c r="T53" s="43">
        <f>V31</f>
        <v>0.46788776421920164</v>
      </c>
      <c r="U53" s="43"/>
      <c r="V53" s="43"/>
      <c r="W53" s="43"/>
      <c r="X53" s="43"/>
      <c r="Y53" s="44"/>
      <c r="AA53" s="42"/>
      <c r="AB53" s="43"/>
      <c r="AC53" s="43"/>
      <c r="AD53" s="43">
        <f>AF31</f>
        <v>0.1467787501541698</v>
      </c>
      <c r="AE53" s="43">
        <f>AG31</f>
        <v>-0.95168859810108197</v>
      </c>
      <c r="AF53" s="43">
        <f>AH31</f>
        <v>-0.65880759669442979</v>
      </c>
      <c r="AG53" s="43">
        <f>AI31</f>
        <v>0.49296387226447047</v>
      </c>
      <c r="AH53" s="43"/>
      <c r="AI53" s="43"/>
      <c r="AJ53" s="43"/>
      <c r="AK53" s="43"/>
      <c r="AL53" s="44"/>
      <c r="AN53" s="42"/>
      <c r="AO53" s="43"/>
      <c r="AP53" s="43"/>
      <c r="AQ53" s="43">
        <f>AS31</f>
        <v>0.14716318529892519</v>
      </c>
      <c r="AR53" s="43">
        <f>AT31</f>
        <v>-1.0025866200581521</v>
      </c>
      <c r="AS53" s="43">
        <f>AU31</f>
        <v>-0.67317905967614045</v>
      </c>
      <c r="AT53" s="43">
        <f>AV31</f>
        <v>0.5131308709279071</v>
      </c>
      <c r="AU53" s="43"/>
      <c r="AV53" s="43"/>
      <c r="AW53" s="43"/>
      <c r="AX53" s="43"/>
      <c r="AY53" s="44"/>
      <c r="BA53" s="42"/>
      <c r="BB53" s="43"/>
      <c r="BC53" s="43"/>
      <c r="BD53" s="43">
        <f>BF31</f>
        <v>0.15691412122083018</v>
      </c>
      <c r="BE53" s="43">
        <f>BG31</f>
        <v>-1.0671693658344683</v>
      </c>
      <c r="BF53" s="43">
        <f>BH31</f>
        <v>-0.69224490997619781</v>
      </c>
      <c r="BG53" s="43">
        <f>BI31</f>
        <v>0.48492884330302716</v>
      </c>
      <c r="BH53" s="43"/>
      <c r="BI53" s="43"/>
      <c r="BJ53" s="43"/>
      <c r="BK53" s="43"/>
      <c r="BL53" s="44"/>
      <c r="BN53" s="42"/>
      <c r="BO53" s="43"/>
      <c r="BP53" s="43"/>
      <c r="BQ53" s="43">
        <f>BS31</f>
        <v>0.117902862479143</v>
      </c>
      <c r="BR53" s="43">
        <f>BT31</f>
        <v>-1.0421055542905044</v>
      </c>
      <c r="BS53" s="43">
        <f>BU31</f>
        <v>-0.73470373158233548</v>
      </c>
      <c r="BT53" s="43">
        <f>BV31</f>
        <v>0.45616960934054918</v>
      </c>
      <c r="BU53" s="43"/>
      <c r="BV53" s="43"/>
      <c r="BW53" s="43"/>
      <c r="BX53" s="43"/>
      <c r="BY53" s="44"/>
    </row>
    <row r="54" spans="1:77">
      <c r="A54" s="15"/>
      <c r="B54" s="20"/>
      <c r="C54" s="20" t="s">
        <v>51</v>
      </c>
      <c r="D54" s="20">
        <f>1/(1+EXP(-D53))</f>
        <v>0.55693824409522963</v>
      </c>
      <c r="E54" s="20">
        <f>1/(1+EXP(-E53))</f>
        <v>0.25086378557250449</v>
      </c>
      <c r="F54" s="20">
        <f>1/(1+EXP(-F53))</f>
        <v>0.37435796712096248</v>
      </c>
      <c r="G54" s="20">
        <f>1/(1+EXP(-G53))</f>
        <v>0.59977307622254816</v>
      </c>
      <c r="H54" s="20"/>
      <c r="I54" s="20"/>
      <c r="J54" s="20"/>
      <c r="K54" s="20"/>
      <c r="L54" s="14"/>
      <c r="N54" s="42"/>
      <c r="O54" s="43"/>
      <c r="P54" s="43" t="s">
        <v>51</v>
      </c>
      <c r="Q54" s="43">
        <f>1/(1+EXP(-Q53))</f>
        <v>0.55839528845966568</v>
      </c>
      <c r="R54" s="43">
        <f t="shared" ref="R54:T54" si="41">1/(1+EXP(-R53))</f>
        <v>0.26197260809872935</v>
      </c>
      <c r="S54" s="43">
        <f t="shared" si="41"/>
        <v>0.36051957329019751</v>
      </c>
      <c r="T54" s="43">
        <f t="shared" si="41"/>
        <v>0.61488369682211819</v>
      </c>
      <c r="U54" s="43"/>
      <c r="V54" s="43"/>
      <c r="W54" s="43"/>
      <c r="X54" s="43"/>
      <c r="Y54" s="44"/>
      <c r="AA54" s="42"/>
      <c r="AB54" s="43"/>
      <c r="AC54" s="43" t="s">
        <v>51</v>
      </c>
      <c r="AD54" s="43">
        <f>1/(1+EXP(-AD53))</f>
        <v>0.53662894995968935</v>
      </c>
      <c r="AE54" s="43">
        <f t="shared" ref="AE54:AG54" si="42">1/(1+EXP(-AE53))</f>
        <v>0.27854535808631231</v>
      </c>
      <c r="AF54" s="43">
        <f t="shared" si="42"/>
        <v>0.34100751925562217</v>
      </c>
      <c r="AG54" s="43">
        <f t="shared" si="42"/>
        <v>0.62080439593447012</v>
      </c>
      <c r="AH54" s="43"/>
      <c r="AI54" s="43"/>
      <c r="AJ54" s="43"/>
      <c r="AK54" s="43"/>
      <c r="AL54" s="44"/>
      <c r="AN54" s="42"/>
      <c r="AO54" s="43"/>
      <c r="AP54" s="43" t="s">
        <v>51</v>
      </c>
      <c r="AQ54" s="43">
        <f>1/(1+EXP(-AQ53))</f>
        <v>0.53672454160969585</v>
      </c>
      <c r="AR54" s="43">
        <f t="shared" ref="AR54:AT54" si="43">1/(1+EXP(-AR53))</f>
        <v>0.26843316504803572</v>
      </c>
      <c r="AS54" s="43">
        <f t="shared" si="43"/>
        <v>0.33778536204371701</v>
      </c>
      <c r="AT54" s="43">
        <f t="shared" si="43"/>
        <v>0.62554013642088246</v>
      </c>
      <c r="AU54" s="43"/>
      <c r="AV54" s="43"/>
      <c r="AW54" s="43"/>
      <c r="AX54" s="43"/>
      <c r="AY54" s="44"/>
      <c r="BA54" s="42"/>
      <c r="BB54" s="43"/>
      <c r="BC54" s="43" t="s">
        <v>51</v>
      </c>
      <c r="BD54" s="43">
        <f>1/(1+EXP(-BD53))</f>
        <v>0.53914823745523999</v>
      </c>
      <c r="BE54" s="43">
        <f t="shared" ref="BE54:BG54" si="44">1/(1+EXP(-BE53))</f>
        <v>0.25594176512411071</v>
      </c>
      <c r="BF54" s="43">
        <f t="shared" si="44"/>
        <v>0.33353386804999097</v>
      </c>
      <c r="BG54" s="43">
        <f t="shared" si="44"/>
        <v>0.61891107191248484</v>
      </c>
      <c r="BH54" s="43"/>
      <c r="BI54" s="43"/>
      <c r="BJ54" s="43"/>
      <c r="BK54" s="43"/>
      <c r="BL54" s="44"/>
      <c r="BN54" s="42"/>
      <c r="BO54" s="43"/>
      <c r="BP54" s="43" t="s">
        <v>51</v>
      </c>
      <c r="BQ54" s="43">
        <f>1/(1+EXP(-BQ53))</f>
        <v>0.52944161764990416</v>
      </c>
      <c r="BR54" s="43">
        <f t="shared" ref="BR54:BT54" si="45">1/(1+EXP(-BR53))</f>
        <v>0.26074393015921954</v>
      </c>
      <c r="BS54" s="43">
        <f t="shared" si="45"/>
        <v>0.32416337581633697</v>
      </c>
      <c r="BT54" s="43">
        <f t="shared" si="45"/>
        <v>0.61210510859204892</v>
      </c>
      <c r="BU54" s="43"/>
      <c r="BV54" s="43"/>
      <c r="BW54" s="43"/>
      <c r="BX54" s="43"/>
      <c r="BY54" s="44"/>
    </row>
    <row r="55" spans="1:77">
      <c r="A55" s="15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14"/>
      <c r="N55" s="42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4"/>
      <c r="AA55" s="42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4"/>
      <c r="AN55" s="42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4"/>
      <c r="BA55" s="42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4"/>
      <c r="BN55" s="42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4"/>
    </row>
    <row r="56" spans="1:77">
      <c r="A56" s="15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14"/>
      <c r="N56" s="42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4"/>
      <c r="AA56" s="42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4"/>
      <c r="AN56" s="42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4"/>
      <c r="BA56" s="42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4"/>
      <c r="BN56" s="42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4"/>
    </row>
    <row r="57" spans="1:77">
      <c r="A57" s="15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14"/>
      <c r="N57" s="42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4"/>
      <c r="AA57" s="42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4"/>
      <c r="AN57" s="42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4"/>
      <c r="BA57" s="42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4"/>
      <c r="BN57" s="42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4"/>
    </row>
    <row r="58" spans="1:77">
      <c r="A58" s="15"/>
      <c r="B58" s="20"/>
      <c r="C58" s="22" t="s">
        <v>52</v>
      </c>
      <c r="D58" s="22"/>
      <c r="E58" s="22"/>
      <c r="F58" s="22"/>
      <c r="G58" s="22"/>
      <c r="H58" s="22"/>
      <c r="I58" s="22"/>
      <c r="J58" s="22"/>
      <c r="K58" s="20"/>
      <c r="L58" s="14"/>
      <c r="N58" s="42"/>
      <c r="O58" s="43"/>
      <c r="P58" s="22" t="s">
        <v>52</v>
      </c>
      <c r="Q58" s="22"/>
      <c r="R58" s="22"/>
      <c r="S58" s="22"/>
      <c r="T58" s="22"/>
      <c r="U58" s="22"/>
      <c r="V58" s="22"/>
      <c r="W58" s="22"/>
      <c r="X58" s="43"/>
      <c r="Y58" s="44"/>
      <c r="AA58" s="42"/>
      <c r="AB58" s="43"/>
      <c r="AC58" s="22" t="s">
        <v>52</v>
      </c>
      <c r="AD58" s="22"/>
      <c r="AE58" s="22"/>
      <c r="AF58" s="22"/>
      <c r="AG58" s="22"/>
      <c r="AH58" s="22"/>
      <c r="AI58" s="22"/>
      <c r="AJ58" s="22"/>
      <c r="AK58" s="43"/>
      <c r="AL58" s="44"/>
      <c r="AN58" s="42"/>
      <c r="AO58" s="43"/>
      <c r="AP58" s="22" t="s">
        <v>52</v>
      </c>
      <c r="AQ58" s="22"/>
      <c r="AR58" s="22"/>
      <c r="AS58" s="22"/>
      <c r="AT58" s="22"/>
      <c r="AU58" s="22"/>
      <c r="AV58" s="22"/>
      <c r="AW58" s="22"/>
      <c r="AX58" s="43"/>
      <c r="AY58" s="44"/>
      <c r="BA58" s="42"/>
      <c r="BB58" s="43"/>
      <c r="BC58" s="22" t="s">
        <v>52</v>
      </c>
      <c r="BD58" s="22"/>
      <c r="BE58" s="22"/>
      <c r="BF58" s="22"/>
      <c r="BG58" s="22"/>
      <c r="BH58" s="22"/>
      <c r="BI58" s="22"/>
      <c r="BJ58" s="22"/>
      <c r="BK58" s="43"/>
      <c r="BL58" s="44"/>
      <c r="BN58" s="42"/>
      <c r="BO58" s="43"/>
      <c r="BP58" s="22" t="s">
        <v>52</v>
      </c>
      <c r="BQ58" s="22"/>
      <c r="BR58" s="22"/>
      <c r="BS58" s="22"/>
      <c r="BT58" s="22"/>
      <c r="BU58" s="22"/>
      <c r="BV58" s="22"/>
      <c r="BW58" s="22"/>
      <c r="BX58" s="43"/>
      <c r="BY58" s="44"/>
    </row>
    <row r="59" spans="1:77">
      <c r="A59" s="15"/>
      <c r="B59" s="20"/>
      <c r="C59" s="106" t="s">
        <v>53</v>
      </c>
      <c r="D59" s="106"/>
      <c r="E59" s="106"/>
      <c r="F59" s="106"/>
      <c r="G59" s="106"/>
      <c r="H59" s="106"/>
      <c r="I59" s="20"/>
      <c r="J59" s="20"/>
      <c r="K59" s="20"/>
      <c r="L59" s="14"/>
      <c r="N59" s="42"/>
      <c r="O59" s="43"/>
      <c r="P59" s="106" t="s">
        <v>53</v>
      </c>
      <c r="Q59" s="106"/>
      <c r="R59" s="106"/>
      <c r="S59" s="106"/>
      <c r="T59" s="106"/>
      <c r="U59" s="106"/>
      <c r="V59" s="43"/>
      <c r="W59" s="43"/>
      <c r="X59" s="43"/>
      <c r="Y59" s="44"/>
      <c r="AA59" s="42"/>
      <c r="AB59" s="43"/>
      <c r="AC59" s="106" t="s">
        <v>53</v>
      </c>
      <c r="AD59" s="106"/>
      <c r="AE59" s="106"/>
      <c r="AF59" s="106"/>
      <c r="AG59" s="106"/>
      <c r="AH59" s="106"/>
      <c r="AI59" s="43"/>
      <c r="AJ59" s="43"/>
      <c r="AK59" s="43"/>
      <c r="AL59" s="44"/>
      <c r="AN59" s="42"/>
      <c r="AO59" s="43"/>
      <c r="AP59" s="106" t="s">
        <v>53</v>
      </c>
      <c r="AQ59" s="106"/>
      <c r="AR59" s="106"/>
      <c r="AS59" s="106"/>
      <c r="AT59" s="106"/>
      <c r="AU59" s="106"/>
      <c r="AV59" s="43"/>
      <c r="AW59" s="43"/>
      <c r="AX59" s="43"/>
      <c r="AY59" s="44"/>
      <c r="BA59" s="42"/>
      <c r="BB59" s="43"/>
      <c r="BC59" s="106" t="s">
        <v>53</v>
      </c>
      <c r="BD59" s="106"/>
      <c r="BE59" s="106"/>
      <c r="BF59" s="106"/>
      <c r="BG59" s="106"/>
      <c r="BH59" s="106"/>
      <c r="BI59" s="43"/>
      <c r="BJ59" s="43"/>
      <c r="BK59" s="43"/>
      <c r="BL59" s="44"/>
      <c r="BN59" s="42"/>
      <c r="BO59" s="43"/>
      <c r="BP59" s="106" t="s">
        <v>53</v>
      </c>
      <c r="BQ59" s="106"/>
      <c r="BR59" s="106"/>
      <c r="BS59" s="106"/>
      <c r="BT59" s="106"/>
      <c r="BU59" s="106"/>
      <c r="BV59" s="43"/>
      <c r="BW59" s="43"/>
      <c r="BX59" s="43"/>
      <c r="BY59" s="44"/>
    </row>
    <row r="60" spans="1:77">
      <c r="A60" s="15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14"/>
      <c r="N60" s="42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4"/>
      <c r="AA60" s="42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N60" s="42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4"/>
      <c r="BA60" s="42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4"/>
      <c r="BN60" s="42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4"/>
    </row>
    <row r="61" spans="1:77">
      <c r="A61" s="15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14"/>
      <c r="N61" s="42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4"/>
      <c r="AA61" s="42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4"/>
      <c r="AN61" s="42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4"/>
      <c r="BA61" s="42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4"/>
      <c r="BN61" s="42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4"/>
    </row>
    <row r="62" spans="1:77">
      <c r="A62" s="15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14"/>
      <c r="N62" s="42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4"/>
      <c r="AA62" s="42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4"/>
      <c r="AN62" s="42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4"/>
      <c r="BA62" s="42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4"/>
      <c r="BN62" s="42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4"/>
    </row>
    <row r="63" spans="1:77">
      <c r="A63" s="15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14"/>
      <c r="N63" s="42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4"/>
      <c r="AA63" s="42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4"/>
      <c r="AN63" s="42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4"/>
      <c r="BA63" s="42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4"/>
      <c r="BN63" s="42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4"/>
    </row>
    <row r="64" spans="1:77">
      <c r="A64" s="15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14"/>
      <c r="N64" s="42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4"/>
      <c r="AA64" s="42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4"/>
      <c r="AN64" s="42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4"/>
      <c r="BA64" s="42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4"/>
      <c r="BN64" s="42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4"/>
    </row>
    <row r="65" spans="1:77">
      <c r="A65" s="15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14"/>
      <c r="N65" s="42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4"/>
      <c r="AA65" s="42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4"/>
      <c r="AN65" s="42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4"/>
      <c r="BA65" s="42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4"/>
      <c r="BN65" s="42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4"/>
    </row>
    <row r="66" spans="1:77">
      <c r="A66" s="15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14"/>
      <c r="N66" s="42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4"/>
      <c r="AA66" s="42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4"/>
      <c r="AN66" s="42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4"/>
      <c r="BA66" s="42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4"/>
      <c r="BN66" s="42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4"/>
    </row>
    <row r="67" spans="1:77">
      <c r="A67" s="15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14"/>
      <c r="N67" s="42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4"/>
      <c r="AA67" s="42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4"/>
      <c r="AN67" s="42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4"/>
      <c r="BA67" s="42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4"/>
      <c r="BN67" s="42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4"/>
    </row>
    <row r="68" spans="1:77">
      <c r="A68" s="15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14"/>
      <c r="N68" s="42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4"/>
      <c r="AA68" s="42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4"/>
      <c r="AN68" s="42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4"/>
      <c r="BA68" s="42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4"/>
      <c r="BN68" s="42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4"/>
    </row>
    <row r="69" spans="1:77">
      <c r="A69" s="15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14"/>
      <c r="N69" s="42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4"/>
      <c r="AA69" s="42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4"/>
      <c r="AN69" s="42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4"/>
      <c r="BA69" s="42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4"/>
      <c r="BN69" s="42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4"/>
    </row>
    <row r="70" spans="1:77">
      <c r="A70" s="15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14"/>
      <c r="N70" s="42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4"/>
      <c r="AA70" s="42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4"/>
      <c r="AN70" s="42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4"/>
      <c r="BA70" s="42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4"/>
      <c r="BN70" s="42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4"/>
    </row>
    <row r="71" spans="1:77">
      <c r="A71" s="15"/>
      <c r="B71" s="20"/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/>
      <c r="I71" s="20"/>
      <c r="J71" s="20"/>
      <c r="K71" s="20"/>
      <c r="L71" s="14"/>
      <c r="N71" s="42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4"/>
      <c r="AA71" s="42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4"/>
      <c r="AN71" s="42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4"/>
      <c r="BA71" s="42"/>
      <c r="BB71" s="43"/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/>
      <c r="BI71" s="43"/>
      <c r="BJ71" s="43"/>
      <c r="BK71" s="43"/>
      <c r="BL71" s="44"/>
      <c r="BN71" s="42"/>
      <c r="BO71" s="43"/>
      <c r="BP71" s="43">
        <v>0</v>
      </c>
      <c r="BQ71" s="43">
        <v>0</v>
      </c>
      <c r="BR71" s="43">
        <v>0</v>
      </c>
      <c r="BS71" s="43">
        <v>0</v>
      </c>
      <c r="BT71" s="43">
        <v>0</v>
      </c>
      <c r="BU71" s="43"/>
      <c r="BV71" s="43"/>
      <c r="BW71" s="43"/>
      <c r="BX71" s="43"/>
      <c r="BY71" s="44"/>
    </row>
    <row r="72" spans="1:77">
      <c r="A72" s="15"/>
      <c r="B72" s="20"/>
      <c r="C72" s="107" t="s">
        <v>54</v>
      </c>
      <c r="D72" s="107"/>
      <c r="E72" s="107"/>
      <c r="F72" s="107"/>
      <c r="G72" s="107"/>
      <c r="H72" s="107" t="s">
        <v>55</v>
      </c>
      <c r="I72" s="107"/>
      <c r="J72" s="107"/>
      <c r="K72" s="107"/>
      <c r="L72" s="108"/>
      <c r="N72" s="42"/>
      <c r="O72" s="43"/>
      <c r="P72" s="107" t="s">
        <v>54</v>
      </c>
      <c r="Q72" s="107"/>
      <c r="R72" s="107"/>
      <c r="S72" s="107"/>
      <c r="T72" s="107"/>
      <c r="U72" s="107" t="s">
        <v>55</v>
      </c>
      <c r="V72" s="107"/>
      <c r="W72" s="107"/>
      <c r="X72" s="107"/>
      <c r="Y72" s="108"/>
      <c r="AA72" s="42"/>
      <c r="AB72" s="43"/>
      <c r="AC72" s="107" t="s">
        <v>54</v>
      </c>
      <c r="AD72" s="107"/>
      <c r="AE72" s="107"/>
      <c r="AF72" s="107"/>
      <c r="AG72" s="107"/>
      <c r="AH72" s="107" t="s">
        <v>55</v>
      </c>
      <c r="AI72" s="107"/>
      <c r="AJ72" s="107"/>
      <c r="AK72" s="107"/>
      <c r="AL72" s="108"/>
      <c r="AN72" s="42"/>
      <c r="AO72" s="43"/>
      <c r="AP72" s="107" t="s">
        <v>54</v>
      </c>
      <c r="AQ72" s="107"/>
      <c r="AR72" s="107"/>
      <c r="AS72" s="107"/>
      <c r="AT72" s="107"/>
      <c r="AU72" s="107" t="s">
        <v>55</v>
      </c>
      <c r="AV72" s="107"/>
      <c r="AW72" s="107"/>
      <c r="AX72" s="107"/>
      <c r="AY72" s="108"/>
      <c r="BA72" s="42"/>
      <c r="BB72" s="43"/>
      <c r="BC72" s="107" t="s">
        <v>54</v>
      </c>
      <c r="BD72" s="107"/>
      <c r="BE72" s="107"/>
      <c r="BF72" s="107"/>
      <c r="BG72" s="107"/>
      <c r="BH72" s="107" t="s">
        <v>55</v>
      </c>
      <c r="BI72" s="107"/>
      <c r="BJ72" s="107"/>
      <c r="BK72" s="107"/>
      <c r="BL72" s="108"/>
      <c r="BN72" s="42"/>
      <c r="BO72" s="43"/>
      <c r="BP72" s="107" t="s">
        <v>54</v>
      </c>
      <c r="BQ72" s="107"/>
      <c r="BR72" s="107"/>
      <c r="BS72" s="107"/>
      <c r="BT72" s="107"/>
      <c r="BU72" s="107" t="s">
        <v>55</v>
      </c>
      <c r="BV72" s="107"/>
      <c r="BW72" s="107"/>
      <c r="BX72" s="107"/>
      <c r="BY72" s="108"/>
    </row>
    <row r="73" spans="1:77">
      <c r="A73" s="15"/>
      <c r="B73" s="20"/>
      <c r="C73" s="28">
        <f>PRODUCT(C71,D47)</f>
        <v>0</v>
      </c>
      <c r="D73" s="28">
        <f>PRODUCT(D71,E47)</f>
        <v>0</v>
      </c>
      <c r="E73" s="28">
        <f>PRODUCT(E71,F47)</f>
        <v>0</v>
      </c>
      <c r="F73" s="28">
        <f>PRODUCT(F71,G47)</f>
        <v>0</v>
      </c>
      <c r="G73" s="28">
        <f>PRODUCT(G71,H47)</f>
        <v>0</v>
      </c>
      <c r="H73" s="20">
        <f>PRODUCT(D40,D35)</f>
        <v>1.1138692710331344E-2</v>
      </c>
      <c r="I73" s="20">
        <f>PRODUCT(E40,E35)</f>
        <v>0.48636281213888971</v>
      </c>
      <c r="J73" s="20">
        <f>PRODUCT(F40,F35)</f>
        <v>5.4782654911971485E-3</v>
      </c>
      <c r="K73" s="20">
        <f>PRODUCT(G40,G35)</f>
        <v>0.21611732595716091</v>
      </c>
      <c r="L73" s="14"/>
      <c r="N73" s="42"/>
      <c r="O73" s="43"/>
      <c r="P73" s="28">
        <f>PRODUCT(Q47,D74)</f>
        <v>6.9067919266806964E-3</v>
      </c>
      <c r="Q73" s="28">
        <f>PRODUCT(R47,E74)</f>
        <v>0.18314766668711799</v>
      </c>
      <c r="R73" s="28">
        <f>PRODUCT(S47,F74)</f>
        <v>2.3184857272817339E-3</v>
      </c>
      <c r="S73" s="28">
        <f>PRODUCT(T47,G74)</f>
        <v>9.5091668329236226E-2</v>
      </c>
      <c r="T73" s="28"/>
      <c r="U73" s="43">
        <f>PRODUCT(Q40,Q35)</f>
        <v>-7.9798814735950782E-2</v>
      </c>
      <c r="V73" s="43">
        <f t="shared" ref="V73" si="46">PRODUCT(R40,R35)</f>
        <v>0.4712706583346285</v>
      </c>
      <c r="W73" s="43">
        <f t="shared" ref="W73" si="47">PRODUCT(S40,S35)</f>
        <v>2.3819503653501835E-2</v>
      </c>
      <c r="X73" s="43">
        <f t="shared" ref="X73" si="48">PRODUCT(T40,T35)</f>
        <v>0.2196406885881958</v>
      </c>
      <c r="Y73" s="44"/>
      <c r="AA73" s="42"/>
      <c r="AB73" s="43"/>
      <c r="AC73" s="28">
        <f>PRODUCT(Q74,AD47)</f>
        <v>-4.1913971920769927E-2</v>
      </c>
      <c r="AD73" s="28">
        <f t="shared" ref="AD73:AF73" si="49">PRODUCT(R74,AE47)</f>
        <v>0.25545284220185277</v>
      </c>
      <c r="AE73" s="28">
        <f t="shared" si="49"/>
        <v>1.1149119559350515E-2</v>
      </c>
      <c r="AF73" s="28">
        <f t="shared" si="49"/>
        <v>0.12736253388668628</v>
      </c>
      <c r="AG73" s="28"/>
      <c r="AH73" s="43">
        <f>PRODUCT(AD40,AD35)</f>
        <v>-0.13087376656225375</v>
      </c>
      <c r="AI73" s="43">
        <f t="shared" ref="AI73" si="50">PRODUCT(AE40,AE35)</f>
        <v>0.47109404258515664</v>
      </c>
      <c r="AJ73" s="43">
        <f t="shared" ref="AJ73" si="51">PRODUCT(AF40,AF35)</f>
        <v>2.5348091974932239E-2</v>
      </c>
      <c r="AK73" s="43">
        <f t="shared" ref="AK73" si="52">PRODUCT(AG40,AG35)</f>
        <v>0.20191825642867783</v>
      </c>
      <c r="AL73" s="44"/>
      <c r="AN73" s="42"/>
      <c r="AO73" s="43"/>
      <c r="AP73" s="28">
        <f>PRODUCT(AD74,AQ47)</f>
        <v>-9.5986562695984171E-2</v>
      </c>
      <c r="AQ73" s="28">
        <f t="shared" ref="AQ73:AS73" si="53">PRODUCT(AE74,AR47)</f>
        <v>0.2862709742717684</v>
      </c>
      <c r="AR73" s="28">
        <f t="shared" si="53"/>
        <v>1.5184243145992864E-2</v>
      </c>
      <c r="AS73" s="28">
        <f t="shared" si="53"/>
        <v>0.13350356619108394</v>
      </c>
      <c r="AT73" s="28"/>
      <c r="AU73" s="43">
        <f>PRODUCT(AQ40,AQ35)</f>
        <v>-0.14168131780248155</v>
      </c>
      <c r="AV73" s="43">
        <f t="shared" ref="AV73" si="54">PRODUCT(AR40,AR35)</f>
        <v>0.48385309334618753</v>
      </c>
      <c r="AW73" s="43">
        <f t="shared" ref="AW73" si="55">PRODUCT(AS40,AS35)</f>
        <v>3.7372508137142879E-2</v>
      </c>
      <c r="AX73" s="43">
        <f t="shared" ref="AX73" si="56">PRODUCT(AT40,AT35)</f>
        <v>0.20324302390217239</v>
      </c>
      <c r="AY73" s="44"/>
      <c r="BA73" s="42"/>
      <c r="BB73" s="43"/>
      <c r="BC73" s="28">
        <f>PRODUCT(AQ74,BD47)</f>
        <v>-0.13434152528016888</v>
      </c>
      <c r="BD73" s="28">
        <f t="shared" ref="BD73:BF73" si="57">PRODUCT(AR74,BE47)</f>
        <v>0.30195622062580307</v>
      </c>
      <c r="BE73" s="28">
        <f t="shared" si="57"/>
        <v>2.1304241904097292E-2</v>
      </c>
      <c r="BF73" s="28">
        <f t="shared" si="57"/>
        <v>0.13817193170250247</v>
      </c>
      <c r="BG73" s="28"/>
      <c r="BH73" s="43">
        <f>PRODUCT(BD40,BD35)</f>
        <v>-0.14215413673369195</v>
      </c>
      <c r="BI73" s="43">
        <f t="shared" ref="BI73" si="58">PRODUCT(BE40,BE35)</f>
        <v>0.49774298888167745</v>
      </c>
      <c r="BJ73" s="43">
        <f t="shared" ref="BJ73" si="59">PRODUCT(BF40,BF35)</f>
        <v>4.8515938858091405E-2</v>
      </c>
      <c r="BK73" s="43">
        <f t="shared" ref="BK73" si="60">PRODUCT(BG40,BG35)</f>
        <v>0.20828363888844517</v>
      </c>
      <c r="BL73" s="44"/>
      <c r="BN73" s="42"/>
      <c r="BO73" s="43"/>
      <c r="BP73" s="28">
        <f>PRODUCT(BD74,BQ47)</f>
        <v>-0.15604773422928242</v>
      </c>
      <c r="BQ73" s="28">
        <f t="shared" ref="BQ73:BS73" si="61">PRODUCT(BE74,BR47)</f>
        <v>0.31614740627567989</v>
      </c>
      <c r="BR73" s="28">
        <f t="shared" si="61"/>
        <v>2.8498901719570292E-2</v>
      </c>
      <c r="BS73" s="28">
        <f t="shared" si="61"/>
        <v>0.13974234765548577</v>
      </c>
      <c r="BT73" s="28"/>
      <c r="BU73" s="43">
        <f>PRODUCT(BQ40,BQ35)</f>
        <v>-0.1550532643369657</v>
      </c>
      <c r="BV73" s="43">
        <f t="shared" ref="BV73" si="62">PRODUCT(BR40,BR35)</f>
        <v>0.4996792340908362</v>
      </c>
      <c r="BW73" s="43">
        <f t="shared" ref="BW73" si="63">PRODUCT(BS40,BS35)</f>
        <v>4.3216101557624918E-2</v>
      </c>
      <c r="BX73" s="43">
        <f t="shared" ref="BX73" si="64">PRODUCT(BT40,BT35)</f>
        <v>0.20278630367113454</v>
      </c>
      <c r="BY73" s="44"/>
    </row>
    <row r="74" spans="1:77">
      <c r="A74" s="15"/>
      <c r="B74" s="20"/>
      <c r="C74" s="20" t="s">
        <v>43</v>
      </c>
      <c r="D74" s="20">
        <f>SUM(C73,H73)</f>
        <v>1.1138692710331344E-2</v>
      </c>
      <c r="E74" s="20">
        <f>SUM(D73,I73)</f>
        <v>0.48636281213888971</v>
      </c>
      <c r="F74" s="20">
        <f>SUM(E73,J73)</f>
        <v>5.4782654911971485E-3</v>
      </c>
      <c r="G74" s="20">
        <f>SUM(F73,K73)</f>
        <v>0.21611732595716091</v>
      </c>
      <c r="H74" s="20"/>
      <c r="I74" s="20"/>
      <c r="J74" s="20"/>
      <c r="K74" s="20"/>
      <c r="L74" s="14"/>
      <c r="N74" s="42"/>
      <c r="O74" s="43"/>
      <c r="P74" s="43" t="s">
        <v>43</v>
      </c>
      <c r="Q74" s="43">
        <f>SUM(P73,U73)</f>
        <v>-7.2892022809270082E-2</v>
      </c>
      <c r="R74" s="43">
        <f t="shared" ref="R74" si="65">SUM(Q73,V73)</f>
        <v>0.65441832502174646</v>
      </c>
      <c r="S74" s="43">
        <f t="shared" ref="S74" si="66">SUM(R73,W73)</f>
        <v>2.6137989380783568E-2</v>
      </c>
      <c r="T74" s="43">
        <f t="shared" ref="T74" si="67">SUM(S73,X73)</f>
        <v>0.31473235691743201</v>
      </c>
      <c r="U74" s="43"/>
      <c r="V74" s="43"/>
      <c r="W74" s="43"/>
      <c r="X74" s="43"/>
      <c r="Y74" s="44"/>
      <c r="AA74" s="42"/>
      <c r="AB74" s="43"/>
      <c r="AC74" s="43" t="s">
        <v>43</v>
      </c>
      <c r="AD74" s="43">
        <f>SUM(AC73,AH73)</f>
        <v>-0.17278773848302367</v>
      </c>
      <c r="AE74" s="43">
        <f t="shared" ref="AE74" si="68">SUM(AD73,AI73)</f>
        <v>0.72654688478700935</v>
      </c>
      <c r="AF74" s="43">
        <f t="shared" ref="AF74" si="69">SUM(AE73,AJ73)</f>
        <v>3.6497211534282752E-2</v>
      </c>
      <c r="AG74" s="43">
        <f t="shared" ref="AG74" si="70">SUM(AF73,AK73)</f>
        <v>0.32928079031536411</v>
      </c>
      <c r="AH74" s="43"/>
      <c r="AI74" s="43"/>
      <c r="AJ74" s="43"/>
      <c r="AK74" s="43"/>
      <c r="AL74" s="44"/>
      <c r="AN74" s="42"/>
      <c r="AO74" s="43"/>
      <c r="AP74" s="43" t="s">
        <v>43</v>
      </c>
      <c r="AQ74" s="43">
        <f>SUM(AP73,AU73)</f>
        <v>-0.23766788049846571</v>
      </c>
      <c r="AR74" s="43">
        <f t="shared" ref="AR74" si="71">SUM(AQ73,AV73)</f>
        <v>0.77012406761795593</v>
      </c>
      <c r="AS74" s="43">
        <f t="shared" ref="AS74" si="72">SUM(AR73,AW73)</f>
        <v>5.2556751283135743E-2</v>
      </c>
      <c r="AT74" s="43">
        <f t="shared" ref="AT74" si="73">SUM(AS73,AX73)</f>
        <v>0.33674659009325636</v>
      </c>
      <c r="AU74" s="43"/>
      <c r="AV74" s="43"/>
      <c r="AW74" s="43"/>
      <c r="AX74" s="43"/>
      <c r="AY74" s="44"/>
      <c r="BA74" s="42"/>
      <c r="BB74" s="43"/>
      <c r="BC74" s="43" t="s">
        <v>43</v>
      </c>
      <c r="BD74" s="43">
        <f>SUM(BC73,BH73)</f>
        <v>-0.27649566201386083</v>
      </c>
      <c r="BE74" s="43">
        <f t="shared" ref="BE74" si="74">SUM(BD73,BI73)</f>
        <v>0.79969920950748052</v>
      </c>
      <c r="BF74" s="43">
        <f t="shared" ref="BF74" si="75">SUM(BE73,BJ73)</f>
        <v>6.9820180762188697E-2</v>
      </c>
      <c r="BG74" s="43">
        <f t="shared" ref="BG74" si="76">SUM(BF73,BK73)</f>
        <v>0.34645557059094767</v>
      </c>
      <c r="BH74" s="43"/>
      <c r="BI74" s="43"/>
      <c r="BJ74" s="43"/>
      <c r="BK74" s="43"/>
      <c r="BL74" s="44"/>
      <c r="BN74" s="42"/>
      <c r="BO74" s="43"/>
      <c r="BP74" s="43" t="s">
        <v>43</v>
      </c>
      <c r="BQ74" s="43">
        <f>SUM(BP73,BU73)</f>
        <v>-0.31110099856624812</v>
      </c>
      <c r="BR74" s="43">
        <f t="shared" ref="BR74" si="77">SUM(BQ73,BV73)</f>
        <v>0.81582664036651609</v>
      </c>
      <c r="BS74" s="43">
        <f t="shared" ref="BS74" si="78">SUM(BR73,BW73)</f>
        <v>7.1715003277195211E-2</v>
      </c>
      <c r="BT74" s="43">
        <f t="shared" ref="BT74" si="79">SUM(BS73,BX73)</f>
        <v>0.3425286513266203</v>
      </c>
      <c r="BU74" s="43"/>
      <c r="BV74" s="43"/>
      <c r="BW74" s="43"/>
      <c r="BX74" s="43"/>
      <c r="BY74" s="44"/>
    </row>
    <row r="75" spans="1:77">
      <c r="A75" s="15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14"/>
      <c r="N75" s="42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4"/>
      <c r="AA75" s="42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4"/>
      <c r="AN75" s="42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4"/>
      <c r="BA75" s="42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4"/>
      <c r="BN75" s="42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4"/>
    </row>
    <row r="76" spans="1:77">
      <c r="A76" s="15"/>
      <c r="B76" s="20"/>
      <c r="C76" s="24" t="s">
        <v>56</v>
      </c>
      <c r="D76" s="24"/>
      <c r="E76" s="24"/>
      <c r="F76" s="24"/>
      <c r="G76" s="24"/>
      <c r="H76" s="24"/>
      <c r="I76" s="24"/>
      <c r="J76" s="20"/>
      <c r="K76" s="20"/>
      <c r="L76" s="14"/>
      <c r="N76" s="42"/>
      <c r="O76" s="43"/>
      <c r="P76" s="24" t="s">
        <v>56</v>
      </c>
      <c r="Q76" s="24"/>
      <c r="R76" s="24"/>
      <c r="S76" s="24"/>
      <c r="T76" s="24"/>
      <c r="U76" s="24"/>
      <c r="V76" s="24"/>
      <c r="W76" s="43"/>
      <c r="X76" s="43"/>
      <c r="Y76" s="44"/>
      <c r="AA76" s="42"/>
      <c r="AB76" s="43"/>
      <c r="AC76" s="24" t="s">
        <v>56</v>
      </c>
      <c r="AD76" s="24"/>
      <c r="AE76" s="24"/>
      <c r="AF76" s="24"/>
      <c r="AG76" s="24"/>
      <c r="AH76" s="24"/>
      <c r="AI76" s="24"/>
      <c r="AJ76" s="43"/>
      <c r="AK76" s="43"/>
      <c r="AL76" s="44"/>
      <c r="AN76" s="42"/>
      <c r="AO76" s="43"/>
      <c r="AP76" s="24" t="s">
        <v>56</v>
      </c>
      <c r="AQ76" s="24"/>
      <c r="AR76" s="24"/>
      <c r="AS76" s="24"/>
      <c r="AT76" s="24"/>
      <c r="AU76" s="24"/>
      <c r="AV76" s="24"/>
      <c r="AW76" s="43"/>
      <c r="AX76" s="43"/>
      <c r="AY76" s="44"/>
      <c r="BA76" s="42"/>
      <c r="BB76" s="43"/>
      <c r="BC76" s="24" t="s">
        <v>56</v>
      </c>
      <c r="BD76" s="24"/>
      <c r="BE76" s="24"/>
      <c r="BF76" s="24"/>
      <c r="BG76" s="24"/>
      <c r="BH76" s="24"/>
      <c r="BI76" s="24"/>
      <c r="BJ76" s="43"/>
      <c r="BK76" s="43"/>
      <c r="BL76" s="44"/>
      <c r="BN76" s="42"/>
      <c r="BO76" s="43"/>
      <c r="BP76" s="24" t="s">
        <v>56</v>
      </c>
      <c r="BQ76" s="24"/>
      <c r="BR76" s="24"/>
      <c r="BS76" s="24"/>
      <c r="BT76" s="24"/>
      <c r="BU76" s="24"/>
      <c r="BV76" s="24"/>
      <c r="BW76" s="43"/>
      <c r="BX76" s="43"/>
      <c r="BY76" s="44"/>
    </row>
    <row r="77" spans="1:77">
      <c r="A77" s="15"/>
      <c r="B77" s="20"/>
      <c r="C77" s="20" t="s">
        <v>57</v>
      </c>
      <c r="D77" s="20"/>
      <c r="E77" s="20"/>
      <c r="F77" s="20"/>
      <c r="G77" s="20"/>
      <c r="H77" s="20"/>
      <c r="I77" s="20"/>
      <c r="J77" s="20"/>
      <c r="K77" s="20"/>
      <c r="L77" s="14"/>
      <c r="N77" s="42"/>
      <c r="O77" s="43"/>
      <c r="P77" s="43" t="s">
        <v>57</v>
      </c>
      <c r="Q77" s="43"/>
      <c r="R77" s="43"/>
      <c r="S77" s="43"/>
      <c r="T77" s="43"/>
      <c r="U77" s="43"/>
      <c r="V77" s="43"/>
      <c r="W77" s="43"/>
      <c r="X77" s="43"/>
      <c r="Y77" s="44"/>
      <c r="AA77" s="42"/>
      <c r="AB77" s="43"/>
      <c r="AC77" s="43" t="s">
        <v>57</v>
      </c>
      <c r="AD77" s="43"/>
      <c r="AE77" s="43"/>
      <c r="AF77" s="43"/>
      <c r="AG77" s="43"/>
      <c r="AH77" s="43"/>
      <c r="AI77" s="43"/>
      <c r="AJ77" s="43"/>
      <c r="AK77" s="43"/>
      <c r="AL77" s="44"/>
      <c r="AN77" s="42"/>
      <c r="AO77" s="43"/>
      <c r="AP77" s="43" t="s">
        <v>57</v>
      </c>
      <c r="AQ77" s="43"/>
      <c r="AR77" s="43"/>
      <c r="AS77" s="43"/>
      <c r="AT77" s="43"/>
      <c r="AU77" s="43"/>
      <c r="AV77" s="43"/>
      <c r="AW77" s="43"/>
      <c r="AX77" s="43"/>
      <c r="AY77" s="44"/>
      <c r="BA77" s="42"/>
      <c r="BB77" s="43"/>
      <c r="BC77" s="43" t="s">
        <v>57</v>
      </c>
      <c r="BD77" s="43"/>
      <c r="BE77" s="43"/>
      <c r="BF77" s="43"/>
      <c r="BG77" s="43"/>
      <c r="BH77" s="43"/>
      <c r="BI77" s="43"/>
      <c r="BJ77" s="43"/>
      <c r="BK77" s="43"/>
      <c r="BL77" s="44"/>
      <c r="BN77" s="42"/>
      <c r="BO77" s="43"/>
      <c r="BP77" s="43" t="s">
        <v>57</v>
      </c>
      <c r="BQ77" s="43"/>
      <c r="BR77" s="43"/>
      <c r="BS77" s="43"/>
      <c r="BT77" s="43"/>
      <c r="BU77" s="43"/>
      <c r="BV77" s="43"/>
      <c r="BW77" s="43"/>
      <c r="BX77" s="43"/>
      <c r="BY77" s="44"/>
    </row>
    <row r="78" spans="1:77">
      <c r="A78" s="15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14"/>
      <c r="N78" s="42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4"/>
      <c r="AA78" s="42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4"/>
      <c r="AN78" s="42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4"/>
      <c r="BA78" s="42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4"/>
      <c r="BN78" s="42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4"/>
    </row>
    <row r="79" spans="1:77">
      <c r="A79" s="15"/>
      <c r="B79" s="20"/>
      <c r="C79" s="20"/>
      <c r="D79" s="20"/>
      <c r="E79" s="20"/>
      <c r="F79" s="20" t="s">
        <v>58</v>
      </c>
      <c r="G79" s="20">
        <f>TANH(D74)</f>
        <v>1.1138232072225722E-2</v>
      </c>
      <c r="H79" s="20">
        <f>TANH(E74)</f>
        <v>0.45132487808692812</v>
      </c>
      <c r="I79" s="20">
        <f>TANH(F74)</f>
        <v>5.4782106883958731E-3</v>
      </c>
      <c r="J79" s="20">
        <f>TANH(G74)</f>
        <v>0.21281431246911919</v>
      </c>
      <c r="K79" s="20"/>
      <c r="L79" s="14"/>
      <c r="N79" s="42"/>
      <c r="O79" s="43"/>
      <c r="P79" s="43"/>
      <c r="Q79" s="43"/>
      <c r="R79" s="43"/>
      <c r="S79" s="43" t="s">
        <v>58</v>
      </c>
      <c r="T79" s="43">
        <f>TANH(Q74)</f>
        <v>-7.2763198818240837E-2</v>
      </c>
      <c r="U79" s="43">
        <f t="shared" ref="U79" si="80">TANH(R74)</f>
        <v>0.57463684044155561</v>
      </c>
      <c r="V79" s="43">
        <f t="shared" ref="V79" si="81">TANH(S74)</f>
        <v>2.6132038563572789E-2</v>
      </c>
      <c r="W79" s="43">
        <f t="shared" ref="W79" si="82">TANH(T74)</f>
        <v>0.30473615554961203</v>
      </c>
      <c r="X79" s="43"/>
      <c r="Y79" s="44"/>
      <c r="AA79" s="42"/>
      <c r="AB79" s="43"/>
      <c r="AC79" s="43"/>
      <c r="AD79" s="43"/>
      <c r="AE79" s="43"/>
      <c r="AF79" s="43" t="s">
        <v>58</v>
      </c>
      <c r="AG79" s="43">
        <f>TANH(AD74)</f>
        <v>-0.17108846801622857</v>
      </c>
      <c r="AH79" s="43">
        <f t="shared" ref="AH79" si="83">TANH(AE74)</f>
        <v>0.62094822308291153</v>
      </c>
      <c r="AI79" s="43">
        <f t="shared" ref="AI79" si="84">TANH(AF74)</f>
        <v>3.6481014837112191E-2</v>
      </c>
      <c r="AJ79" s="43">
        <f t="shared" ref="AJ79" si="85">TANH(AG74)</f>
        <v>0.31787438702010617</v>
      </c>
      <c r="AK79" s="43"/>
      <c r="AL79" s="44"/>
      <c r="AN79" s="42"/>
      <c r="AO79" s="43"/>
      <c r="AP79" s="43"/>
      <c r="AQ79" s="43"/>
      <c r="AR79" s="43"/>
      <c r="AS79" s="43" t="s">
        <v>58</v>
      </c>
      <c r="AT79" s="43">
        <f>TANH(AQ74)</f>
        <v>-0.23329175885342945</v>
      </c>
      <c r="AU79" s="43">
        <f t="shared" ref="AU79" si="86">TANH(AR74)</f>
        <v>0.64700158777356442</v>
      </c>
      <c r="AV79" s="43">
        <f t="shared" ref="AV79" si="87">TANH(AS74)</f>
        <v>5.2508413724996386E-2</v>
      </c>
      <c r="AW79" s="43">
        <f t="shared" ref="AW79" si="88">TANH(AT74)</f>
        <v>0.32456979773044847</v>
      </c>
      <c r="AX79" s="43"/>
      <c r="AY79" s="44"/>
      <c r="BA79" s="42"/>
      <c r="BB79" s="43"/>
      <c r="BC79" s="43"/>
      <c r="BD79" s="43"/>
      <c r="BE79" s="43"/>
      <c r="BF79" s="43" t="s">
        <v>58</v>
      </c>
      <c r="BG79" s="43">
        <f>TANH(BD74)</f>
        <v>-0.26965864435302705</v>
      </c>
      <c r="BH79" s="43">
        <f t="shared" ref="BH79" si="89">TANH(BE74)</f>
        <v>0.66386857819967149</v>
      </c>
      <c r="BI79" s="43">
        <f t="shared" ref="BI79" si="90">TANH(BF74)</f>
        <v>6.9706947075727985E-2</v>
      </c>
      <c r="BJ79" s="43">
        <f t="shared" ref="BJ79" si="91">TANH(BG74)</f>
        <v>0.33322842281640708</v>
      </c>
      <c r="BK79" s="43"/>
      <c r="BL79" s="44"/>
      <c r="BN79" s="42"/>
      <c r="BO79" s="43"/>
      <c r="BP79" s="43"/>
      <c r="BQ79" s="43"/>
      <c r="BR79" s="43"/>
      <c r="BS79" s="43" t="s">
        <v>58</v>
      </c>
      <c r="BT79" s="43">
        <f>TANH(BQ74)</f>
        <v>-0.30143838527510269</v>
      </c>
      <c r="BU79" s="43">
        <f t="shared" ref="BU79" si="92">TANH(BR74)</f>
        <v>0.67279199160863368</v>
      </c>
      <c r="BV79" s="43">
        <f t="shared" ref="BV79" si="93">TANH(BS74)</f>
        <v>7.1592311257745386E-2</v>
      </c>
      <c r="BW79" s="43">
        <f t="shared" ref="BW79" si="94">TANH(BT74)</f>
        <v>0.32973299729728744</v>
      </c>
      <c r="BX79" s="43"/>
      <c r="BY79" s="44"/>
    </row>
    <row r="80" spans="1:77">
      <c r="A80" s="15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14"/>
      <c r="N80" s="42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4"/>
      <c r="AA80" s="42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4"/>
      <c r="AN80" s="42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4"/>
      <c r="BA80" s="42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4"/>
      <c r="BN80" s="42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4"/>
    </row>
    <row r="81" spans="1:102">
      <c r="A81" s="15"/>
      <c r="B81" s="20"/>
      <c r="C81" s="20" t="s">
        <v>59</v>
      </c>
      <c r="D81" s="20">
        <f>PRODUCT(D54,G79)</f>
        <v>6.2033074126305642E-3</v>
      </c>
      <c r="E81" s="20">
        <f>PRODUCT(E54,H79)</f>
        <v>0.11322106743993587</v>
      </c>
      <c r="F81" s="20">
        <f>PRODUCT(F54,I79)</f>
        <v>2.0508118167682074E-3</v>
      </c>
      <c r="G81" s="20">
        <f>PRODUCT(G54,J79)</f>
        <v>0.12764029485379022</v>
      </c>
      <c r="H81" s="20"/>
      <c r="I81" s="20"/>
      <c r="J81" s="20"/>
      <c r="K81" s="20"/>
      <c r="L81" s="14"/>
      <c r="N81" s="42"/>
      <c r="O81" s="43"/>
      <c r="P81" s="43" t="s">
        <v>59</v>
      </c>
      <c r="Q81" s="43">
        <f>PRODUCT(Q54,T79)</f>
        <v>-4.0630627393359597E-2</v>
      </c>
      <c r="R81" s="43">
        <f>PRODUCT(R54,U79)</f>
        <v>0.15053911180008772</v>
      </c>
      <c r="S81" s="43">
        <f t="shared" ref="S81" si="95">PRODUCT(S54,V79)</f>
        <v>9.4211113921422486E-3</v>
      </c>
      <c r="T81" s="43">
        <f t="shared" ref="T81" si="96">PRODUCT(T54,W79)</f>
        <v>0.1873772938797055</v>
      </c>
      <c r="U81" s="43"/>
      <c r="V81" s="43"/>
      <c r="W81" s="43"/>
      <c r="X81" s="43"/>
      <c r="Y81" s="44"/>
      <c r="AA81" s="42"/>
      <c r="AB81" s="43"/>
      <c r="AC81" s="43" t="s">
        <v>59</v>
      </c>
      <c r="AD81" s="43">
        <f>PRODUCT(AD54,AG79)</f>
        <v>-9.1811024941760633E-2</v>
      </c>
      <c r="AE81" s="43">
        <f>PRODUCT(AE54,AH79)</f>
        <v>0.17296224515168893</v>
      </c>
      <c r="AF81" s="43">
        <f t="shared" ref="AF81" si="97">PRODUCT(AF54,AI79)</f>
        <v>1.2440300369531174E-2</v>
      </c>
      <c r="AG81" s="43">
        <f t="shared" ref="AG81" si="98">PRODUCT(AG54,AJ79)</f>
        <v>0.19733781681705698</v>
      </c>
      <c r="AH81" s="43"/>
      <c r="AI81" s="43"/>
      <c r="AJ81" s="43"/>
      <c r="AK81" s="43"/>
      <c r="AL81" s="44"/>
      <c r="AN81" s="42"/>
      <c r="AO81" s="43"/>
      <c r="AP81" s="43" t="s">
        <v>59</v>
      </c>
      <c r="AQ81" s="43">
        <f>PRODUCT(AQ54,AT79)</f>
        <v>-0.12521341233192662</v>
      </c>
      <c r="AR81" s="43">
        <f>PRODUCT(AR54,AU79)</f>
        <v>0.17367668399716238</v>
      </c>
      <c r="AS81" s="43">
        <f t="shared" ref="AS81" si="99">PRODUCT(AS54,AV79)</f>
        <v>1.7736573540439185E-2</v>
      </c>
      <c r="AT81" s="43">
        <f t="shared" ref="AT81" si="100">PRODUCT(AT54,AW79)</f>
        <v>0.20303143555040296</v>
      </c>
      <c r="AU81" s="43"/>
      <c r="AV81" s="43"/>
      <c r="AW81" s="43"/>
      <c r="AX81" s="43"/>
      <c r="AY81" s="44"/>
      <c r="BA81" s="42"/>
      <c r="BB81" s="43"/>
      <c r="BC81" s="43" t="s">
        <v>59</v>
      </c>
      <c r="BD81" s="43">
        <f>PRODUCT(BD54,BG79)</f>
        <v>-0.14538598281750395</v>
      </c>
      <c r="BE81" s="43">
        <f>PRODUCT(BE54,BH79)</f>
        <v>0.16991169571485765</v>
      </c>
      <c r="BF81" s="43">
        <f t="shared" ref="BF81" si="101">PRODUCT(BF54,BI79)</f>
        <v>2.324962768812356E-2</v>
      </c>
      <c r="BG81" s="43">
        <f t="shared" ref="BG81" si="102">PRODUCT(BG54,BJ79)</f>
        <v>0.20623876035700922</v>
      </c>
      <c r="BH81" s="43"/>
      <c r="BI81" s="43"/>
      <c r="BJ81" s="43"/>
      <c r="BK81" s="43"/>
      <c r="BL81" s="44"/>
      <c r="BN81" s="42"/>
      <c r="BO81" s="43"/>
      <c r="BP81" s="43" t="s">
        <v>59</v>
      </c>
      <c r="BQ81" s="43">
        <f>PRODUCT(BQ54,BT79)</f>
        <v>-0.15959402632182543</v>
      </c>
      <c r="BR81" s="43">
        <f>PRODUCT(BR54,BU79)</f>
        <v>0.17542642807168379</v>
      </c>
      <c r="BS81" s="43">
        <f t="shared" ref="BS81" si="103">PRODUCT(BS54,BV79)</f>
        <v>2.3207605299804691E-2</v>
      </c>
      <c r="BT81" s="43">
        <f t="shared" ref="BT81" si="104">PRODUCT(BT54,BW79)</f>
        <v>0.2018312521170379</v>
      </c>
      <c r="BU81" s="43"/>
      <c r="BV81" s="43"/>
      <c r="BW81" s="43"/>
      <c r="BX81" s="43"/>
      <c r="BY81" s="44"/>
    </row>
    <row r="82" spans="1:102">
      <c r="A82" s="25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7"/>
      <c r="N82" s="45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7"/>
      <c r="AA82" s="45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7"/>
      <c r="AN82" s="45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7"/>
      <c r="BA82" s="45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7"/>
      <c r="BN82" s="45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7"/>
    </row>
    <row r="83" spans="1:102">
      <c r="CA83" s="109" t="s">
        <v>227</v>
      </c>
      <c r="CB83" s="109"/>
      <c r="CC83" s="109"/>
      <c r="CD83" s="109"/>
      <c r="CE83" s="109" t="s">
        <v>228</v>
      </c>
      <c r="CF83" s="109"/>
      <c r="CG83" s="109"/>
      <c r="CH83" s="109"/>
      <c r="CI83" s="109" t="s">
        <v>229</v>
      </c>
      <c r="CJ83" s="109"/>
      <c r="CK83" s="109"/>
      <c r="CL83" s="109"/>
      <c r="CM83" s="109" t="s">
        <v>230</v>
      </c>
      <c r="CN83" s="109"/>
      <c r="CO83" s="109"/>
      <c r="CP83" s="109"/>
      <c r="CQ83" s="109" t="s">
        <v>231</v>
      </c>
      <c r="CR83" s="109"/>
      <c r="CS83" s="109"/>
      <c r="CT83" s="109"/>
      <c r="CU83" s="109" t="s">
        <v>232</v>
      </c>
      <c r="CV83" s="109"/>
      <c r="CW83" s="109"/>
      <c r="CX83" s="109"/>
    </row>
    <row r="84" spans="1:102">
      <c r="A84" t="s">
        <v>41</v>
      </c>
      <c r="B84">
        <f>D35</f>
        <v>2.7863110545173181E-2</v>
      </c>
      <c r="C84" s="35">
        <f>E35</f>
        <v>0.79350029118523202</v>
      </c>
      <c r="D84" s="35">
        <f>F35</f>
        <v>1.5747153669060251E-2</v>
      </c>
      <c r="E84" s="35">
        <f>G35</f>
        <v>0.82857867416701825</v>
      </c>
      <c r="I84" s="20"/>
      <c r="J84" s="20"/>
      <c r="N84" s="35" t="s">
        <v>41</v>
      </c>
      <c r="O84" s="35">
        <f>Q35</f>
        <v>-0.18138926378295278</v>
      </c>
      <c r="P84" s="35">
        <f t="shared" ref="P84" si="105">R35</f>
        <v>0.7528154431214984</v>
      </c>
      <c r="Q84" s="35">
        <f t="shared" ref="Q84" si="106">S35</f>
        <v>7.4214296462180626E-2</v>
      </c>
      <c r="R84" s="35">
        <f t="shared" ref="R84" si="107">T35</f>
        <v>0.72131905304390498</v>
      </c>
      <c r="AA84" s="35" t="s">
        <v>41</v>
      </c>
      <c r="AB84" s="35">
        <f>AD35</f>
        <v>-0.27740811643946545</v>
      </c>
      <c r="AC84" s="35">
        <f t="shared" ref="AC84" si="108">AE35</f>
        <v>0.74315361092301913</v>
      </c>
      <c r="AD84" s="35">
        <f t="shared" ref="AD84" si="109">AF35</f>
        <v>8.1917992711153312E-2</v>
      </c>
      <c r="AE84" s="35">
        <f t="shared" ref="AE84" si="110">AG35</f>
        <v>0.60961340845940681</v>
      </c>
      <c r="AN84" s="35" t="s">
        <v>41</v>
      </c>
      <c r="AO84" s="35">
        <f>AQ35</f>
        <v>-0.29797972059281636</v>
      </c>
      <c r="AP84" s="35">
        <f t="shared" ref="AP84" si="111">AR35</f>
        <v>0.75898278096677685</v>
      </c>
      <c r="AQ84" s="35">
        <f t="shared" ref="AQ84" si="112">AS35</f>
        <v>0.12182599295643581</v>
      </c>
      <c r="AR84" s="35">
        <f t="shared" ref="AR84" si="113">AT35</f>
        <v>0.59174705451088316</v>
      </c>
      <c r="BA84" s="35" t="s">
        <v>41</v>
      </c>
      <c r="BB84" s="35">
        <f>BD35</f>
        <v>-0.29919659088010836</v>
      </c>
      <c r="BC84" s="35">
        <f t="shared" ref="BC84" si="114">BE35</f>
        <v>0.77035206264884437</v>
      </c>
      <c r="BD84" s="35">
        <f t="shared" ref="BD84" si="115">BF35</f>
        <v>0.15464965609384879</v>
      </c>
      <c r="BE84" s="35">
        <f t="shared" ref="BE84" si="116">BG35</f>
        <v>0.60696727599256095</v>
      </c>
      <c r="BN84" s="35" t="s">
        <v>41</v>
      </c>
      <c r="BO84" s="35">
        <f>BQ35</f>
        <v>-0.31830543978200837</v>
      </c>
      <c r="BP84" s="35">
        <f t="shared" ref="BP84" si="117">BR35</f>
        <v>0.7642767403815105</v>
      </c>
      <c r="BQ84" s="35">
        <f t="shared" ref="BQ84" si="118">BS35</f>
        <v>0.13760579097828574</v>
      </c>
      <c r="BR84" s="35">
        <f t="shared" ref="BR84" si="119">BT35</f>
        <v>0.58284055846730654</v>
      </c>
      <c r="BZ84" t="str">
        <f t="shared" ref="BZ84:CD89" si="120">A84</f>
        <v>C_bar</v>
      </c>
      <c r="CA84">
        <f t="shared" si="120"/>
        <v>2.7863110545173181E-2</v>
      </c>
      <c r="CB84">
        <f t="shared" si="120"/>
        <v>0.79350029118523202</v>
      </c>
      <c r="CC84">
        <f t="shared" si="120"/>
        <v>1.5747153669060251E-2</v>
      </c>
      <c r="CD84">
        <f t="shared" si="120"/>
        <v>0.82857867416701825</v>
      </c>
      <c r="CE84">
        <f t="shared" ref="CE84:CH89" si="121">O84</f>
        <v>-0.18138926378295278</v>
      </c>
      <c r="CF84">
        <f t="shared" si="121"/>
        <v>0.7528154431214984</v>
      </c>
      <c r="CG84">
        <f t="shared" si="121"/>
        <v>7.4214296462180626E-2</v>
      </c>
      <c r="CH84">
        <f t="shared" si="121"/>
        <v>0.72131905304390498</v>
      </c>
      <c r="CI84">
        <f t="shared" ref="CI84:CL89" si="122">AB84</f>
        <v>-0.27740811643946545</v>
      </c>
      <c r="CJ84">
        <f t="shared" si="122"/>
        <v>0.74315361092301913</v>
      </c>
      <c r="CK84">
        <f t="shared" si="122"/>
        <v>8.1917992711153312E-2</v>
      </c>
      <c r="CL84">
        <f t="shared" si="122"/>
        <v>0.60961340845940681</v>
      </c>
      <c r="CM84">
        <f t="shared" ref="CM84:CP89" si="123">AO84</f>
        <v>-0.29797972059281636</v>
      </c>
      <c r="CN84">
        <f t="shared" si="123"/>
        <v>0.75898278096677685</v>
      </c>
      <c r="CO84">
        <f t="shared" si="123"/>
        <v>0.12182599295643581</v>
      </c>
      <c r="CP84">
        <f t="shared" si="123"/>
        <v>0.59174705451088316</v>
      </c>
      <c r="CQ84">
        <f t="shared" ref="CQ84:CT89" si="124">BB84</f>
        <v>-0.29919659088010836</v>
      </c>
      <c r="CR84">
        <f t="shared" si="124"/>
        <v>0.77035206264884437</v>
      </c>
      <c r="CS84">
        <f t="shared" si="124"/>
        <v>0.15464965609384879</v>
      </c>
      <c r="CT84">
        <f t="shared" si="124"/>
        <v>0.60696727599256095</v>
      </c>
      <c r="CU84">
        <f t="shared" ref="CU84:CX89" si="125">BO84</f>
        <v>-0.31830543978200837</v>
      </c>
      <c r="CV84">
        <f t="shared" si="125"/>
        <v>0.7642767403815105</v>
      </c>
      <c r="CW84">
        <f t="shared" si="125"/>
        <v>0.13760579097828574</v>
      </c>
      <c r="CX84">
        <f t="shared" si="125"/>
        <v>0.58284055846730654</v>
      </c>
    </row>
    <row r="85" spans="1:102">
      <c r="A85" t="s">
        <v>30</v>
      </c>
      <c r="B85">
        <f>D40</f>
        <v>0.39976486804201899</v>
      </c>
      <c r="C85" s="35">
        <f>E40</f>
        <v>0.61293337575518902</v>
      </c>
      <c r="D85" s="35">
        <f>F40</f>
        <v>0.34788925073873855</v>
      </c>
      <c r="E85" s="35">
        <f>G40</f>
        <v>0.26082897459849141</v>
      </c>
      <c r="I85" s="20"/>
      <c r="J85" s="20"/>
      <c r="N85" s="35" t="s">
        <v>30</v>
      </c>
      <c r="O85" s="35">
        <f>Q40</f>
        <v>0.4399313006277849</v>
      </c>
      <c r="P85" s="35">
        <f t="shared" ref="P85" si="126">R40</f>
        <v>0.62601088040986053</v>
      </c>
      <c r="Q85" s="35">
        <f t="shared" ref="Q85" si="127">S40</f>
        <v>0.3209557294077453</v>
      </c>
      <c r="R85" s="35">
        <f t="shared" ref="R85" si="128">T40</f>
        <v>0.30449866485757004</v>
      </c>
      <c r="AA85" s="35" t="s">
        <v>30</v>
      </c>
      <c r="AB85" s="35">
        <f>AD40</f>
        <v>0.47177338659740453</v>
      </c>
      <c r="AC85" s="35">
        <f t="shared" ref="AC85" si="129">AE40</f>
        <v>0.63391206832735925</v>
      </c>
      <c r="AD85" s="35">
        <f t="shared" ref="AD85" si="130">AF40</f>
        <v>0.30943253290288497</v>
      </c>
      <c r="AE85" s="35">
        <f t="shared" ref="AE85" si="131">AG40</f>
        <v>0.3312234501845332</v>
      </c>
      <c r="AN85" s="35" t="s">
        <v>30</v>
      </c>
      <c r="AO85" s="35">
        <f>AQ40</f>
        <v>0.47547302051499807</v>
      </c>
      <c r="AP85" s="35">
        <f t="shared" ref="AP85" si="132">AR40</f>
        <v>0.63750206919037777</v>
      </c>
      <c r="AQ85" s="35">
        <f t="shared" ref="AQ85" si="133">AS40</f>
        <v>0.30676957544279609</v>
      </c>
      <c r="AR85" s="35">
        <f t="shared" ref="AR85" si="134">AT40</f>
        <v>0.34346267100588401</v>
      </c>
      <c r="BA85" s="35" t="s">
        <v>30</v>
      </c>
      <c r="BB85" s="35">
        <f>BD40</f>
        <v>0.47511950692865623</v>
      </c>
      <c r="BC85" s="35">
        <f t="shared" ref="BC85" si="135">BE40</f>
        <v>0.64612404251920275</v>
      </c>
      <c r="BD85" s="35">
        <f t="shared" ref="BD85" si="136">BF40</f>
        <v>0.31371514223510216</v>
      </c>
      <c r="BE85" s="35">
        <f t="shared" ref="BE85" si="137">BG40</f>
        <v>0.34315464297122655</v>
      </c>
      <c r="BN85" s="35" t="s">
        <v>30</v>
      </c>
      <c r="BO85" s="35">
        <f>BQ40</f>
        <v>0.48712100064376529</v>
      </c>
      <c r="BP85" s="35">
        <f t="shared" ref="BP85" si="138">BR40</f>
        <v>0.65379359031835393</v>
      </c>
      <c r="BQ85" s="35">
        <f t="shared" ref="BQ85" si="139">BS40</f>
        <v>0.31405728821721202</v>
      </c>
      <c r="BR85" s="35">
        <f t="shared" ref="BR85" si="140">BT40</f>
        <v>0.34792757766275029</v>
      </c>
      <c r="BZ85" t="str">
        <f t="shared" si="120"/>
        <v>i</v>
      </c>
      <c r="CA85">
        <f t="shared" si="120"/>
        <v>0.39976486804201899</v>
      </c>
      <c r="CB85">
        <f t="shared" si="120"/>
        <v>0.61293337575518902</v>
      </c>
      <c r="CC85">
        <f t="shared" si="120"/>
        <v>0.34788925073873855</v>
      </c>
      <c r="CD85">
        <f t="shared" si="120"/>
        <v>0.26082897459849141</v>
      </c>
      <c r="CE85">
        <f t="shared" si="121"/>
        <v>0.4399313006277849</v>
      </c>
      <c r="CF85">
        <f t="shared" si="121"/>
        <v>0.62601088040986053</v>
      </c>
      <c r="CG85">
        <f t="shared" si="121"/>
        <v>0.3209557294077453</v>
      </c>
      <c r="CH85">
        <f t="shared" si="121"/>
        <v>0.30449866485757004</v>
      </c>
      <c r="CI85">
        <f t="shared" si="122"/>
        <v>0.47177338659740453</v>
      </c>
      <c r="CJ85">
        <f t="shared" si="122"/>
        <v>0.63391206832735925</v>
      </c>
      <c r="CK85">
        <f t="shared" si="122"/>
        <v>0.30943253290288497</v>
      </c>
      <c r="CL85">
        <f t="shared" si="122"/>
        <v>0.3312234501845332</v>
      </c>
      <c r="CM85">
        <f t="shared" si="123"/>
        <v>0.47547302051499807</v>
      </c>
      <c r="CN85">
        <f t="shared" si="123"/>
        <v>0.63750206919037777</v>
      </c>
      <c r="CO85">
        <f t="shared" si="123"/>
        <v>0.30676957544279609</v>
      </c>
      <c r="CP85">
        <f t="shared" si="123"/>
        <v>0.34346267100588401</v>
      </c>
      <c r="CQ85">
        <f t="shared" si="124"/>
        <v>0.47511950692865623</v>
      </c>
      <c r="CR85">
        <f t="shared" si="124"/>
        <v>0.64612404251920275</v>
      </c>
      <c r="CS85">
        <f t="shared" si="124"/>
        <v>0.31371514223510216</v>
      </c>
      <c r="CT85">
        <f t="shared" si="124"/>
        <v>0.34315464297122655</v>
      </c>
      <c r="CU85">
        <f t="shared" si="125"/>
        <v>0.48712100064376529</v>
      </c>
      <c r="CV85">
        <f t="shared" si="125"/>
        <v>0.65379359031835393</v>
      </c>
      <c r="CW85">
        <f t="shared" si="125"/>
        <v>0.31405728821721202</v>
      </c>
      <c r="CX85">
        <f t="shared" si="125"/>
        <v>0.34792757766275029</v>
      </c>
    </row>
    <row r="86" spans="1:102">
      <c r="A86" t="s">
        <v>31</v>
      </c>
      <c r="B86">
        <f>D47</f>
        <v>0.69935005064993083</v>
      </c>
      <c r="C86" s="35">
        <f>E47</f>
        <v>0.35259696757360037</v>
      </c>
      <c r="D86" s="35">
        <f>F47</f>
        <v>0.40283755455337455</v>
      </c>
      <c r="E86" s="35">
        <f>G47</f>
        <v>0.50532279594327711</v>
      </c>
      <c r="N86" s="35" t="s">
        <v>31</v>
      </c>
      <c r="O86" s="35">
        <f>Q47</f>
        <v>0.62007204133340699</v>
      </c>
      <c r="P86" s="35">
        <f t="shared" ref="P86" si="141">R47</f>
        <v>0.37656593414633199</v>
      </c>
      <c r="Q86" s="35">
        <f t="shared" ref="Q86" si="142">S47</f>
        <v>0.42321529159315757</v>
      </c>
      <c r="R86" s="35">
        <f t="shared" ref="R86" si="143">T47</f>
        <v>0.44000020779493376</v>
      </c>
      <c r="AA86" s="35" t="s">
        <v>31</v>
      </c>
      <c r="AB86" s="35">
        <f>AD47</f>
        <v>0.57501452566959765</v>
      </c>
      <c r="AC86" s="35">
        <f t="shared" ref="AC86" si="144">AE47</f>
        <v>0.3903509917656478</v>
      </c>
      <c r="AD86" s="35">
        <f t="shared" ref="AD86" si="145">AF47</f>
        <v>0.42654847689039366</v>
      </c>
      <c r="AE86" s="35">
        <f t="shared" ref="AE86" si="146">AG47</f>
        <v>0.40466933598473009</v>
      </c>
      <c r="AN86" s="35" t="s">
        <v>31</v>
      </c>
      <c r="AO86" s="35">
        <f>AQ47</f>
        <v>0.55551721168811297</v>
      </c>
      <c r="AP86" s="35">
        <f t="shared" ref="AP86" si="147">AR47</f>
        <v>0.39401583058977685</v>
      </c>
      <c r="AQ86" s="35">
        <f t="shared" ref="AQ86" si="148">AS47</f>
        <v>0.41603844534067819</v>
      </c>
      <c r="AR86" s="35">
        <f t="shared" ref="AR86" si="149">AT47</f>
        <v>0.40543988631472472</v>
      </c>
      <c r="BA86" s="35" t="s">
        <v>31</v>
      </c>
      <c r="BB86" s="35">
        <f>BD47</f>
        <v>0.56524897263530793</v>
      </c>
      <c r="BC86" s="35">
        <f t="shared" ref="BC86" si="150">BE47</f>
        <v>0.3920877600407599</v>
      </c>
      <c r="BD86" s="35">
        <f t="shared" ref="BD86" si="151">BF47</f>
        <v>0.40535690247150674</v>
      </c>
      <c r="BE86" s="35">
        <f t="shared" ref="BE86" si="152">BG47</f>
        <v>0.41031427122762565</v>
      </c>
      <c r="BN86" s="35" t="s">
        <v>31</v>
      </c>
      <c r="BO86" s="35">
        <f>BQ47</f>
        <v>0.56437679019159326</v>
      </c>
      <c r="BP86" s="35">
        <f t="shared" ref="BP86" si="153">BR47</f>
        <v>0.39533289831609192</v>
      </c>
      <c r="BQ86" s="35">
        <f t="shared" ref="BQ86" si="154">BS47</f>
        <v>0.4081757080612422</v>
      </c>
      <c r="BR86" s="35">
        <f t="shared" ref="BR86" si="155">BT47</f>
        <v>0.40334853735250348</v>
      </c>
      <c r="BZ86" t="str">
        <f t="shared" si="120"/>
        <v>f</v>
      </c>
      <c r="CA86">
        <f t="shared" si="120"/>
        <v>0.69935005064993083</v>
      </c>
      <c r="CB86">
        <f t="shared" si="120"/>
        <v>0.35259696757360037</v>
      </c>
      <c r="CC86">
        <f t="shared" si="120"/>
        <v>0.40283755455337455</v>
      </c>
      <c r="CD86">
        <f t="shared" si="120"/>
        <v>0.50532279594327711</v>
      </c>
      <c r="CE86">
        <f t="shared" si="121"/>
        <v>0.62007204133340699</v>
      </c>
      <c r="CF86">
        <f t="shared" si="121"/>
        <v>0.37656593414633199</v>
      </c>
      <c r="CG86">
        <f t="shared" si="121"/>
        <v>0.42321529159315757</v>
      </c>
      <c r="CH86">
        <f t="shared" si="121"/>
        <v>0.44000020779493376</v>
      </c>
      <c r="CI86">
        <f t="shared" si="122"/>
        <v>0.57501452566959765</v>
      </c>
      <c r="CJ86">
        <f t="shared" si="122"/>
        <v>0.3903509917656478</v>
      </c>
      <c r="CK86">
        <f t="shared" si="122"/>
        <v>0.42654847689039366</v>
      </c>
      <c r="CL86">
        <f t="shared" si="122"/>
        <v>0.40466933598473009</v>
      </c>
      <c r="CM86">
        <f t="shared" si="123"/>
        <v>0.55551721168811297</v>
      </c>
      <c r="CN86">
        <f t="shared" si="123"/>
        <v>0.39401583058977685</v>
      </c>
      <c r="CO86">
        <f t="shared" si="123"/>
        <v>0.41603844534067819</v>
      </c>
      <c r="CP86">
        <f t="shared" si="123"/>
        <v>0.40543988631472472</v>
      </c>
      <c r="CQ86">
        <f t="shared" si="124"/>
        <v>0.56524897263530793</v>
      </c>
      <c r="CR86">
        <f t="shared" si="124"/>
        <v>0.3920877600407599</v>
      </c>
      <c r="CS86">
        <f t="shared" si="124"/>
        <v>0.40535690247150674</v>
      </c>
      <c r="CT86">
        <f t="shared" si="124"/>
        <v>0.41031427122762565</v>
      </c>
      <c r="CU86">
        <f t="shared" si="125"/>
        <v>0.56437679019159326</v>
      </c>
      <c r="CV86">
        <f t="shared" si="125"/>
        <v>0.39533289831609192</v>
      </c>
      <c r="CW86">
        <f t="shared" si="125"/>
        <v>0.4081757080612422</v>
      </c>
      <c r="CX86">
        <f t="shared" si="125"/>
        <v>0.40334853735250348</v>
      </c>
    </row>
    <row r="87" spans="1:102">
      <c r="A87" t="s">
        <v>32</v>
      </c>
      <c r="B87">
        <f>D54</f>
        <v>0.55693824409522963</v>
      </c>
      <c r="C87" s="35">
        <f>E54</f>
        <v>0.25086378557250449</v>
      </c>
      <c r="D87" s="35">
        <f>F54</f>
        <v>0.37435796712096248</v>
      </c>
      <c r="E87" s="35">
        <f>G54</f>
        <v>0.59977307622254816</v>
      </c>
      <c r="N87" s="35" t="s">
        <v>32</v>
      </c>
      <c r="O87" s="35">
        <f>Q54</f>
        <v>0.55839528845966568</v>
      </c>
      <c r="P87" s="35">
        <f t="shared" ref="P87" si="156">R54</f>
        <v>0.26197260809872935</v>
      </c>
      <c r="Q87" s="35">
        <f t="shared" ref="Q87" si="157">S54</f>
        <v>0.36051957329019751</v>
      </c>
      <c r="R87" s="35">
        <f t="shared" ref="R87" si="158">T54</f>
        <v>0.61488369682211819</v>
      </c>
      <c r="AA87" s="35" t="s">
        <v>32</v>
      </c>
      <c r="AB87" s="35">
        <f>AD54</f>
        <v>0.53662894995968935</v>
      </c>
      <c r="AC87" s="35">
        <f t="shared" ref="AC87" si="159">AE54</f>
        <v>0.27854535808631231</v>
      </c>
      <c r="AD87" s="35">
        <f t="shared" ref="AD87" si="160">AF54</f>
        <v>0.34100751925562217</v>
      </c>
      <c r="AE87" s="35">
        <f t="shared" ref="AE87" si="161">AG54</f>
        <v>0.62080439593447012</v>
      </c>
      <c r="AN87" s="35" t="s">
        <v>32</v>
      </c>
      <c r="AO87" s="35">
        <f>AQ54</f>
        <v>0.53672454160969585</v>
      </c>
      <c r="AP87" s="35">
        <f t="shared" ref="AP87" si="162">AR54</f>
        <v>0.26843316504803572</v>
      </c>
      <c r="AQ87" s="35">
        <f t="shared" ref="AQ87" si="163">AS54</f>
        <v>0.33778536204371701</v>
      </c>
      <c r="AR87" s="35">
        <f t="shared" ref="AR87" si="164">AT54</f>
        <v>0.62554013642088246</v>
      </c>
      <c r="BA87" s="35" t="s">
        <v>32</v>
      </c>
      <c r="BB87" s="35">
        <f>BD54</f>
        <v>0.53914823745523999</v>
      </c>
      <c r="BC87" s="35">
        <f t="shared" ref="BC87" si="165">BE54</f>
        <v>0.25594176512411071</v>
      </c>
      <c r="BD87" s="35">
        <f t="shared" ref="BD87" si="166">BF54</f>
        <v>0.33353386804999097</v>
      </c>
      <c r="BE87" s="35">
        <f t="shared" ref="BE87" si="167">BG54</f>
        <v>0.61891107191248484</v>
      </c>
      <c r="BN87" s="35" t="s">
        <v>32</v>
      </c>
      <c r="BO87" s="35">
        <f>BQ54</f>
        <v>0.52944161764990416</v>
      </c>
      <c r="BP87" s="35">
        <f t="shared" ref="BP87" si="168">BR54</f>
        <v>0.26074393015921954</v>
      </c>
      <c r="BQ87" s="35">
        <f t="shared" ref="BQ87" si="169">BS54</f>
        <v>0.32416337581633697</v>
      </c>
      <c r="BR87" s="35">
        <f t="shared" ref="BR87" si="170">BT54</f>
        <v>0.61210510859204892</v>
      </c>
      <c r="BZ87" t="str">
        <f t="shared" si="120"/>
        <v>o</v>
      </c>
      <c r="CA87">
        <f t="shared" si="120"/>
        <v>0.55693824409522963</v>
      </c>
      <c r="CB87">
        <f t="shared" si="120"/>
        <v>0.25086378557250449</v>
      </c>
      <c r="CC87">
        <f t="shared" si="120"/>
        <v>0.37435796712096248</v>
      </c>
      <c r="CD87">
        <f t="shared" si="120"/>
        <v>0.59977307622254816</v>
      </c>
      <c r="CE87">
        <f t="shared" si="121"/>
        <v>0.55839528845966568</v>
      </c>
      <c r="CF87">
        <f t="shared" si="121"/>
        <v>0.26197260809872935</v>
      </c>
      <c r="CG87">
        <f t="shared" si="121"/>
        <v>0.36051957329019751</v>
      </c>
      <c r="CH87">
        <f t="shared" si="121"/>
        <v>0.61488369682211819</v>
      </c>
      <c r="CI87">
        <f t="shared" si="122"/>
        <v>0.53662894995968935</v>
      </c>
      <c r="CJ87">
        <f t="shared" si="122"/>
        <v>0.27854535808631231</v>
      </c>
      <c r="CK87">
        <f t="shared" si="122"/>
        <v>0.34100751925562217</v>
      </c>
      <c r="CL87">
        <f t="shared" si="122"/>
        <v>0.62080439593447012</v>
      </c>
      <c r="CM87">
        <f t="shared" si="123"/>
        <v>0.53672454160969585</v>
      </c>
      <c r="CN87">
        <f t="shared" si="123"/>
        <v>0.26843316504803572</v>
      </c>
      <c r="CO87">
        <f t="shared" si="123"/>
        <v>0.33778536204371701</v>
      </c>
      <c r="CP87">
        <f t="shared" si="123"/>
        <v>0.62554013642088246</v>
      </c>
      <c r="CQ87">
        <f t="shared" si="124"/>
        <v>0.53914823745523999</v>
      </c>
      <c r="CR87">
        <f t="shared" si="124"/>
        <v>0.25594176512411071</v>
      </c>
      <c r="CS87">
        <f t="shared" si="124"/>
        <v>0.33353386804999097</v>
      </c>
      <c r="CT87">
        <f t="shared" si="124"/>
        <v>0.61891107191248484</v>
      </c>
      <c r="CU87">
        <f t="shared" si="125"/>
        <v>0.52944161764990416</v>
      </c>
      <c r="CV87">
        <f t="shared" si="125"/>
        <v>0.26074393015921954</v>
      </c>
      <c r="CW87">
        <f t="shared" si="125"/>
        <v>0.32416337581633697</v>
      </c>
      <c r="CX87">
        <f t="shared" si="125"/>
        <v>0.61210510859204892</v>
      </c>
    </row>
    <row r="88" spans="1:102">
      <c r="A88" t="s">
        <v>147</v>
      </c>
      <c r="B88">
        <f>D74</f>
        <v>1.1138692710331344E-2</v>
      </c>
      <c r="C88" s="35">
        <f>E74</f>
        <v>0.48636281213888971</v>
      </c>
      <c r="D88" s="35">
        <f>F74</f>
        <v>5.4782654911971485E-3</v>
      </c>
      <c r="E88" s="35">
        <f>G74</f>
        <v>0.21611732595716091</v>
      </c>
      <c r="N88" s="35" t="s">
        <v>147</v>
      </c>
      <c r="O88" s="35">
        <f>Q74</f>
        <v>-7.2892022809270082E-2</v>
      </c>
      <c r="P88" s="35">
        <f t="shared" ref="P88" si="171">R74</f>
        <v>0.65441832502174646</v>
      </c>
      <c r="Q88" s="35">
        <f t="shared" ref="Q88" si="172">S74</f>
        <v>2.6137989380783568E-2</v>
      </c>
      <c r="R88" s="35">
        <f t="shared" ref="R88" si="173">T74</f>
        <v>0.31473235691743201</v>
      </c>
      <c r="AA88" s="35" t="s">
        <v>147</v>
      </c>
      <c r="AB88" s="35">
        <f>AD74</f>
        <v>-0.17278773848302367</v>
      </c>
      <c r="AC88" s="35">
        <f t="shared" ref="AC88" si="174">AE74</f>
        <v>0.72654688478700935</v>
      </c>
      <c r="AD88" s="35">
        <f t="shared" ref="AD88" si="175">AF74</f>
        <v>3.6497211534282752E-2</v>
      </c>
      <c r="AE88" s="35">
        <f t="shared" ref="AE88" si="176">AG74</f>
        <v>0.32928079031536411</v>
      </c>
      <c r="AN88" s="35" t="s">
        <v>147</v>
      </c>
      <c r="AO88" s="35">
        <f>AQ74</f>
        <v>-0.23766788049846571</v>
      </c>
      <c r="AP88" s="35">
        <f t="shared" ref="AP88" si="177">AR74</f>
        <v>0.77012406761795593</v>
      </c>
      <c r="AQ88" s="35">
        <f t="shared" ref="AQ88" si="178">AS74</f>
        <v>5.2556751283135743E-2</v>
      </c>
      <c r="AR88" s="35">
        <f t="shared" ref="AR88" si="179">AT74</f>
        <v>0.33674659009325636</v>
      </c>
      <c r="BA88" s="35" t="s">
        <v>147</v>
      </c>
      <c r="BB88" s="35">
        <f>BD74</f>
        <v>-0.27649566201386083</v>
      </c>
      <c r="BC88" s="35">
        <f t="shared" ref="BC88" si="180">BE74</f>
        <v>0.79969920950748052</v>
      </c>
      <c r="BD88" s="35">
        <f t="shared" ref="BD88" si="181">BF74</f>
        <v>6.9820180762188697E-2</v>
      </c>
      <c r="BE88" s="35">
        <f t="shared" ref="BE88" si="182">BG74</f>
        <v>0.34645557059094767</v>
      </c>
      <c r="BN88" s="35" t="s">
        <v>147</v>
      </c>
      <c r="BO88" s="35">
        <f>BQ74</f>
        <v>-0.31110099856624812</v>
      </c>
      <c r="BP88" s="35">
        <f t="shared" ref="BP88" si="183">BR74</f>
        <v>0.81582664036651609</v>
      </c>
      <c r="BQ88" s="35">
        <f t="shared" ref="BQ88" si="184">BS74</f>
        <v>7.1715003277195211E-2</v>
      </c>
      <c r="BR88" s="35">
        <f t="shared" ref="BR88" si="185">BT74</f>
        <v>0.3425286513266203</v>
      </c>
      <c r="BZ88" t="str">
        <f t="shared" si="120"/>
        <v>C</v>
      </c>
      <c r="CA88">
        <f t="shared" si="120"/>
        <v>1.1138692710331344E-2</v>
      </c>
      <c r="CB88">
        <f t="shared" si="120"/>
        <v>0.48636281213888971</v>
      </c>
      <c r="CC88">
        <f t="shared" si="120"/>
        <v>5.4782654911971485E-3</v>
      </c>
      <c r="CD88">
        <f t="shared" si="120"/>
        <v>0.21611732595716091</v>
      </c>
      <c r="CE88">
        <f t="shared" si="121"/>
        <v>-7.2892022809270082E-2</v>
      </c>
      <c r="CF88">
        <f t="shared" si="121"/>
        <v>0.65441832502174646</v>
      </c>
      <c r="CG88">
        <f t="shared" si="121"/>
        <v>2.6137989380783568E-2</v>
      </c>
      <c r="CH88">
        <f t="shared" si="121"/>
        <v>0.31473235691743201</v>
      </c>
      <c r="CI88">
        <f t="shared" si="122"/>
        <v>-0.17278773848302367</v>
      </c>
      <c r="CJ88">
        <f t="shared" si="122"/>
        <v>0.72654688478700935</v>
      </c>
      <c r="CK88">
        <f t="shared" si="122"/>
        <v>3.6497211534282752E-2</v>
      </c>
      <c r="CL88">
        <f t="shared" si="122"/>
        <v>0.32928079031536411</v>
      </c>
      <c r="CM88">
        <f t="shared" si="123"/>
        <v>-0.23766788049846571</v>
      </c>
      <c r="CN88">
        <f t="shared" si="123"/>
        <v>0.77012406761795593</v>
      </c>
      <c r="CO88">
        <f t="shared" si="123"/>
        <v>5.2556751283135743E-2</v>
      </c>
      <c r="CP88">
        <f t="shared" si="123"/>
        <v>0.33674659009325636</v>
      </c>
      <c r="CQ88">
        <f t="shared" si="124"/>
        <v>-0.27649566201386083</v>
      </c>
      <c r="CR88">
        <f t="shared" si="124"/>
        <v>0.79969920950748052</v>
      </c>
      <c r="CS88">
        <f t="shared" si="124"/>
        <v>6.9820180762188697E-2</v>
      </c>
      <c r="CT88">
        <f t="shared" si="124"/>
        <v>0.34645557059094767</v>
      </c>
      <c r="CU88">
        <f t="shared" si="125"/>
        <v>-0.31110099856624812</v>
      </c>
      <c r="CV88">
        <f t="shared" si="125"/>
        <v>0.81582664036651609</v>
      </c>
      <c r="CW88">
        <f t="shared" si="125"/>
        <v>7.1715003277195211E-2</v>
      </c>
      <c r="CX88">
        <f t="shared" si="125"/>
        <v>0.3425286513266203</v>
      </c>
    </row>
    <row r="89" spans="1:102">
      <c r="A89" t="s">
        <v>72</v>
      </c>
      <c r="B89">
        <f>D81</f>
        <v>6.2033074126305642E-3</v>
      </c>
      <c r="C89" s="35">
        <f>E81</f>
        <v>0.11322106743993587</v>
      </c>
      <c r="D89" s="35">
        <f>F81</f>
        <v>2.0508118167682074E-3</v>
      </c>
      <c r="E89" s="35">
        <f>G81</f>
        <v>0.12764029485379022</v>
      </c>
      <c r="N89" s="35" t="s">
        <v>72</v>
      </c>
      <c r="O89" s="35">
        <f>Q81</f>
        <v>-4.0630627393359597E-2</v>
      </c>
      <c r="P89" s="35">
        <f t="shared" ref="P89" si="186">R81</f>
        <v>0.15053911180008772</v>
      </c>
      <c r="Q89" s="35">
        <f t="shared" ref="Q89" si="187">S81</f>
        <v>9.4211113921422486E-3</v>
      </c>
      <c r="R89" s="35">
        <f t="shared" ref="R89" si="188">T81</f>
        <v>0.1873772938797055</v>
      </c>
      <c r="AA89" s="35" t="s">
        <v>72</v>
      </c>
      <c r="AB89" s="35">
        <f>AD81</f>
        <v>-9.1811024941760633E-2</v>
      </c>
      <c r="AC89" s="35">
        <f t="shared" ref="AC89" si="189">AE81</f>
        <v>0.17296224515168893</v>
      </c>
      <c r="AD89" s="35">
        <f t="shared" ref="AD89" si="190">AF81</f>
        <v>1.2440300369531174E-2</v>
      </c>
      <c r="AE89" s="35">
        <f t="shared" ref="AE89" si="191">AG81</f>
        <v>0.19733781681705698</v>
      </c>
      <c r="AN89" s="35" t="s">
        <v>72</v>
      </c>
      <c r="AO89" s="35">
        <f>AQ81</f>
        <v>-0.12521341233192662</v>
      </c>
      <c r="AP89" s="35">
        <f t="shared" ref="AP89" si="192">AR81</f>
        <v>0.17367668399716238</v>
      </c>
      <c r="AQ89" s="35">
        <f t="shared" ref="AQ89" si="193">AS81</f>
        <v>1.7736573540439185E-2</v>
      </c>
      <c r="AR89" s="35">
        <f t="shared" ref="AR89" si="194">AT81</f>
        <v>0.20303143555040296</v>
      </c>
      <c r="BA89" s="35" t="s">
        <v>72</v>
      </c>
      <c r="BB89" s="35">
        <f>BD81</f>
        <v>-0.14538598281750395</v>
      </c>
      <c r="BC89" s="35">
        <f t="shared" ref="BC89" si="195">BE81</f>
        <v>0.16991169571485765</v>
      </c>
      <c r="BD89" s="35">
        <f t="shared" ref="BD89" si="196">BF81</f>
        <v>2.324962768812356E-2</v>
      </c>
      <c r="BE89" s="35">
        <f t="shared" ref="BE89" si="197">BG81</f>
        <v>0.20623876035700922</v>
      </c>
      <c r="BN89" s="35" t="s">
        <v>72</v>
      </c>
      <c r="BO89" s="35">
        <f>BQ81</f>
        <v>-0.15959402632182543</v>
      </c>
      <c r="BP89" s="35">
        <f t="shared" ref="BP89" si="198">BR81</f>
        <v>0.17542642807168379</v>
      </c>
      <c r="BQ89" s="35">
        <f t="shared" ref="BQ89" si="199">BS81</f>
        <v>2.3207605299804691E-2</v>
      </c>
      <c r="BR89" s="35">
        <f t="shared" ref="BR89" si="200">BT81</f>
        <v>0.2018312521170379</v>
      </c>
      <c r="BZ89" t="str">
        <f t="shared" si="120"/>
        <v>h</v>
      </c>
      <c r="CA89">
        <f t="shared" si="120"/>
        <v>6.2033074126305642E-3</v>
      </c>
      <c r="CB89">
        <f t="shared" si="120"/>
        <v>0.11322106743993587</v>
      </c>
      <c r="CC89">
        <f t="shared" si="120"/>
        <v>2.0508118167682074E-3</v>
      </c>
      <c r="CD89">
        <f t="shared" si="120"/>
        <v>0.12764029485379022</v>
      </c>
      <c r="CE89">
        <f t="shared" si="121"/>
        <v>-4.0630627393359597E-2</v>
      </c>
      <c r="CF89">
        <f t="shared" si="121"/>
        <v>0.15053911180008772</v>
      </c>
      <c r="CG89">
        <f t="shared" si="121"/>
        <v>9.4211113921422486E-3</v>
      </c>
      <c r="CH89">
        <f t="shared" si="121"/>
        <v>0.1873772938797055</v>
      </c>
      <c r="CI89">
        <f t="shared" si="122"/>
        <v>-9.1811024941760633E-2</v>
      </c>
      <c r="CJ89">
        <f t="shared" si="122"/>
        <v>0.17296224515168893</v>
      </c>
      <c r="CK89">
        <f t="shared" si="122"/>
        <v>1.2440300369531174E-2</v>
      </c>
      <c r="CL89">
        <f t="shared" si="122"/>
        <v>0.19733781681705698</v>
      </c>
      <c r="CM89">
        <f t="shared" si="123"/>
        <v>-0.12521341233192662</v>
      </c>
      <c r="CN89">
        <f t="shared" si="123"/>
        <v>0.17367668399716238</v>
      </c>
      <c r="CO89">
        <f t="shared" si="123"/>
        <v>1.7736573540439185E-2</v>
      </c>
      <c r="CP89">
        <f t="shared" si="123"/>
        <v>0.20303143555040296</v>
      </c>
      <c r="CQ89">
        <f t="shared" si="124"/>
        <v>-0.14538598281750395</v>
      </c>
      <c r="CR89">
        <f t="shared" si="124"/>
        <v>0.16991169571485765</v>
      </c>
      <c r="CS89">
        <f t="shared" si="124"/>
        <v>2.324962768812356E-2</v>
      </c>
      <c r="CT89">
        <f t="shared" si="124"/>
        <v>0.20623876035700922</v>
      </c>
      <c r="CU89">
        <f t="shared" si="125"/>
        <v>-0.15959402632182543</v>
      </c>
      <c r="CV89">
        <f t="shared" si="125"/>
        <v>0.17542642807168379</v>
      </c>
      <c r="CW89">
        <f t="shared" si="125"/>
        <v>2.3207605299804691E-2</v>
      </c>
      <c r="CX89">
        <f t="shared" si="125"/>
        <v>0.2018312521170379</v>
      </c>
    </row>
  </sheetData>
  <mergeCells count="48">
    <mergeCell ref="CI83:CL83"/>
    <mergeCell ref="CM83:CP83"/>
    <mergeCell ref="CQ83:CT83"/>
    <mergeCell ref="CU83:CX83"/>
    <mergeCell ref="BP59:BU59"/>
    <mergeCell ref="BP72:BT72"/>
    <mergeCell ref="BU72:BY72"/>
    <mergeCell ref="CA83:CD83"/>
    <mergeCell ref="CE83:CH83"/>
    <mergeCell ref="BC59:BH59"/>
    <mergeCell ref="BC72:BG72"/>
    <mergeCell ref="BH72:BL72"/>
    <mergeCell ref="BN28:BN31"/>
    <mergeCell ref="BN32:BN35"/>
    <mergeCell ref="BN36:BN39"/>
    <mergeCell ref="BN40:BN43"/>
    <mergeCell ref="AP59:AU59"/>
    <mergeCell ref="AP72:AT72"/>
    <mergeCell ref="AU72:AY72"/>
    <mergeCell ref="BA28:BA31"/>
    <mergeCell ref="BA32:BA35"/>
    <mergeCell ref="BA36:BA39"/>
    <mergeCell ref="BA40:BA43"/>
    <mergeCell ref="AC59:AH59"/>
    <mergeCell ref="AC72:AG72"/>
    <mergeCell ref="AH72:AL72"/>
    <mergeCell ref="AN28:AN31"/>
    <mergeCell ref="AN32:AN35"/>
    <mergeCell ref="AN36:AN39"/>
    <mergeCell ref="AN40:AN43"/>
    <mergeCell ref="AA28:AA31"/>
    <mergeCell ref="AA32:AA35"/>
    <mergeCell ref="AA36:AA39"/>
    <mergeCell ref="P59:U59"/>
    <mergeCell ref="P72:T72"/>
    <mergeCell ref="U72:Y72"/>
    <mergeCell ref="AA40:AA43"/>
    <mergeCell ref="C72:G72"/>
    <mergeCell ref="H72:L72"/>
    <mergeCell ref="N28:N31"/>
    <mergeCell ref="N32:N35"/>
    <mergeCell ref="N36:N39"/>
    <mergeCell ref="N40:N43"/>
    <mergeCell ref="A28:A31"/>
    <mergeCell ref="C59:H59"/>
    <mergeCell ref="A32:A35"/>
    <mergeCell ref="A36:A39"/>
    <mergeCell ref="A40:A4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63"/>
  <sheetViews>
    <sheetView zoomScale="70" zoomScaleNormal="70" workbookViewId="0">
      <selection activeCell="F9" sqref="F9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30" width="9.28515625" bestFit="1" customWidth="1"/>
    <col min="67" max="67" width="13.140625" bestFit="1" customWidth="1"/>
  </cols>
  <sheetData>
    <row r="1" spans="1:134">
      <c r="A1" t="s">
        <v>66</v>
      </c>
      <c r="B1" s="6">
        <v>0</v>
      </c>
      <c r="C1" s="34" t="s">
        <v>226</v>
      </c>
      <c r="D1" s="34">
        <f>iNPUT!C32</f>
        <v>0.12271101361976247</v>
      </c>
      <c r="E1" s="34">
        <f>iNPUT!D32</f>
        <v>0.11044442222222217</v>
      </c>
      <c r="F1" s="34">
        <f>iNPUT!E32</f>
        <v>0.11447368421052635</v>
      </c>
      <c r="G1">
        <f>iNPUT!F32</f>
        <v>0.13575723253989005</v>
      </c>
      <c r="J1" s="116" t="str">
        <f>'FORWARD 1'!CA83</f>
        <v>Forward 1</v>
      </c>
      <c r="K1" s="116"/>
      <c r="L1" s="116"/>
      <c r="M1" s="116"/>
      <c r="N1" s="116" t="str">
        <f>'FORWARD 1'!CE83</f>
        <v>Forward 2</v>
      </c>
      <c r="O1" s="116"/>
      <c r="P1" s="116"/>
      <c r="Q1" s="116"/>
      <c r="R1" s="116" t="str">
        <f>'FORWARD 1'!CI83</f>
        <v>Forward 3</v>
      </c>
      <c r="S1" s="116"/>
      <c r="T1" s="116"/>
      <c r="U1" s="116"/>
      <c r="V1" s="116" t="str">
        <f>'FORWARD 1'!CM83</f>
        <v>Forward 4</v>
      </c>
      <c r="W1" s="116"/>
      <c r="X1" s="116"/>
      <c r="Y1" s="116"/>
      <c r="Z1" s="116" t="str">
        <f>'FORWARD 1'!CQ83</f>
        <v>Forward 5</v>
      </c>
      <c r="AA1" s="116"/>
      <c r="AB1" s="116"/>
      <c r="AC1" s="116"/>
      <c r="AD1" s="116" t="str">
        <f>'FORWARD 1'!CU83</f>
        <v>Forward 6</v>
      </c>
      <c r="AE1" s="116"/>
      <c r="AF1" s="116"/>
      <c r="AG1" s="116"/>
      <c r="AI1" t="s">
        <v>183</v>
      </c>
    </row>
    <row r="2" spans="1:134">
      <c r="A2" t="s">
        <v>67</v>
      </c>
      <c r="B2" s="6">
        <v>0</v>
      </c>
      <c r="D2" s="34">
        <f>iNPUT!C33</f>
        <v>2.9488704625177244E-2</v>
      </c>
      <c r="E2" s="34">
        <f>iNPUT!D33</f>
        <v>4.2222200000000105E-2</v>
      </c>
      <c r="F2" s="34">
        <f>iNPUT!E33</f>
        <v>6.0263184210526323E-2</v>
      </c>
      <c r="G2">
        <f>iNPUT!F33</f>
        <v>5.6500130787339793E-2</v>
      </c>
      <c r="I2" s="36" t="str">
        <f>'FORWARD 1'!BZ84</f>
        <v>C_bar</v>
      </c>
      <c r="J2" s="36">
        <f>'FORWARD 1'!CA84</f>
        <v>2.7863110545173181E-2</v>
      </c>
      <c r="K2" s="36">
        <f>'FORWARD 1'!CB84</f>
        <v>0.79350029118523202</v>
      </c>
      <c r="L2" s="36">
        <f>'FORWARD 1'!CC84</f>
        <v>1.5747153669060251E-2</v>
      </c>
      <c r="M2" s="36">
        <f>'FORWARD 1'!CD84</f>
        <v>0.82857867416701825</v>
      </c>
      <c r="N2" s="36">
        <f>'FORWARD 1'!CE84</f>
        <v>-0.18138926378295278</v>
      </c>
      <c r="O2" s="36">
        <f>'FORWARD 1'!CF84</f>
        <v>0.7528154431214984</v>
      </c>
      <c r="P2" s="36">
        <f>'FORWARD 1'!CG84</f>
        <v>7.4214296462180626E-2</v>
      </c>
      <c r="Q2" s="36">
        <f>'FORWARD 1'!CH84</f>
        <v>0.72131905304390498</v>
      </c>
      <c r="R2" s="36">
        <f>'FORWARD 1'!CI84</f>
        <v>-0.27740811643946545</v>
      </c>
      <c r="S2" s="36">
        <f>'FORWARD 1'!CJ84</f>
        <v>0.74315361092301913</v>
      </c>
      <c r="T2" s="36">
        <f>'FORWARD 1'!CK84</f>
        <v>8.1917992711153312E-2</v>
      </c>
      <c r="U2" s="36">
        <f>'FORWARD 1'!CL84</f>
        <v>0.60961340845940681</v>
      </c>
      <c r="V2" s="36">
        <f>'FORWARD 1'!CM84</f>
        <v>-0.29797972059281636</v>
      </c>
      <c r="W2" s="36">
        <f>'FORWARD 1'!CN84</f>
        <v>0.75898278096677685</v>
      </c>
      <c r="X2" s="36">
        <f>'FORWARD 1'!CO84</f>
        <v>0.12182599295643581</v>
      </c>
      <c r="Y2" s="36">
        <f>'FORWARD 1'!CP84</f>
        <v>0.59174705451088316</v>
      </c>
      <c r="Z2" s="36">
        <f>'FORWARD 1'!CQ84</f>
        <v>-0.29919659088010836</v>
      </c>
      <c r="AA2" s="36">
        <f>'FORWARD 1'!CR84</f>
        <v>0.77035206264884437</v>
      </c>
      <c r="AB2" s="36">
        <f>'FORWARD 1'!CS84</f>
        <v>0.15464965609384879</v>
      </c>
      <c r="AC2" s="36">
        <f>'FORWARD 1'!CT84</f>
        <v>0.60696727599256095</v>
      </c>
      <c r="AD2" s="36">
        <f>'FORWARD 1'!CU84</f>
        <v>-0.31830543978200837</v>
      </c>
      <c r="AE2" s="36">
        <f>'FORWARD 1'!CV84</f>
        <v>0.7642767403815105</v>
      </c>
      <c r="AF2" s="36">
        <f>'FORWARD 1'!CW84</f>
        <v>0.13760579097828574</v>
      </c>
      <c r="AG2" s="36">
        <f>'FORWARD 1'!CX84</f>
        <v>0.58284055846730654</v>
      </c>
      <c r="AH2" t="s">
        <v>41</v>
      </c>
      <c r="AI2" s="35">
        <v>-0.24571428566790501</v>
      </c>
      <c r="AJ2" s="35">
        <v>0.86802039774552897</v>
      </c>
      <c r="AK2" s="35">
        <v>-0.20644416090359599</v>
      </c>
      <c r="AL2" s="35">
        <v>0.84287438280084104</v>
      </c>
      <c r="AM2" s="35">
        <v>-3.3688638013480598E-2</v>
      </c>
      <c r="AN2" s="35">
        <v>0.63718613541014402</v>
      </c>
      <c r="AO2" s="35">
        <v>-0.91169719770305402</v>
      </c>
      <c r="AP2" s="35">
        <v>-0.73101821009060897</v>
      </c>
      <c r="AQ2" s="35">
        <v>0.422948332023037</v>
      </c>
      <c r="AR2" s="35">
        <v>-0.32251625653697003</v>
      </c>
      <c r="AS2" s="35">
        <v>-8.5563577975749705E-2</v>
      </c>
      <c r="AT2" s="35">
        <v>-0.27839803785600797</v>
      </c>
      <c r="AU2" s="35">
        <v>0.10084364551318201</v>
      </c>
      <c r="AV2" s="35">
        <v>-0.74387335851811298</v>
      </c>
      <c r="AW2" s="35">
        <v>-0.69024293478626797</v>
      </c>
      <c r="AX2" s="35">
        <v>0.34674523325583501</v>
      </c>
    </row>
    <row r="3" spans="1:134">
      <c r="A3" t="s">
        <v>68</v>
      </c>
      <c r="B3" s="6">
        <v>0</v>
      </c>
      <c r="C3" s="23"/>
      <c r="D3" s="34">
        <f>iNPUT!C34</f>
        <v>0</v>
      </c>
      <c r="E3" s="34">
        <f>iNPUT!D34</f>
        <v>1.7999977777777804E-2</v>
      </c>
      <c r="F3" s="34">
        <f>iNPUT!E34</f>
        <v>7.1315815789473727E-2</v>
      </c>
      <c r="G3">
        <f>iNPUT!F34</f>
        <v>8.2657598744441549E-2</v>
      </c>
      <c r="I3" s="36" t="str">
        <f>'FORWARD 1'!BZ85</f>
        <v>i</v>
      </c>
      <c r="J3" s="36">
        <f>'FORWARD 1'!CA85</f>
        <v>0.39976486804201899</v>
      </c>
      <c r="K3" s="36">
        <f>'FORWARD 1'!CB85</f>
        <v>0.61293337575518902</v>
      </c>
      <c r="L3" s="36">
        <f>'FORWARD 1'!CC85</f>
        <v>0.34788925073873855</v>
      </c>
      <c r="M3" s="36">
        <f>'FORWARD 1'!CD85</f>
        <v>0.26082897459849141</v>
      </c>
      <c r="N3" s="36">
        <f>'FORWARD 1'!CE85</f>
        <v>0.4399313006277849</v>
      </c>
      <c r="O3" s="36">
        <f>'FORWARD 1'!CF85</f>
        <v>0.62601088040986053</v>
      </c>
      <c r="P3" s="36">
        <f>'FORWARD 1'!CG85</f>
        <v>0.3209557294077453</v>
      </c>
      <c r="Q3" s="36">
        <f>'FORWARD 1'!CH85</f>
        <v>0.30449866485757004</v>
      </c>
      <c r="R3" s="36">
        <f>'FORWARD 1'!CI85</f>
        <v>0.47177338659740453</v>
      </c>
      <c r="S3" s="36">
        <f>'FORWARD 1'!CJ85</f>
        <v>0.63391206832735925</v>
      </c>
      <c r="T3" s="36">
        <f>'FORWARD 1'!CK85</f>
        <v>0.30943253290288497</v>
      </c>
      <c r="U3" s="36">
        <f>'FORWARD 1'!CL85</f>
        <v>0.3312234501845332</v>
      </c>
      <c r="V3" s="36">
        <f>'FORWARD 1'!CM85</f>
        <v>0.47547302051499807</v>
      </c>
      <c r="W3" s="36">
        <f>'FORWARD 1'!CN85</f>
        <v>0.63750206919037777</v>
      </c>
      <c r="X3" s="36">
        <f>'FORWARD 1'!CO85</f>
        <v>0.30676957544279609</v>
      </c>
      <c r="Y3" s="36">
        <f>'FORWARD 1'!CP85</f>
        <v>0.34346267100588401</v>
      </c>
      <c r="Z3" s="36">
        <f>'FORWARD 1'!CQ85</f>
        <v>0.47511950692865623</v>
      </c>
      <c r="AA3" s="36">
        <f>'FORWARD 1'!CR85</f>
        <v>0.64612404251920275</v>
      </c>
      <c r="AB3" s="36">
        <f>'FORWARD 1'!CS85</f>
        <v>0.31371514223510216</v>
      </c>
      <c r="AC3" s="36">
        <f>'FORWARD 1'!CT85</f>
        <v>0.34315464297122655</v>
      </c>
      <c r="AD3" s="36">
        <f>'FORWARD 1'!CU85</f>
        <v>0.48712100064376529</v>
      </c>
      <c r="AE3" s="36">
        <f>'FORWARD 1'!CV85</f>
        <v>0.65379359031835393</v>
      </c>
      <c r="AF3" s="36">
        <f>'FORWARD 1'!CW85</f>
        <v>0.31405728821721202</v>
      </c>
      <c r="AG3" s="36">
        <f>'FORWARD 1'!CX85</f>
        <v>0.34792757766275029</v>
      </c>
      <c r="AH3" t="s">
        <v>30</v>
      </c>
      <c r="AI3" s="35">
        <v>0.85036060194095398</v>
      </c>
      <c r="AJ3" s="35">
        <v>0.86042975449316705</v>
      </c>
      <c r="AK3" s="35">
        <v>-0.248561659698114</v>
      </c>
      <c r="AL3" s="35">
        <v>-0.32420606505682098</v>
      </c>
      <c r="AM3" s="35">
        <v>-0.37633417815307302</v>
      </c>
      <c r="AN3" s="35">
        <v>6.4674992228903605E-2</v>
      </c>
      <c r="AO3" s="35">
        <v>-0.91663759835016501</v>
      </c>
      <c r="AP3" s="35">
        <v>0.43617224360187501</v>
      </c>
      <c r="AQ3" s="35">
        <v>-0.43776731755294501</v>
      </c>
      <c r="AR3" s="35">
        <v>-0.71297747540941403</v>
      </c>
      <c r="AS3" s="35">
        <v>-0.86354554821761398</v>
      </c>
      <c r="AT3" s="35">
        <v>-0.56810615556787003</v>
      </c>
      <c r="AU3" s="35">
        <v>-0.295229906505664</v>
      </c>
      <c r="AV3" s="35">
        <v>0.84961193364862697</v>
      </c>
      <c r="AW3" s="35">
        <v>0.220126548897839</v>
      </c>
      <c r="AX3" s="35">
        <v>0.63582599694530895</v>
      </c>
    </row>
    <row r="4" spans="1:134">
      <c r="A4" t="s">
        <v>69</v>
      </c>
      <c r="B4" s="6">
        <v>0</v>
      </c>
      <c r="C4" s="23"/>
      <c r="D4" s="34">
        <f>iNPUT!C35</f>
        <v>3.7574317183693674E-2</v>
      </c>
      <c r="E4" s="34">
        <f>iNPUT!D35</f>
        <v>3.3777733333333435E-2</v>
      </c>
      <c r="F4" s="34">
        <f>iNPUT!E35</f>
        <v>8.2105263157894764E-2</v>
      </c>
      <c r="G4">
        <f>iNPUT!F35</f>
        <v>0.10959976458278831</v>
      </c>
      <c r="I4" s="36" t="str">
        <f>'FORWARD 1'!BZ86</f>
        <v>f</v>
      </c>
      <c r="J4" s="36">
        <f>'FORWARD 1'!CA86</f>
        <v>0.69935005064993083</v>
      </c>
      <c r="K4" s="36">
        <f>'FORWARD 1'!CB86</f>
        <v>0.35259696757360037</v>
      </c>
      <c r="L4" s="36">
        <f>'FORWARD 1'!CC86</f>
        <v>0.40283755455337455</v>
      </c>
      <c r="M4" s="36">
        <f>'FORWARD 1'!CD86</f>
        <v>0.50532279594327711</v>
      </c>
      <c r="N4" s="36">
        <f>'FORWARD 1'!CE86</f>
        <v>0.62007204133340699</v>
      </c>
      <c r="O4" s="36">
        <f>'FORWARD 1'!CF86</f>
        <v>0.37656593414633199</v>
      </c>
      <c r="P4" s="36">
        <f>'FORWARD 1'!CG86</f>
        <v>0.42321529159315757</v>
      </c>
      <c r="Q4" s="36">
        <f>'FORWARD 1'!CH86</f>
        <v>0.44000020779493376</v>
      </c>
      <c r="R4" s="36">
        <f>'FORWARD 1'!CI86</f>
        <v>0.57501452566959765</v>
      </c>
      <c r="S4" s="36">
        <f>'FORWARD 1'!CJ86</f>
        <v>0.3903509917656478</v>
      </c>
      <c r="T4" s="36">
        <f>'FORWARD 1'!CK86</f>
        <v>0.42654847689039366</v>
      </c>
      <c r="U4" s="36">
        <f>'FORWARD 1'!CL86</f>
        <v>0.40466933598473009</v>
      </c>
      <c r="V4" s="36">
        <f>'FORWARD 1'!CM86</f>
        <v>0.55551721168811297</v>
      </c>
      <c r="W4" s="36">
        <f>'FORWARD 1'!CN86</f>
        <v>0.39401583058977685</v>
      </c>
      <c r="X4" s="36">
        <f>'FORWARD 1'!CO86</f>
        <v>0.41603844534067819</v>
      </c>
      <c r="Y4" s="36">
        <f>'FORWARD 1'!CP86</f>
        <v>0.40543988631472472</v>
      </c>
      <c r="Z4" s="36">
        <f>'FORWARD 1'!CQ86</f>
        <v>0.56524897263530793</v>
      </c>
      <c r="AA4" s="36">
        <f>'FORWARD 1'!CR86</f>
        <v>0.3920877600407599</v>
      </c>
      <c r="AB4" s="36">
        <f>'FORWARD 1'!CS86</f>
        <v>0.40535690247150674</v>
      </c>
      <c r="AC4" s="36">
        <f>'FORWARD 1'!CT86</f>
        <v>0.41031427122762565</v>
      </c>
      <c r="AD4" s="36">
        <f>'FORWARD 1'!CU86</f>
        <v>0.56437679019159326</v>
      </c>
      <c r="AE4" s="36">
        <f>'FORWARD 1'!CV86</f>
        <v>0.39533289831609192</v>
      </c>
      <c r="AF4" s="36">
        <f>'FORWARD 1'!CW86</f>
        <v>0.4081757080612422</v>
      </c>
      <c r="AG4" s="36">
        <f>'FORWARD 1'!CX86</f>
        <v>0.40334853735250348</v>
      </c>
      <c r="AH4" t="s">
        <v>31</v>
      </c>
      <c r="AI4" s="35">
        <v>2.92620451446696E-2</v>
      </c>
      <c r="AJ4" s="35">
        <v>-0.37958092521959402</v>
      </c>
      <c r="AK4" s="35">
        <v>-8.52532467742039E-2</v>
      </c>
      <c r="AL4" s="35">
        <v>0.90772282903366497</v>
      </c>
      <c r="AM4" s="35">
        <v>0.106290154056943</v>
      </c>
      <c r="AN4" s="35">
        <v>0.79265583347785296</v>
      </c>
      <c r="AO4" s="35">
        <v>0.58263103190466103</v>
      </c>
      <c r="AP4" s="35">
        <v>-0.312168511613377</v>
      </c>
      <c r="AQ4" s="35">
        <v>0.90236966873465996</v>
      </c>
      <c r="AR4" s="35">
        <v>-0.29056653558819001</v>
      </c>
      <c r="AS4" s="35">
        <v>0.20694458527293799</v>
      </c>
      <c r="AT4" s="35">
        <v>0.16909449788559699</v>
      </c>
      <c r="AU4" s="35">
        <v>0.59368906530708698</v>
      </c>
      <c r="AV4" s="35">
        <v>-0.99958067658662197</v>
      </c>
      <c r="AW4" s="35">
        <v>-0.42138024293502901</v>
      </c>
      <c r="AX4" s="35">
        <v>-0.74845881874345699</v>
      </c>
    </row>
    <row r="5" spans="1:134">
      <c r="A5" s="31" t="s">
        <v>70</v>
      </c>
      <c r="B5" s="32">
        <v>0.5</v>
      </c>
      <c r="C5" s="23"/>
      <c r="D5" s="34">
        <f>iNPUT!C36</f>
        <v>3.638528029453704E-2</v>
      </c>
      <c r="E5" s="34">
        <f>iNPUT!D36</f>
        <v>2.8000000000000035E-2</v>
      </c>
      <c r="F5" s="34">
        <f>iNPUT!E36</f>
        <v>6.4736868421052682E-2</v>
      </c>
      <c r="G5">
        <f>iNPUT!F36</f>
        <v>8.0303426628302393E-2</v>
      </c>
      <c r="I5" s="36" t="str">
        <f>'FORWARD 1'!BZ87</f>
        <v>o</v>
      </c>
      <c r="J5" s="36">
        <f>'FORWARD 1'!CA87</f>
        <v>0.55693824409522963</v>
      </c>
      <c r="K5" s="36">
        <f>'FORWARD 1'!CB87</f>
        <v>0.25086378557250449</v>
      </c>
      <c r="L5" s="36">
        <f>'FORWARD 1'!CC87</f>
        <v>0.37435796712096248</v>
      </c>
      <c r="M5" s="36">
        <f>'FORWARD 1'!CD87</f>
        <v>0.59977307622254816</v>
      </c>
      <c r="N5" s="36">
        <f>'FORWARD 1'!CE87</f>
        <v>0.55839528845966568</v>
      </c>
      <c r="O5" s="36">
        <f>'FORWARD 1'!CF87</f>
        <v>0.26197260809872935</v>
      </c>
      <c r="P5" s="36">
        <f>'FORWARD 1'!CG87</f>
        <v>0.36051957329019751</v>
      </c>
      <c r="Q5" s="36">
        <f>'FORWARD 1'!CH87</f>
        <v>0.61488369682211819</v>
      </c>
      <c r="R5" s="36">
        <f>'FORWARD 1'!CI87</f>
        <v>0.53662894995968935</v>
      </c>
      <c r="S5" s="36">
        <f>'FORWARD 1'!CJ87</f>
        <v>0.27854535808631231</v>
      </c>
      <c r="T5" s="36">
        <f>'FORWARD 1'!CK87</f>
        <v>0.34100751925562217</v>
      </c>
      <c r="U5" s="36">
        <f>'FORWARD 1'!CL87</f>
        <v>0.62080439593447012</v>
      </c>
      <c r="V5" s="36">
        <f>'FORWARD 1'!CM87</f>
        <v>0.53672454160969585</v>
      </c>
      <c r="W5" s="36">
        <f>'FORWARD 1'!CN87</f>
        <v>0.26843316504803572</v>
      </c>
      <c r="X5" s="36">
        <f>'FORWARD 1'!CO87</f>
        <v>0.33778536204371701</v>
      </c>
      <c r="Y5" s="36">
        <f>'FORWARD 1'!CP87</f>
        <v>0.62554013642088246</v>
      </c>
      <c r="Z5" s="36">
        <f>'FORWARD 1'!CQ87</f>
        <v>0.53914823745523999</v>
      </c>
      <c r="AA5" s="36">
        <f>'FORWARD 1'!CR87</f>
        <v>0.25594176512411071</v>
      </c>
      <c r="AB5" s="36">
        <f>'FORWARD 1'!CS87</f>
        <v>0.33353386804999097</v>
      </c>
      <c r="AC5" s="36">
        <f>'FORWARD 1'!CT87</f>
        <v>0.61891107191248484</v>
      </c>
      <c r="AD5" s="36">
        <f>'FORWARD 1'!CU87</f>
        <v>0.52944161764990416</v>
      </c>
      <c r="AE5" s="36">
        <f>'FORWARD 1'!CV87</f>
        <v>0.26074393015921954</v>
      </c>
      <c r="AF5" s="36">
        <f>'FORWARD 1'!CW87</f>
        <v>0.32416337581633697</v>
      </c>
      <c r="AG5" s="36">
        <f>'FORWARD 1'!CX87</f>
        <v>0.61210510859204892</v>
      </c>
      <c r="AH5" t="s">
        <v>32</v>
      </c>
      <c r="AI5" s="35">
        <v>0.184398086691373</v>
      </c>
      <c r="AJ5" s="35">
        <v>7.9506914225139003E-2</v>
      </c>
      <c r="AK5" s="35">
        <v>0.25112624003832001</v>
      </c>
      <c r="AL5" s="35">
        <v>-0.59373879210080704</v>
      </c>
      <c r="AM5" s="35">
        <v>-0.476211950266822</v>
      </c>
      <c r="AN5" s="35">
        <v>-0.62277947400202505</v>
      </c>
      <c r="AO5" s="35">
        <v>0.54204509846008997</v>
      </c>
      <c r="AP5" s="35">
        <v>-0.32548577581627902</v>
      </c>
      <c r="AQ5" s="35">
        <v>0.98390974381523899</v>
      </c>
      <c r="AR5" s="35">
        <v>-0.49684985298294598</v>
      </c>
      <c r="AS5" s="35">
        <v>-0.78311659057955896</v>
      </c>
      <c r="AT5" s="35">
        <v>-0.14374156732430901</v>
      </c>
      <c r="AU5" s="35">
        <v>-0.97344654545605402</v>
      </c>
      <c r="AV5" s="35">
        <v>0.80442242644253603</v>
      </c>
      <c r="AW5" s="35">
        <v>0.70010880369407502</v>
      </c>
      <c r="AX5" s="35">
        <v>0.107733446188696</v>
      </c>
    </row>
    <row r="6" spans="1:134">
      <c r="A6" s="50" t="s">
        <v>180</v>
      </c>
      <c r="B6" s="53">
        <v>4</v>
      </c>
      <c r="D6" s="34">
        <f>iNPUT!C37</f>
        <v>2.6159096936007528E-3</v>
      </c>
      <c r="E6" s="34">
        <f>iNPUT!D37</f>
        <v>0</v>
      </c>
      <c r="F6" s="34">
        <f>iNPUT!E37</f>
        <v>0</v>
      </c>
      <c r="G6">
        <f>iNPUT!F37</f>
        <v>0</v>
      </c>
      <c r="I6" s="36" t="str">
        <f>'FORWARD 1'!BZ88</f>
        <v>C</v>
      </c>
      <c r="J6" s="36">
        <f>'FORWARD 1'!CA88</f>
        <v>1.1138692710331344E-2</v>
      </c>
      <c r="K6" s="36">
        <f>'FORWARD 1'!CB88</f>
        <v>0.48636281213888971</v>
      </c>
      <c r="L6" s="36">
        <f>'FORWARD 1'!CC88</f>
        <v>5.4782654911971485E-3</v>
      </c>
      <c r="M6" s="36">
        <f>'FORWARD 1'!CD88</f>
        <v>0.21611732595716091</v>
      </c>
      <c r="N6" s="36">
        <f>'FORWARD 1'!CE88</f>
        <v>-7.2892022809270082E-2</v>
      </c>
      <c r="O6" s="36">
        <f>'FORWARD 1'!CF88</f>
        <v>0.65441832502174646</v>
      </c>
      <c r="P6" s="36">
        <f>'FORWARD 1'!CG88</f>
        <v>2.6137989380783568E-2</v>
      </c>
      <c r="Q6" s="36">
        <f>'FORWARD 1'!CH88</f>
        <v>0.31473235691743201</v>
      </c>
      <c r="R6" s="36">
        <f>'FORWARD 1'!CI88</f>
        <v>-0.17278773848302367</v>
      </c>
      <c r="S6" s="36">
        <f>'FORWARD 1'!CJ88</f>
        <v>0.72654688478700935</v>
      </c>
      <c r="T6" s="36">
        <f>'FORWARD 1'!CK88</f>
        <v>3.6497211534282752E-2</v>
      </c>
      <c r="U6" s="36">
        <f>'FORWARD 1'!CL88</f>
        <v>0.32928079031536411</v>
      </c>
      <c r="V6" s="36">
        <f>'FORWARD 1'!CM88</f>
        <v>-0.23766788049846571</v>
      </c>
      <c r="W6" s="36">
        <f>'FORWARD 1'!CN88</f>
        <v>0.77012406761795593</v>
      </c>
      <c r="X6" s="36">
        <f>'FORWARD 1'!CO88</f>
        <v>5.2556751283135743E-2</v>
      </c>
      <c r="Y6" s="36">
        <f>'FORWARD 1'!CP88</f>
        <v>0.33674659009325636</v>
      </c>
      <c r="Z6" s="36">
        <f>'FORWARD 1'!CQ88</f>
        <v>-0.27649566201386083</v>
      </c>
      <c r="AA6" s="36">
        <f>'FORWARD 1'!CR88</f>
        <v>0.79969920950748052</v>
      </c>
      <c r="AB6" s="36">
        <f>'FORWARD 1'!CS88</f>
        <v>6.9820180762188697E-2</v>
      </c>
      <c r="AC6" s="36">
        <f>'FORWARD 1'!CT88</f>
        <v>0.34645557059094767</v>
      </c>
      <c r="AD6" s="36">
        <f>'FORWARD 1'!CU88</f>
        <v>-0.31110099856624812</v>
      </c>
      <c r="AE6" s="36">
        <f>'FORWARD 1'!CV88</f>
        <v>0.81582664036651609</v>
      </c>
      <c r="AF6" s="36">
        <f>'FORWARD 1'!CW88</f>
        <v>7.1715003277195211E-2</v>
      </c>
      <c r="AG6" s="36">
        <f>'FORWARD 1'!CX88</f>
        <v>0.3425286513266203</v>
      </c>
      <c r="AH6" t="s">
        <v>147</v>
      </c>
      <c r="AI6" s="35">
        <v>0.95933570867949003</v>
      </c>
      <c r="AJ6" s="35">
        <v>0.40254345863788299</v>
      </c>
      <c r="AK6" s="35">
        <v>-0.20415488921559699</v>
      </c>
      <c r="AL6" s="35">
        <v>0.62190803906297498</v>
      </c>
      <c r="AM6" s="35">
        <v>-0.281579612441484</v>
      </c>
      <c r="AN6" s="35">
        <v>-0.75087270017404195</v>
      </c>
      <c r="AO6" s="35">
        <v>0.13065204355176299</v>
      </c>
      <c r="AP6" s="35">
        <v>-0.59304823356445002</v>
      </c>
      <c r="AQ6" s="35">
        <v>-0.58665370366138203</v>
      </c>
      <c r="AR6" s="35">
        <v>-0.58580241667415001</v>
      </c>
      <c r="AS6" s="35">
        <v>0.23243438399188701</v>
      </c>
      <c r="AT6" s="35">
        <v>0.62630421594589303</v>
      </c>
      <c r="AU6" s="35">
        <v>0.25539685132158702</v>
      </c>
      <c r="AV6" s="35">
        <v>-0.584357739910914</v>
      </c>
      <c r="AW6" s="35">
        <v>-0.52137237014203397</v>
      </c>
      <c r="AX6" s="35">
        <v>0.68142855183136697</v>
      </c>
    </row>
    <row r="7" spans="1:134">
      <c r="I7" s="36" t="str">
        <f>'FORWARD 1'!BZ89</f>
        <v>h</v>
      </c>
      <c r="J7" s="36">
        <f>'FORWARD 1'!CA89</f>
        <v>6.2033074126305642E-3</v>
      </c>
      <c r="K7" s="36">
        <f>'FORWARD 1'!CB89</f>
        <v>0.11322106743993587</v>
      </c>
      <c r="L7" s="36">
        <f>'FORWARD 1'!CC89</f>
        <v>2.0508118167682074E-3</v>
      </c>
      <c r="M7" s="36">
        <f>'FORWARD 1'!CD89</f>
        <v>0.12764029485379022</v>
      </c>
      <c r="N7" s="36">
        <f>'FORWARD 1'!CE89</f>
        <v>-4.0630627393359597E-2</v>
      </c>
      <c r="O7" s="36">
        <f>'FORWARD 1'!CF89</f>
        <v>0.15053911180008772</v>
      </c>
      <c r="P7" s="36">
        <f>'FORWARD 1'!CG89</f>
        <v>9.4211113921422486E-3</v>
      </c>
      <c r="Q7" s="36">
        <f>'FORWARD 1'!CH89</f>
        <v>0.1873772938797055</v>
      </c>
      <c r="R7" s="36">
        <f>'FORWARD 1'!CI89</f>
        <v>-9.1811024941760633E-2</v>
      </c>
      <c r="S7" s="36">
        <f>'FORWARD 1'!CJ89</f>
        <v>0.17296224515168893</v>
      </c>
      <c r="T7" s="36">
        <f>'FORWARD 1'!CK89</f>
        <v>1.2440300369531174E-2</v>
      </c>
      <c r="U7" s="36">
        <f>'FORWARD 1'!CL89</f>
        <v>0.19733781681705698</v>
      </c>
      <c r="V7" s="36">
        <f>'FORWARD 1'!CM89</f>
        <v>-0.12521341233192662</v>
      </c>
      <c r="W7" s="36">
        <f>'FORWARD 1'!CN89</f>
        <v>0.17367668399716238</v>
      </c>
      <c r="X7" s="36">
        <f>'FORWARD 1'!CO89</f>
        <v>1.7736573540439185E-2</v>
      </c>
      <c r="Y7" s="36">
        <f>'FORWARD 1'!CP89</f>
        <v>0.20303143555040296</v>
      </c>
      <c r="Z7" s="36">
        <f>'FORWARD 1'!CQ89</f>
        <v>-0.14538598281750395</v>
      </c>
      <c r="AA7" s="36">
        <f>'FORWARD 1'!CR89</f>
        <v>0.16991169571485765</v>
      </c>
      <c r="AB7" s="36">
        <f>'FORWARD 1'!CS89</f>
        <v>2.324962768812356E-2</v>
      </c>
      <c r="AC7" s="36">
        <f>'FORWARD 1'!CT89</f>
        <v>0.20623876035700922</v>
      </c>
      <c r="AD7" s="36">
        <f>'FORWARD 1'!CU89</f>
        <v>-0.15959402632182543</v>
      </c>
      <c r="AE7" s="36">
        <f>'FORWARD 1'!CV89</f>
        <v>0.17542642807168379</v>
      </c>
      <c r="AF7" s="36">
        <f>'FORWARD 1'!CW89</f>
        <v>2.3207605299804691E-2</v>
      </c>
      <c r="AG7" s="36">
        <f>'FORWARD 1'!CX89</f>
        <v>0.2018312521170379</v>
      </c>
      <c r="AH7" t="s">
        <v>72</v>
      </c>
      <c r="AI7" s="35">
        <v>-9.9485081832568698E-2</v>
      </c>
      <c r="AJ7" s="35">
        <v>0.75986215578417904</v>
      </c>
      <c r="AK7" s="35">
        <v>0.89488657964323504</v>
      </c>
      <c r="AL7" s="35">
        <v>0.54049934907390895</v>
      </c>
      <c r="AM7" s="35">
        <v>-0.77199317520024102</v>
      </c>
      <c r="AN7" s="35">
        <v>-4.0263882830577198E-2</v>
      </c>
      <c r="AO7" s="35">
        <v>-0.232408057101884</v>
      </c>
      <c r="AP7" s="35">
        <v>4.4100620359316597E-2</v>
      </c>
      <c r="AQ7" s="35">
        <v>0.18483402433478699</v>
      </c>
      <c r="AR7" s="35">
        <v>0.324760846625892</v>
      </c>
      <c r="AS7" s="35">
        <v>-0.75814815425682303</v>
      </c>
      <c r="AT7" s="35">
        <v>0.59097555657809597</v>
      </c>
      <c r="AU7" s="35">
        <v>0.82321609192014</v>
      </c>
      <c r="AV7" s="35">
        <v>-0.77521831110930295</v>
      </c>
      <c r="AW7" s="35">
        <v>0.83425682437096704</v>
      </c>
      <c r="AX7" s="35">
        <v>0.19680125107297</v>
      </c>
    </row>
    <row r="8" spans="1:134">
      <c r="I8" s="36" t="s">
        <v>234</v>
      </c>
      <c r="J8">
        <f>iNPUT!X27</f>
        <v>2.7870324441619167E-2</v>
      </c>
      <c r="K8">
        <f>iNPUT!X28</f>
        <v>1.0808127285130327</v>
      </c>
      <c r="L8">
        <f>iNPUT!X29</f>
        <v>1.5748455484939361E-2</v>
      </c>
      <c r="M8">
        <f>iNPUT!X30</f>
        <v>1.1835849217131797</v>
      </c>
      <c r="N8">
        <f>iNPUT!Y27</f>
        <v>-0.1834188439064422</v>
      </c>
      <c r="O8">
        <f>iNPUT!Y28</f>
        <v>0.97942167366435418</v>
      </c>
      <c r="P8">
        <f>iNPUT!Y29</f>
        <v>7.4351000061538608E-2</v>
      </c>
      <c r="Q8">
        <f>iNPUT!Y30</f>
        <v>0.91038929951992364</v>
      </c>
      <c r="R8">
        <f>iNPUT!Z27</f>
        <v>-0.28487190430154796</v>
      </c>
      <c r="S8">
        <f>iNPUT!Z28</f>
        <v>0.95748648675142722</v>
      </c>
      <c r="T8">
        <f>iNPUT!Z29</f>
        <v>8.2101972513050014E-2</v>
      </c>
      <c r="U8">
        <f>iNPUT!Z30</f>
        <v>0.70830590083297784</v>
      </c>
      <c r="V8">
        <f>iNPUT!AA27</f>
        <v>-0.30730099095437025</v>
      </c>
      <c r="W8">
        <f>iNPUT!AA28</f>
        <v>0.99381128818853248</v>
      </c>
      <c r="X8">
        <f>iNPUT!AA29</f>
        <v>0.12243411393307616</v>
      </c>
      <c r="Y8">
        <f>iNPUT!AA30</f>
        <v>0.68035026084175676</v>
      </c>
      <c r="Z8">
        <f>iNPUT!AB27</f>
        <v>-0.3086369705836044</v>
      </c>
      <c r="AA8">
        <f>iNPUT!AB28</f>
        <v>1.0211931411074668</v>
      </c>
      <c r="AB8">
        <f>iNPUT!AB29</f>
        <v>0.15590054964072247</v>
      </c>
      <c r="AC8">
        <f>iNPUT!AB30</f>
        <v>0.70410556325911167</v>
      </c>
      <c r="AD8">
        <f>iNPUT!AC27</f>
        <v>-0.32976036725491875</v>
      </c>
      <c r="AE8">
        <f>iNPUT!AC28</f>
        <v>1.0064188091705339</v>
      </c>
      <c r="AF8">
        <f>iNPUT!AC29</f>
        <v>0.13848433219125189</v>
      </c>
      <c r="AG8">
        <f>iNPUT!AC30</f>
        <v>0.66675391558641184</v>
      </c>
      <c r="AH8" t="s">
        <v>234</v>
      </c>
      <c r="AI8" s="35">
        <v>0.39216633927922701</v>
      </c>
      <c r="AJ8" s="35">
        <v>-0.242968242321522</v>
      </c>
      <c r="AK8" s="35">
        <v>-1.0754663727889E-2</v>
      </c>
      <c r="AL8" s="35">
        <v>0.49659237129921802</v>
      </c>
      <c r="AM8" s="35">
        <v>-0.72069876899548801</v>
      </c>
      <c r="AN8" s="35">
        <v>-0.90475694619612901</v>
      </c>
      <c r="AO8" s="35">
        <v>-0.29982545778926001</v>
      </c>
      <c r="AP8" s="35">
        <v>-0.66962364949557396</v>
      </c>
      <c r="AQ8" s="35">
        <v>0.26953863477411599</v>
      </c>
      <c r="AR8" s="35">
        <v>-0.136000234636562</v>
      </c>
      <c r="AS8" s="35">
        <v>0.67017113149798302</v>
      </c>
      <c r="AT8" s="35">
        <v>0.188457129018791</v>
      </c>
      <c r="AU8" s="35">
        <v>0.55397886876325297</v>
      </c>
      <c r="AV8" s="35">
        <v>0.37434472784919398</v>
      </c>
      <c r="AW8" s="35">
        <v>0.79766220000757304</v>
      </c>
      <c r="AX8" s="35">
        <v>0.43054744456285499</v>
      </c>
    </row>
    <row r="9" spans="1:134">
      <c r="AI9" s="35">
        <v>-0.115332029515086</v>
      </c>
      <c r="AJ9" s="35">
        <v>-0.86908489349029905</v>
      </c>
      <c r="AK9" s="35">
        <v>0.47624777903135401</v>
      </c>
      <c r="AL9" s="35">
        <v>-8.2000833192932499E-2</v>
      </c>
      <c r="AM9" s="35">
        <v>-0.42186846550169199</v>
      </c>
      <c r="AN9" s="35">
        <v>-0.52496061466262001</v>
      </c>
      <c r="AO9" s="35">
        <v>0.387831388002504</v>
      </c>
      <c r="AP9" s="35">
        <v>0.45575040903341901</v>
      </c>
      <c r="AQ9" s="35">
        <v>-0.48213197379355999</v>
      </c>
      <c r="AR9" s="35">
        <v>-0.79160649393643101</v>
      </c>
      <c r="AS9" s="35">
        <v>2.11558022796221E-3</v>
      </c>
      <c r="AT9" s="35">
        <v>-8.8438995884666305E-2</v>
      </c>
      <c r="AU9" s="35">
        <v>-6.1636168391381897E-2</v>
      </c>
      <c r="AV9" s="35">
        <v>-0.64238117558075902</v>
      </c>
      <c r="AW9" s="35">
        <v>0.97835733304528905</v>
      </c>
      <c r="AX9" s="35">
        <v>0.3177671688257</v>
      </c>
    </row>
    <row r="10" spans="1:134">
      <c r="K10" s="34"/>
      <c r="L10" s="34"/>
      <c r="AI10" s="35">
        <v>0.43777571266936699</v>
      </c>
      <c r="AJ10" s="35">
        <v>0.69643092862904399</v>
      </c>
      <c r="AK10" s="35">
        <v>0.98462066896193601</v>
      </c>
      <c r="AL10" s="35">
        <v>-7.8056646290275797E-2</v>
      </c>
      <c r="AM10" s="35">
        <v>0.23591815774516101</v>
      </c>
      <c r="AN10" s="35">
        <v>-0.64859607081584503</v>
      </c>
      <c r="AO10" s="35">
        <v>-0.70537503491824105</v>
      </c>
      <c r="AP10" s="35">
        <v>-0.32761969644373001</v>
      </c>
      <c r="AQ10" s="35">
        <v>0.64127493451894502</v>
      </c>
      <c r="AR10" s="35">
        <v>0.62867453942059603</v>
      </c>
      <c r="AS10" s="35">
        <v>0.92332832021988498</v>
      </c>
      <c r="AT10" s="35">
        <v>0.90578063072025505</v>
      </c>
      <c r="AU10" s="35">
        <v>-0.95446925122432003</v>
      </c>
      <c r="AV10" s="35">
        <v>0.21701275843269399</v>
      </c>
      <c r="AW10" s="35">
        <v>-0.32973610570879203</v>
      </c>
      <c r="AX10" s="35">
        <v>-0.548290639848664</v>
      </c>
    </row>
    <row r="11" spans="1:134">
      <c r="AI11" s="35">
        <v>-0.37798765435810799</v>
      </c>
      <c r="AJ11" s="35">
        <v>0.77122355462346104</v>
      </c>
      <c r="AK11" s="35">
        <v>0.85811756102465997</v>
      </c>
      <c r="AL11" s="35">
        <v>-0.912741137728037</v>
      </c>
      <c r="AM11" s="35">
        <v>0.16129818738304899</v>
      </c>
      <c r="AN11" s="35">
        <v>5.6959619118414198E-2</v>
      </c>
      <c r="AO11" s="35">
        <v>5.4400065890228097E-2</v>
      </c>
      <c r="AP11" s="35">
        <v>-4.3612854880400898E-2</v>
      </c>
      <c r="AQ11" s="35">
        <v>-0.46089027443845998</v>
      </c>
      <c r="AR11" s="35">
        <v>0.16489798712270701</v>
      </c>
      <c r="AS11" s="35">
        <v>-0.72784152832272997</v>
      </c>
      <c r="AT11" s="35">
        <v>-0.88197478195644097</v>
      </c>
      <c r="AU11" s="35">
        <v>0.25833182189588599</v>
      </c>
      <c r="AV11" s="35">
        <v>-0.124984937433835</v>
      </c>
      <c r="AW11" s="35">
        <v>-0.60402167308474297</v>
      </c>
      <c r="AX11" s="35">
        <v>0.46099053413924401</v>
      </c>
    </row>
    <row r="13" spans="1:134">
      <c r="U13" s="34"/>
      <c r="V13" s="34"/>
      <c r="W13" s="34"/>
      <c r="X13" s="34"/>
      <c r="Y13" s="34"/>
      <c r="Z13" s="34"/>
      <c r="AA13" s="34"/>
      <c r="AB13" s="34"/>
    </row>
    <row r="14" spans="1:134"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</row>
    <row r="15" spans="1:134">
      <c r="V15" s="39"/>
      <c r="W15" s="40"/>
      <c r="X15" s="40"/>
      <c r="Y15" s="40"/>
      <c r="Z15" s="41" t="s">
        <v>236</v>
      </c>
      <c r="AA15" s="41"/>
      <c r="AB15" s="40" t="s">
        <v>76</v>
      </c>
      <c r="AC15" s="40"/>
      <c r="AD15" s="40"/>
      <c r="AE15" s="40"/>
      <c r="AF15" s="40"/>
      <c r="AG15" s="40"/>
      <c r="AH15" s="40"/>
      <c r="AI15" s="40"/>
      <c r="AJ15" s="48"/>
      <c r="AK15" s="40"/>
      <c r="AL15" s="40"/>
      <c r="AM15" s="48"/>
      <c r="AN15" s="35"/>
      <c r="AO15" s="39"/>
      <c r="AP15" s="40"/>
      <c r="AQ15" s="40"/>
      <c r="AR15" s="40"/>
      <c r="AS15" s="41" t="s">
        <v>237</v>
      </c>
      <c r="AT15" s="41"/>
      <c r="AU15" s="40" t="s">
        <v>76</v>
      </c>
      <c r="AV15" s="40"/>
      <c r="AW15" s="40"/>
      <c r="AX15" s="40"/>
      <c r="AY15" s="40"/>
      <c r="AZ15" s="40"/>
      <c r="BA15" s="40"/>
      <c r="BB15" s="40"/>
      <c r="BC15" s="48"/>
      <c r="BD15" s="40"/>
      <c r="BE15" s="40"/>
      <c r="BF15" s="48"/>
      <c r="BG15" s="35"/>
      <c r="BH15" s="39"/>
      <c r="BI15" s="40"/>
      <c r="BJ15" s="40"/>
      <c r="BK15" s="40"/>
      <c r="BL15" s="41" t="s">
        <v>238</v>
      </c>
      <c r="BM15" s="41"/>
      <c r="BN15" s="40" t="s">
        <v>76</v>
      </c>
      <c r="BO15" s="40"/>
      <c r="BP15" s="40"/>
      <c r="BQ15" s="40"/>
      <c r="BR15" s="40"/>
      <c r="BS15" s="40"/>
      <c r="BT15" s="40"/>
      <c r="BU15" s="40"/>
      <c r="BV15" s="48"/>
      <c r="BW15" s="40"/>
      <c r="BX15" s="40"/>
      <c r="BY15" s="48"/>
      <c r="BZ15" s="35"/>
      <c r="CA15" s="39"/>
      <c r="CB15" s="40"/>
      <c r="CC15" s="40"/>
      <c r="CD15" s="40"/>
      <c r="CE15" s="41" t="s">
        <v>240</v>
      </c>
      <c r="CF15" s="41"/>
      <c r="CG15" s="40" t="s">
        <v>76</v>
      </c>
      <c r="CH15" s="40"/>
      <c r="CI15" s="40"/>
      <c r="CJ15" s="40"/>
      <c r="CK15" s="40"/>
      <c r="CL15" s="40"/>
      <c r="CM15" s="40"/>
      <c r="CN15" s="40"/>
      <c r="CO15" s="48"/>
      <c r="CP15" s="40"/>
      <c r="CQ15" s="40"/>
      <c r="CR15" s="48"/>
      <c r="CS15" s="35"/>
      <c r="CT15" s="39"/>
      <c r="CU15" s="40"/>
      <c r="CV15" s="40"/>
      <c r="CW15" s="40"/>
      <c r="CX15" s="41" t="s">
        <v>241</v>
      </c>
      <c r="CY15" s="41"/>
      <c r="CZ15" s="40" t="s">
        <v>76</v>
      </c>
      <c r="DA15" s="40"/>
      <c r="DB15" s="40"/>
      <c r="DC15" s="40"/>
      <c r="DD15" s="40"/>
      <c r="DE15" s="40"/>
      <c r="DF15" s="40"/>
      <c r="DG15" s="40"/>
      <c r="DH15" s="48"/>
      <c r="DI15" s="40"/>
      <c r="DJ15" s="40"/>
      <c r="DK15" s="48"/>
      <c r="DL15" s="35"/>
      <c r="DM15" s="39"/>
      <c r="DN15" s="40"/>
      <c r="DO15" s="40"/>
      <c r="DP15" s="40"/>
      <c r="DQ15" s="41" t="s">
        <v>259</v>
      </c>
      <c r="DR15" s="41"/>
      <c r="DS15" s="40" t="s">
        <v>76</v>
      </c>
      <c r="DT15" s="40"/>
      <c r="DU15" s="40"/>
      <c r="DV15" s="40"/>
      <c r="DW15" s="40"/>
      <c r="DX15" s="40"/>
      <c r="DY15" s="40"/>
      <c r="DZ15" s="40"/>
      <c r="EA15" s="48"/>
      <c r="EB15" s="40"/>
      <c r="EC15" s="40"/>
      <c r="ED15" s="48"/>
    </row>
    <row r="16" spans="1:134">
      <c r="V16" s="42"/>
      <c r="W16" s="43"/>
      <c r="X16" s="43"/>
      <c r="Y16" s="43"/>
      <c r="Z16" s="43"/>
      <c r="AA16" s="54"/>
      <c r="AB16" s="43">
        <v>8.5720866046634821E-3</v>
      </c>
      <c r="AC16" s="43">
        <v>1.3406917819166643E-2</v>
      </c>
      <c r="AD16" s="43">
        <v>1.1317006145904945E-2</v>
      </c>
      <c r="AE16" s="43">
        <v>0</v>
      </c>
      <c r="AF16" s="43"/>
      <c r="AG16" s="43"/>
      <c r="AH16" s="43"/>
      <c r="AI16" s="43"/>
      <c r="AJ16" s="44"/>
      <c r="AK16" s="43"/>
      <c r="AL16" s="43"/>
      <c r="AM16" s="44"/>
      <c r="AN16" s="35"/>
      <c r="AO16" s="42"/>
      <c r="AP16" s="43"/>
      <c r="AQ16" s="43"/>
      <c r="AR16" s="43"/>
      <c r="AS16" s="43"/>
      <c r="AT16" s="54"/>
      <c r="AU16" s="43">
        <v>8.5720866046634821E-3</v>
      </c>
      <c r="AV16" s="43">
        <v>1.3406917819166643E-2</v>
      </c>
      <c r="AW16" s="43">
        <v>1.1317006145904945E-2</v>
      </c>
      <c r="AX16" s="43">
        <v>0</v>
      </c>
      <c r="AY16" s="43"/>
      <c r="AZ16" s="43"/>
      <c r="BA16" s="43"/>
      <c r="BB16" s="43"/>
      <c r="BC16" s="44"/>
      <c r="BD16" s="43"/>
      <c r="BE16" s="43"/>
      <c r="BF16" s="44"/>
      <c r="BG16" s="35"/>
      <c r="BH16" s="42"/>
      <c r="BI16" s="43"/>
      <c r="BJ16" s="43"/>
      <c r="BK16" s="43"/>
      <c r="BL16" s="43"/>
      <c r="BM16" s="54"/>
      <c r="BN16" s="43">
        <v>8.5720866046634821E-3</v>
      </c>
      <c r="BO16" s="43">
        <v>1.3406917819166643E-2</v>
      </c>
      <c r="BP16" s="43">
        <v>1.1317006145904945E-2</v>
      </c>
      <c r="BQ16" s="43">
        <v>0</v>
      </c>
      <c r="BR16" s="43"/>
      <c r="BS16" s="43"/>
      <c r="BT16" s="43"/>
      <c r="BU16" s="43"/>
      <c r="BV16" s="44"/>
      <c r="BW16" s="43"/>
      <c r="BX16" s="43"/>
      <c r="BY16" s="44"/>
      <c r="BZ16" s="35"/>
      <c r="CA16" s="42"/>
      <c r="CB16" s="43"/>
      <c r="CC16" s="43"/>
      <c r="CD16" s="43"/>
      <c r="CE16" s="43"/>
      <c r="CF16" s="54"/>
      <c r="CG16" s="43">
        <v>8.5720866046634821E-3</v>
      </c>
      <c r="CH16" s="43">
        <v>1.3406917819166643E-2</v>
      </c>
      <c r="CI16" s="43">
        <v>1.1317006145904945E-2</v>
      </c>
      <c r="CJ16" s="43">
        <v>0</v>
      </c>
      <c r="CK16" s="43"/>
      <c r="CL16" s="43"/>
      <c r="CM16" s="43"/>
      <c r="CN16" s="43"/>
      <c r="CO16" s="44"/>
      <c r="CP16" s="43"/>
      <c r="CQ16" s="43"/>
      <c r="CR16" s="44"/>
      <c r="CS16" s="35"/>
      <c r="CT16" s="42"/>
      <c r="CU16" s="43"/>
      <c r="CV16" s="43"/>
      <c r="CW16" s="43"/>
      <c r="CX16" s="43"/>
      <c r="CY16" s="54"/>
      <c r="CZ16" s="43">
        <v>8.5720866046634821E-3</v>
      </c>
      <c r="DA16" s="43">
        <v>1.3406917819166643E-2</v>
      </c>
      <c r="DB16" s="43">
        <v>1.1317006145904945E-2</v>
      </c>
      <c r="DC16" s="43">
        <v>0</v>
      </c>
      <c r="DD16" s="43"/>
      <c r="DE16" s="43"/>
      <c r="DF16" s="43"/>
      <c r="DG16" s="43"/>
      <c r="DH16" s="44"/>
      <c r="DI16" s="43"/>
      <c r="DJ16" s="43"/>
      <c r="DK16" s="44"/>
      <c r="DL16" s="35"/>
      <c r="DM16" s="42"/>
      <c r="DN16" s="43"/>
      <c r="DO16" s="43"/>
      <c r="DP16" s="43"/>
      <c r="DQ16" s="43"/>
      <c r="DR16" s="54"/>
      <c r="DS16" s="43">
        <v>8.5720866046634821E-3</v>
      </c>
      <c r="DT16" s="43">
        <v>1.3406917819166643E-2</v>
      </c>
      <c r="DU16" s="43">
        <v>1.1317006145904945E-2</v>
      </c>
      <c r="DV16" s="43">
        <v>0</v>
      </c>
      <c r="DW16" s="43"/>
      <c r="DX16" s="43"/>
      <c r="DY16" s="43"/>
      <c r="DZ16" s="43"/>
      <c r="EA16" s="44"/>
      <c r="EB16" s="43"/>
      <c r="EC16" s="43"/>
      <c r="ED16" s="44"/>
    </row>
    <row r="17" spans="22:134">
      <c r="V17" s="42" t="s">
        <v>71</v>
      </c>
      <c r="W17" s="43" t="s">
        <v>239</v>
      </c>
      <c r="X17" s="43"/>
      <c r="Y17" s="43"/>
      <c r="Z17" s="43"/>
      <c r="AA17" s="59">
        <v>1</v>
      </c>
      <c r="AB17" s="38" t="s">
        <v>77</v>
      </c>
      <c r="AC17" s="38"/>
      <c r="AD17" s="38"/>
      <c r="AE17" s="40"/>
      <c r="AF17" s="59">
        <v>2</v>
      </c>
      <c r="AG17" s="67" t="s">
        <v>78</v>
      </c>
      <c r="AH17" s="67"/>
      <c r="AI17" s="40"/>
      <c r="AJ17" s="48"/>
      <c r="AK17" s="43"/>
      <c r="AL17" s="43"/>
      <c r="AM17" s="44"/>
      <c r="AN17" s="35"/>
      <c r="AO17" s="42" t="s">
        <v>71</v>
      </c>
      <c r="AP17" s="43" t="s">
        <v>239</v>
      </c>
      <c r="AQ17" s="43"/>
      <c r="AR17" s="43"/>
      <c r="AS17" s="43"/>
      <c r="AT17" s="59">
        <v>1</v>
      </c>
      <c r="AU17" s="38" t="s">
        <v>77</v>
      </c>
      <c r="AV17" s="38"/>
      <c r="AW17" s="38"/>
      <c r="AX17" s="40"/>
      <c r="AY17" s="59">
        <v>2</v>
      </c>
      <c r="AZ17" s="67" t="s">
        <v>78</v>
      </c>
      <c r="BA17" s="67"/>
      <c r="BB17" s="40"/>
      <c r="BC17" s="48"/>
      <c r="BD17" s="43"/>
      <c r="BE17" s="43"/>
      <c r="BF17" s="44"/>
      <c r="BG17" s="35"/>
      <c r="BH17" s="42" t="s">
        <v>71</v>
      </c>
      <c r="BI17" s="43" t="s">
        <v>239</v>
      </c>
      <c r="BJ17" s="43"/>
      <c r="BK17" s="43"/>
      <c r="BL17" s="43"/>
      <c r="BM17" s="59">
        <v>1</v>
      </c>
      <c r="BN17" s="38" t="s">
        <v>77</v>
      </c>
      <c r="BO17" s="38"/>
      <c r="BP17" s="38"/>
      <c r="BQ17" s="40"/>
      <c r="BR17" s="59">
        <v>2</v>
      </c>
      <c r="BS17" s="67" t="s">
        <v>78</v>
      </c>
      <c r="BT17" s="67"/>
      <c r="BU17" s="40"/>
      <c r="BV17" s="48"/>
      <c r="BW17" s="43"/>
      <c r="BX17" s="43"/>
      <c r="BY17" s="44"/>
      <c r="BZ17" s="35"/>
      <c r="CA17" s="42" t="s">
        <v>71</v>
      </c>
      <c r="CB17" s="43" t="s">
        <v>239</v>
      </c>
      <c r="CC17" s="43"/>
      <c r="CD17" s="43"/>
      <c r="CE17" s="43"/>
      <c r="CF17" s="59">
        <v>1</v>
      </c>
      <c r="CG17" s="38" t="s">
        <v>77</v>
      </c>
      <c r="CH17" s="38"/>
      <c r="CI17" s="38"/>
      <c r="CJ17" s="40"/>
      <c r="CK17" s="59">
        <v>2</v>
      </c>
      <c r="CL17" s="67" t="s">
        <v>78</v>
      </c>
      <c r="CM17" s="67"/>
      <c r="CN17" s="40"/>
      <c r="CO17" s="48"/>
      <c r="CP17" s="43"/>
      <c r="CQ17" s="43"/>
      <c r="CR17" s="44"/>
      <c r="CS17" s="35"/>
      <c r="CT17" s="42" t="s">
        <v>71</v>
      </c>
      <c r="CU17" s="43" t="s">
        <v>239</v>
      </c>
      <c r="CV17" s="43"/>
      <c r="CW17" s="43"/>
      <c r="CX17" s="43"/>
      <c r="CY17" s="59">
        <v>1</v>
      </c>
      <c r="CZ17" s="38" t="s">
        <v>77</v>
      </c>
      <c r="DA17" s="38"/>
      <c r="DB17" s="38"/>
      <c r="DC17" s="40"/>
      <c r="DD17" s="59">
        <v>2</v>
      </c>
      <c r="DE17" s="67" t="s">
        <v>78</v>
      </c>
      <c r="DF17" s="67"/>
      <c r="DG17" s="40"/>
      <c r="DH17" s="48"/>
      <c r="DI17" s="43"/>
      <c r="DJ17" s="43"/>
      <c r="DK17" s="44"/>
      <c r="DL17" s="35"/>
      <c r="DM17" s="42" t="s">
        <v>71</v>
      </c>
      <c r="DN17" s="43" t="s">
        <v>239</v>
      </c>
      <c r="DO17" s="43"/>
      <c r="DP17" s="43"/>
      <c r="DQ17" s="43"/>
      <c r="DR17" s="59">
        <v>1</v>
      </c>
      <c r="DS17" s="38" t="s">
        <v>77</v>
      </c>
      <c r="DT17" s="38"/>
      <c r="DU17" s="38"/>
      <c r="DV17" s="40"/>
      <c r="DW17" s="59">
        <v>2</v>
      </c>
      <c r="DX17" s="67" t="s">
        <v>78</v>
      </c>
      <c r="DY17" s="67"/>
      <c r="DZ17" s="40"/>
      <c r="EA17" s="48"/>
      <c r="EB17" s="43"/>
      <c r="EC17" s="43"/>
      <c r="ED17" s="44"/>
    </row>
    <row r="18" spans="22:134">
      <c r="V18" s="42">
        <f>D6</f>
        <v>2.6159096936007528E-3</v>
      </c>
      <c r="W18" s="42">
        <f>E6</f>
        <v>0</v>
      </c>
      <c r="X18" s="42">
        <f>F6</f>
        <v>0</v>
      </c>
      <c r="Y18" s="42">
        <f>G6</f>
        <v>0</v>
      </c>
      <c r="Z18" s="43"/>
      <c r="AA18" s="42"/>
      <c r="AB18" s="37">
        <f>W33-$B5*W30</f>
        <v>-0.5</v>
      </c>
      <c r="AC18" s="37">
        <f>X33-$B5*X30</f>
        <v>0</v>
      </c>
      <c r="AD18" s="37">
        <f>Y33-$B5*Y30</f>
        <v>0</v>
      </c>
      <c r="AE18" s="37">
        <f>Z33-$B5*Z30</f>
        <v>0</v>
      </c>
      <c r="AF18" s="42"/>
      <c r="AG18" s="43"/>
      <c r="AH18" s="49" t="s">
        <v>79</v>
      </c>
      <c r="AI18" s="43"/>
      <c r="AJ18" s="44"/>
      <c r="AK18" s="43"/>
      <c r="AL18" s="43"/>
      <c r="AM18" s="44"/>
      <c r="AN18" s="35"/>
      <c r="AO18" s="42">
        <f>D5</f>
        <v>3.638528029453704E-2</v>
      </c>
      <c r="AP18" s="42">
        <f>E5</f>
        <v>2.8000000000000035E-2</v>
      </c>
      <c r="AQ18" s="42">
        <f>F5</f>
        <v>6.4736868421052682E-2</v>
      </c>
      <c r="AR18" s="42">
        <f>G5</f>
        <v>8.0303426628302393E-2</v>
      </c>
      <c r="AS18" s="43"/>
      <c r="AT18" s="42"/>
      <c r="AU18" s="37">
        <f>AP34-$B5*AP30</f>
        <v>-0.48914693178776075</v>
      </c>
      <c r="AV18" s="37">
        <f>AQ34-$B5*AQ30</f>
        <v>-2.6999092530254044E-2</v>
      </c>
      <c r="AW18" s="37">
        <f>AR34-$B5*AR30</f>
        <v>-0.51089998132493275</v>
      </c>
      <c r="AX18" s="37">
        <f>AS34-$B5*AS30</f>
        <v>3.0274382392444555E-2</v>
      </c>
      <c r="AY18" s="42"/>
      <c r="AZ18" s="43"/>
      <c r="BA18" s="49" t="s">
        <v>79</v>
      </c>
      <c r="BB18" s="43"/>
      <c r="BC18" s="44"/>
      <c r="BD18" s="43"/>
      <c r="BE18" s="43"/>
      <c r="BF18" s="44"/>
      <c r="BG18" s="73"/>
      <c r="BH18" s="42">
        <f>D4</f>
        <v>3.7574317183693674E-2</v>
      </c>
      <c r="BI18" s="42">
        <f t="shared" ref="BI18:BK18" si="0">E4</f>
        <v>3.3777733333333435E-2</v>
      </c>
      <c r="BJ18" s="42">
        <f t="shared" si="0"/>
        <v>8.2105263157894764E-2</v>
      </c>
      <c r="BK18" s="42">
        <f t="shared" si="0"/>
        <v>0.10959976458278831</v>
      </c>
      <c r="BL18" s="43"/>
      <c r="BM18" s="42"/>
      <c r="BN18" s="37">
        <f>BI34-$B5*BI30</f>
        <v>-0.53752563124698749</v>
      </c>
      <c r="BO18" s="37">
        <f>BJ34-$B5*BJ30</f>
        <v>-8.4804352420380869E-2</v>
      </c>
      <c r="BP18" s="37">
        <f>BK34-$B5*BK30</f>
        <v>-0.59719139863234572</v>
      </c>
      <c r="BQ18" s="37">
        <f>BL34-$B5*BL30</f>
        <v>-3.2424519640915E-2</v>
      </c>
      <c r="BR18" s="42"/>
      <c r="BS18" s="43"/>
      <c r="BT18" s="49" t="s">
        <v>79</v>
      </c>
      <c r="BU18" s="43"/>
      <c r="BV18" s="44"/>
      <c r="BW18" s="43"/>
      <c r="BX18" s="43"/>
      <c r="BY18" s="44"/>
      <c r="BZ18" s="35"/>
      <c r="CA18" s="42">
        <f>D3</f>
        <v>0</v>
      </c>
      <c r="CB18" s="42">
        <f t="shared" ref="CB18:CD18" si="1">E3</f>
        <v>1.7999977777777804E-2</v>
      </c>
      <c r="CC18" s="42">
        <f t="shared" si="1"/>
        <v>7.1315815789473727E-2</v>
      </c>
      <c r="CD18" s="42">
        <f t="shared" si="1"/>
        <v>8.2657598744441549E-2</v>
      </c>
      <c r="CE18" s="43"/>
      <c r="CF18" s="42"/>
      <c r="CG18" s="37">
        <f>CB34-$B5*CB30</f>
        <v>-0.56528014763171297</v>
      </c>
      <c r="CH18" s="37">
        <f>CC34-$B5*CC30</f>
        <v>-0.10219116283395416</v>
      </c>
      <c r="CI18" s="37">
        <f>CD34-$B5*CD30</f>
        <v>-0.65265414848305703</v>
      </c>
      <c r="CJ18" s="37">
        <f>CE34-$B5*CE30</f>
        <v>-5.7560294717464849E-2</v>
      </c>
      <c r="CK18" s="42"/>
      <c r="CL18" s="43"/>
      <c r="CM18" s="49" t="s">
        <v>79</v>
      </c>
      <c r="CN18" s="43"/>
      <c r="CO18" s="44"/>
      <c r="CP18" s="43"/>
      <c r="CQ18" s="43"/>
      <c r="CR18" s="44"/>
      <c r="CS18" s="35"/>
      <c r="CT18" s="42">
        <f>D2</f>
        <v>2.9488704625177244E-2</v>
      </c>
      <c r="CU18" s="42">
        <f t="shared" ref="CU18:CW18" si="2">E2</f>
        <v>4.2222200000000105E-2</v>
      </c>
      <c r="CV18" s="42">
        <f t="shared" si="2"/>
        <v>6.0263184210526323E-2</v>
      </c>
      <c r="CW18" s="42">
        <f t="shared" si="2"/>
        <v>5.6500130787339793E-2</v>
      </c>
      <c r="CX18" s="43"/>
      <c r="CY18" s="42"/>
      <c r="CZ18" s="37">
        <f>CU34-$B5*CU30</f>
        <v>-0.59401514594710003</v>
      </c>
      <c r="DA18" s="37">
        <f>CV34-$B5*CV30</f>
        <v>-0.10465206983858874</v>
      </c>
      <c r="DB18" s="37">
        <f>CW34-$B5*CW30</f>
        <v>-0.69312748509909383</v>
      </c>
      <c r="DC18" s="37">
        <f>CX34-$B5*CX30</f>
        <v>-5.3597381467769128E-2</v>
      </c>
      <c r="DD18" s="42"/>
      <c r="DE18" s="43"/>
      <c r="DF18" s="49" t="s">
        <v>79</v>
      </c>
      <c r="DG18" s="43"/>
      <c r="DH18" s="44"/>
      <c r="DI18" s="43"/>
      <c r="DJ18" s="43"/>
      <c r="DK18" s="44"/>
      <c r="DL18" s="35"/>
      <c r="DM18" s="42">
        <f>D1</f>
        <v>0.12271101361976247</v>
      </c>
      <c r="DN18" s="42">
        <f t="shared" ref="DN18:DP18" si="3">E1</f>
        <v>0.11044442222222217</v>
      </c>
      <c r="DO18" s="42">
        <f t="shared" si="3"/>
        <v>0.11447368421052635</v>
      </c>
      <c r="DP18" s="42">
        <f t="shared" si="3"/>
        <v>0.13575723253989005</v>
      </c>
      <c r="DQ18" s="43"/>
      <c r="DR18" s="42"/>
      <c r="DS18" s="37">
        <f>DN34-$B5*DN30</f>
        <v>-0.6302825283679212</v>
      </c>
      <c r="DT18" s="37">
        <f>DO34-$B5*DO30</f>
        <v>-8.8052893180775207E-2</v>
      </c>
      <c r="DU18" s="37">
        <f>DP34-$B5*DP30</f>
        <v>-0.74021768753143857</v>
      </c>
      <c r="DV18" s="37">
        <f>DQ34-$B5*DQ30</f>
        <v>-0.53237524082472332</v>
      </c>
      <c r="DW18" s="42"/>
      <c r="DX18" s="43"/>
      <c r="DY18" s="49" t="s">
        <v>79</v>
      </c>
      <c r="DZ18" s="43"/>
      <c r="EA18" s="44"/>
      <c r="EB18" s="43"/>
      <c r="EC18" s="43"/>
      <c r="ED18" s="44"/>
    </row>
    <row r="19" spans="22:134">
      <c r="V19" s="42"/>
      <c r="W19" s="43"/>
      <c r="X19" s="43"/>
      <c r="Y19" s="43"/>
      <c r="Z19" s="43"/>
      <c r="AA19" s="42"/>
      <c r="AB19" s="38" t="s">
        <v>80</v>
      </c>
      <c r="AC19" s="38"/>
      <c r="AD19" s="38"/>
      <c r="AE19" s="43"/>
      <c r="AF19" s="42"/>
      <c r="AG19" s="43">
        <f>TANH(W44)</f>
        <v>-0.30143838527510269</v>
      </c>
      <c r="AH19" s="43">
        <f>TANH(X44)</f>
        <v>0.67279199160863368</v>
      </c>
      <c r="AI19" s="43">
        <f>TANH(Y44)</f>
        <v>7.1592311257745386E-2</v>
      </c>
      <c r="AJ19" s="44">
        <f>TANH(Z44)</f>
        <v>0.32973299729728744</v>
      </c>
      <c r="AK19" s="43"/>
      <c r="AL19" s="43"/>
      <c r="AM19" s="44"/>
      <c r="AN19" s="35"/>
      <c r="AO19" s="42"/>
      <c r="AP19" s="43"/>
      <c r="AQ19" s="43"/>
      <c r="AR19" s="43"/>
      <c r="AS19" s="43"/>
      <c r="AT19" s="42"/>
      <c r="AU19" s="38" t="s">
        <v>80</v>
      </c>
      <c r="AV19" s="38"/>
      <c r="AW19" s="38"/>
      <c r="AX19" s="43"/>
      <c r="AY19" s="42"/>
      <c r="AZ19" s="43">
        <f>TANH(AP44)</f>
        <v>-0.26965864435302705</v>
      </c>
      <c r="BA19" s="43">
        <f>TANH(AQ44)</f>
        <v>0.66386857819967149</v>
      </c>
      <c r="BB19" s="43">
        <f>TANH(AR44)</f>
        <v>6.9706947075727985E-2</v>
      </c>
      <c r="BC19" s="44">
        <f>TANH(AS44)</f>
        <v>0.33322842281640708</v>
      </c>
      <c r="BD19" s="43"/>
      <c r="BE19" s="43"/>
      <c r="BF19" s="44"/>
      <c r="BG19" s="35"/>
      <c r="BH19" s="42"/>
      <c r="BI19" s="43"/>
      <c r="BJ19" s="43"/>
      <c r="BK19" s="43"/>
      <c r="BL19" s="43"/>
      <c r="BM19" s="42"/>
      <c r="BN19" s="38" t="s">
        <v>80</v>
      </c>
      <c r="BO19" s="38"/>
      <c r="BP19" s="38"/>
      <c r="BQ19" s="43"/>
      <c r="BR19" s="42"/>
      <c r="BS19" s="43">
        <f>TANH(BI44)</f>
        <v>-0.23329175885342945</v>
      </c>
      <c r="BT19" s="43">
        <f>TANH(BJ44)</f>
        <v>0.64700158777356442</v>
      </c>
      <c r="BU19" s="43">
        <f>TANH(BK44)</f>
        <v>5.2508413724996386E-2</v>
      </c>
      <c r="BV19" s="44">
        <f>TANH(BL44)</f>
        <v>0.32456979773044847</v>
      </c>
      <c r="BW19" s="43"/>
      <c r="BX19" s="43"/>
      <c r="BY19" s="44"/>
      <c r="BZ19" s="35"/>
      <c r="CA19" s="42"/>
      <c r="CB19" s="43"/>
      <c r="CC19" s="43"/>
      <c r="CD19" s="43"/>
      <c r="CE19" s="43"/>
      <c r="CF19" s="42"/>
      <c r="CG19" s="38" t="s">
        <v>80</v>
      </c>
      <c r="CH19" s="38"/>
      <c r="CI19" s="38"/>
      <c r="CJ19" s="43"/>
      <c r="CK19" s="42"/>
      <c r="CL19" s="43">
        <f>TANH(CB44)</f>
        <v>-0.17108846801622857</v>
      </c>
      <c r="CM19" s="43">
        <f>TANH(CC44)</f>
        <v>0.62094822308291153</v>
      </c>
      <c r="CN19" s="43">
        <f>TANH(CD44)</f>
        <v>3.6481014837112191E-2</v>
      </c>
      <c r="CO19" s="44">
        <f>TANH(CE44)</f>
        <v>0.31787438702010617</v>
      </c>
      <c r="CP19" s="43"/>
      <c r="CQ19" s="43"/>
      <c r="CR19" s="44"/>
      <c r="CS19" s="35"/>
      <c r="CT19" s="42"/>
      <c r="CU19" s="43"/>
      <c r="CV19" s="43"/>
      <c r="CW19" s="43"/>
      <c r="CX19" s="43"/>
      <c r="CY19" s="42"/>
      <c r="CZ19" s="38" t="s">
        <v>80</v>
      </c>
      <c r="DA19" s="38"/>
      <c r="DB19" s="38"/>
      <c r="DC19" s="43"/>
      <c r="DD19" s="42"/>
      <c r="DE19" s="43">
        <f>TANH(CU44)</f>
        <v>-7.2763198818240837E-2</v>
      </c>
      <c r="DF19" s="43">
        <f>TANH(CV44)</f>
        <v>0.57463684044155561</v>
      </c>
      <c r="DG19" s="43">
        <f>TANH(CW44)</f>
        <v>2.6132038563572789E-2</v>
      </c>
      <c r="DH19" s="44">
        <f>TANH(CX44)</f>
        <v>0.30473615554961203</v>
      </c>
      <c r="DI19" s="43"/>
      <c r="DJ19" s="43"/>
      <c r="DK19" s="44"/>
      <c r="DL19" s="35"/>
      <c r="DM19" s="42"/>
      <c r="DN19" s="43"/>
      <c r="DO19" s="43"/>
      <c r="DP19" s="43"/>
      <c r="DQ19" s="43"/>
      <c r="DR19" s="42"/>
      <c r="DS19" s="38" t="s">
        <v>80</v>
      </c>
      <c r="DT19" s="38"/>
      <c r="DU19" s="38"/>
      <c r="DV19" s="43"/>
      <c r="DW19" s="42"/>
      <c r="DX19" s="43">
        <f>TANH(DN44)</f>
        <v>1.1138232072225722E-2</v>
      </c>
      <c r="DY19" s="43">
        <f>TANH(DO44)</f>
        <v>0.45132487808692812</v>
      </c>
      <c r="DZ19" s="43">
        <f>TANH(DP44)</f>
        <v>5.4782106883958731E-3</v>
      </c>
      <c r="EA19" s="44">
        <f>TANH(DQ44)</f>
        <v>0.21281431246911919</v>
      </c>
      <c r="EB19" s="43"/>
      <c r="EC19" s="43"/>
      <c r="ED19" s="44"/>
    </row>
    <row r="20" spans="22:134">
      <c r="V20" s="42" t="s">
        <v>73</v>
      </c>
      <c r="W20" s="43"/>
      <c r="X20" s="43"/>
      <c r="Y20" s="43"/>
      <c r="Z20" s="43"/>
      <c r="AA20" s="56" t="s">
        <v>82</v>
      </c>
      <c r="AB20" s="37">
        <f>AB18+$B5*W31</f>
        <v>-0.5</v>
      </c>
      <c r="AC20" s="37">
        <f>AC18+$B5*X31</f>
        <v>0.5</v>
      </c>
      <c r="AD20" s="37">
        <f>AD18+$B5*Y31</f>
        <v>0.5</v>
      </c>
      <c r="AE20" s="37">
        <f>AE18+$B5*Z31</f>
        <v>0.5</v>
      </c>
      <c r="AF20" s="42"/>
      <c r="AG20" s="43"/>
      <c r="AH20" s="107" t="s">
        <v>83</v>
      </c>
      <c r="AI20" s="107"/>
      <c r="AJ20" s="65"/>
      <c r="AK20" s="43"/>
      <c r="AL20" s="43"/>
      <c r="AM20" s="44"/>
      <c r="AN20" s="35"/>
      <c r="AO20" s="42" t="s">
        <v>73</v>
      </c>
      <c r="AP20" s="43"/>
      <c r="AQ20" s="43"/>
      <c r="AR20" s="43"/>
      <c r="AS20" s="43"/>
      <c r="AT20" s="56" t="s">
        <v>82</v>
      </c>
      <c r="AU20" s="37">
        <f>AU18+$B5*AP31</f>
        <v>-0.48914693178776075</v>
      </c>
      <c r="AV20" s="37">
        <f>AV18+$B5*AQ31</f>
        <v>0.47300090746974593</v>
      </c>
      <c r="AW20" s="37">
        <f>AW18+$B5*AR31</f>
        <v>-0.51089998132493275</v>
      </c>
      <c r="AX20" s="37">
        <f>AX18+$B5*AS31</f>
        <v>0.53027438239244451</v>
      </c>
      <c r="AY20" s="42"/>
      <c r="AZ20" s="43"/>
      <c r="BA20" s="107" t="s">
        <v>83</v>
      </c>
      <c r="BB20" s="107"/>
      <c r="BC20" s="65"/>
      <c r="BD20" s="43"/>
      <c r="BE20" s="43"/>
      <c r="BF20" s="44"/>
      <c r="BG20" s="35"/>
      <c r="BH20" s="42" t="s">
        <v>73</v>
      </c>
      <c r="BI20" s="43"/>
      <c r="BJ20" s="43"/>
      <c r="BK20" s="43"/>
      <c r="BL20" s="43"/>
      <c r="BM20" s="56" t="s">
        <v>82</v>
      </c>
      <c r="BN20" s="37">
        <f>BN18+$B5*BI31</f>
        <v>-0.53752563124698749</v>
      </c>
      <c r="BO20" s="37">
        <f>BO18+$B5*BJ31</f>
        <v>0.41519564757961913</v>
      </c>
      <c r="BP20" s="37">
        <f>BP18+$B5*BK31</f>
        <v>-0.59719139863234572</v>
      </c>
      <c r="BQ20" s="37">
        <f>BQ18+$B5*BL31</f>
        <v>0.46757548035908503</v>
      </c>
      <c r="BR20" s="42"/>
      <c r="BS20" s="43"/>
      <c r="BT20" s="107" t="s">
        <v>83</v>
      </c>
      <c r="BU20" s="107"/>
      <c r="BV20" s="65"/>
      <c r="BW20" s="43"/>
      <c r="BX20" s="43"/>
      <c r="BY20" s="44"/>
      <c r="BZ20" s="35"/>
      <c r="CA20" s="42" t="s">
        <v>73</v>
      </c>
      <c r="CB20" s="43"/>
      <c r="CC20" s="43"/>
      <c r="CD20" s="43"/>
      <c r="CE20" s="43"/>
      <c r="CF20" s="56" t="s">
        <v>82</v>
      </c>
      <c r="CG20" s="37">
        <f>CG18+$B5*CB31</f>
        <v>-0.56528014763171297</v>
      </c>
      <c r="CH20" s="37">
        <f>CH18+$B5*CC31</f>
        <v>0.39780883716604587</v>
      </c>
      <c r="CI20" s="37">
        <f>CI18+$B5*CD31</f>
        <v>-0.65265414848305703</v>
      </c>
      <c r="CJ20" s="37">
        <f>CJ18+$B5*CE31</f>
        <v>0.44243970528253518</v>
      </c>
      <c r="CK20" s="42"/>
      <c r="CL20" s="43"/>
      <c r="CM20" s="107" t="s">
        <v>83</v>
      </c>
      <c r="CN20" s="107"/>
      <c r="CO20" s="65"/>
      <c r="CP20" s="43"/>
      <c r="CQ20" s="43"/>
      <c r="CR20" s="44"/>
      <c r="CS20" s="35"/>
      <c r="CT20" s="42" t="s">
        <v>73</v>
      </c>
      <c r="CU20" s="43"/>
      <c r="CV20" s="43"/>
      <c r="CW20" s="43"/>
      <c r="CX20" s="43"/>
      <c r="CY20" s="56" t="s">
        <v>82</v>
      </c>
      <c r="CZ20" s="37">
        <f>CZ18+$B5*CU31</f>
        <v>-0.59401514594710003</v>
      </c>
      <c r="DA20" s="37">
        <f>DA18+$B5*CV31</f>
        <v>0.39534793016141123</v>
      </c>
      <c r="DB20" s="37">
        <f>DB18+$B5*CW31</f>
        <v>-0.69312748509909383</v>
      </c>
      <c r="DC20" s="37">
        <f>DC18+$B5*CX31</f>
        <v>0.44640261853223084</v>
      </c>
      <c r="DD20" s="42"/>
      <c r="DE20" s="43"/>
      <c r="DF20" s="107" t="s">
        <v>83</v>
      </c>
      <c r="DG20" s="107"/>
      <c r="DH20" s="65"/>
      <c r="DI20" s="43"/>
      <c r="DJ20" s="43"/>
      <c r="DK20" s="44"/>
      <c r="DL20" s="35"/>
      <c r="DM20" s="42" t="s">
        <v>73</v>
      </c>
      <c r="DN20" s="43"/>
      <c r="DO20" s="43"/>
      <c r="DP20" s="43"/>
      <c r="DQ20" s="43"/>
      <c r="DR20" s="56" t="s">
        <v>82</v>
      </c>
      <c r="DS20" s="37">
        <f>DS18+$B5*DN31</f>
        <v>-0.6302825283679212</v>
      </c>
      <c r="DT20" s="37">
        <f>DT18+$B5*DO31</f>
        <v>0.41194710681922481</v>
      </c>
      <c r="DU20" s="37">
        <f>DU18+$B5*DP31</f>
        <v>-0.74021768753143857</v>
      </c>
      <c r="DV20" s="37">
        <f>DV18+$B5*DQ31</f>
        <v>-0.53237524082472332</v>
      </c>
      <c r="DW20" s="42"/>
      <c r="DX20" s="43"/>
      <c r="DY20" s="107" t="s">
        <v>83</v>
      </c>
      <c r="DZ20" s="107"/>
      <c r="EA20" s="65"/>
      <c r="EB20" s="43"/>
      <c r="EC20" s="43"/>
      <c r="ED20" s="44"/>
    </row>
    <row r="21" spans="22:134">
      <c r="V21" s="42">
        <f>ABS(V18-W45)</f>
        <v>0.16220993601542619</v>
      </c>
      <c r="W21" s="42">
        <f t="shared" ref="W21:Y21" si="4">ABS(W18-X45)</f>
        <v>0.17542642807168379</v>
      </c>
      <c r="X21" s="42">
        <f t="shared" si="4"/>
        <v>2.3207605299804691E-2</v>
      </c>
      <c r="Y21" s="42">
        <f t="shared" si="4"/>
        <v>0.2018312521170379</v>
      </c>
      <c r="Z21" s="43"/>
      <c r="AA21" s="45"/>
      <c r="AB21" s="46"/>
      <c r="AC21" s="46"/>
      <c r="AD21" s="46"/>
      <c r="AE21" s="46"/>
      <c r="AF21" s="57" t="s">
        <v>84</v>
      </c>
      <c r="AG21" s="43">
        <f>PRODUCT(AG19,AB20)</f>
        <v>0.15071919263755135</v>
      </c>
      <c r="AH21" s="43">
        <f>PRODUCT(AH19,AC20)</f>
        <v>0.33639599580431684</v>
      </c>
      <c r="AI21" s="43">
        <f t="shared" ref="AI21" si="5">PRODUCT(AI19,AD20)</f>
        <v>3.5796155628872693E-2</v>
      </c>
      <c r="AJ21" s="44">
        <f t="shared" ref="AJ21" si="6">PRODUCT(AJ19,AE20)</f>
        <v>0.16486649864864372</v>
      </c>
      <c r="AK21" s="43"/>
      <c r="AL21" s="43"/>
      <c r="AM21" s="44"/>
      <c r="AN21" s="35"/>
      <c r="AO21" s="42">
        <f>ABS(AO18-AP45)</f>
        <v>0.181771263112041</v>
      </c>
      <c r="AP21" s="42">
        <f t="shared" ref="AP21:AR21" si="7">ABS(AP18-AQ45)</f>
        <v>0.14191169571485762</v>
      </c>
      <c r="AQ21" s="42">
        <f t="shared" si="7"/>
        <v>4.1487240732929122E-2</v>
      </c>
      <c r="AR21" s="42">
        <f t="shared" si="7"/>
        <v>0.12593533372870683</v>
      </c>
      <c r="AS21" s="43"/>
      <c r="AT21" s="45"/>
      <c r="AU21" s="46"/>
      <c r="AV21" s="46"/>
      <c r="AW21" s="46"/>
      <c r="AX21" s="46"/>
      <c r="AY21" s="57" t="s">
        <v>84</v>
      </c>
      <c r="AZ21" s="43">
        <f>PRODUCT(AZ19,AU20)</f>
        <v>0.13190269851533015</v>
      </c>
      <c r="BA21" s="43">
        <f>PRODUCT(BA19,AV20)</f>
        <v>0.31401043992909461</v>
      </c>
      <c r="BB21" s="43">
        <f t="shared" ref="BB21" si="8">PRODUCT(BB19,AW20)</f>
        <v>-3.5613277959207504E-2</v>
      </c>
      <c r="BC21" s="44">
        <f t="shared" ref="BC21" si="9">PRODUCT(BC19,AX20)</f>
        <v>0.17670249610457864</v>
      </c>
      <c r="BD21" s="43"/>
      <c r="BE21" s="43"/>
      <c r="BF21" s="44"/>
      <c r="BG21" s="35"/>
      <c r="BH21" s="42">
        <f>ABS(BH18-BI45)</f>
        <v>0.16278772951562029</v>
      </c>
      <c r="BI21" s="42">
        <f t="shared" ref="BI21:BK21" si="10">ABS(BI18-BJ45)</f>
        <v>0.13989895066382896</v>
      </c>
      <c r="BJ21" s="42">
        <f t="shared" si="10"/>
        <v>6.4368689617455579E-2</v>
      </c>
      <c r="BK21" s="42">
        <f t="shared" si="10"/>
        <v>9.343167096761465E-2</v>
      </c>
      <c r="BL21" s="43"/>
      <c r="BM21" s="45"/>
      <c r="BN21" s="46"/>
      <c r="BO21" s="46"/>
      <c r="BP21" s="46"/>
      <c r="BQ21" s="46"/>
      <c r="BR21" s="57" t="s">
        <v>84</v>
      </c>
      <c r="BS21" s="43">
        <f>PRODUCT(BS19,BN20)</f>
        <v>0.12540029994240964</v>
      </c>
      <c r="BT21" s="43">
        <f>PRODUCT(BT19,BO20)</f>
        <v>0.26863224322068685</v>
      </c>
      <c r="BU21" s="43">
        <f t="shared" ref="BU21" si="11">PRODUCT(BU19,BP20)</f>
        <v>-3.1357573032396453E-2</v>
      </c>
      <c r="BV21" s="44">
        <f t="shared" ref="BV21" si="12">PRODUCT(BV19,BQ20)</f>
        <v>0.15176087908386551</v>
      </c>
      <c r="BW21" s="43"/>
      <c r="BX21" s="43"/>
      <c r="BY21" s="44"/>
      <c r="BZ21" s="35"/>
      <c r="CA21" s="42">
        <f>ABS(CA18-CB45)</f>
        <v>9.1811024941760633E-2</v>
      </c>
      <c r="CB21" s="42">
        <f t="shared" ref="CB21:CD21" si="13">ABS(CB18-CC45)</f>
        <v>0.15496226737391111</v>
      </c>
      <c r="CC21" s="42">
        <f t="shared" si="13"/>
        <v>5.8875515419942556E-2</v>
      </c>
      <c r="CD21" s="42">
        <f t="shared" si="13"/>
        <v>0.11468021807261543</v>
      </c>
      <c r="CE21" s="43"/>
      <c r="CF21" s="45"/>
      <c r="CG21" s="46"/>
      <c r="CH21" s="46"/>
      <c r="CI21" s="46"/>
      <c r="CJ21" s="46"/>
      <c r="CK21" s="57" t="s">
        <v>84</v>
      </c>
      <c r="CL21" s="43">
        <f>PRODUCT(CL19,CG20)</f>
        <v>9.6712914458297286E-2</v>
      </c>
      <c r="CM21" s="43">
        <f>PRODUCT(CM19,CH20)</f>
        <v>0.24701869056493547</v>
      </c>
      <c r="CN21" s="43">
        <f t="shared" ref="CN21" si="14">PRODUCT(CN19,CI20)</f>
        <v>-2.3809485674313225E-2</v>
      </c>
      <c r="CO21" s="44">
        <f t="shared" ref="CO21" si="15">PRODUCT(CO19,CJ20)</f>
        <v>0.1406402501100423</v>
      </c>
      <c r="CP21" s="43"/>
      <c r="CQ21" s="43"/>
      <c r="CR21" s="44"/>
      <c r="CS21" s="35"/>
      <c r="CT21" s="42">
        <f>ABS(CT18-CU45)</f>
        <v>7.0119332018536845E-2</v>
      </c>
      <c r="CU21" s="42">
        <f t="shared" ref="CU21:CW21" si="16">ABS(CU18-CV45)</f>
        <v>0.10831691180008762</v>
      </c>
      <c r="CV21" s="42">
        <f t="shared" si="16"/>
        <v>5.0842072818384071E-2</v>
      </c>
      <c r="CW21" s="42">
        <f t="shared" si="16"/>
        <v>0.13087716309236572</v>
      </c>
      <c r="CX21" s="43"/>
      <c r="CY21" s="45"/>
      <c r="CZ21" s="46"/>
      <c r="DA21" s="46"/>
      <c r="DB21" s="46"/>
      <c r="DC21" s="46"/>
      <c r="DD21" s="57" t="s">
        <v>84</v>
      </c>
      <c r="DE21" s="43">
        <f>PRODUCT(DE19,CZ20)</f>
        <v>4.322244216559519E-2</v>
      </c>
      <c r="DF21" s="43">
        <f>PRODUCT(DF19,DA20)</f>
        <v>0.22718148546306213</v>
      </c>
      <c r="DG21" s="43">
        <f t="shared" ref="DG21" si="17">PRODUCT(DG19,DB20)</f>
        <v>-1.8112834170081745E-2</v>
      </c>
      <c r="DH21" s="44">
        <f t="shared" ref="DH21" si="18">PRODUCT(DH19,DC20)</f>
        <v>0.13603501779879201</v>
      </c>
      <c r="DI21" s="43"/>
      <c r="DJ21" s="43"/>
      <c r="DK21" s="44"/>
      <c r="DL21" s="35"/>
      <c r="DM21" s="42">
        <f>ABS(DM18-DN45)</f>
        <v>0.11650770620713191</v>
      </c>
      <c r="DN21" s="42">
        <f t="shared" ref="DN21:DP21" si="19">ABS(DN18-DO45)</f>
        <v>2.7766452177137024E-3</v>
      </c>
      <c r="DO21" s="42">
        <f t="shared" si="19"/>
        <v>0.11242287239375814</v>
      </c>
      <c r="DP21" s="42">
        <f t="shared" si="19"/>
        <v>8.1169376860998343E-3</v>
      </c>
      <c r="DQ21" s="43"/>
      <c r="DR21" s="45"/>
      <c r="DS21" s="46"/>
      <c r="DT21" s="46"/>
      <c r="DU21" s="46"/>
      <c r="DV21" s="46"/>
      <c r="DW21" s="57" t="s">
        <v>84</v>
      </c>
      <c r="DX21" s="43">
        <f>PRODUCT(DX19,DS20)</f>
        <v>-7.020233072031098E-3</v>
      </c>
      <c r="DY21" s="43">
        <f>PRODUCT(DY19,DT20)</f>
        <v>0.1859219777634494</v>
      </c>
      <c r="DZ21" s="43">
        <f t="shared" ref="DZ21" si="20">PRODUCT(DZ19,DU20)</f>
        <v>-4.0550684475744031E-3</v>
      </c>
      <c r="EA21" s="44">
        <f t="shared" ref="EA21" si="21">PRODUCT(EA19,DV20)</f>
        <v>-0.11329707085169526</v>
      </c>
      <c r="EB21" s="43"/>
      <c r="EC21" s="43"/>
      <c r="ED21" s="44"/>
    </row>
    <row r="22" spans="22:134">
      <c r="V22" s="42"/>
      <c r="W22" s="43"/>
      <c r="X22" s="43"/>
      <c r="Y22" s="43"/>
      <c r="Z22" s="43"/>
      <c r="AA22" s="43"/>
      <c r="AB22" s="43"/>
      <c r="AC22" s="43"/>
      <c r="AD22" s="43"/>
      <c r="AE22" s="43"/>
      <c r="AF22" s="45"/>
      <c r="AG22" s="46"/>
      <c r="AH22" s="46"/>
      <c r="AI22" s="46"/>
      <c r="AJ22" s="47"/>
      <c r="AK22" s="43"/>
      <c r="AL22" s="43"/>
      <c r="AM22" s="44"/>
      <c r="AN22" s="35"/>
      <c r="AO22" s="42"/>
      <c r="AP22" s="43"/>
      <c r="AQ22" s="43"/>
      <c r="AR22" s="43"/>
      <c r="AS22" s="43"/>
      <c r="AT22" s="43"/>
      <c r="AU22" s="43"/>
      <c r="AV22" s="43"/>
      <c r="AW22" s="43"/>
      <c r="AX22" s="43"/>
      <c r="AY22" s="45"/>
      <c r="AZ22" s="46"/>
      <c r="BA22" s="46"/>
      <c r="BB22" s="46"/>
      <c r="BC22" s="47"/>
      <c r="BD22" s="43"/>
      <c r="BE22" s="43"/>
      <c r="BF22" s="44"/>
      <c r="BG22" s="35"/>
      <c r="BH22" s="42"/>
      <c r="BI22" s="43"/>
      <c r="BJ22" s="43"/>
      <c r="BK22" s="43"/>
      <c r="BL22" s="43"/>
      <c r="BM22" s="43"/>
      <c r="BN22" s="43"/>
      <c r="BO22" s="43"/>
      <c r="BP22" s="43"/>
      <c r="BQ22" s="43"/>
      <c r="BR22" s="45"/>
      <c r="BS22" s="46"/>
      <c r="BT22" s="46"/>
      <c r="BU22" s="46"/>
      <c r="BV22" s="47"/>
      <c r="BW22" s="43"/>
      <c r="BX22" s="43"/>
      <c r="BY22" s="44"/>
      <c r="BZ22" s="35"/>
      <c r="CA22" s="42"/>
      <c r="CB22" s="43"/>
      <c r="CC22" s="43"/>
      <c r="CD22" s="43"/>
      <c r="CE22" s="43"/>
      <c r="CF22" s="43"/>
      <c r="CG22" s="43"/>
      <c r="CH22" s="43"/>
      <c r="CI22" s="43"/>
      <c r="CJ22" s="43"/>
      <c r="CK22" s="45"/>
      <c r="CL22" s="46"/>
      <c r="CM22" s="46"/>
      <c r="CN22" s="46"/>
      <c r="CO22" s="47"/>
      <c r="CP22" s="43"/>
      <c r="CQ22" s="43"/>
      <c r="CR22" s="44"/>
      <c r="CS22" s="35"/>
      <c r="CT22" s="42"/>
      <c r="CU22" s="43"/>
      <c r="CV22" s="43"/>
      <c r="CW22" s="43"/>
      <c r="CX22" s="43"/>
      <c r="CY22" s="43"/>
      <c r="CZ22" s="43"/>
      <c r="DA22" s="43"/>
      <c r="DB22" s="43"/>
      <c r="DC22" s="43"/>
      <c r="DD22" s="45"/>
      <c r="DE22" s="46"/>
      <c r="DF22" s="46"/>
      <c r="DG22" s="46"/>
      <c r="DH22" s="47"/>
      <c r="DI22" s="43"/>
      <c r="DJ22" s="43"/>
      <c r="DK22" s="44"/>
      <c r="DL22" s="35"/>
      <c r="DM22" s="42"/>
      <c r="DN22" s="43"/>
      <c r="DO22" s="43"/>
      <c r="DP22" s="43"/>
      <c r="DQ22" s="43"/>
      <c r="DR22" s="43"/>
      <c r="DS22" s="43"/>
      <c r="DT22" s="43"/>
      <c r="DU22" s="43"/>
      <c r="DV22" s="43"/>
      <c r="DW22" s="45"/>
      <c r="DX22" s="46"/>
      <c r="DY22" s="46"/>
      <c r="DZ22" s="46"/>
      <c r="EA22" s="47"/>
      <c r="EB22" s="43"/>
      <c r="EC22" s="43"/>
      <c r="ED22" s="44"/>
    </row>
    <row r="23" spans="22:134">
      <c r="V23" s="42" t="s">
        <v>75</v>
      </c>
      <c r="W23" s="35"/>
      <c r="X23" s="35"/>
      <c r="Y23" s="35"/>
      <c r="Z23" s="43"/>
      <c r="AA23" s="59">
        <v>3</v>
      </c>
      <c r="AB23" s="67" t="s">
        <v>85</v>
      </c>
      <c r="AC23" s="40"/>
      <c r="AD23" s="40"/>
      <c r="AE23" s="40"/>
      <c r="AF23" s="39"/>
      <c r="AG23" s="40"/>
      <c r="AH23" s="40"/>
      <c r="AI23" s="40"/>
      <c r="AJ23" s="48"/>
      <c r="AK23" s="43"/>
      <c r="AL23" s="43"/>
      <c r="AM23" s="44"/>
      <c r="AN23" s="35"/>
      <c r="AO23" s="42" t="s">
        <v>75</v>
      </c>
      <c r="AP23" s="35"/>
      <c r="AQ23" s="35"/>
      <c r="AR23" s="35"/>
      <c r="AS23" s="43"/>
      <c r="AT23" s="59">
        <v>3</v>
      </c>
      <c r="AU23" s="67" t="s">
        <v>85</v>
      </c>
      <c r="AV23" s="40"/>
      <c r="AW23" s="40"/>
      <c r="AX23" s="40"/>
      <c r="AY23" s="39"/>
      <c r="AZ23" s="40"/>
      <c r="BA23" s="40"/>
      <c r="BB23" s="40"/>
      <c r="BC23" s="48"/>
      <c r="BD23" s="43"/>
      <c r="BE23" s="43"/>
      <c r="BF23" s="44"/>
      <c r="BG23" s="35"/>
      <c r="BH23" s="42" t="s">
        <v>75</v>
      </c>
      <c r="BI23" s="35"/>
      <c r="BJ23" s="35"/>
      <c r="BK23" s="35"/>
      <c r="BL23" s="43"/>
      <c r="BM23" s="59">
        <v>3</v>
      </c>
      <c r="BN23" s="67" t="s">
        <v>85</v>
      </c>
      <c r="BO23" s="40"/>
      <c r="BP23" s="40"/>
      <c r="BQ23" s="40"/>
      <c r="BR23" s="39"/>
      <c r="BS23" s="40"/>
      <c r="BT23" s="40"/>
      <c r="BU23" s="40"/>
      <c r="BV23" s="48"/>
      <c r="BW23" s="43"/>
      <c r="BX23" s="43"/>
      <c r="BY23" s="44"/>
      <c r="BZ23" s="35"/>
      <c r="CA23" s="42" t="s">
        <v>75</v>
      </c>
      <c r="CB23" s="43"/>
      <c r="CC23" s="43"/>
      <c r="CD23" s="43"/>
      <c r="CE23" s="43"/>
      <c r="CF23" s="59">
        <v>3</v>
      </c>
      <c r="CG23" s="67" t="s">
        <v>85</v>
      </c>
      <c r="CH23" s="40"/>
      <c r="CI23" s="40"/>
      <c r="CJ23" s="40"/>
      <c r="CK23" s="39"/>
      <c r="CL23" s="40"/>
      <c r="CM23" s="40"/>
      <c r="CN23" s="40"/>
      <c r="CO23" s="48"/>
      <c r="CP23" s="43"/>
      <c r="CQ23" s="43"/>
      <c r="CR23" s="44"/>
      <c r="CS23" s="35"/>
      <c r="CT23" s="42" t="s">
        <v>75</v>
      </c>
      <c r="CU23" s="43"/>
      <c r="CV23" s="43"/>
      <c r="CW23" s="43"/>
      <c r="CX23" s="43"/>
      <c r="CY23" s="59">
        <v>3</v>
      </c>
      <c r="CZ23" s="67" t="s">
        <v>85</v>
      </c>
      <c r="DA23" s="40"/>
      <c r="DB23" s="40"/>
      <c r="DC23" s="40"/>
      <c r="DD23" s="39"/>
      <c r="DE23" s="40"/>
      <c r="DF23" s="40"/>
      <c r="DG23" s="40"/>
      <c r="DH23" s="48"/>
      <c r="DI23" s="43"/>
      <c r="DJ23" s="43"/>
      <c r="DK23" s="44"/>
      <c r="DL23" s="35"/>
      <c r="DM23" s="42" t="s">
        <v>75</v>
      </c>
      <c r="DN23" s="43"/>
      <c r="DO23" s="43"/>
      <c r="DP23" s="43"/>
      <c r="DQ23" s="43"/>
      <c r="DR23" s="59">
        <v>3</v>
      </c>
      <c r="DS23" s="67" t="s">
        <v>85</v>
      </c>
      <c r="DT23" s="40"/>
      <c r="DU23" s="40"/>
      <c r="DV23" s="40"/>
      <c r="DW23" s="39"/>
      <c r="DX23" s="40"/>
      <c r="DY23" s="40"/>
      <c r="DZ23" s="40"/>
      <c r="EA23" s="48"/>
      <c r="EB23" s="43"/>
      <c r="EC23" s="43"/>
      <c r="ED23" s="44"/>
    </row>
    <row r="24" spans="22:134">
      <c r="V24" s="42">
        <f>(V27*B5)+0</f>
        <v>0.28133761075197627</v>
      </c>
      <c r="W24" s="35"/>
      <c r="X24" s="35"/>
      <c r="Y24" s="35"/>
      <c r="Z24" s="43"/>
      <c r="AA24" s="42"/>
      <c r="AB24" s="64" t="s">
        <v>87</v>
      </c>
      <c r="AC24" s="106" t="s">
        <v>88</v>
      </c>
      <c r="AD24" s="106"/>
      <c r="AE24" s="112"/>
      <c r="AF24" s="42"/>
      <c r="AG24" s="43"/>
      <c r="AH24" s="43"/>
      <c r="AI24" s="43"/>
      <c r="AJ24" s="44"/>
      <c r="AK24" s="43"/>
      <c r="AL24" s="43"/>
      <c r="AM24" s="44"/>
      <c r="AN24" s="35"/>
      <c r="AO24" s="42">
        <f>(AO27*$U5)+V24</f>
        <v>0.58621808468524073</v>
      </c>
      <c r="AP24" s="35"/>
      <c r="AQ24" s="35"/>
      <c r="AR24" s="35"/>
      <c r="AS24" s="43"/>
      <c r="AT24" s="42"/>
      <c r="AU24" s="64" t="s">
        <v>87</v>
      </c>
      <c r="AV24" s="106" t="s">
        <v>88</v>
      </c>
      <c r="AW24" s="106"/>
      <c r="AX24" s="112"/>
      <c r="AY24" s="42"/>
      <c r="AZ24" s="43"/>
      <c r="BA24" s="43"/>
      <c r="BB24" s="43"/>
      <c r="BC24" s="44"/>
      <c r="BD24" s="43"/>
      <c r="BE24" s="43"/>
      <c r="BF24" s="44"/>
      <c r="BG24" s="35"/>
      <c r="BH24" s="42">
        <f>(BH27*$U5)+AO24</f>
        <v>0.87209046386270994</v>
      </c>
      <c r="BI24" s="35"/>
      <c r="BJ24" s="35"/>
      <c r="BK24" s="35"/>
      <c r="BL24" s="43"/>
      <c r="BM24" s="42"/>
      <c r="BN24" s="64" t="s">
        <v>87</v>
      </c>
      <c r="BO24" s="106" t="s">
        <v>88</v>
      </c>
      <c r="BP24" s="106"/>
      <c r="BQ24" s="112"/>
      <c r="BR24" s="42"/>
      <c r="BS24" s="43"/>
      <c r="BT24" s="43"/>
      <c r="BU24" s="43"/>
      <c r="BV24" s="44"/>
      <c r="BW24" s="43"/>
      <c r="BX24" s="43"/>
      <c r="BY24" s="44"/>
      <c r="BZ24" s="35"/>
      <c r="CA24" s="42">
        <f>(CA27*BG5)+BH24</f>
        <v>0.87209046386270994</v>
      </c>
      <c r="CB24" s="43"/>
      <c r="CC24" s="43"/>
      <c r="CD24" s="43"/>
      <c r="CE24" s="43"/>
      <c r="CF24" s="42"/>
      <c r="CG24" s="64" t="s">
        <v>87</v>
      </c>
      <c r="CH24" s="106" t="s">
        <v>88</v>
      </c>
      <c r="CI24" s="106"/>
      <c r="CJ24" s="112"/>
      <c r="CK24" s="42"/>
      <c r="CL24" s="43"/>
      <c r="CM24" s="43"/>
      <c r="CN24" s="43"/>
      <c r="CO24" s="44"/>
      <c r="CP24" s="43"/>
      <c r="CQ24" s="43"/>
      <c r="CR24" s="44"/>
      <c r="CS24" s="35"/>
      <c r="CT24" s="42">
        <f>(CT27*BZ5)+CA24</f>
        <v>0.87209046386270994</v>
      </c>
      <c r="CU24" s="43"/>
      <c r="CV24" s="43"/>
      <c r="CW24" s="43"/>
      <c r="CX24" s="43"/>
      <c r="CY24" s="42"/>
      <c r="CZ24" s="64" t="s">
        <v>87</v>
      </c>
      <c r="DA24" s="106" t="s">
        <v>88</v>
      </c>
      <c r="DB24" s="106"/>
      <c r="DC24" s="112"/>
      <c r="DD24" s="42"/>
      <c r="DE24" s="43"/>
      <c r="DF24" s="43"/>
      <c r="DG24" s="43"/>
      <c r="DH24" s="44"/>
      <c r="DI24" s="43"/>
      <c r="DJ24" s="43"/>
      <c r="DK24" s="44"/>
      <c r="DL24" s="35"/>
      <c r="DM24" s="42">
        <f>(DM27*CS5)+CT24</f>
        <v>0.87209046386270994</v>
      </c>
      <c r="DN24" s="43"/>
      <c r="DO24" s="43"/>
      <c r="DP24" s="43"/>
      <c r="DQ24" s="43"/>
      <c r="DR24" s="42"/>
      <c r="DS24" s="64" t="s">
        <v>87</v>
      </c>
      <c r="DT24" s="106" t="s">
        <v>88</v>
      </c>
      <c r="DU24" s="106"/>
      <c r="DV24" s="112"/>
      <c r="DW24" s="42"/>
      <c r="DX24" s="43"/>
      <c r="DY24" s="43"/>
      <c r="DZ24" s="43"/>
      <c r="EA24" s="44"/>
      <c r="EB24" s="43"/>
      <c r="EC24" s="43"/>
      <c r="ED24" s="44"/>
    </row>
    <row r="25" spans="22:134">
      <c r="V25" s="42"/>
      <c r="W25" s="43"/>
      <c r="X25" s="43"/>
      <c r="Y25" s="43"/>
      <c r="Z25" s="43"/>
      <c r="AA25" s="42"/>
      <c r="AB25" s="43"/>
      <c r="AC25" s="43">
        <f>PRODUCT(AB20,W43)</f>
        <v>-0.26472080882495208</v>
      </c>
      <c r="AD25" s="43">
        <f>PRODUCT(AC20,X43)</f>
        <v>0.13037196507960977</v>
      </c>
      <c r="AE25" s="43">
        <f>PRODUCT(AD20,Y43)</f>
        <v>0.16208168790816849</v>
      </c>
      <c r="AF25" s="43">
        <f>PRODUCT(AE20,Z43)</f>
        <v>0.30605255429602446</v>
      </c>
      <c r="AG25" s="43"/>
      <c r="AH25" s="43"/>
      <c r="AI25" s="43"/>
      <c r="AJ25" s="44"/>
      <c r="AK25" s="43"/>
      <c r="AL25" s="43"/>
      <c r="AM25" s="44"/>
      <c r="AN25" s="35"/>
      <c r="AO25" s="42"/>
      <c r="AP25" s="43"/>
      <c r="AQ25" s="43"/>
      <c r="AR25" s="43"/>
      <c r="AS25" s="43"/>
      <c r="AT25" s="42"/>
      <c r="AU25" s="43"/>
      <c r="AV25" s="43">
        <f>PRODUCT(AU20,AP43)</f>
        <v>-0.2637227061300097</v>
      </c>
      <c r="AW25" s="43">
        <f>PRODUCT(AV20,AQ43)</f>
        <v>0.12106068716311294</v>
      </c>
      <c r="AX25" s="43">
        <f>PRODUCT(AW20,AR43)</f>
        <v>-0.17040244695797296</v>
      </c>
      <c r="AY25" s="43">
        <f>PRODUCT(AX20,AS43)</f>
        <v>0.32819268641423871</v>
      </c>
      <c r="AZ25" s="43"/>
      <c r="BA25" s="43"/>
      <c r="BB25" s="43"/>
      <c r="BC25" s="44"/>
      <c r="BD25" s="43"/>
      <c r="BE25" s="43"/>
      <c r="BF25" s="44"/>
      <c r="BG25" s="35"/>
      <c r="BH25" s="42"/>
      <c r="BI25" s="43"/>
      <c r="BJ25" s="43"/>
      <c r="BK25" s="43"/>
      <c r="BL25" s="43"/>
      <c r="BM25" s="42"/>
      <c r="BN25" s="43"/>
      <c r="BO25" s="43">
        <f>PRODUCT(BN20,BI43)</f>
        <v>-0.28850319803450175</v>
      </c>
      <c r="BP25" s="43">
        <f>PRODUCT(BO20,BJ43)</f>
        <v>0.11145228179396598</v>
      </c>
      <c r="BQ25" s="43">
        <f>PRODUCT(BP20,BK43)</f>
        <v>-0.20172251279642062</v>
      </c>
      <c r="BR25" s="43">
        <f>PRODUCT(BQ20,BL43)</f>
        <v>0.29248722977088171</v>
      </c>
      <c r="BS25" s="43"/>
      <c r="BT25" s="43"/>
      <c r="BU25" s="43"/>
      <c r="BV25" s="44"/>
      <c r="BW25" s="43"/>
      <c r="BX25" s="43"/>
      <c r="BY25" s="44"/>
      <c r="BZ25" s="35"/>
      <c r="CA25" s="42"/>
      <c r="CB25" s="43"/>
      <c r="CC25" s="43"/>
      <c r="CD25" s="43"/>
      <c r="CE25" s="43"/>
      <c r="CF25" s="42"/>
      <c r="CG25" s="43"/>
      <c r="CH25" s="43">
        <f>PRODUCT(CG20,CB43)</f>
        <v>-0.30334569205666428</v>
      </c>
      <c r="CI25" s="43">
        <f>PRODUCT(CH20,CC43)</f>
        <v>0.11080780499831576</v>
      </c>
      <c r="CJ25" s="43">
        <f>PRODUCT(CI20,CD43)</f>
        <v>-0.22255997210609776</v>
      </c>
      <c r="CK25" s="43">
        <f>PRODUCT(CJ20,CE43)</f>
        <v>0.27466851397534925</v>
      </c>
      <c r="CL25" s="43"/>
      <c r="CM25" s="43"/>
      <c r="CN25" s="43"/>
      <c r="CO25" s="44"/>
      <c r="CP25" s="43"/>
      <c r="CQ25" s="43"/>
      <c r="CR25" s="44"/>
      <c r="CS25" s="35"/>
      <c r="CT25" s="42"/>
      <c r="CU25" s="43"/>
      <c r="CV25" s="43"/>
      <c r="CW25" s="43"/>
      <c r="CX25" s="43"/>
      <c r="CY25" s="42"/>
      <c r="CZ25" s="43"/>
      <c r="DA25" s="43">
        <f>PRODUCT(CZ20,CU43)</f>
        <v>-0.33169525877054135</v>
      </c>
      <c r="DB25" s="43">
        <f>PRODUCT(DA20,CV43)</f>
        <v>0.10357032837081921</v>
      </c>
      <c r="DC25" s="43">
        <f>PRODUCT(DB20,CW43)</f>
        <v>-0.24988602516363304</v>
      </c>
      <c r="DD25" s="43">
        <f>PRODUCT(DC20,CX43)</f>
        <v>0.27448569235417192</v>
      </c>
      <c r="DE25" s="43"/>
      <c r="DF25" s="43"/>
      <c r="DG25" s="43"/>
      <c r="DH25" s="44"/>
      <c r="DI25" s="43"/>
      <c r="DJ25" s="43"/>
      <c r="DK25" s="44"/>
      <c r="DL25" s="35"/>
      <c r="DM25" s="42"/>
      <c r="DN25" s="43"/>
      <c r="DO25" s="43"/>
      <c r="DP25" s="43"/>
      <c r="DQ25" s="43"/>
      <c r="DR25" s="42"/>
      <c r="DS25" s="43"/>
      <c r="DT25" s="43">
        <f>PRODUCT(DS20,DN43)</f>
        <v>-0.35102844463313176</v>
      </c>
      <c r="DU25" s="43">
        <f>PRODUCT(DT20,DO43)</f>
        <v>0.10334261067231161</v>
      </c>
      <c r="DV25" s="43">
        <f>PRODUCT(DU20,DP43)</f>
        <v>-0.27710638873124915</v>
      </c>
      <c r="DW25" s="43">
        <f>PRODUCT(DV20,DQ43)</f>
        <v>-0.31930433589416424</v>
      </c>
      <c r="DX25" s="43"/>
      <c r="DY25" s="43"/>
      <c r="DZ25" s="43"/>
      <c r="EA25" s="44"/>
      <c r="EB25" s="43"/>
      <c r="EC25" s="43"/>
      <c r="ED25" s="44"/>
    </row>
    <row r="26" spans="22:134">
      <c r="V26" s="113" t="s">
        <v>74</v>
      </c>
      <c r="W26" s="106"/>
      <c r="X26" s="106"/>
      <c r="Y26" s="43"/>
      <c r="Z26" s="43"/>
      <c r="AA26" s="42"/>
      <c r="AB26" s="51" t="s">
        <v>89</v>
      </c>
      <c r="AC26" s="106" t="s">
        <v>90</v>
      </c>
      <c r="AD26" s="106"/>
      <c r="AE26" s="112"/>
      <c r="AF26" s="42"/>
      <c r="AG26" s="43"/>
      <c r="AH26" s="43"/>
      <c r="AI26" s="43"/>
      <c r="AJ26" s="44"/>
      <c r="AK26" s="43"/>
      <c r="AL26" s="43"/>
      <c r="AM26" s="44"/>
      <c r="AN26" s="35"/>
      <c r="AO26" s="113" t="s">
        <v>74</v>
      </c>
      <c r="AP26" s="106"/>
      <c r="AQ26" s="106"/>
      <c r="AR26" s="43"/>
      <c r="AS26" s="43"/>
      <c r="AT26" s="42"/>
      <c r="AU26" s="51" t="s">
        <v>89</v>
      </c>
      <c r="AV26" s="106" t="s">
        <v>90</v>
      </c>
      <c r="AW26" s="106"/>
      <c r="AX26" s="112"/>
      <c r="AY26" s="42"/>
      <c r="AZ26" s="43"/>
      <c r="BA26" s="43"/>
      <c r="BB26" s="43"/>
      <c r="BC26" s="44"/>
      <c r="BD26" s="43"/>
      <c r="BE26" s="43"/>
      <c r="BF26" s="44"/>
      <c r="BG26" s="35"/>
      <c r="BH26" s="113" t="s">
        <v>74</v>
      </c>
      <c r="BI26" s="106"/>
      <c r="BJ26" s="106"/>
      <c r="BK26" s="43"/>
      <c r="BL26" s="43"/>
      <c r="BM26" s="42"/>
      <c r="BN26" s="51" t="s">
        <v>89</v>
      </c>
      <c r="BO26" s="106" t="s">
        <v>90</v>
      </c>
      <c r="BP26" s="106"/>
      <c r="BQ26" s="112"/>
      <c r="BR26" s="42"/>
      <c r="BS26" s="43"/>
      <c r="BT26" s="43"/>
      <c r="BU26" s="43"/>
      <c r="BV26" s="44"/>
      <c r="BW26" s="43"/>
      <c r="BX26" s="43"/>
      <c r="BY26" s="44"/>
      <c r="BZ26" s="35"/>
      <c r="CA26" s="113" t="s">
        <v>74</v>
      </c>
      <c r="CB26" s="106"/>
      <c r="CC26" s="106"/>
      <c r="CD26" s="43"/>
      <c r="CE26" s="43"/>
      <c r="CF26" s="42"/>
      <c r="CG26" s="51" t="s">
        <v>89</v>
      </c>
      <c r="CH26" s="106" t="s">
        <v>90</v>
      </c>
      <c r="CI26" s="106"/>
      <c r="CJ26" s="112"/>
      <c r="CK26" s="42"/>
      <c r="CL26" s="43"/>
      <c r="CM26" s="43"/>
      <c r="CN26" s="43"/>
      <c r="CO26" s="44"/>
      <c r="CP26" s="43"/>
      <c r="CQ26" s="43"/>
      <c r="CR26" s="44"/>
      <c r="CS26" s="35"/>
      <c r="CT26" s="113" t="s">
        <v>74</v>
      </c>
      <c r="CU26" s="106"/>
      <c r="CV26" s="106"/>
      <c r="CW26" s="43"/>
      <c r="CX26" s="43"/>
      <c r="CY26" s="42"/>
      <c r="CZ26" s="51" t="s">
        <v>89</v>
      </c>
      <c r="DA26" s="106" t="s">
        <v>90</v>
      </c>
      <c r="DB26" s="106"/>
      <c r="DC26" s="112"/>
      <c r="DD26" s="42"/>
      <c r="DE26" s="43"/>
      <c r="DF26" s="43"/>
      <c r="DG26" s="43"/>
      <c r="DH26" s="44"/>
      <c r="DI26" s="43"/>
      <c r="DJ26" s="43"/>
      <c r="DK26" s="44"/>
      <c r="DL26" s="35"/>
      <c r="DM26" s="113" t="s">
        <v>74</v>
      </c>
      <c r="DN26" s="106"/>
      <c r="DO26" s="106"/>
      <c r="DP26" s="43"/>
      <c r="DQ26" s="43"/>
      <c r="DR26" s="42"/>
      <c r="DS26" s="51" t="s">
        <v>89</v>
      </c>
      <c r="DT26" s="106" t="s">
        <v>90</v>
      </c>
      <c r="DU26" s="106"/>
      <c r="DV26" s="112"/>
      <c r="DW26" s="42"/>
      <c r="DX26" s="43"/>
      <c r="DY26" s="43"/>
      <c r="DZ26" s="43"/>
      <c r="EA26" s="44"/>
      <c r="EB26" s="43"/>
      <c r="EC26" s="43"/>
      <c r="ED26" s="44"/>
    </row>
    <row r="27" spans="22:134">
      <c r="V27" s="42">
        <f>SUM(V21:Y21)</f>
        <v>0.56267522150395255</v>
      </c>
      <c r="W27" s="43"/>
      <c r="X27" s="43"/>
      <c r="Y27" s="43"/>
      <c r="Z27" s="43"/>
      <c r="AA27" s="42"/>
      <c r="AB27" s="43"/>
      <c r="AC27" s="43">
        <f>AG19^2</f>
        <v>9.0865100117261247E-2</v>
      </c>
      <c r="AD27" s="43">
        <f t="shared" ref="AD27:AF27" si="22">AH19^2</f>
        <v>0.45264906397271182</v>
      </c>
      <c r="AE27" s="43">
        <f t="shared" si="22"/>
        <v>5.1254590312258966E-3</v>
      </c>
      <c r="AF27" s="43">
        <f t="shared" si="22"/>
        <v>0.10872384950665297</v>
      </c>
      <c r="AG27" s="43"/>
      <c r="AH27" s="43"/>
      <c r="AI27" s="43"/>
      <c r="AJ27" s="44"/>
      <c r="AK27" s="43"/>
      <c r="AL27" s="43"/>
      <c r="AM27" s="44"/>
      <c r="AN27" s="35"/>
      <c r="AO27" s="42">
        <f>SUM(AO21:AR21)</f>
        <v>0.49110553328853457</v>
      </c>
      <c r="AP27" s="43"/>
      <c r="AQ27" s="43"/>
      <c r="AR27" s="43"/>
      <c r="AS27" s="43"/>
      <c r="AT27" s="42"/>
      <c r="AU27" s="43"/>
      <c r="AV27" s="43">
        <f>AZ19^2</f>
        <v>7.2715784474312331E-2</v>
      </c>
      <c r="AW27" s="43">
        <f t="shared" ref="AW27" si="23">BA19^2</f>
        <v>0.44072148912085335</v>
      </c>
      <c r="AX27" s="43">
        <f t="shared" ref="AX27" si="24">BB19^2</f>
        <v>4.8590584706183423E-3</v>
      </c>
      <c r="AY27" s="43">
        <f t="shared" ref="AY27" si="25">BC19^2</f>
        <v>0.11104118177271016</v>
      </c>
      <c r="AZ27" s="43"/>
      <c r="BA27" s="43"/>
      <c r="BB27" s="43"/>
      <c r="BC27" s="44"/>
      <c r="BD27" s="43"/>
      <c r="BE27" s="43"/>
      <c r="BF27" s="44"/>
      <c r="BG27" s="35"/>
      <c r="BH27" s="42">
        <f>SUM(BH21:BK21)</f>
        <v>0.46048704076451941</v>
      </c>
      <c r="BI27" s="43"/>
      <c r="BJ27" s="43"/>
      <c r="BK27" s="43"/>
      <c r="BL27" s="43"/>
      <c r="BM27" s="42"/>
      <c r="BN27" s="43"/>
      <c r="BO27" s="43">
        <f>BS19^2</f>
        <v>5.4425044748926683E-2</v>
      </c>
      <c r="BP27" s="43">
        <f t="shared" ref="BP27" si="26">BT19^2</f>
        <v>0.41861105458151338</v>
      </c>
      <c r="BQ27" s="43">
        <f t="shared" ref="BQ27" si="27">BU19^2</f>
        <v>2.7571335119153887E-3</v>
      </c>
      <c r="BR27" s="43">
        <f t="shared" ref="BR27" si="28">BV19^2</f>
        <v>0.10534555359878424</v>
      </c>
      <c r="BS27" s="43"/>
      <c r="BT27" s="43"/>
      <c r="BU27" s="43"/>
      <c r="BV27" s="44"/>
      <c r="BW27" s="43"/>
      <c r="BX27" s="43"/>
      <c r="BY27" s="44"/>
      <c r="BZ27" s="35"/>
      <c r="CA27" s="42">
        <f>SUM(CA21:CD21)</f>
        <v>0.42032902580822973</v>
      </c>
      <c r="CB27" s="43"/>
      <c r="CC27" s="43"/>
      <c r="CD27" s="43"/>
      <c r="CE27" s="43"/>
      <c r="CF27" s="42"/>
      <c r="CG27" s="43"/>
      <c r="CH27" s="43">
        <f>CL19^2</f>
        <v>2.9271263888140067E-2</v>
      </c>
      <c r="CI27" s="43">
        <f t="shared" ref="CI27" si="29">CM19^2</f>
        <v>0.38557669574982528</v>
      </c>
      <c r="CJ27" s="43">
        <f t="shared" ref="CJ27" si="30">CN19^2</f>
        <v>1.3308644435455997E-3</v>
      </c>
      <c r="CK27" s="43">
        <f t="shared" ref="CK27" si="31">CO19^2</f>
        <v>0.10104412592340825</v>
      </c>
      <c r="CL27" s="43"/>
      <c r="CM27" s="43"/>
      <c r="CN27" s="43"/>
      <c r="CO27" s="44"/>
      <c r="CP27" s="43"/>
      <c r="CQ27" s="43"/>
      <c r="CR27" s="44"/>
      <c r="CS27" s="35"/>
      <c r="CT27" s="42">
        <f>SUM(CT21:CW21)</f>
        <v>0.36015547972937423</v>
      </c>
      <c r="CU27" s="43"/>
      <c r="CV27" s="43"/>
      <c r="CW27" s="43"/>
      <c r="CX27" s="43"/>
      <c r="CY27" s="42"/>
      <c r="CZ27" s="43"/>
      <c r="DA27" s="43">
        <f>DE19^2</f>
        <v>5.2944831022628449E-3</v>
      </c>
      <c r="DB27" s="43">
        <f t="shared" ref="DB27" si="32">DF19^2</f>
        <v>0.33020749839265384</v>
      </c>
      <c r="DC27" s="43">
        <f t="shared" ref="DC27" si="33">DG19^2</f>
        <v>6.8288343948805534E-4</v>
      </c>
      <c r="DD27" s="43">
        <f t="shared" ref="DD27" si="34">DH19^2</f>
        <v>9.2864124499157333E-2</v>
      </c>
      <c r="DE27" s="43"/>
      <c r="DF27" s="43"/>
      <c r="DG27" s="43"/>
      <c r="DH27" s="44"/>
      <c r="DI27" s="43"/>
      <c r="DJ27" s="43"/>
      <c r="DK27" s="44"/>
      <c r="DL27" s="35"/>
      <c r="DM27" s="42">
        <f>SUM(DM21:DP21)</f>
        <v>0.23982416150470359</v>
      </c>
      <c r="DN27" s="43"/>
      <c r="DO27" s="43"/>
      <c r="DP27" s="43"/>
      <c r="DQ27" s="43"/>
      <c r="DR27" s="42"/>
      <c r="DS27" s="43"/>
      <c r="DT27" s="43">
        <f>DX19^2</f>
        <v>1.2406021369475769E-4</v>
      </c>
      <c r="DU27" s="43">
        <f t="shared" ref="DU27" si="35">DY19^2</f>
        <v>0.20369414558018054</v>
      </c>
      <c r="DV27" s="43">
        <f t="shared" ref="DV27" si="36">DZ19^2</f>
        <v>3.0010792346454787E-5</v>
      </c>
      <c r="DW27" s="43">
        <f t="shared" ref="DW27" si="37">EA19^2</f>
        <v>4.52899315917039E-2</v>
      </c>
      <c r="DX27" s="43"/>
      <c r="DY27" s="43"/>
      <c r="DZ27" s="43"/>
      <c r="EA27" s="44"/>
      <c r="EB27" s="43"/>
      <c r="EC27" s="43"/>
      <c r="ED27" s="44"/>
    </row>
    <row r="28" spans="22:134">
      <c r="V28" s="42"/>
      <c r="W28" s="43"/>
      <c r="X28" s="43"/>
      <c r="Y28" s="43"/>
      <c r="Z28" s="43"/>
      <c r="AA28" s="42"/>
      <c r="AB28" s="60" t="s">
        <v>92</v>
      </c>
      <c r="AC28" s="43" t="s">
        <v>181</v>
      </c>
      <c r="AD28" s="43"/>
      <c r="AE28" s="43"/>
      <c r="AF28" s="42"/>
      <c r="AG28" s="43"/>
      <c r="AH28" s="43"/>
      <c r="AI28" s="43"/>
      <c r="AJ28" s="44"/>
      <c r="AK28" s="43"/>
      <c r="AL28" s="43"/>
      <c r="AM28" s="44"/>
      <c r="AN28" s="35"/>
      <c r="AO28" s="42"/>
      <c r="AP28" s="43"/>
      <c r="AQ28" s="43"/>
      <c r="AR28" s="43"/>
      <c r="AS28" s="43"/>
      <c r="AT28" s="42"/>
      <c r="AU28" s="60" t="s">
        <v>92</v>
      </c>
      <c r="AV28" s="43" t="s">
        <v>181</v>
      </c>
      <c r="AW28" s="43"/>
      <c r="AX28" s="43"/>
      <c r="AY28" s="42"/>
      <c r="AZ28" s="43"/>
      <c r="BA28" s="43"/>
      <c r="BB28" s="43"/>
      <c r="BC28" s="44"/>
      <c r="BD28" s="43"/>
      <c r="BE28" s="43"/>
      <c r="BF28" s="44"/>
      <c r="BG28" s="35"/>
      <c r="BH28" s="42"/>
      <c r="BI28" s="43"/>
      <c r="BJ28" s="43"/>
      <c r="BK28" s="43"/>
      <c r="BL28" s="43"/>
      <c r="BM28" s="42"/>
      <c r="BN28" s="60" t="s">
        <v>92</v>
      </c>
      <c r="BO28" s="43" t="s">
        <v>181</v>
      </c>
      <c r="BP28" s="43"/>
      <c r="BQ28" s="43"/>
      <c r="BR28" s="42"/>
      <c r="BS28" s="43"/>
      <c r="BT28" s="43"/>
      <c r="BU28" s="43"/>
      <c r="BV28" s="44"/>
      <c r="BW28" s="43"/>
      <c r="BX28" s="43"/>
      <c r="BY28" s="44"/>
      <c r="BZ28" s="35"/>
      <c r="CA28" s="42"/>
      <c r="CB28" s="43"/>
      <c r="CC28" s="43"/>
      <c r="CD28" s="43"/>
      <c r="CE28" s="43"/>
      <c r="CF28" s="42"/>
      <c r="CG28" s="60" t="s">
        <v>92</v>
      </c>
      <c r="CH28" s="43" t="s">
        <v>181</v>
      </c>
      <c r="CI28" s="43"/>
      <c r="CJ28" s="43"/>
      <c r="CK28" s="42"/>
      <c r="CL28" s="43"/>
      <c r="CM28" s="43"/>
      <c r="CN28" s="43"/>
      <c r="CO28" s="44"/>
      <c r="CP28" s="43"/>
      <c r="CQ28" s="43"/>
      <c r="CR28" s="44"/>
      <c r="CS28" s="35"/>
      <c r="CT28" s="42"/>
      <c r="CU28" s="43"/>
      <c r="CV28" s="43"/>
      <c r="CW28" s="43"/>
      <c r="CX28" s="43"/>
      <c r="CY28" s="42"/>
      <c r="CZ28" s="60" t="s">
        <v>92</v>
      </c>
      <c r="DA28" s="43" t="s">
        <v>181</v>
      </c>
      <c r="DB28" s="43"/>
      <c r="DC28" s="43"/>
      <c r="DD28" s="42"/>
      <c r="DE28" s="43"/>
      <c r="DF28" s="43"/>
      <c r="DG28" s="43"/>
      <c r="DH28" s="44"/>
      <c r="DI28" s="43"/>
      <c r="DJ28" s="43"/>
      <c r="DK28" s="44"/>
      <c r="DL28" s="35"/>
      <c r="DM28" s="42"/>
      <c r="DN28" s="43"/>
      <c r="DO28" s="43"/>
      <c r="DP28" s="43"/>
      <c r="DQ28" s="43"/>
      <c r="DR28" s="42"/>
      <c r="DS28" s="60" t="s">
        <v>92</v>
      </c>
      <c r="DT28" s="43" t="s">
        <v>181</v>
      </c>
      <c r="DU28" s="43"/>
      <c r="DV28" s="43"/>
      <c r="DW28" s="42"/>
      <c r="DX28" s="43"/>
      <c r="DY28" s="43"/>
      <c r="DZ28" s="43"/>
      <c r="EA28" s="44"/>
      <c r="EB28" s="43"/>
      <c r="EC28" s="43"/>
      <c r="ED28" s="44"/>
    </row>
    <row r="29" spans="22:134">
      <c r="V29" s="113" t="s">
        <v>143</v>
      </c>
      <c r="W29" s="106"/>
      <c r="X29" s="106"/>
      <c r="Y29" s="106"/>
      <c r="Z29" s="112"/>
      <c r="AA29" s="42"/>
      <c r="AB29" s="43"/>
      <c r="AC29" s="43">
        <f>1-AC27</f>
        <v>0.90913489988273877</v>
      </c>
      <c r="AD29" s="43">
        <f>1-AD27</f>
        <v>0.54735093602728813</v>
      </c>
      <c r="AE29" s="43">
        <f t="shared" ref="AE29:AF29" si="38">1-AE27</f>
        <v>0.99487454096877415</v>
      </c>
      <c r="AF29" s="43">
        <f t="shared" si="38"/>
        <v>0.89127615049334707</v>
      </c>
      <c r="AG29" s="43"/>
      <c r="AH29" s="43"/>
      <c r="AI29" s="43"/>
      <c r="AJ29" s="44"/>
      <c r="AK29" s="43"/>
      <c r="AL29" s="43"/>
      <c r="AM29" s="44"/>
      <c r="AN29" s="35"/>
      <c r="AO29" s="113" t="s">
        <v>143</v>
      </c>
      <c r="AP29" s="106"/>
      <c r="AQ29" s="106"/>
      <c r="AR29" s="106"/>
      <c r="AS29" s="112"/>
      <c r="AT29" s="42"/>
      <c r="AU29" s="43"/>
      <c r="AV29" s="43">
        <f>1-AV27</f>
        <v>0.92728421552568763</v>
      </c>
      <c r="AW29" s="43">
        <f>1-AW27</f>
        <v>0.55927851087914671</v>
      </c>
      <c r="AX29" s="43">
        <f t="shared" ref="AX29:AY29" si="39">1-AX27</f>
        <v>0.99514094152938171</v>
      </c>
      <c r="AY29" s="43">
        <f t="shared" si="39"/>
        <v>0.88895881822728984</v>
      </c>
      <c r="AZ29" s="43"/>
      <c r="BA29" s="43"/>
      <c r="BB29" s="43"/>
      <c r="BC29" s="44"/>
      <c r="BD29" s="43"/>
      <c r="BE29" s="43"/>
      <c r="BF29" s="44"/>
      <c r="BG29" s="35"/>
      <c r="BH29" s="113" t="s">
        <v>143</v>
      </c>
      <c r="BI29" s="106"/>
      <c r="BJ29" s="106"/>
      <c r="BK29" s="106"/>
      <c r="BL29" s="112"/>
      <c r="BM29" s="42"/>
      <c r="BN29" s="43"/>
      <c r="BO29" s="43">
        <f>1-BO27</f>
        <v>0.94557495525107327</v>
      </c>
      <c r="BP29" s="43">
        <f>1-BP27</f>
        <v>0.58138894541848662</v>
      </c>
      <c r="BQ29" s="43">
        <f t="shared" ref="BQ29:BR29" si="40">1-BQ27</f>
        <v>0.99724286648808458</v>
      </c>
      <c r="BR29" s="43">
        <f t="shared" si="40"/>
        <v>0.89465444640121572</v>
      </c>
      <c r="BS29" s="43"/>
      <c r="BT29" s="43"/>
      <c r="BU29" s="43"/>
      <c r="BV29" s="44"/>
      <c r="BW29" s="43"/>
      <c r="BX29" s="43"/>
      <c r="BY29" s="44"/>
      <c r="BZ29" s="35"/>
      <c r="CA29" s="113" t="s">
        <v>143</v>
      </c>
      <c r="CB29" s="106"/>
      <c r="CC29" s="106"/>
      <c r="CD29" s="106"/>
      <c r="CE29" s="112"/>
      <c r="CF29" s="42"/>
      <c r="CG29" s="43"/>
      <c r="CH29" s="43">
        <f>1-CH27</f>
        <v>0.97072873611185995</v>
      </c>
      <c r="CI29" s="43">
        <f>1-CI27</f>
        <v>0.61442330425017477</v>
      </c>
      <c r="CJ29" s="43">
        <f t="shared" ref="CJ29:CK29" si="41">1-CJ27</f>
        <v>0.99866913555645442</v>
      </c>
      <c r="CK29" s="43">
        <f t="shared" si="41"/>
        <v>0.89895587407659172</v>
      </c>
      <c r="CL29" s="43"/>
      <c r="CM29" s="43"/>
      <c r="CN29" s="43"/>
      <c r="CO29" s="44"/>
      <c r="CP29" s="43"/>
      <c r="CQ29" s="43"/>
      <c r="CR29" s="44"/>
      <c r="CS29" s="35"/>
      <c r="CT29" s="113" t="s">
        <v>143</v>
      </c>
      <c r="CU29" s="106"/>
      <c r="CV29" s="106"/>
      <c r="CW29" s="106"/>
      <c r="CX29" s="112"/>
      <c r="CY29" s="42"/>
      <c r="CZ29" s="43"/>
      <c r="DA29" s="43">
        <f>1-DA27</f>
        <v>0.99470551689773712</v>
      </c>
      <c r="DB29" s="43">
        <f>1-DB27</f>
        <v>0.66979250160734616</v>
      </c>
      <c r="DC29" s="43">
        <f t="shared" ref="DC29:DD29" si="42">1-DC27</f>
        <v>0.99931711656051192</v>
      </c>
      <c r="DD29" s="43">
        <f t="shared" si="42"/>
        <v>0.90713587550084263</v>
      </c>
      <c r="DE29" s="43"/>
      <c r="DF29" s="43"/>
      <c r="DG29" s="43"/>
      <c r="DH29" s="44"/>
      <c r="DI29" s="43"/>
      <c r="DJ29" s="43"/>
      <c r="DK29" s="44"/>
      <c r="DL29" s="35"/>
      <c r="DM29" s="113" t="s">
        <v>143</v>
      </c>
      <c r="DN29" s="106"/>
      <c r="DO29" s="106"/>
      <c r="DP29" s="106"/>
      <c r="DQ29" s="112"/>
      <c r="DR29" s="42"/>
      <c r="DS29" s="43"/>
      <c r="DT29" s="43">
        <f>1-DT27</f>
        <v>0.99987593978630529</v>
      </c>
      <c r="DU29" s="43">
        <f>1-DU27</f>
        <v>0.79630585441981949</v>
      </c>
      <c r="DV29" s="43">
        <f t="shared" ref="DV29:DW29" si="43">1-DV27</f>
        <v>0.99996998920765356</v>
      </c>
      <c r="DW29" s="43">
        <f t="shared" si="43"/>
        <v>0.95471006840829609</v>
      </c>
      <c r="DX29" s="43"/>
      <c r="DY29" s="43"/>
      <c r="DZ29" s="43"/>
      <c r="EA29" s="44"/>
      <c r="EB29" s="43"/>
      <c r="EC29" s="43"/>
      <c r="ED29" s="44"/>
    </row>
    <row r="30" spans="22:134">
      <c r="V30" s="36" t="s">
        <v>144</v>
      </c>
      <c r="W30" s="36" t="str">
        <f>IF(W45&lt;V18,"1","0")</f>
        <v>1</v>
      </c>
      <c r="X30" s="36" t="str">
        <f>IF(X45&lt;W18,"1","0")</f>
        <v>0</v>
      </c>
      <c r="Y30" s="36" t="str">
        <f>IF(Y45&lt;X18,"1","0")</f>
        <v>0</v>
      </c>
      <c r="Z30" s="36" t="str">
        <f>IF(Z45&lt;Y18,"1","0")</f>
        <v>0</v>
      </c>
      <c r="AA30" s="42"/>
      <c r="AB30" s="60" t="s">
        <v>93</v>
      </c>
      <c r="AC30" s="43" t="s">
        <v>94</v>
      </c>
      <c r="AD30" s="43"/>
      <c r="AE30" s="43"/>
      <c r="AF30" s="42"/>
      <c r="AG30" s="43"/>
      <c r="AH30" s="43"/>
      <c r="AI30" s="43"/>
      <c r="AJ30" s="44"/>
      <c r="AK30" s="43"/>
      <c r="AL30" s="43"/>
      <c r="AM30" s="44"/>
      <c r="AN30" s="35"/>
      <c r="AO30" s="36" t="s">
        <v>144</v>
      </c>
      <c r="AP30" s="36" t="str">
        <f>IF(AP45&lt;AO18,"1","0")</f>
        <v>1</v>
      </c>
      <c r="AQ30" s="36" t="str">
        <f>IF(AQ45&lt;AP18,"1","0")</f>
        <v>0</v>
      </c>
      <c r="AR30" s="36" t="str">
        <f>IF(AR45&lt;AQ18,"1","0")</f>
        <v>1</v>
      </c>
      <c r="AS30" s="36" t="str">
        <f>IF(AS45&lt;AR18,"1","0")</f>
        <v>0</v>
      </c>
      <c r="AT30" s="42"/>
      <c r="AU30" s="60" t="s">
        <v>93</v>
      </c>
      <c r="AV30" s="43" t="s">
        <v>94</v>
      </c>
      <c r="AW30" s="43"/>
      <c r="AX30" s="43"/>
      <c r="AY30" s="42"/>
      <c r="AZ30" s="43"/>
      <c r="BA30" s="43"/>
      <c r="BB30" s="43"/>
      <c r="BC30" s="44"/>
      <c r="BD30" s="43"/>
      <c r="BE30" s="43"/>
      <c r="BF30" s="44"/>
      <c r="BG30" s="35"/>
      <c r="BH30" s="36" t="s">
        <v>144</v>
      </c>
      <c r="BI30" s="36" t="str">
        <f>IF(BI45&lt;BH18,"1","0")</f>
        <v>1</v>
      </c>
      <c r="BJ30" s="36" t="str">
        <f>IF(BJ45&lt;BI18,"1","0")</f>
        <v>0</v>
      </c>
      <c r="BK30" s="36" t="str">
        <f>IF(BK45&lt;BJ18,"1","0")</f>
        <v>1</v>
      </c>
      <c r="BL30" s="36" t="str">
        <f>IF(BL45&lt;BK18,"1","0")</f>
        <v>0</v>
      </c>
      <c r="BM30" s="42"/>
      <c r="BN30" s="60" t="s">
        <v>93</v>
      </c>
      <c r="BO30" s="43" t="s">
        <v>94</v>
      </c>
      <c r="BP30" s="43"/>
      <c r="BQ30" s="43"/>
      <c r="BR30" s="42"/>
      <c r="BS30" s="43"/>
      <c r="BT30" s="43"/>
      <c r="BU30" s="43"/>
      <c r="BV30" s="44"/>
      <c r="BW30" s="43"/>
      <c r="BX30" s="43"/>
      <c r="BY30" s="44"/>
      <c r="BZ30" s="35"/>
      <c r="CA30" s="36" t="s">
        <v>144</v>
      </c>
      <c r="CB30" s="36" t="str">
        <f>IF(CB45&lt;CA18,"1","0")</f>
        <v>1</v>
      </c>
      <c r="CC30" s="36" t="str">
        <f>IF(CC45&lt;CB18,"1","0")</f>
        <v>0</v>
      </c>
      <c r="CD30" s="36" t="str">
        <f>IF(CD45&lt;CC18,"1","0")</f>
        <v>1</v>
      </c>
      <c r="CE30" s="36" t="str">
        <f>IF(CE45&lt;CD18,"1","0")</f>
        <v>0</v>
      </c>
      <c r="CF30" s="42"/>
      <c r="CG30" s="60" t="s">
        <v>93</v>
      </c>
      <c r="CH30" s="43" t="s">
        <v>94</v>
      </c>
      <c r="CI30" s="43"/>
      <c r="CJ30" s="43"/>
      <c r="CK30" s="42"/>
      <c r="CL30" s="43"/>
      <c r="CM30" s="43"/>
      <c r="CN30" s="43"/>
      <c r="CO30" s="44"/>
      <c r="CP30" s="43"/>
      <c r="CQ30" s="43"/>
      <c r="CR30" s="44"/>
      <c r="CS30" s="35"/>
      <c r="CT30" s="36" t="s">
        <v>144</v>
      </c>
      <c r="CU30" s="36" t="str">
        <f>IF(CU45&lt;CT18,"1","0")</f>
        <v>1</v>
      </c>
      <c r="CV30" s="36" t="str">
        <f>IF(CV45&lt;CU18,"1","0")</f>
        <v>0</v>
      </c>
      <c r="CW30" s="36" t="str">
        <f>IF(CW45&lt;CV18,"1","0")</f>
        <v>1</v>
      </c>
      <c r="CX30" s="36" t="str">
        <f>IF(CX45&lt;CW18,"1","0")</f>
        <v>0</v>
      </c>
      <c r="CY30" s="42"/>
      <c r="CZ30" s="60" t="s">
        <v>93</v>
      </c>
      <c r="DA30" s="43" t="s">
        <v>94</v>
      </c>
      <c r="DB30" s="43"/>
      <c r="DC30" s="43"/>
      <c r="DD30" s="42"/>
      <c r="DE30" s="43"/>
      <c r="DF30" s="43"/>
      <c r="DG30" s="43"/>
      <c r="DH30" s="44"/>
      <c r="DI30" s="43"/>
      <c r="DJ30" s="43"/>
      <c r="DK30" s="44"/>
      <c r="DL30" s="35"/>
      <c r="DM30" s="36" t="s">
        <v>144</v>
      </c>
      <c r="DN30" s="36" t="str">
        <f>IF(DN45&lt;DM18,"1","0")</f>
        <v>1</v>
      </c>
      <c r="DO30" s="36" t="str">
        <f>IF(DO45&lt;DN18,"1","0")</f>
        <v>0</v>
      </c>
      <c r="DP30" s="36" t="str">
        <f>IF(DP45&lt;DO18,"1","0")</f>
        <v>1</v>
      </c>
      <c r="DQ30" s="36" t="str">
        <f>IF(DQ45&lt;DP18,"1","0")</f>
        <v>1</v>
      </c>
      <c r="DR30" s="42"/>
      <c r="DS30" s="60" t="s">
        <v>93</v>
      </c>
      <c r="DT30" s="43" t="s">
        <v>94</v>
      </c>
      <c r="DU30" s="43"/>
      <c r="DV30" s="43"/>
      <c r="DW30" s="42"/>
      <c r="DX30" s="43"/>
      <c r="DY30" s="43"/>
      <c r="DZ30" s="43"/>
      <c r="EA30" s="44"/>
      <c r="EB30" s="43"/>
      <c r="EC30" s="43"/>
      <c r="ED30" s="44"/>
    </row>
    <row r="31" spans="22:134">
      <c r="V31" s="36" t="s">
        <v>145</v>
      </c>
      <c r="W31" s="36" t="str">
        <f>IF(W45&gt;V18,"1","0")</f>
        <v>0</v>
      </c>
      <c r="X31" s="36" t="str">
        <f>IF(X45&gt;W18,"1","0")</f>
        <v>1</v>
      </c>
      <c r="Y31" s="36" t="str">
        <f>IF(Y45&gt;X18,"1","0")</f>
        <v>1</v>
      </c>
      <c r="Z31" s="36" t="str">
        <f>IF(Z45&gt;Y18,"1","0")</f>
        <v>1</v>
      </c>
      <c r="AA31" s="42"/>
      <c r="AB31" s="43"/>
      <c r="AC31" s="43">
        <f>AC25*AC29</f>
        <v>-0.24066692602795045</v>
      </c>
      <c r="AD31" s="43">
        <f t="shared" ref="AD31:AF31" si="44">AD25*AD29</f>
        <v>7.1359217118041329E-2</v>
      </c>
      <c r="AE31" s="43">
        <f t="shared" si="44"/>
        <v>0.16125094485708324</v>
      </c>
      <c r="AF31" s="43">
        <f t="shared" si="44"/>
        <v>0.27277734244161678</v>
      </c>
      <c r="AG31" s="43"/>
      <c r="AH31" s="43"/>
      <c r="AI31" s="43"/>
      <c r="AJ31" s="44"/>
      <c r="AK31" s="43"/>
      <c r="AL31" s="43"/>
      <c r="AM31" s="44"/>
      <c r="AN31" s="35"/>
      <c r="AO31" s="36" t="s">
        <v>145</v>
      </c>
      <c r="AP31" s="36" t="str">
        <f>IF(AP45&gt;AO18,"1","0")</f>
        <v>0</v>
      </c>
      <c r="AQ31" s="36" t="str">
        <f>IF(AQ45&gt;AP18,"1","0")</f>
        <v>1</v>
      </c>
      <c r="AR31" s="36" t="str">
        <f>IF(AR45&gt;AQ18,"1","0")</f>
        <v>0</v>
      </c>
      <c r="AS31" s="36" t="str">
        <f>IF(AS45&gt;AR18,"1","0")</f>
        <v>1</v>
      </c>
      <c r="AT31" s="42"/>
      <c r="AU31" s="43"/>
      <c r="AV31" s="43">
        <f>AV25*AV29</f>
        <v>-0.2445459026700775</v>
      </c>
      <c r="AW31" s="43">
        <f t="shared" ref="AW31:AY31" si="45">AW25*AW29</f>
        <v>6.7706640842592036E-2</v>
      </c>
      <c r="AX31" s="43">
        <f t="shared" si="45"/>
        <v>-0.16957445150466774</v>
      </c>
      <c r="AY31" s="43">
        <f t="shared" si="45"/>
        <v>0.29174978266564117</v>
      </c>
      <c r="AZ31" s="43"/>
      <c r="BA31" s="43"/>
      <c r="BB31" s="43"/>
      <c r="BC31" s="44"/>
      <c r="BD31" s="43"/>
      <c r="BE31" s="43"/>
      <c r="BF31" s="44"/>
      <c r="BG31" s="35"/>
      <c r="BH31" s="36" t="s">
        <v>145</v>
      </c>
      <c r="BI31" s="36" t="str">
        <f>IF(BI45&gt;BH18,"1","0")</f>
        <v>0</v>
      </c>
      <c r="BJ31" s="36" t="str">
        <f>IF(BJ45&gt;BI18,"1","0")</f>
        <v>1</v>
      </c>
      <c r="BK31" s="36" t="str">
        <f>IF(BK45&gt;BJ18,"1","0")</f>
        <v>0</v>
      </c>
      <c r="BL31" s="36" t="str">
        <f>IF(BL45&gt;BK18,"1","0")</f>
        <v>1</v>
      </c>
      <c r="BM31" s="42"/>
      <c r="BN31" s="43"/>
      <c r="BO31" s="43">
        <f>BO25*BO29</f>
        <v>-0.27280139857126551</v>
      </c>
      <c r="BP31" s="43">
        <f t="shared" ref="BP31:BR31" si="46">BP25*BP29</f>
        <v>6.479712457667787E-2</v>
      </c>
      <c r="BQ31" s="43">
        <f t="shared" si="46"/>
        <v>-0.20116633689628183</v>
      </c>
      <c r="BR31" s="43">
        <f t="shared" si="46"/>
        <v>0.26167500063009336</v>
      </c>
      <c r="BS31" s="43"/>
      <c r="BT31" s="43"/>
      <c r="BU31" s="43"/>
      <c r="BV31" s="44"/>
      <c r="BW31" s="43"/>
      <c r="BX31" s="43"/>
      <c r="BY31" s="44"/>
      <c r="BZ31" s="35"/>
      <c r="CA31" s="36" t="s">
        <v>145</v>
      </c>
      <c r="CB31" s="36" t="str">
        <f>IF(CB45&gt;CA18,"1","0")</f>
        <v>0</v>
      </c>
      <c r="CC31" s="36" t="str">
        <f>IF(CC45&gt;CB18,"1","0")</f>
        <v>1</v>
      </c>
      <c r="CD31" s="36" t="str">
        <f>IF(CD45&gt;CC18,"1","0")</f>
        <v>0</v>
      </c>
      <c r="CE31" s="36" t="str">
        <f>IF(CE45&gt;CD18,"1","0")</f>
        <v>1</v>
      </c>
      <c r="CF31" s="42"/>
      <c r="CG31" s="43"/>
      <c r="CH31" s="43">
        <f>CH25*CH29</f>
        <v>-0.29446638025514321</v>
      </c>
      <c r="CI31" s="43">
        <f t="shared" ref="CI31:CK31" si="47">CI25*CI29</f>
        <v>6.8082897683774207E-2</v>
      </c>
      <c r="CJ31" s="43">
        <f t="shared" si="47"/>
        <v>-0.22226377495266528</v>
      </c>
      <c r="CK31" s="43">
        <f t="shared" si="47"/>
        <v>0.24691487406202864</v>
      </c>
      <c r="CL31" s="43"/>
      <c r="CM31" s="43"/>
      <c r="CN31" s="43"/>
      <c r="CO31" s="44"/>
      <c r="CP31" s="43"/>
      <c r="CQ31" s="43"/>
      <c r="CR31" s="44"/>
      <c r="CS31" s="35"/>
      <c r="CT31" s="36" t="s">
        <v>145</v>
      </c>
      <c r="CU31" s="36" t="str">
        <f>IF(CU45&gt;CT18,"1","0")</f>
        <v>0</v>
      </c>
      <c r="CV31" s="36" t="str">
        <f>IF(CV45&gt;CU18,"1","0")</f>
        <v>1</v>
      </c>
      <c r="CW31" s="36" t="str">
        <f>IF(CW45&gt;CV18,"1","0")</f>
        <v>0</v>
      </c>
      <c r="CX31" s="36" t="str">
        <f>IF(CX45&gt;CW18,"1","0")</f>
        <v>1</v>
      </c>
      <c r="CY31" s="42"/>
      <c r="CZ31" s="43"/>
      <c r="DA31" s="43">
        <f>DA25*DA29</f>
        <v>-0.32993910382788</v>
      </c>
      <c r="DB31" s="43">
        <f t="shared" ref="DB31:DD31" si="48">DB25*DB29</f>
        <v>6.9370629331785297E-2</v>
      </c>
      <c r="DC31" s="43">
        <f t="shared" si="48"/>
        <v>-0.24971538213528929</v>
      </c>
      <c r="DD31" s="43">
        <f t="shared" si="48"/>
        <v>0.24899581884615668</v>
      </c>
      <c r="DE31" s="43"/>
      <c r="DF31" s="43"/>
      <c r="DG31" s="43"/>
      <c r="DH31" s="44"/>
      <c r="DI31" s="43"/>
      <c r="DJ31" s="43"/>
      <c r="DK31" s="44"/>
      <c r="DL31" s="35"/>
      <c r="DM31" s="36" t="s">
        <v>145</v>
      </c>
      <c r="DN31" s="36" t="str">
        <f>IF(DN45&gt;DM18,"1","0")</f>
        <v>0</v>
      </c>
      <c r="DO31" s="36" t="str">
        <f>IF(DO45&gt;DN18,"1","0")</f>
        <v>1</v>
      </c>
      <c r="DP31" s="36" t="str">
        <f>IF(DP45&gt;DO18,"1","0")</f>
        <v>0</v>
      </c>
      <c r="DQ31" s="36" t="str">
        <f>IF(DQ45&gt;DP18,"1","0")</f>
        <v>0</v>
      </c>
      <c r="DR31" s="42"/>
      <c r="DS31" s="43"/>
      <c r="DT31" s="43">
        <f>DT25*DT29</f>
        <v>-0.35098489596927768</v>
      </c>
      <c r="DU31" s="43">
        <f t="shared" ref="DU31:DW31" si="49">DU25*DU29</f>
        <v>8.2292325889389853E-2</v>
      </c>
      <c r="DV31" s="43">
        <f t="shared" si="49"/>
        <v>-0.27709807254895907</v>
      </c>
      <c r="DW31" s="43">
        <f t="shared" si="49"/>
        <v>-0.30484306436458308</v>
      </c>
      <c r="DX31" s="43"/>
      <c r="DY31" s="43"/>
      <c r="DZ31" s="43"/>
      <c r="EA31" s="44"/>
      <c r="EB31" s="43"/>
      <c r="EC31" s="43"/>
      <c r="ED31" s="44"/>
    </row>
    <row r="32" spans="22:134">
      <c r="V32" s="39"/>
      <c r="W32" s="35"/>
      <c r="X32" s="35"/>
      <c r="Y32" s="35"/>
      <c r="Z32" s="35"/>
      <c r="AA32" s="42"/>
      <c r="AB32" s="60" t="s">
        <v>95</v>
      </c>
      <c r="AC32" s="43" t="s">
        <v>96</v>
      </c>
      <c r="AD32" s="43"/>
      <c r="AE32" s="43"/>
      <c r="AF32" s="42"/>
      <c r="AG32" s="43"/>
      <c r="AH32" s="43"/>
      <c r="AI32" s="43"/>
      <c r="AJ32" s="44"/>
      <c r="AK32" s="43"/>
      <c r="AL32" s="43"/>
      <c r="AM32" s="44"/>
      <c r="AN32" s="35"/>
      <c r="AT32" s="42"/>
      <c r="AU32" s="60" t="s">
        <v>95</v>
      </c>
      <c r="AV32" s="43" t="s">
        <v>96</v>
      </c>
      <c r="AW32" s="43"/>
      <c r="AX32" s="43"/>
      <c r="AY32" s="42"/>
      <c r="AZ32" s="43"/>
      <c r="BA32" s="43"/>
      <c r="BB32" s="43"/>
      <c r="BC32" s="44"/>
      <c r="BD32" s="43"/>
      <c r="BE32" s="43"/>
      <c r="BF32" s="44"/>
      <c r="BG32" s="35"/>
      <c r="BH32" s="35"/>
      <c r="BI32" s="35"/>
      <c r="BJ32" s="35"/>
      <c r="BK32" s="35"/>
      <c r="BL32" s="35"/>
      <c r="BM32" s="42"/>
      <c r="BN32" s="60" t="s">
        <v>95</v>
      </c>
      <c r="BO32" s="43" t="s">
        <v>96</v>
      </c>
      <c r="BP32" s="43"/>
      <c r="BQ32" s="43"/>
      <c r="BR32" s="42"/>
      <c r="BS32" s="43"/>
      <c r="BT32" s="43"/>
      <c r="BU32" s="43"/>
      <c r="BV32" s="44"/>
      <c r="BW32" s="43"/>
      <c r="BX32" s="43"/>
      <c r="BY32" s="44"/>
      <c r="BZ32" s="35"/>
      <c r="CA32" s="42"/>
      <c r="CB32" s="43"/>
      <c r="CC32" s="43"/>
      <c r="CD32" s="43"/>
      <c r="CE32" s="43"/>
      <c r="CF32" s="42"/>
      <c r="CG32" s="60" t="s">
        <v>95</v>
      </c>
      <c r="CH32" s="43" t="s">
        <v>96</v>
      </c>
      <c r="CI32" s="43"/>
      <c r="CJ32" s="43"/>
      <c r="CK32" s="42"/>
      <c r="CL32" s="43"/>
      <c r="CM32" s="43"/>
      <c r="CN32" s="43"/>
      <c r="CO32" s="44"/>
      <c r="CP32" s="43"/>
      <c r="CQ32" s="43"/>
      <c r="CR32" s="44"/>
      <c r="CS32" s="35"/>
      <c r="CT32" s="42"/>
      <c r="CU32" s="43"/>
      <c r="CV32" s="43"/>
      <c r="CW32" s="43"/>
      <c r="CX32" s="43"/>
      <c r="CY32" s="42"/>
      <c r="CZ32" s="60" t="s">
        <v>95</v>
      </c>
      <c r="DA32" s="43" t="s">
        <v>96</v>
      </c>
      <c r="DB32" s="43"/>
      <c r="DC32" s="43"/>
      <c r="DD32" s="42"/>
      <c r="DE32" s="43"/>
      <c r="DF32" s="43"/>
      <c r="DG32" s="43"/>
      <c r="DH32" s="44"/>
      <c r="DI32" s="43"/>
      <c r="DJ32" s="43"/>
      <c r="DK32" s="44"/>
      <c r="DL32" s="35"/>
      <c r="DM32" s="42"/>
      <c r="DN32" s="43"/>
      <c r="DO32" s="43"/>
      <c r="DP32" s="43"/>
      <c r="DQ32" s="43"/>
      <c r="DR32" s="42"/>
      <c r="DS32" s="60" t="s">
        <v>95</v>
      </c>
      <c r="DT32" s="43" t="s">
        <v>96</v>
      </c>
      <c r="DU32" s="43"/>
      <c r="DV32" s="43"/>
      <c r="DW32" s="42"/>
      <c r="DX32" s="43"/>
      <c r="DY32" s="43"/>
      <c r="DZ32" s="43"/>
      <c r="EA32" s="44"/>
      <c r="EB32" s="43"/>
      <c r="EC32" s="43"/>
      <c r="ED32" s="44"/>
    </row>
    <row r="33" spans="21:134">
      <c r="U33" s="73"/>
      <c r="V33" s="39" t="s">
        <v>81</v>
      </c>
      <c r="W33" s="39">
        <v>0</v>
      </c>
      <c r="X33" s="40">
        <v>0</v>
      </c>
      <c r="Y33" s="40">
        <v>0</v>
      </c>
      <c r="Z33" s="48">
        <v>0</v>
      </c>
      <c r="AA33" s="42"/>
      <c r="AB33" s="43" t="s">
        <v>97</v>
      </c>
      <c r="AC33" s="43">
        <f>W34+AC31</f>
        <v>-0.24066692602795045</v>
      </c>
      <c r="AD33" s="43">
        <f>X34+AD31</f>
        <v>7.1359217118041329E-2</v>
      </c>
      <c r="AE33" s="43">
        <f>Y34+AE31</f>
        <v>0.16125094485708324</v>
      </c>
      <c r="AF33" s="43">
        <f>Z34+AF31</f>
        <v>0.27277734244161678</v>
      </c>
      <c r="AG33" s="43"/>
      <c r="AH33" s="43"/>
      <c r="AI33" s="43"/>
      <c r="AJ33" s="44"/>
      <c r="AK33" s="43"/>
      <c r="AL33" s="43"/>
      <c r="AM33" s="44"/>
      <c r="AN33" s="73"/>
      <c r="AO33" s="45" t="s">
        <v>146</v>
      </c>
      <c r="AP33" s="45">
        <f t="shared" ref="AP33:AS34" si="50">AD112</f>
        <v>-0.13582682721693229</v>
      </c>
      <c r="AQ33" s="46">
        <f t="shared" si="50"/>
        <v>2.8210646124842559E-2</v>
      </c>
      <c r="AR33" s="46">
        <f t="shared" si="50"/>
        <v>6.5818718592584272E-2</v>
      </c>
      <c r="AS33" s="47">
        <f t="shared" si="50"/>
        <v>0.11002434209672909</v>
      </c>
      <c r="AT33" s="42"/>
      <c r="AU33" s="43" t="s">
        <v>97</v>
      </c>
      <c r="AV33" s="43">
        <f>AP33+AV31</f>
        <v>-0.38037272988700976</v>
      </c>
      <c r="AW33" s="43">
        <f>AQ33+AW31</f>
        <v>9.5917286967434595E-2</v>
      </c>
      <c r="AX33" s="43">
        <f>AR33+AX31</f>
        <v>-0.10375573291208347</v>
      </c>
      <c r="AY33" s="43">
        <f>AS33+AY31</f>
        <v>0.40177412476237029</v>
      </c>
      <c r="AZ33" s="43"/>
      <c r="BA33" s="43"/>
      <c r="BB33" s="43"/>
      <c r="BC33" s="44"/>
      <c r="BD33" s="43"/>
      <c r="BE33" s="43"/>
      <c r="BF33" s="44"/>
      <c r="BG33" s="73"/>
      <c r="BH33" s="45" t="str">
        <f t="shared" ref="BH33:BL34" si="51">AU112</f>
        <v>dE_dc_tminus1</v>
      </c>
      <c r="BI33" s="45">
        <f>AV112</f>
        <v>-0.21500529478711977</v>
      </c>
      <c r="BJ33" s="46">
        <f t="shared" si="51"/>
        <v>3.7607994196248204E-2</v>
      </c>
      <c r="BK33" s="46">
        <f>AX112</f>
        <v>-4.2058102506903124E-2</v>
      </c>
      <c r="BL33" s="47">
        <f t="shared" si="51"/>
        <v>0.1648536571999891</v>
      </c>
      <c r="BM33" s="42"/>
      <c r="BN33" s="43" t="s">
        <v>97</v>
      </c>
      <c r="BO33" s="43">
        <f>BI33+BO31</f>
        <v>-0.48780669335838528</v>
      </c>
      <c r="BP33" s="43">
        <f>BJ33+BP31</f>
        <v>0.10240511877292607</v>
      </c>
      <c r="BQ33" s="43">
        <f>BK33+BQ31</f>
        <v>-0.24322443940318494</v>
      </c>
      <c r="BR33" s="43">
        <f>BL33+BR31</f>
        <v>0.42652865783008242</v>
      </c>
      <c r="BS33" s="43"/>
      <c r="BT33" s="43"/>
      <c r="BU33" s="43"/>
      <c r="BV33" s="44"/>
      <c r="BW33" s="43"/>
      <c r="BX33" s="43"/>
      <c r="BY33" s="44"/>
      <c r="BZ33" s="73"/>
      <c r="CA33" s="45">
        <f t="shared" ref="CA33:CA34" si="52">BN112</f>
        <v>0</v>
      </c>
      <c r="CB33" s="45">
        <f>BO112</f>
        <v>-0.27098501413724851</v>
      </c>
      <c r="CC33" s="46">
        <f t="shared" ref="CC33:CC34" si="53">BP112</f>
        <v>4.0349237929959217E-2</v>
      </c>
      <c r="CD33" s="46">
        <f t="shared" ref="CD33:CD34" si="54">BQ112</f>
        <v>-0.10119071763815905</v>
      </c>
      <c r="CE33" s="47">
        <f t="shared" ref="CE33:CE34" si="55">BR112</f>
        <v>0.17293173054060074</v>
      </c>
      <c r="CF33" s="42"/>
      <c r="CG33" s="43" t="s">
        <v>97</v>
      </c>
      <c r="CH33" s="43">
        <f>CB33+CH31</f>
        <v>-0.56545139439239178</v>
      </c>
      <c r="CI33" s="43">
        <f>CC33+CI31</f>
        <v>0.10843213561373342</v>
      </c>
      <c r="CJ33" s="43">
        <f>CD33+CJ31</f>
        <v>-0.32345449259082432</v>
      </c>
      <c r="CK33" s="43">
        <f>CE33+CK31</f>
        <v>0.41984660460262935</v>
      </c>
      <c r="CL33" s="43"/>
      <c r="CM33" s="43"/>
      <c r="CN33" s="43"/>
      <c r="CO33" s="44"/>
      <c r="CP33" s="43"/>
      <c r="CQ33" s="43"/>
      <c r="CR33" s="44"/>
      <c r="CS33" s="73"/>
      <c r="CT33" s="45">
        <f t="shared" ref="CT33:CT34" si="56">CG112</f>
        <v>0</v>
      </c>
      <c r="CU33" s="45">
        <f>CH112</f>
        <v>-0.32514276533575376</v>
      </c>
      <c r="CV33" s="46">
        <f t="shared" ref="CV33:CV34" si="57">CI112</f>
        <v>4.2326591676088064E-2</v>
      </c>
      <c r="CW33" s="46">
        <f t="shared" ref="CW33:CW34" si="58">CJ112</f>
        <v>-0.13796902115797124</v>
      </c>
      <c r="CX33" s="47">
        <f t="shared" ref="CX33:CX34" si="59">CK112</f>
        <v>0.16989904669998954</v>
      </c>
      <c r="CY33" s="42"/>
      <c r="CZ33" s="43" t="s">
        <v>97</v>
      </c>
      <c r="DA33" s="43">
        <f>CU33+DA31</f>
        <v>-0.65508186916363376</v>
      </c>
      <c r="DB33" s="43">
        <f>CV33+DB31</f>
        <v>0.11169722100787335</v>
      </c>
      <c r="DC33" s="43">
        <f>CW33+DC31</f>
        <v>-0.38768440329326054</v>
      </c>
      <c r="DD33" s="43">
        <f>CX33+DD31</f>
        <v>0.41889486554614619</v>
      </c>
      <c r="DE33" s="43"/>
      <c r="DF33" s="43"/>
      <c r="DG33" s="43"/>
      <c r="DH33" s="44"/>
      <c r="DI33" s="43"/>
      <c r="DJ33" s="43"/>
      <c r="DK33" s="44"/>
      <c r="DL33" s="73"/>
      <c r="DM33" s="45">
        <f t="shared" ref="DM33:DM34" si="60">CZ112</f>
        <v>0</v>
      </c>
      <c r="DN33" s="45">
        <f>DA112</f>
        <v>-0.40619795185279822</v>
      </c>
      <c r="DO33" s="46">
        <f t="shared" ref="DO33:DO34" si="61">DB112</f>
        <v>4.2061368370379125E-2</v>
      </c>
      <c r="DP33" s="46">
        <f t="shared" ref="DP33:DP34" si="62">DC112</f>
        <v>-0.16407396778587655</v>
      </c>
      <c r="DQ33" s="47">
        <f t="shared" ref="DQ33:DQ34" si="63">DD112</f>
        <v>0.18431382788453515</v>
      </c>
      <c r="DR33" s="42"/>
      <c r="DS33" s="43" t="s">
        <v>97</v>
      </c>
      <c r="DT33" s="43">
        <f>DN33+DT31</f>
        <v>-0.7571828478220759</v>
      </c>
      <c r="DU33" s="43">
        <f>DO33+DU31</f>
        <v>0.12435369425976897</v>
      </c>
      <c r="DV33" s="43">
        <f>DP33+DV31</f>
        <v>-0.44117204033483559</v>
      </c>
      <c r="DW33" s="43">
        <f>DQ33+DW31</f>
        <v>-0.12052923648004793</v>
      </c>
      <c r="DX33" s="43"/>
      <c r="DY33" s="43"/>
      <c r="DZ33" s="43"/>
      <c r="EA33" s="44"/>
      <c r="EB33" s="43"/>
      <c r="EC33" s="43"/>
      <c r="ED33" s="44"/>
    </row>
    <row r="34" spans="21:134">
      <c r="U34" s="73"/>
      <c r="V34" s="45" t="s">
        <v>146</v>
      </c>
      <c r="W34" s="45">
        <v>0</v>
      </c>
      <c r="X34" s="46">
        <v>0</v>
      </c>
      <c r="Y34" s="46">
        <v>0</v>
      </c>
      <c r="Z34" s="47">
        <v>0</v>
      </c>
      <c r="AA34" s="45"/>
      <c r="AB34" s="46"/>
      <c r="AC34" s="46"/>
      <c r="AD34" s="46"/>
      <c r="AE34" s="46"/>
      <c r="AF34" s="45"/>
      <c r="AG34" s="46"/>
      <c r="AH34" s="46"/>
      <c r="AI34" s="46"/>
      <c r="AJ34" s="47"/>
      <c r="AK34" s="43"/>
      <c r="AL34" s="43"/>
      <c r="AM34" s="44"/>
      <c r="AN34" s="73"/>
      <c r="AO34" s="39" t="s">
        <v>81</v>
      </c>
      <c r="AP34" s="39">
        <f t="shared" si="50"/>
        <v>1.0853068212239223E-2</v>
      </c>
      <c r="AQ34" s="40">
        <f t="shared" si="50"/>
        <v>-2.6999092530254044E-2</v>
      </c>
      <c r="AR34" s="40">
        <f t="shared" si="50"/>
        <v>-1.0899981324932709E-2</v>
      </c>
      <c r="AS34" s="48">
        <f t="shared" si="50"/>
        <v>3.0274382392444555E-2</v>
      </c>
      <c r="AT34" s="45"/>
      <c r="AU34" s="46"/>
      <c r="AV34" s="46"/>
      <c r="AW34" s="46"/>
      <c r="AX34" s="46"/>
      <c r="AY34" s="45"/>
      <c r="AZ34" s="46"/>
      <c r="BA34" s="46"/>
      <c r="BB34" s="46"/>
      <c r="BC34" s="47"/>
      <c r="BD34" s="43"/>
      <c r="BE34" s="43"/>
      <c r="BF34" s="44"/>
      <c r="BG34" s="73"/>
      <c r="BH34" s="39" t="str">
        <f t="shared" si="51"/>
        <v>dE_dh_tminus1</v>
      </c>
      <c r="BI34" s="39">
        <f t="shared" si="51"/>
        <v>-3.7525631246987441E-2</v>
      </c>
      <c r="BJ34" s="40">
        <f t="shared" si="51"/>
        <v>-8.4804352420380869E-2</v>
      </c>
      <c r="BK34" s="40">
        <f t="shared" si="51"/>
        <v>-9.7191398632345688E-2</v>
      </c>
      <c r="BL34" s="48">
        <f t="shared" si="51"/>
        <v>-3.2424519640915E-2</v>
      </c>
      <c r="BM34" s="45"/>
      <c r="BN34" s="46"/>
      <c r="BO34" s="46"/>
      <c r="BP34" s="46"/>
      <c r="BQ34" s="46"/>
      <c r="BR34" s="45"/>
      <c r="BS34" s="46"/>
      <c r="BT34" s="46"/>
      <c r="BU34" s="46"/>
      <c r="BV34" s="47"/>
      <c r="BW34" s="43"/>
      <c r="BX34" s="43"/>
      <c r="BY34" s="44"/>
      <c r="BZ34" s="73"/>
      <c r="CA34" s="39">
        <f t="shared" si="52"/>
        <v>0</v>
      </c>
      <c r="CB34" s="39">
        <f t="shared" ref="CB34" si="64">BO113</f>
        <v>-6.5280147631712929E-2</v>
      </c>
      <c r="CC34" s="40">
        <f t="shared" si="53"/>
        <v>-0.10219116283395416</v>
      </c>
      <c r="CD34" s="40">
        <f t="shared" si="54"/>
        <v>-0.15265414848305703</v>
      </c>
      <c r="CE34" s="48">
        <f t="shared" si="55"/>
        <v>-5.7560294717464849E-2</v>
      </c>
      <c r="CF34" s="45"/>
      <c r="CG34" s="46"/>
      <c r="CH34" s="46"/>
      <c r="CI34" s="46"/>
      <c r="CJ34" s="46"/>
      <c r="CK34" s="45"/>
      <c r="CL34" s="46"/>
      <c r="CM34" s="46"/>
      <c r="CN34" s="46"/>
      <c r="CO34" s="47"/>
      <c r="CP34" s="43"/>
      <c r="CQ34" s="43"/>
      <c r="CR34" s="44"/>
      <c r="CS34" s="73"/>
      <c r="CT34" s="39">
        <f t="shared" si="56"/>
        <v>0</v>
      </c>
      <c r="CU34" s="39">
        <f t="shared" ref="CU34" si="65">CH113</f>
        <v>-9.4015145947100004E-2</v>
      </c>
      <c r="CV34" s="40">
        <f t="shared" si="57"/>
        <v>-0.10465206983858874</v>
      </c>
      <c r="CW34" s="40">
        <f t="shared" si="58"/>
        <v>-0.19312748509909389</v>
      </c>
      <c r="CX34" s="48">
        <f t="shared" si="59"/>
        <v>-5.3597381467769128E-2</v>
      </c>
      <c r="CY34" s="45"/>
      <c r="CZ34" s="46"/>
      <c r="DA34" s="46"/>
      <c r="DB34" s="46"/>
      <c r="DC34" s="46"/>
      <c r="DD34" s="45"/>
      <c r="DE34" s="46"/>
      <c r="DF34" s="46"/>
      <c r="DG34" s="46"/>
      <c r="DH34" s="47"/>
      <c r="DI34" s="43"/>
      <c r="DJ34" s="43"/>
      <c r="DK34" s="44"/>
      <c r="DL34" s="73"/>
      <c r="DM34" s="39">
        <f t="shared" si="60"/>
        <v>0</v>
      </c>
      <c r="DN34" s="39">
        <f t="shared" ref="DN34" si="66">DA113</f>
        <v>-0.13028252836792123</v>
      </c>
      <c r="DO34" s="40">
        <f t="shared" si="61"/>
        <v>-8.8052893180775207E-2</v>
      </c>
      <c r="DP34" s="40">
        <f t="shared" si="62"/>
        <v>-0.24021768753143863</v>
      </c>
      <c r="DQ34" s="48">
        <f t="shared" si="63"/>
        <v>-3.2375240824723331E-2</v>
      </c>
      <c r="DR34" s="45"/>
      <c r="DS34" s="46"/>
      <c r="DT34" s="46"/>
      <c r="DU34" s="46"/>
      <c r="DV34" s="46"/>
      <c r="DW34" s="45"/>
      <c r="DX34" s="46"/>
      <c r="DY34" s="46"/>
      <c r="DZ34" s="46"/>
      <c r="EA34" s="47"/>
      <c r="EB34" s="43"/>
      <c r="EC34" s="43"/>
      <c r="ED34" s="44"/>
    </row>
    <row r="35" spans="21:134">
      <c r="V35" s="42"/>
      <c r="W35" s="35"/>
      <c r="X35" s="35"/>
      <c r="Y35" s="35"/>
      <c r="Z35" s="35"/>
      <c r="AA35" s="43"/>
      <c r="AB35" s="43"/>
      <c r="AC35" s="43"/>
      <c r="AD35" s="43"/>
      <c r="AE35" s="43"/>
      <c r="AF35" s="43"/>
      <c r="AG35" s="43"/>
      <c r="AH35" s="43"/>
      <c r="AI35" s="43"/>
      <c r="AJ35" s="44"/>
      <c r="AK35" s="43"/>
      <c r="AL35" s="43"/>
      <c r="AM35" s="44"/>
      <c r="AN35" s="35"/>
      <c r="AO35" s="42"/>
      <c r="AP35" s="35"/>
      <c r="AQ35" s="35"/>
      <c r="AR35" s="35"/>
      <c r="AS35" s="35"/>
      <c r="AT35" s="43"/>
      <c r="AU35" s="43"/>
      <c r="AV35" s="43"/>
      <c r="AW35" s="43"/>
      <c r="AX35" s="43"/>
      <c r="AY35" s="43"/>
      <c r="AZ35" s="43"/>
      <c r="BA35" s="43"/>
      <c r="BB35" s="43"/>
      <c r="BC35" s="44"/>
      <c r="BD35" s="43"/>
      <c r="BE35" s="43"/>
      <c r="BF35" s="44"/>
      <c r="BG35" s="35"/>
      <c r="BH35" s="42"/>
      <c r="BI35" s="35"/>
      <c r="BJ35" s="35"/>
      <c r="BK35" s="35"/>
      <c r="BL35" s="35"/>
      <c r="BM35" s="43"/>
      <c r="BN35" s="43"/>
      <c r="BO35" s="43"/>
      <c r="BP35" s="43"/>
      <c r="BQ35" s="43"/>
      <c r="BR35" s="43"/>
      <c r="BS35" s="43"/>
      <c r="BT35" s="43"/>
      <c r="BU35" s="43"/>
      <c r="BV35" s="44"/>
      <c r="BW35" s="43"/>
      <c r="BX35" s="43"/>
      <c r="BY35" s="44"/>
      <c r="BZ35" s="35"/>
      <c r="CA35" s="42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4"/>
      <c r="CP35" s="43"/>
      <c r="CQ35" s="43"/>
      <c r="CR35" s="44"/>
      <c r="CS35" s="35"/>
      <c r="CT35" s="42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4"/>
      <c r="DI35" s="43"/>
      <c r="DJ35" s="43"/>
      <c r="DK35" s="44"/>
      <c r="DL35" s="35"/>
      <c r="DM35" s="42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4"/>
      <c r="EB35" s="43"/>
      <c r="EC35" s="43"/>
      <c r="ED35" s="44"/>
    </row>
    <row r="36" spans="21:134">
      <c r="V36" s="76" t="s">
        <v>86</v>
      </c>
      <c r="W36" s="76">
        <v>4</v>
      </c>
      <c r="X36" s="77">
        <v>4</v>
      </c>
      <c r="Y36" s="77">
        <v>4</v>
      </c>
      <c r="Z36" s="69">
        <v>4</v>
      </c>
      <c r="AA36" s="59">
        <v>4</v>
      </c>
      <c r="AB36" s="114" t="s">
        <v>98</v>
      </c>
      <c r="AC36" s="114"/>
      <c r="AD36" s="40"/>
      <c r="AE36" s="40"/>
      <c r="AF36" s="40"/>
      <c r="AG36" s="39"/>
      <c r="AH36" s="40"/>
      <c r="AI36" s="40"/>
      <c r="AJ36" s="48"/>
      <c r="AK36" s="43"/>
      <c r="AL36" s="43"/>
      <c r="AM36" s="44"/>
      <c r="AN36" s="35"/>
      <c r="AO36" s="76" t="s">
        <v>86</v>
      </c>
      <c r="AP36" s="76">
        <v>4</v>
      </c>
      <c r="AQ36" s="77">
        <v>4</v>
      </c>
      <c r="AR36" s="77">
        <v>4</v>
      </c>
      <c r="AS36" s="69">
        <v>4</v>
      </c>
      <c r="AT36" s="59">
        <v>4</v>
      </c>
      <c r="AU36" s="114" t="s">
        <v>98</v>
      </c>
      <c r="AV36" s="114"/>
      <c r="AW36" s="40"/>
      <c r="AX36" s="40"/>
      <c r="AY36" s="40"/>
      <c r="AZ36" s="39"/>
      <c r="BA36" s="40"/>
      <c r="BB36" s="40"/>
      <c r="BC36" s="48"/>
      <c r="BD36" s="43"/>
      <c r="BE36" s="43"/>
      <c r="BF36" s="44"/>
      <c r="BG36" s="35"/>
      <c r="BH36" s="76" t="s">
        <v>86</v>
      </c>
      <c r="BI36" s="76">
        <v>4</v>
      </c>
      <c r="BJ36" s="77">
        <v>4</v>
      </c>
      <c r="BK36" s="77">
        <v>4</v>
      </c>
      <c r="BL36" s="69">
        <v>4</v>
      </c>
      <c r="BM36" s="59">
        <v>4</v>
      </c>
      <c r="BN36" s="114" t="s">
        <v>98</v>
      </c>
      <c r="BO36" s="114"/>
      <c r="BP36" s="40"/>
      <c r="BQ36" s="40"/>
      <c r="BR36" s="40"/>
      <c r="BS36" s="39"/>
      <c r="BT36" s="40"/>
      <c r="BU36" s="40"/>
      <c r="BV36" s="48"/>
      <c r="BW36" s="43"/>
      <c r="BX36" s="43"/>
      <c r="BY36" s="44"/>
      <c r="BZ36" s="35"/>
      <c r="CA36" s="76" t="s">
        <v>86</v>
      </c>
      <c r="CB36" s="76">
        <v>4</v>
      </c>
      <c r="CC36" s="77">
        <v>4</v>
      </c>
      <c r="CD36" s="77">
        <v>4</v>
      </c>
      <c r="CE36" s="69">
        <v>4</v>
      </c>
      <c r="CF36" s="59">
        <v>4</v>
      </c>
      <c r="CG36" s="114" t="s">
        <v>98</v>
      </c>
      <c r="CH36" s="114"/>
      <c r="CI36" s="40"/>
      <c r="CJ36" s="40"/>
      <c r="CK36" s="40"/>
      <c r="CL36" s="39"/>
      <c r="CM36" s="40"/>
      <c r="CN36" s="40"/>
      <c r="CO36" s="48"/>
      <c r="CP36" s="43"/>
      <c r="CQ36" s="43"/>
      <c r="CR36" s="44"/>
      <c r="CS36" s="35"/>
      <c r="CT36" s="76" t="s">
        <v>86</v>
      </c>
      <c r="CU36" s="76">
        <v>4</v>
      </c>
      <c r="CV36" s="77">
        <v>4</v>
      </c>
      <c r="CW36" s="77">
        <v>4</v>
      </c>
      <c r="CX36" s="69">
        <v>4</v>
      </c>
      <c r="CY36" s="59">
        <v>4</v>
      </c>
      <c r="CZ36" s="114" t="s">
        <v>98</v>
      </c>
      <c r="DA36" s="114"/>
      <c r="DB36" s="40"/>
      <c r="DC36" s="40"/>
      <c r="DD36" s="40"/>
      <c r="DE36" s="39"/>
      <c r="DF36" s="40"/>
      <c r="DG36" s="40"/>
      <c r="DH36" s="48"/>
      <c r="DI36" s="43"/>
      <c r="DJ36" s="43"/>
      <c r="DK36" s="44"/>
      <c r="DL36" s="35"/>
      <c r="DM36" s="76" t="s">
        <v>86</v>
      </c>
      <c r="DN36" s="76">
        <v>4</v>
      </c>
      <c r="DO36" s="77">
        <v>4</v>
      </c>
      <c r="DP36" s="77">
        <v>4</v>
      </c>
      <c r="DQ36" s="69">
        <v>4</v>
      </c>
      <c r="DR36" s="59">
        <v>4</v>
      </c>
      <c r="DS36" s="114" t="s">
        <v>98</v>
      </c>
      <c r="DT36" s="114"/>
      <c r="DU36" s="40"/>
      <c r="DV36" s="40"/>
      <c r="DW36" s="40"/>
      <c r="DX36" s="39"/>
      <c r="DY36" s="40"/>
      <c r="DZ36" s="40"/>
      <c r="EA36" s="48"/>
      <c r="EB36" s="43"/>
      <c r="EC36" s="43"/>
      <c r="ED36" s="44"/>
    </row>
    <row r="37" spans="21:134">
      <c r="V37" s="42"/>
      <c r="W37" s="35"/>
      <c r="X37" s="35"/>
      <c r="Y37" s="35"/>
      <c r="Z37" s="35"/>
      <c r="AA37" s="42"/>
      <c r="AB37" s="43"/>
      <c r="AC37" s="43" t="s">
        <v>99</v>
      </c>
      <c r="AD37" s="43"/>
      <c r="AE37" s="43"/>
      <c r="AF37" s="43"/>
      <c r="AG37" s="42"/>
      <c r="AH37" s="43"/>
      <c r="AI37" s="43"/>
      <c r="AJ37" s="44"/>
      <c r="AK37" s="43"/>
      <c r="AL37" s="43"/>
      <c r="AM37" s="44"/>
      <c r="AN37" s="35"/>
      <c r="AO37" s="42"/>
      <c r="AP37" s="35"/>
      <c r="AQ37" s="35"/>
      <c r="AR37" s="35"/>
      <c r="AS37" s="35"/>
      <c r="AT37" s="42"/>
      <c r="AU37" s="43"/>
      <c r="AV37" s="43" t="s">
        <v>99</v>
      </c>
      <c r="AW37" s="43"/>
      <c r="AX37" s="43"/>
      <c r="AY37" s="43"/>
      <c r="AZ37" s="42"/>
      <c r="BA37" s="43"/>
      <c r="BB37" s="43"/>
      <c r="BC37" s="44"/>
      <c r="BD37" s="43"/>
      <c r="BE37" s="43"/>
      <c r="BF37" s="44"/>
      <c r="BG37" s="35"/>
      <c r="BH37" s="42"/>
      <c r="BI37" s="35"/>
      <c r="BJ37" s="35"/>
      <c r="BK37" s="35"/>
      <c r="BL37" s="35"/>
      <c r="BM37" s="42"/>
      <c r="BN37" s="43"/>
      <c r="BO37" s="43" t="s">
        <v>99</v>
      </c>
      <c r="BP37" s="43"/>
      <c r="BQ37" s="43"/>
      <c r="BR37" s="43"/>
      <c r="BS37" s="42"/>
      <c r="BT37" s="43"/>
      <c r="BU37" s="43"/>
      <c r="BV37" s="44"/>
      <c r="BW37" s="43"/>
      <c r="BX37" s="43"/>
      <c r="BY37" s="44"/>
      <c r="BZ37" s="35"/>
      <c r="CA37" s="42"/>
      <c r="CB37" s="43"/>
      <c r="CC37" s="43"/>
      <c r="CD37" s="43"/>
      <c r="CE37" s="43"/>
      <c r="CF37" s="42"/>
      <c r="CG37" s="43"/>
      <c r="CH37" s="43" t="s">
        <v>99</v>
      </c>
      <c r="CI37" s="43"/>
      <c r="CJ37" s="43"/>
      <c r="CK37" s="43"/>
      <c r="CL37" s="42"/>
      <c r="CM37" s="43"/>
      <c r="CN37" s="43"/>
      <c r="CO37" s="44"/>
      <c r="CP37" s="43"/>
      <c r="CQ37" s="43"/>
      <c r="CR37" s="44"/>
      <c r="CS37" s="35"/>
      <c r="CT37" s="42"/>
      <c r="CU37" s="43"/>
      <c r="CV37" s="43"/>
      <c r="CW37" s="43"/>
      <c r="CX37" s="43"/>
      <c r="CY37" s="42"/>
      <c r="CZ37" s="43"/>
      <c r="DA37" s="43" t="s">
        <v>99</v>
      </c>
      <c r="DB37" s="43"/>
      <c r="DC37" s="43"/>
      <c r="DD37" s="43"/>
      <c r="DE37" s="42"/>
      <c r="DF37" s="43"/>
      <c r="DG37" s="43"/>
      <c r="DH37" s="44"/>
      <c r="DI37" s="43"/>
      <c r="DJ37" s="43"/>
      <c r="DK37" s="44"/>
      <c r="DL37" s="35"/>
      <c r="DM37" s="42"/>
      <c r="DN37" s="43"/>
      <c r="DO37" s="43"/>
      <c r="DP37" s="43"/>
      <c r="DQ37" s="43"/>
      <c r="DR37" s="42"/>
      <c r="DS37" s="43"/>
      <c r="DT37" s="43" t="s">
        <v>99</v>
      </c>
      <c r="DU37" s="43"/>
      <c r="DV37" s="43"/>
      <c r="DW37" s="43"/>
      <c r="DX37" s="42"/>
      <c r="DY37" s="43"/>
      <c r="DZ37" s="43"/>
      <c r="EA37" s="44"/>
      <c r="EB37" s="43"/>
      <c r="EC37" s="43"/>
      <c r="ED37" s="44"/>
    </row>
    <row r="38" spans="21:134">
      <c r="U38" s="73"/>
      <c r="V38" s="76" t="s">
        <v>91</v>
      </c>
      <c r="W38" s="76">
        <f>Z6</f>
        <v>-0.27649566201386083</v>
      </c>
      <c r="X38" s="77">
        <f>AA6</f>
        <v>0.79969920950748052</v>
      </c>
      <c r="Y38" s="77">
        <f>AB6</f>
        <v>6.9820180762188697E-2</v>
      </c>
      <c r="Z38" s="69">
        <f>AC6</f>
        <v>0.34645557059094767</v>
      </c>
      <c r="AA38" s="42"/>
      <c r="AB38" s="57" t="s">
        <v>100</v>
      </c>
      <c r="AC38" s="58">
        <f>PRODUCT(AC33,W40)</f>
        <v>7.660559173031084E-2</v>
      </c>
      <c r="AD38" s="58">
        <f>PRODUCT(AD33,X40)</f>
        <v>5.4538189855153116E-2</v>
      </c>
      <c r="AE38" s="58">
        <f>PRODUCT(AE33,Y40)</f>
        <v>2.2189063813054875E-2</v>
      </c>
      <c r="AF38" s="58">
        <f>PRODUCT(AF33,Z40)</f>
        <v>0.15898569860589964</v>
      </c>
      <c r="AG38" s="42"/>
      <c r="AH38" s="43"/>
      <c r="AI38" s="43"/>
      <c r="AJ38" s="44"/>
      <c r="AK38" s="43"/>
      <c r="AL38" s="43"/>
      <c r="AM38" s="44"/>
      <c r="AN38" s="73"/>
      <c r="AO38" s="76" t="s">
        <v>91</v>
      </c>
      <c r="AP38" s="76">
        <f>V6</f>
        <v>-0.23766788049846571</v>
      </c>
      <c r="AQ38" s="76">
        <f t="shared" ref="AQ38:AS38" si="67">W6</f>
        <v>0.77012406761795593</v>
      </c>
      <c r="AR38" s="76">
        <f t="shared" si="67"/>
        <v>5.2556751283135743E-2</v>
      </c>
      <c r="AS38" s="76">
        <f t="shared" si="67"/>
        <v>0.33674659009325636</v>
      </c>
      <c r="AT38" s="42"/>
      <c r="AU38" s="57" t="s">
        <v>100</v>
      </c>
      <c r="AV38" s="58">
        <f>PRODUCT(AV33,AP40)</f>
        <v>0.11380622404595363</v>
      </c>
      <c r="AW38" s="58">
        <f>PRODUCT(AW33,AQ40)</f>
        <v>7.3890079859044361E-2</v>
      </c>
      <c r="AX38" s="58">
        <f>PRODUCT(AX33,AR40)</f>
        <v>-1.6045788412618937E-2</v>
      </c>
      <c r="AY38" s="58">
        <f>PRODUCT(AY33,AS40)</f>
        <v>0.24386374607131123</v>
      </c>
      <c r="AZ38" s="42"/>
      <c r="BA38" s="43"/>
      <c r="BB38" s="43"/>
      <c r="BC38" s="44"/>
      <c r="BD38" s="43"/>
      <c r="BE38" s="43"/>
      <c r="BF38" s="44"/>
      <c r="BG38" s="73"/>
      <c r="BH38" s="76" t="s">
        <v>91</v>
      </c>
      <c r="BI38" s="76">
        <f>R6</f>
        <v>-0.17278773848302367</v>
      </c>
      <c r="BJ38" s="76">
        <f t="shared" ref="BJ38:BL38" si="68">S6</f>
        <v>0.72654688478700935</v>
      </c>
      <c r="BK38" s="76">
        <f t="shared" si="68"/>
        <v>3.6497211534282752E-2</v>
      </c>
      <c r="BL38" s="76">
        <f t="shared" si="68"/>
        <v>0.32928079031536411</v>
      </c>
      <c r="BM38" s="42"/>
      <c r="BN38" s="57" t="s">
        <v>100</v>
      </c>
      <c r="BO38" s="58">
        <f>PRODUCT(BO33,BI40)</f>
        <v>0.1453565021902373</v>
      </c>
      <c r="BP38" s="58">
        <f>PRODUCT(BP33,BJ40)</f>
        <v>7.7723721831508524E-2</v>
      </c>
      <c r="BQ38" s="58">
        <f>PRODUCT(BQ33,BK40)</f>
        <v>-2.9631058841565458E-2</v>
      </c>
      <c r="BR38" s="58">
        <f>PRODUCT(BR33,BL40)</f>
        <v>0.25239707693543162</v>
      </c>
      <c r="BS38" s="42"/>
      <c r="BT38" s="43"/>
      <c r="BU38" s="43"/>
      <c r="BV38" s="44"/>
      <c r="BW38" s="43"/>
      <c r="BX38" s="43"/>
      <c r="BY38" s="44"/>
      <c r="BZ38" s="73"/>
      <c r="CA38" s="76" t="s">
        <v>91</v>
      </c>
      <c r="CB38" s="76">
        <f>N6</f>
        <v>-7.2892022809270082E-2</v>
      </c>
      <c r="CC38" s="77">
        <f t="shared" ref="CC38:CE38" si="69">O6</f>
        <v>0.65441832502174646</v>
      </c>
      <c r="CD38" s="77">
        <f t="shared" si="69"/>
        <v>2.6137989380783568E-2</v>
      </c>
      <c r="CE38" s="69">
        <f t="shared" si="69"/>
        <v>0.31473235691743201</v>
      </c>
      <c r="CF38" s="42"/>
      <c r="CG38" s="57" t="s">
        <v>100</v>
      </c>
      <c r="CH38" s="58">
        <f>PRODUCT(CH33,CB40)</f>
        <v>0.15686080625646273</v>
      </c>
      <c r="CI38" s="58">
        <f>PRODUCT(CI33,CC40)</f>
        <v>8.0581733121440499E-2</v>
      </c>
      <c r="CJ38" s="58">
        <f>PRODUCT(CJ33,CD40)</f>
        <v>-2.6496742766444939E-2</v>
      </c>
      <c r="CK38" s="58">
        <f>PRODUCT(CK33,CE40)</f>
        <v>0.25594411966191777</v>
      </c>
      <c r="CL38" s="42"/>
      <c r="CM38" s="43"/>
      <c r="CN38" s="43"/>
      <c r="CO38" s="44"/>
      <c r="CP38" s="43"/>
      <c r="CQ38" s="43"/>
      <c r="CR38" s="44"/>
      <c r="CS38" s="73"/>
      <c r="CT38" s="76" t="s">
        <v>91</v>
      </c>
      <c r="CU38" s="76">
        <f t="shared" ref="CU38:CX38" si="70">J6</f>
        <v>1.1138692710331344E-2</v>
      </c>
      <c r="CV38" s="77">
        <f t="shared" si="70"/>
        <v>0.48636281213888971</v>
      </c>
      <c r="CW38" s="77">
        <f t="shared" si="70"/>
        <v>5.4782654911971485E-3</v>
      </c>
      <c r="CX38" s="69">
        <f t="shared" si="70"/>
        <v>0.21611732595716091</v>
      </c>
      <c r="CY38" s="42"/>
      <c r="CZ38" s="57" t="s">
        <v>100</v>
      </c>
      <c r="DA38" s="58">
        <f>PRODUCT(DA33,CU40)</f>
        <v>0.11882481796515212</v>
      </c>
      <c r="DB38" s="58">
        <f>PRODUCT(DB33,CV40)</f>
        <v>8.4087392928482121E-2</v>
      </c>
      <c r="DC38" s="58">
        <f>PRODUCT(DC33,CW40)</f>
        <v>-2.8771725239769633E-2</v>
      </c>
      <c r="DD38" s="58">
        <f>PRODUCT(DD33,CX40)</f>
        <v>0.30215684774070006</v>
      </c>
      <c r="DE38" s="42"/>
      <c r="DF38" s="43"/>
      <c r="DG38" s="43"/>
      <c r="DH38" s="44"/>
      <c r="DI38" s="43"/>
      <c r="DJ38" s="43"/>
      <c r="DK38" s="44"/>
      <c r="DL38" s="73"/>
      <c r="DM38" s="76" t="s">
        <v>91</v>
      </c>
      <c r="DN38" s="76">
        <v>0</v>
      </c>
      <c r="DO38" s="76">
        <v>0</v>
      </c>
      <c r="DP38" s="76">
        <v>0</v>
      </c>
      <c r="DQ38" s="76">
        <v>0</v>
      </c>
      <c r="DR38" s="42"/>
      <c r="DS38" s="57" t="s">
        <v>100</v>
      </c>
      <c r="DT38" s="58">
        <f>PRODUCT(DT33,DN40)</f>
        <v>-2.1097469391775543E-2</v>
      </c>
      <c r="DU38" s="58">
        <f>PRODUCT(DU33,DO40)</f>
        <v>9.867469260508599E-2</v>
      </c>
      <c r="DV38" s="58">
        <f>PRODUCT(DV33,DP40)</f>
        <v>-6.9472039136455038E-3</v>
      </c>
      <c r="DW38" s="58">
        <f>PRODUCT(DW33,DQ40)</f>
        <v>-9.9867954961001121E-2</v>
      </c>
      <c r="DX38" s="42"/>
      <c r="DY38" s="43"/>
      <c r="DZ38" s="43"/>
      <c r="EA38" s="44"/>
      <c r="EB38" s="43"/>
      <c r="EC38" s="43"/>
      <c r="ED38" s="44"/>
    </row>
    <row r="39" spans="21:134">
      <c r="V39" s="42"/>
      <c r="W39" s="35"/>
      <c r="X39" s="35"/>
      <c r="Y39" s="35"/>
      <c r="Z39" s="35"/>
      <c r="AA39" s="55">
        <v>5</v>
      </c>
      <c r="AB39" s="111" t="s">
        <v>101</v>
      </c>
      <c r="AC39" s="111"/>
      <c r="AD39" s="43"/>
      <c r="AE39" s="43"/>
      <c r="AF39" s="43"/>
      <c r="AG39" s="42"/>
      <c r="AH39" s="43"/>
      <c r="AI39" s="43"/>
      <c r="AJ39" s="44"/>
      <c r="AK39" s="43"/>
      <c r="AL39" s="43"/>
      <c r="AM39" s="44"/>
      <c r="AN39" s="35"/>
      <c r="AO39" s="42"/>
      <c r="AP39" s="35"/>
      <c r="AQ39" s="35"/>
      <c r="AR39" s="35"/>
      <c r="AS39" s="35"/>
      <c r="AT39" s="55">
        <v>5</v>
      </c>
      <c r="AU39" s="111" t="s">
        <v>101</v>
      </c>
      <c r="AV39" s="111"/>
      <c r="AW39" s="43"/>
      <c r="AX39" s="43"/>
      <c r="AY39" s="43"/>
      <c r="AZ39" s="42"/>
      <c r="BA39" s="43"/>
      <c r="BB39" s="43"/>
      <c r="BC39" s="44"/>
      <c r="BD39" s="43"/>
      <c r="BE39" s="43"/>
      <c r="BF39" s="44"/>
      <c r="BG39" s="35"/>
      <c r="BH39" s="42"/>
      <c r="BI39" s="35"/>
      <c r="BJ39" s="35"/>
      <c r="BK39" s="35"/>
      <c r="BL39" s="35"/>
      <c r="BM39" s="55">
        <v>5</v>
      </c>
      <c r="BN39" s="111" t="s">
        <v>101</v>
      </c>
      <c r="BO39" s="111"/>
      <c r="BP39" s="43"/>
      <c r="BQ39" s="43"/>
      <c r="BR39" s="43"/>
      <c r="BS39" s="42"/>
      <c r="BT39" s="43"/>
      <c r="BU39" s="43"/>
      <c r="BV39" s="44"/>
      <c r="BW39" s="43"/>
      <c r="BX39" s="43"/>
      <c r="BY39" s="44"/>
      <c r="BZ39" s="35"/>
      <c r="CA39" s="42"/>
      <c r="CB39" s="43"/>
      <c r="CC39" s="43"/>
      <c r="CD39" s="43"/>
      <c r="CE39" s="43"/>
      <c r="CF39" s="55">
        <v>5</v>
      </c>
      <c r="CG39" s="111" t="s">
        <v>101</v>
      </c>
      <c r="CH39" s="111"/>
      <c r="CI39" s="43"/>
      <c r="CJ39" s="43"/>
      <c r="CK39" s="43"/>
      <c r="CL39" s="42"/>
      <c r="CM39" s="43"/>
      <c r="CN39" s="43"/>
      <c r="CO39" s="44"/>
      <c r="CP39" s="43"/>
      <c r="CQ39" s="43"/>
      <c r="CR39" s="44"/>
      <c r="CS39" s="35"/>
      <c r="CT39" s="42"/>
      <c r="CU39" s="43"/>
      <c r="CV39" s="43"/>
      <c r="CW39" s="43"/>
      <c r="CX39" s="43"/>
      <c r="CY39" s="55">
        <v>5</v>
      </c>
      <c r="CZ39" s="111" t="s">
        <v>101</v>
      </c>
      <c r="DA39" s="111"/>
      <c r="DB39" s="43"/>
      <c r="DC39" s="43"/>
      <c r="DD39" s="43"/>
      <c r="DE39" s="42"/>
      <c r="DF39" s="43"/>
      <c r="DG39" s="43"/>
      <c r="DH39" s="44"/>
      <c r="DI39" s="43"/>
      <c r="DJ39" s="43"/>
      <c r="DK39" s="44"/>
      <c r="DL39" s="35"/>
      <c r="DM39" s="42"/>
      <c r="DN39" s="43"/>
      <c r="DO39" s="43"/>
      <c r="DP39" s="43"/>
      <c r="DQ39" s="43"/>
      <c r="DR39" s="55">
        <v>5</v>
      </c>
      <c r="DS39" s="111" t="s">
        <v>101</v>
      </c>
      <c r="DT39" s="111"/>
      <c r="DU39" s="43"/>
      <c r="DV39" s="43"/>
      <c r="DW39" s="43"/>
      <c r="DX39" s="42"/>
      <c r="DY39" s="43"/>
      <c r="DZ39" s="43"/>
      <c r="EA39" s="44"/>
      <c r="EB39" s="43"/>
      <c r="EC39" s="43"/>
      <c r="ED39" s="44"/>
    </row>
    <row r="40" spans="21:134">
      <c r="V40" s="39" t="s">
        <v>41</v>
      </c>
      <c r="W40" s="39">
        <f t="shared" ref="W40:Z46" si="71">AD2</f>
        <v>-0.31830543978200837</v>
      </c>
      <c r="X40" s="40">
        <f t="shared" si="71"/>
        <v>0.7642767403815105</v>
      </c>
      <c r="Y40" s="40">
        <f t="shared" si="71"/>
        <v>0.13760579097828574</v>
      </c>
      <c r="Z40" s="48">
        <f t="shared" si="71"/>
        <v>0.58284055846730654</v>
      </c>
      <c r="AA40" s="42"/>
      <c r="AB40" s="43"/>
      <c r="AC40" s="52" t="s">
        <v>102</v>
      </c>
      <c r="AD40" s="52"/>
      <c r="AE40" s="43"/>
      <c r="AF40" s="43"/>
      <c r="AG40" s="42"/>
      <c r="AH40" s="43"/>
      <c r="AI40" s="43"/>
      <c r="AJ40" s="44"/>
      <c r="AK40" s="43"/>
      <c r="AL40" s="43"/>
      <c r="AM40" s="44"/>
      <c r="AN40" s="35"/>
      <c r="AO40" s="39" t="s">
        <v>41</v>
      </c>
      <c r="AP40" s="39">
        <f t="shared" ref="AP40:AS46" si="72">Z2</f>
        <v>-0.29919659088010836</v>
      </c>
      <c r="AQ40" s="40">
        <f t="shared" si="72"/>
        <v>0.77035206264884437</v>
      </c>
      <c r="AR40" s="40">
        <f t="shared" si="72"/>
        <v>0.15464965609384879</v>
      </c>
      <c r="AS40" s="48">
        <f t="shared" si="72"/>
        <v>0.60696727599256095</v>
      </c>
      <c r="AT40" s="42"/>
      <c r="AU40" s="43"/>
      <c r="AV40" s="52" t="s">
        <v>102</v>
      </c>
      <c r="AW40" s="52"/>
      <c r="AX40" s="43"/>
      <c r="AY40" s="43"/>
      <c r="AZ40" s="42"/>
      <c r="BA40" s="43"/>
      <c r="BB40" s="43"/>
      <c r="BC40" s="44"/>
      <c r="BD40" s="43"/>
      <c r="BE40" s="43"/>
      <c r="BF40" s="44"/>
      <c r="BG40" s="35"/>
      <c r="BH40" s="39" t="s">
        <v>41</v>
      </c>
      <c r="BI40" s="39">
        <f>V2</f>
        <v>-0.29797972059281636</v>
      </c>
      <c r="BJ40" s="40">
        <f t="shared" ref="BI40:BL46" si="73">W2</f>
        <v>0.75898278096677685</v>
      </c>
      <c r="BK40" s="40">
        <f t="shared" si="73"/>
        <v>0.12182599295643581</v>
      </c>
      <c r="BL40" s="48">
        <f t="shared" si="73"/>
        <v>0.59174705451088316</v>
      </c>
      <c r="BM40" s="42"/>
      <c r="BN40" s="43"/>
      <c r="BO40" s="52" t="s">
        <v>102</v>
      </c>
      <c r="BP40" s="52"/>
      <c r="BQ40" s="43"/>
      <c r="BR40" s="43"/>
      <c r="BS40" s="42"/>
      <c r="BT40" s="43"/>
      <c r="BU40" s="43"/>
      <c r="BV40" s="44"/>
      <c r="BW40" s="43"/>
      <c r="BX40" s="43"/>
      <c r="BY40" s="44"/>
      <c r="BZ40" s="35"/>
      <c r="CA40" s="39" t="s">
        <v>41</v>
      </c>
      <c r="CB40" s="39">
        <f>R2</f>
        <v>-0.27740811643946545</v>
      </c>
      <c r="CC40" s="40">
        <f t="shared" ref="CB40:CE46" si="74">S2</f>
        <v>0.74315361092301913</v>
      </c>
      <c r="CD40" s="40">
        <f t="shared" si="74"/>
        <v>8.1917992711153312E-2</v>
      </c>
      <c r="CE40" s="48">
        <f t="shared" si="74"/>
        <v>0.60961340845940681</v>
      </c>
      <c r="CF40" s="42"/>
      <c r="CG40" s="43"/>
      <c r="CH40" s="52" t="s">
        <v>102</v>
      </c>
      <c r="CI40" s="52"/>
      <c r="CJ40" s="43"/>
      <c r="CK40" s="43"/>
      <c r="CL40" s="42"/>
      <c r="CM40" s="43"/>
      <c r="CN40" s="43"/>
      <c r="CO40" s="44"/>
      <c r="CP40" s="43"/>
      <c r="CQ40" s="43"/>
      <c r="CR40" s="44"/>
      <c r="CS40" s="35"/>
      <c r="CT40" s="39" t="s">
        <v>41</v>
      </c>
      <c r="CU40" s="39">
        <f t="shared" ref="CU40:CX46" si="75">N2</f>
        <v>-0.18138926378295278</v>
      </c>
      <c r="CV40" s="40">
        <f t="shared" si="75"/>
        <v>0.7528154431214984</v>
      </c>
      <c r="CW40" s="40">
        <f t="shared" si="75"/>
        <v>7.4214296462180626E-2</v>
      </c>
      <c r="CX40" s="48">
        <f t="shared" si="75"/>
        <v>0.72131905304390498</v>
      </c>
      <c r="CY40" s="42"/>
      <c r="CZ40" s="43"/>
      <c r="DA40" s="52" t="s">
        <v>102</v>
      </c>
      <c r="DB40" s="52"/>
      <c r="DC40" s="43"/>
      <c r="DD40" s="43"/>
      <c r="DE40" s="42"/>
      <c r="DF40" s="43"/>
      <c r="DG40" s="43"/>
      <c r="DH40" s="44"/>
      <c r="DI40" s="43"/>
      <c r="DJ40" s="43"/>
      <c r="DK40" s="44"/>
      <c r="DL40" s="35"/>
      <c r="DM40" s="39" t="s">
        <v>41</v>
      </c>
      <c r="DN40" s="39">
        <f t="shared" ref="DN40:DQ46" si="76">J2</f>
        <v>2.7863110545173181E-2</v>
      </c>
      <c r="DO40" s="40">
        <f t="shared" si="76"/>
        <v>0.79350029118523202</v>
      </c>
      <c r="DP40" s="40">
        <f t="shared" si="76"/>
        <v>1.5747153669060251E-2</v>
      </c>
      <c r="DQ40" s="48">
        <f t="shared" si="76"/>
        <v>0.82857867416701825</v>
      </c>
      <c r="DR40" s="42"/>
      <c r="DS40" s="43"/>
      <c r="DT40" s="52" t="s">
        <v>102</v>
      </c>
      <c r="DU40" s="52"/>
      <c r="DV40" s="43"/>
      <c r="DW40" s="43"/>
      <c r="DX40" s="42"/>
      <c r="DY40" s="43"/>
      <c r="DZ40" s="43"/>
      <c r="EA40" s="44"/>
      <c r="EB40" s="43"/>
      <c r="EC40" s="43"/>
      <c r="ED40" s="44"/>
    </row>
    <row r="41" spans="21:134">
      <c r="V41" s="42" t="s">
        <v>30</v>
      </c>
      <c r="W41" s="42">
        <f t="shared" si="71"/>
        <v>0.48712100064376529</v>
      </c>
      <c r="X41" s="43">
        <f t="shared" si="71"/>
        <v>0.65379359031835393</v>
      </c>
      <c r="Y41" s="43">
        <f t="shared" si="71"/>
        <v>0.31405728821721202</v>
      </c>
      <c r="Z41" s="44">
        <f t="shared" si="71"/>
        <v>0.34792757766275029</v>
      </c>
      <c r="AA41" s="42"/>
      <c r="AB41" s="57" t="s">
        <v>103</v>
      </c>
      <c r="AC41" s="58">
        <f>PRODUCT(AC33,W41)</f>
        <v>-0.11723391382859427</v>
      </c>
      <c r="AD41" s="58">
        <f>PRODUCT(AD33,X41)</f>
        <v>4.6654198761911181E-2</v>
      </c>
      <c r="AE41" s="58">
        <f>PRODUCT(AE33,Y41)</f>
        <v>5.0642034464278757E-2</v>
      </c>
      <c r="AF41" s="58">
        <f>PRODUCT(AF33,Z41)</f>
        <v>9.4906759996994244E-2</v>
      </c>
      <c r="AG41" s="42"/>
      <c r="AH41" s="43"/>
      <c r="AI41" s="43"/>
      <c r="AJ41" s="44"/>
      <c r="AK41" s="43"/>
      <c r="AL41" s="43"/>
      <c r="AM41" s="44"/>
      <c r="AN41" s="35"/>
      <c r="AO41" s="42" t="s">
        <v>30</v>
      </c>
      <c r="AP41" s="42">
        <f t="shared" si="72"/>
        <v>0.47511950692865623</v>
      </c>
      <c r="AQ41" s="43">
        <f t="shared" si="72"/>
        <v>0.64612404251920275</v>
      </c>
      <c r="AR41" s="43">
        <f t="shared" si="72"/>
        <v>0.31371514223510216</v>
      </c>
      <c r="AS41" s="44">
        <f t="shared" si="72"/>
        <v>0.34315464297122655</v>
      </c>
      <c r="AT41" s="42"/>
      <c r="AU41" s="57" t="s">
        <v>103</v>
      </c>
      <c r="AV41" s="58">
        <f>PRODUCT(AV33,AP41)</f>
        <v>-0.18072250387302302</v>
      </c>
      <c r="AW41" s="58">
        <f>PRODUCT(AW33,AQ41)</f>
        <v>6.197446520287328E-2</v>
      </c>
      <c r="AX41" s="58">
        <f>PRODUCT(AX33,AR41)</f>
        <v>-3.2549744508221533E-2</v>
      </c>
      <c r="AY41" s="58">
        <f>PRODUCT(AY33,AS41)</f>
        <v>0.13787065633790821</v>
      </c>
      <c r="AZ41" s="42"/>
      <c r="BA41" s="43"/>
      <c r="BB41" s="43"/>
      <c r="BC41" s="44"/>
      <c r="BD41" s="43"/>
      <c r="BE41" s="43"/>
      <c r="BF41" s="44"/>
      <c r="BG41" s="35"/>
      <c r="BH41" s="42" t="s">
        <v>30</v>
      </c>
      <c r="BI41" s="42">
        <f t="shared" si="73"/>
        <v>0.47547302051499807</v>
      </c>
      <c r="BJ41" s="43">
        <f t="shared" si="73"/>
        <v>0.63750206919037777</v>
      </c>
      <c r="BK41" s="43">
        <f t="shared" si="73"/>
        <v>0.30676957544279609</v>
      </c>
      <c r="BL41" s="44">
        <f t="shared" si="73"/>
        <v>0.34346267100588401</v>
      </c>
      <c r="BM41" s="42"/>
      <c r="BN41" s="57" t="s">
        <v>103</v>
      </c>
      <c r="BO41" s="58">
        <f>PRODUCT(BO33,BI41)</f>
        <v>-0.2319389219185449</v>
      </c>
      <c r="BP41" s="58">
        <f>PRODUCT(BP33,BJ41)</f>
        <v>6.5283475113426775E-2</v>
      </c>
      <c r="BQ41" s="58">
        <f>PRODUCT(BQ33,BK41)</f>
        <v>-7.4613858013027126E-2</v>
      </c>
      <c r="BR41" s="58">
        <f>PRODUCT(BR33,BL41)</f>
        <v>0.14649667207887487</v>
      </c>
      <c r="BS41" s="42"/>
      <c r="BT41" s="43"/>
      <c r="BU41" s="43"/>
      <c r="BV41" s="44"/>
      <c r="BW41" s="43"/>
      <c r="BX41" s="43"/>
      <c r="BY41" s="44"/>
      <c r="BZ41" s="35"/>
      <c r="CA41" s="42" t="s">
        <v>30</v>
      </c>
      <c r="CB41" s="42">
        <f t="shared" si="74"/>
        <v>0.47177338659740453</v>
      </c>
      <c r="CC41" s="43">
        <f t="shared" si="74"/>
        <v>0.63391206832735925</v>
      </c>
      <c r="CD41" s="43">
        <f t="shared" si="74"/>
        <v>0.30943253290288497</v>
      </c>
      <c r="CE41" s="44">
        <f t="shared" si="74"/>
        <v>0.3312234501845332</v>
      </c>
      <c r="CF41" s="42"/>
      <c r="CG41" s="57" t="s">
        <v>103</v>
      </c>
      <c r="CH41" s="58">
        <f>PRODUCT(CH33,CB41)</f>
        <v>-0.26676491928872331</v>
      </c>
      <c r="CI41" s="58">
        <f>PRODUCT(CI33,CC41)</f>
        <v>6.8736439360054469E-2</v>
      </c>
      <c r="CJ41" s="58">
        <f>PRODUCT(CJ33,CD41)</f>
        <v>-0.10008734292119621</v>
      </c>
      <c r="CK41" s="58">
        <f>PRODUCT(CK33,CE41)</f>
        <v>0.13906304092474442</v>
      </c>
      <c r="CL41" s="42"/>
      <c r="CM41" s="43"/>
      <c r="CN41" s="43"/>
      <c r="CO41" s="44"/>
      <c r="CP41" s="43"/>
      <c r="CQ41" s="43"/>
      <c r="CR41" s="44"/>
      <c r="CS41" s="35"/>
      <c r="CT41" s="42" t="s">
        <v>30</v>
      </c>
      <c r="CU41" s="42">
        <f t="shared" si="75"/>
        <v>0.4399313006277849</v>
      </c>
      <c r="CV41" s="43">
        <f t="shared" si="75"/>
        <v>0.62601088040986053</v>
      </c>
      <c r="CW41" s="43">
        <f t="shared" si="75"/>
        <v>0.3209557294077453</v>
      </c>
      <c r="CX41" s="44">
        <f t="shared" si="75"/>
        <v>0.30449866485757004</v>
      </c>
      <c r="CY41" s="42"/>
      <c r="CZ41" s="57" t="s">
        <v>103</v>
      </c>
      <c r="DA41" s="58">
        <f>PRODUCT(DA33,CU41)</f>
        <v>-0.28819101871883784</v>
      </c>
      <c r="DB41" s="58">
        <f>PRODUCT(DB33,CV41)</f>
        <v>6.9923675662473567E-2</v>
      </c>
      <c r="DC41" s="58">
        <f>PRODUCT(DC33,CW41)</f>
        <v>-0.12442953043899493</v>
      </c>
      <c r="DD41" s="58">
        <f>PRODUCT(DD33,CX41)</f>
        <v>0.12755292727449283</v>
      </c>
      <c r="DE41" s="42"/>
      <c r="DF41" s="43"/>
      <c r="DG41" s="43"/>
      <c r="DH41" s="44"/>
      <c r="DI41" s="43"/>
      <c r="DJ41" s="43"/>
      <c r="DK41" s="44"/>
      <c r="DL41" s="35"/>
      <c r="DM41" s="42" t="s">
        <v>30</v>
      </c>
      <c r="DN41" s="42">
        <f t="shared" si="76"/>
        <v>0.39976486804201899</v>
      </c>
      <c r="DO41" s="43">
        <f t="shared" si="76"/>
        <v>0.61293337575518902</v>
      </c>
      <c r="DP41" s="43">
        <f t="shared" si="76"/>
        <v>0.34788925073873855</v>
      </c>
      <c r="DQ41" s="44">
        <f t="shared" si="76"/>
        <v>0.26082897459849141</v>
      </c>
      <c r="DR41" s="42"/>
      <c r="DS41" s="57" t="s">
        <v>103</v>
      </c>
      <c r="DT41" s="58">
        <f>PRODUCT(DT33,DN41)</f>
        <v>-0.30269510124327231</v>
      </c>
      <c r="DU41" s="58">
        <f>PRODUCT(DU33,DO41)</f>
        <v>7.6220529610268872E-2</v>
      </c>
      <c r="DV41" s="58">
        <f>PRODUCT(DV33,DP41)</f>
        <v>-0.15347901055896651</v>
      </c>
      <c r="DW41" s="58">
        <f>PRODUCT(DW33,DQ41)</f>
        <v>-3.1437517160229987E-2</v>
      </c>
      <c r="DX41" s="42"/>
      <c r="DY41" s="43"/>
      <c r="DZ41" s="43"/>
      <c r="EA41" s="44"/>
      <c r="EB41" s="43"/>
      <c r="EC41" s="43"/>
      <c r="ED41" s="44"/>
    </row>
    <row r="42" spans="21:134">
      <c r="V42" s="42" t="s">
        <v>31</v>
      </c>
      <c r="W42" s="42">
        <f t="shared" si="71"/>
        <v>0.56437679019159326</v>
      </c>
      <c r="X42" s="43">
        <f t="shared" si="71"/>
        <v>0.39533289831609192</v>
      </c>
      <c r="Y42" s="43">
        <f t="shared" si="71"/>
        <v>0.4081757080612422</v>
      </c>
      <c r="Z42" s="44">
        <f t="shared" si="71"/>
        <v>0.40334853735250348</v>
      </c>
      <c r="AA42" s="55">
        <v>6</v>
      </c>
      <c r="AB42" s="111" t="s">
        <v>104</v>
      </c>
      <c r="AC42" s="111"/>
      <c r="AD42" s="43"/>
      <c r="AE42" s="43"/>
      <c r="AF42" s="43"/>
      <c r="AG42" s="42"/>
      <c r="AH42" s="43"/>
      <c r="AI42" s="43"/>
      <c r="AJ42" s="44"/>
      <c r="AK42" s="43"/>
      <c r="AL42" s="43"/>
      <c r="AM42" s="44"/>
      <c r="AN42" s="35"/>
      <c r="AO42" s="42" t="s">
        <v>31</v>
      </c>
      <c r="AP42" s="42">
        <f t="shared" si="72"/>
        <v>0.56524897263530793</v>
      </c>
      <c r="AQ42" s="43">
        <f t="shared" si="72"/>
        <v>0.3920877600407599</v>
      </c>
      <c r="AR42" s="43">
        <f t="shared" si="72"/>
        <v>0.40535690247150674</v>
      </c>
      <c r="AS42" s="44">
        <f t="shared" si="72"/>
        <v>0.41031427122762565</v>
      </c>
      <c r="AT42" s="55">
        <v>6</v>
      </c>
      <c r="AU42" s="111" t="s">
        <v>104</v>
      </c>
      <c r="AV42" s="111"/>
      <c r="AW42" s="43"/>
      <c r="AX42" s="43"/>
      <c r="AY42" s="43"/>
      <c r="AZ42" s="42"/>
      <c r="BA42" s="43"/>
      <c r="BB42" s="43"/>
      <c r="BC42" s="44"/>
      <c r="BD42" s="43"/>
      <c r="BE42" s="43"/>
      <c r="BF42" s="44"/>
      <c r="BG42" s="35"/>
      <c r="BH42" s="42" t="s">
        <v>31</v>
      </c>
      <c r="BI42" s="42">
        <f t="shared" si="73"/>
        <v>0.55551721168811297</v>
      </c>
      <c r="BJ42" s="43">
        <f t="shared" si="73"/>
        <v>0.39401583058977685</v>
      </c>
      <c r="BK42" s="43">
        <f t="shared" si="73"/>
        <v>0.41603844534067819</v>
      </c>
      <c r="BL42" s="44">
        <f t="shared" si="73"/>
        <v>0.40543988631472472</v>
      </c>
      <c r="BM42" s="55">
        <v>6</v>
      </c>
      <c r="BN42" s="111" t="s">
        <v>104</v>
      </c>
      <c r="BO42" s="111"/>
      <c r="BP42" s="43"/>
      <c r="BQ42" s="43"/>
      <c r="BR42" s="43"/>
      <c r="BS42" s="42"/>
      <c r="BT42" s="43"/>
      <c r="BU42" s="43"/>
      <c r="BV42" s="44"/>
      <c r="BW42" s="43"/>
      <c r="BX42" s="43"/>
      <c r="BY42" s="44"/>
      <c r="BZ42" s="35"/>
      <c r="CA42" s="42" t="s">
        <v>31</v>
      </c>
      <c r="CB42" s="42">
        <f t="shared" si="74"/>
        <v>0.57501452566959765</v>
      </c>
      <c r="CC42" s="43">
        <f t="shared" si="74"/>
        <v>0.3903509917656478</v>
      </c>
      <c r="CD42" s="43">
        <f t="shared" si="74"/>
        <v>0.42654847689039366</v>
      </c>
      <c r="CE42" s="44">
        <f t="shared" si="74"/>
        <v>0.40466933598473009</v>
      </c>
      <c r="CF42" s="55">
        <v>6</v>
      </c>
      <c r="CG42" s="111" t="s">
        <v>104</v>
      </c>
      <c r="CH42" s="111"/>
      <c r="CI42" s="43"/>
      <c r="CJ42" s="43"/>
      <c r="CK42" s="43"/>
      <c r="CL42" s="42"/>
      <c r="CM42" s="43"/>
      <c r="CN42" s="43"/>
      <c r="CO42" s="44"/>
      <c r="CP42" s="43"/>
      <c r="CQ42" s="43"/>
      <c r="CR42" s="44"/>
      <c r="CS42" s="35"/>
      <c r="CT42" s="42" t="s">
        <v>31</v>
      </c>
      <c r="CU42" s="42">
        <f t="shared" si="75"/>
        <v>0.62007204133340699</v>
      </c>
      <c r="CV42" s="43">
        <f t="shared" si="75"/>
        <v>0.37656593414633199</v>
      </c>
      <c r="CW42" s="43">
        <f t="shared" si="75"/>
        <v>0.42321529159315757</v>
      </c>
      <c r="CX42" s="44">
        <f t="shared" si="75"/>
        <v>0.44000020779493376</v>
      </c>
      <c r="CY42" s="55">
        <v>6</v>
      </c>
      <c r="CZ42" s="111" t="s">
        <v>104</v>
      </c>
      <c r="DA42" s="111"/>
      <c r="DB42" s="43"/>
      <c r="DC42" s="43"/>
      <c r="DD42" s="43"/>
      <c r="DE42" s="42"/>
      <c r="DF42" s="43"/>
      <c r="DG42" s="43"/>
      <c r="DH42" s="44"/>
      <c r="DI42" s="43"/>
      <c r="DJ42" s="43"/>
      <c r="DK42" s="44"/>
      <c r="DL42" s="35"/>
      <c r="DM42" s="42" t="s">
        <v>31</v>
      </c>
      <c r="DN42" s="42">
        <f t="shared" si="76"/>
        <v>0.69935005064993083</v>
      </c>
      <c r="DO42" s="43">
        <f t="shared" si="76"/>
        <v>0.35259696757360037</v>
      </c>
      <c r="DP42" s="43">
        <f t="shared" si="76"/>
        <v>0.40283755455337455</v>
      </c>
      <c r="DQ42" s="44">
        <f t="shared" si="76"/>
        <v>0.50532279594327711</v>
      </c>
      <c r="DR42" s="55">
        <v>6</v>
      </c>
      <c r="DS42" s="111" t="s">
        <v>104</v>
      </c>
      <c r="DT42" s="111"/>
      <c r="DU42" s="43"/>
      <c r="DV42" s="43"/>
      <c r="DW42" s="43"/>
      <c r="DX42" s="42"/>
      <c r="DY42" s="43"/>
      <c r="DZ42" s="43"/>
      <c r="EA42" s="44"/>
      <c r="EB42" s="43"/>
      <c r="EC42" s="43"/>
      <c r="ED42" s="44"/>
    </row>
    <row r="43" spans="21:134">
      <c r="V43" s="42" t="s">
        <v>32</v>
      </c>
      <c r="W43" s="42">
        <f t="shared" si="71"/>
        <v>0.52944161764990416</v>
      </c>
      <c r="X43" s="43">
        <f t="shared" si="71"/>
        <v>0.26074393015921954</v>
      </c>
      <c r="Y43" s="43">
        <f t="shared" si="71"/>
        <v>0.32416337581633697</v>
      </c>
      <c r="Z43" s="44">
        <f t="shared" si="71"/>
        <v>0.61210510859204892</v>
      </c>
      <c r="AA43" s="42"/>
      <c r="AB43" s="43"/>
      <c r="AC43" s="43" t="s">
        <v>105</v>
      </c>
      <c r="AD43" s="43"/>
      <c r="AE43" s="43"/>
      <c r="AF43" s="43"/>
      <c r="AG43" s="42"/>
      <c r="AH43" s="43"/>
      <c r="AI43" s="43"/>
      <c r="AJ43" s="44"/>
      <c r="AK43" s="43"/>
      <c r="AL43" s="43"/>
      <c r="AM43" s="44"/>
      <c r="AN43" s="35"/>
      <c r="AO43" s="42" t="s">
        <v>32</v>
      </c>
      <c r="AP43" s="42">
        <f t="shared" si="72"/>
        <v>0.53914823745523999</v>
      </c>
      <c r="AQ43" s="43">
        <f t="shared" si="72"/>
        <v>0.25594176512411071</v>
      </c>
      <c r="AR43" s="43">
        <f t="shared" si="72"/>
        <v>0.33353386804999097</v>
      </c>
      <c r="AS43" s="44">
        <f t="shared" si="72"/>
        <v>0.61891107191248484</v>
      </c>
      <c r="AT43" s="42"/>
      <c r="AU43" s="43"/>
      <c r="AV43" s="43" t="s">
        <v>105</v>
      </c>
      <c r="AW43" s="43"/>
      <c r="AX43" s="43"/>
      <c r="AY43" s="43"/>
      <c r="AZ43" s="42"/>
      <c r="BA43" s="43"/>
      <c r="BB43" s="43"/>
      <c r="BC43" s="44"/>
      <c r="BD43" s="43"/>
      <c r="BE43" s="43"/>
      <c r="BF43" s="44"/>
      <c r="BG43" s="35"/>
      <c r="BH43" s="42" t="s">
        <v>32</v>
      </c>
      <c r="BI43" s="42">
        <f t="shared" si="73"/>
        <v>0.53672454160969585</v>
      </c>
      <c r="BJ43" s="43">
        <f t="shared" si="73"/>
        <v>0.26843316504803572</v>
      </c>
      <c r="BK43" s="43">
        <f t="shared" si="73"/>
        <v>0.33778536204371701</v>
      </c>
      <c r="BL43" s="44">
        <f t="shared" si="73"/>
        <v>0.62554013642088246</v>
      </c>
      <c r="BM43" s="42"/>
      <c r="BN43" s="43"/>
      <c r="BO43" s="43" t="s">
        <v>105</v>
      </c>
      <c r="BP43" s="43"/>
      <c r="BQ43" s="43"/>
      <c r="BR43" s="43"/>
      <c r="BS43" s="42"/>
      <c r="BT43" s="43"/>
      <c r="BU43" s="43"/>
      <c r="BV43" s="44"/>
      <c r="BW43" s="43"/>
      <c r="BX43" s="43"/>
      <c r="BY43" s="44"/>
      <c r="BZ43" s="35"/>
      <c r="CA43" s="42" t="s">
        <v>32</v>
      </c>
      <c r="CB43" s="42">
        <f t="shared" si="74"/>
        <v>0.53662894995968935</v>
      </c>
      <c r="CC43" s="43">
        <f t="shared" si="74"/>
        <v>0.27854535808631231</v>
      </c>
      <c r="CD43" s="43">
        <f t="shared" si="74"/>
        <v>0.34100751925562217</v>
      </c>
      <c r="CE43" s="44">
        <f t="shared" si="74"/>
        <v>0.62080439593447012</v>
      </c>
      <c r="CF43" s="42"/>
      <c r="CG43" s="43"/>
      <c r="CH43" s="43" t="s">
        <v>105</v>
      </c>
      <c r="CI43" s="43"/>
      <c r="CJ43" s="43"/>
      <c r="CK43" s="43"/>
      <c r="CL43" s="42"/>
      <c r="CM43" s="43"/>
      <c r="CN43" s="43"/>
      <c r="CO43" s="44"/>
      <c r="CP43" s="43"/>
      <c r="CQ43" s="43"/>
      <c r="CR43" s="44"/>
      <c r="CS43" s="35"/>
      <c r="CT43" s="42" t="s">
        <v>32</v>
      </c>
      <c r="CU43" s="42">
        <f t="shared" si="75"/>
        <v>0.55839528845966568</v>
      </c>
      <c r="CV43" s="43">
        <f t="shared" si="75"/>
        <v>0.26197260809872935</v>
      </c>
      <c r="CW43" s="43">
        <f t="shared" si="75"/>
        <v>0.36051957329019751</v>
      </c>
      <c r="CX43" s="44">
        <f t="shared" si="75"/>
        <v>0.61488369682211819</v>
      </c>
      <c r="CY43" s="42"/>
      <c r="CZ43" s="43"/>
      <c r="DA43" s="43" t="s">
        <v>105</v>
      </c>
      <c r="DB43" s="43"/>
      <c r="DC43" s="43"/>
      <c r="DD43" s="43"/>
      <c r="DE43" s="42"/>
      <c r="DF43" s="43"/>
      <c r="DG43" s="43"/>
      <c r="DH43" s="44"/>
      <c r="DI43" s="43"/>
      <c r="DJ43" s="43"/>
      <c r="DK43" s="44"/>
      <c r="DL43" s="35"/>
      <c r="DM43" s="42" t="s">
        <v>32</v>
      </c>
      <c r="DN43" s="42">
        <f t="shared" si="76"/>
        <v>0.55693824409522963</v>
      </c>
      <c r="DO43" s="43">
        <f t="shared" si="76"/>
        <v>0.25086378557250449</v>
      </c>
      <c r="DP43" s="43">
        <f t="shared" si="76"/>
        <v>0.37435796712096248</v>
      </c>
      <c r="DQ43" s="44">
        <f t="shared" si="76"/>
        <v>0.59977307622254816</v>
      </c>
      <c r="DR43" s="42"/>
      <c r="DS43" s="43"/>
      <c r="DT43" s="43" t="s">
        <v>105</v>
      </c>
      <c r="DU43" s="43"/>
      <c r="DV43" s="43"/>
      <c r="DW43" s="43"/>
      <c r="DX43" s="42"/>
      <c r="DY43" s="43"/>
      <c r="DZ43" s="43"/>
      <c r="EA43" s="44"/>
      <c r="EB43" s="43"/>
      <c r="EC43" s="43"/>
      <c r="ED43" s="44"/>
    </row>
    <row r="44" spans="21:134">
      <c r="V44" s="42" t="s">
        <v>147</v>
      </c>
      <c r="W44" s="42">
        <f t="shared" si="71"/>
        <v>-0.31110099856624812</v>
      </c>
      <c r="X44" s="43">
        <f t="shared" si="71"/>
        <v>0.81582664036651609</v>
      </c>
      <c r="Y44" s="43">
        <f t="shared" si="71"/>
        <v>7.1715003277195211E-2</v>
      </c>
      <c r="Z44" s="44">
        <f t="shared" si="71"/>
        <v>0.3425286513266203</v>
      </c>
      <c r="AA44" s="42"/>
      <c r="AB44" s="57" t="s">
        <v>106</v>
      </c>
      <c r="AC44" s="58">
        <f>PRODUCT(AC33,W38)</f>
        <v>6.654336103693903E-2</v>
      </c>
      <c r="AD44" s="58">
        <f>PRODUCT(AD33,X38)</f>
        <v>5.7065909520370321E-2</v>
      </c>
      <c r="AE44" s="58">
        <f>PRODUCT(AE33,Y38)</f>
        <v>1.1258570117995274E-2</v>
      </c>
      <c r="AF44" s="58">
        <f>PRODUCT(AF33,Z38)</f>
        <v>9.4505229819892664E-2</v>
      </c>
      <c r="AG44" s="42"/>
      <c r="AH44" s="43"/>
      <c r="AI44" s="43"/>
      <c r="AJ44" s="44"/>
      <c r="AK44" s="43"/>
      <c r="AL44" s="43"/>
      <c r="AM44" s="44"/>
      <c r="AN44" s="35"/>
      <c r="AO44" s="42" t="s">
        <v>147</v>
      </c>
      <c r="AP44" s="42">
        <f t="shared" si="72"/>
        <v>-0.27649566201386083</v>
      </c>
      <c r="AQ44" s="43">
        <f t="shared" si="72"/>
        <v>0.79969920950748052</v>
      </c>
      <c r="AR44" s="43">
        <f t="shared" si="72"/>
        <v>6.9820180762188697E-2</v>
      </c>
      <c r="AS44" s="44">
        <f t="shared" si="72"/>
        <v>0.34645557059094767</v>
      </c>
      <c r="AT44" s="42"/>
      <c r="AU44" s="57" t="s">
        <v>106</v>
      </c>
      <c r="AV44" s="58">
        <f>PRODUCT(AV33,AP38)</f>
        <v>9.040238051166101E-2</v>
      </c>
      <c r="AW44" s="58">
        <f>PRODUCT(AW33,AQ38)</f>
        <v>7.3868211194239489E-2</v>
      </c>
      <c r="AX44" s="58">
        <f>PRODUCT(AX33,AR38)</f>
        <v>-5.4530642488598326E-3</v>
      </c>
      <c r="AY44" s="58">
        <f>PRODUCT(AY33,AS38)</f>
        <v>0.13529606650143075</v>
      </c>
      <c r="AZ44" s="42"/>
      <c r="BA44" s="43"/>
      <c r="BB44" s="43"/>
      <c r="BC44" s="44"/>
      <c r="BD44" s="43"/>
      <c r="BE44" s="43"/>
      <c r="BF44" s="44"/>
      <c r="BG44" s="35"/>
      <c r="BH44" s="42" t="s">
        <v>147</v>
      </c>
      <c r="BI44" s="42">
        <f t="shared" si="73"/>
        <v>-0.23766788049846571</v>
      </c>
      <c r="BJ44" s="43">
        <f t="shared" si="73"/>
        <v>0.77012406761795593</v>
      </c>
      <c r="BK44" s="43">
        <f t="shared" si="73"/>
        <v>5.2556751283135743E-2</v>
      </c>
      <c r="BL44" s="44">
        <f t="shared" si="73"/>
        <v>0.33674659009325636</v>
      </c>
      <c r="BM44" s="42"/>
      <c r="BN44" s="57" t="s">
        <v>106</v>
      </c>
      <c r="BO44" s="58">
        <f>PRODUCT(BO33,BI38)</f>
        <v>8.4287015362277201E-2</v>
      </c>
      <c r="BP44" s="58">
        <f>PRODUCT(BP33,BJ38)</f>
        <v>7.4402120030713129E-2</v>
      </c>
      <c r="BQ44" s="58">
        <f>PRODUCT(BQ33,BK38)</f>
        <v>-8.8770138152053785E-3</v>
      </c>
      <c r="BR44" s="58">
        <f>PRODUCT(BR33,BL38)</f>
        <v>0.14044769354244105</v>
      </c>
      <c r="BS44" s="42"/>
      <c r="BT44" s="43"/>
      <c r="BU44" s="43"/>
      <c r="BV44" s="44"/>
      <c r="BW44" s="43"/>
      <c r="BX44" s="43"/>
      <c r="BY44" s="44"/>
      <c r="BZ44" s="35"/>
      <c r="CA44" s="42" t="s">
        <v>147</v>
      </c>
      <c r="CB44" s="42">
        <f t="shared" si="74"/>
        <v>-0.17278773848302367</v>
      </c>
      <c r="CC44" s="43">
        <f t="shared" si="74"/>
        <v>0.72654688478700935</v>
      </c>
      <c r="CD44" s="43">
        <f t="shared" si="74"/>
        <v>3.6497211534282752E-2</v>
      </c>
      <c r="CE44" s="44">
        <f t="shared" si="74"/>
        <v>0.32928079031536411</v>
      </c>
      <c r="CF44" s="42"/>
      <c r="CG44" s="57" t="s">
        <v>106</v>
      </c>
      <c r="CH44" s="58">
        <f>PRODUCT(CH33,CB38)</f>
        <v>4.1216895937583792E-2</v>
      </c>
      <c r="CI44" s="58">
        <f>PRODUCT(CI33,CC38)</f>
        <v>7.0959976566870295E-2</v>
      </c>
      <c r="CJ44" s="58">
        <f>PRODUCT(CJ33,CD38)</f>
        <v>-8.4544500925057033E-3</v>
      </c>
      <c r="CK44" s="58">
        <f>PRODUCT(CK33,CE38)</f>
        <v>0.13213931141036669</v>
      </c>
      <c r="CL44" s="42"/>
      <c r="CM44" s="43"/>
      <c r="CN44" s="43"/>
      <c r="CO44" s="44"/>
      <c r="CP44" s="43"/>
      <c r="CQ44" s="43"/>
      <c r="CR44" s="44"/>
      <c r="CS44" s="35"/>
      <c r="CT44" s="42" t="s">
        <v>147</v>
      </c>
      <c r="CU44" s="42">
        <f t="shared" si="75"/>
        <v>-7.2892022809270082E-2</v>
      </c>
      <c r="CV44" s="43">
        <f t="shared" si="75"/>
        <v>0.65441832502174646</v>
      </c>
      <c r="CW44" s="43">
        <f t="shared" si="75"/>
        <v>2.6137989380783568E-2</v>
      </c>
      <c r="CX44" s="44">
        <f t="shared" si="75"/>
        <v>0.31473235691743201</v>
      </c>
      <c r="CY44" s="42"/>
      <c r="CZ44" s="57" t="s">
        <v>106</v>
      </c>
      <c r="DA44" s="58">
        <f>PRODUCT(DA33,CU38)</f>
        <v>-7.2967556407231987E-3</v>
      </c>
      <c r="DB44" s="58">
        <f>PRODUCT(DB33,CV38)</f>
        <v>5.4325374517488353E-2</v>
      </c>
      <c r="DC44" s="58">
        <f>PRODUCT(DC33,CW38)</f>
        <v>-2.1238380880368272E-3</v>
      </c>
      <c r="DD44" s="58">
        <f>PRODUCT(DD33,CX38)</f>
        <v>9.0530438199017571E-2</v>
      </c>
      <c r="DE44" s="42"/>
      <c r="DF44" s="43"/>
      <c r="DG44" s="43"/>
      <c r="DH44" s="44"/>
      <c r="DI44" s="43"/>
      <c r="DJ44" s="43"/>
      <c r="DK44" s="44"/>
      <c r="DL44" s="35"/>
      <c r="DM44" s="42" t="s">
        <v>147</v>
      </c>
      <c r="DN44" s="42">
        <f t="shared" si="76"/>
        <v>1.1138692710331344E-2</v>
      </c>
      <c r="DO44" s="43">
        <f t="shared" si="76"/>
        <v>0.48636281213888971</v>
      </c>
      <c r="DP44" s="43">
        <f t="shared" si="76"/>
        <v>5.4782654911971485E-3</v>
      </c>
      <c r="DQ44" s="44">
        <f t="shared" si="76"/>
        <v>0.21611732595716091</v>
      </c>
      <c r="DR44" s="42"/>
      <c r="DS44" s="57" t="s">
        <v>106</v>
      </c>
      <c r="DT44" s="58">
        <f>PRODUCT(DT33,DN38)</f>
        <v>0</v>
      </c>
      <c r="DU44" s="58">
        <f>PRODUCT(DU33,DO38)</f>
        <v>0</v>
      </c>
      <c r="DV44" s="58">
        <f>PRODUCT(DV33,DP38)</f>
        <v>0</v>
      </c>
      <c r="DW44" s="58">
        <f>PRODUCT(DW33,DQ38)</f>
        <v>0</v>
      </c>
      <c r="DX44" s="42"/>
      <c r="DY44" s="43"/>
      <c r="DZ44" s="43"/>
      <c r="EA44" s="44"/>
      <c r="EB44" s="43"/>
      <c r="EC44" s="43"/>
      <c r="ED44" s="44"/>
    </row>
    <row r="45" spans="21:134">
      <c r="V45" s="42" t="s">
        <v>72</v>
      </c>
      <c r="W45" s="42">
        <f t="shared" si="71"/>
        <v>-0.15959402632182543</v>
      </c>
      <c r="X45" s="43">
        <f t="shared" si="71"/>
        <v>0.17542642807168379</v>
      </c>
      <c r="Y45" s="43">
        <f t="shared" si="71"/>
        <v>2.3207605299804691E-2</v>
      </c>
      <c r="Z45" s="44">
        <f t="shared" si="71"/>
        <v>0.2018312521170379</v>
      </c>
      <c r="AA45" s="55">
        <v>7</v>
      </c>
      <c r="AB45" s="111" t="s">
        <v>107</v>
      </c>
      <c r="AC45" s="111"/>
      <c r="AD45" s="43"/>
      <c r="AE45" s="43"/>
      <c r="AF45" s="43"/>
      <c r="AG45" s="42"/>
      <c r="AH45" s="43"/>
      <c r="AI45" s="43"/>
      <c r="AJ45" s="44"/>
      <c r="AK45" s="43"/>
      <c r="AL45" s="43"/>
      <c r="AM45" s="44"/>
      <c r="AN45" s="35"/>
      <c r="AO45" s="42" t="s">
        <v>72</v>
      </c>
      <c r="AP45" s="42">
        <f t="shared" si="72"/>
        <v>-0.14538598281750395</v>
      </c>
      <c r="AQ45" s="43">
        <f t="shared" si="72"/>
        <v>0.16991169571485765</v>
      </c>
      <c r="AR45" s="43">
        <f t="shared" si="72"/>
        <v>2.324962768812356E-2</v>
      </c>
      <c r="AS45" s="44">
        <f t="shared" si="72"/>
        <v>0.20623876035700922</v>
      </c>
      <c r="AT45" s="55">
        <v>7</v>
      </c>
      <c r="AU45" s="111" t="s">
        <v>107</v>
      </c>
      <c r="AV45" s="111"/>
      <c r="AW45" s="43"/>
      <c r="AX45" s="43"/>
      <c r="AY45" s="43"/>
      <c r="AZ45" s="42"/>
      <c r="BA45" s="43"/>
      <c r="BB45" s="43"/>
      <c r="BC45" s="44"/>
      <c r="BD45" s="43"/>
      <c r="BE45" s="43"/>
      <c r="BF45" s="44"/>
      <c r="BG45" s="35"/>
      <c r="BH45" s="42" t="s">
        <v>72</v>
      </c>
      <c r="BI45" s="42">
        <f t="shared" si="73"/>
        <v>-0.12521341233192662</v>
      </c>
      <c r="BJ45" s="43">
        <f t="shared" si="73"/>
        <v>0.17367668399716238</v>
      </c>
      <c r="BK45" s="43">
        <f t="shared" si="73"/>
        <v>1.7736573540439185E-2</v>
      </c>
      <c r="BL45" s="44">
        <f t="shared" si="73"/>
        <v>0.20303143555040296</v>
      </c>
      <c r="BM45" s="55">
        <v>7</v>
      </c>
      <c r="BN45" s="111" t="s">
        <v>107</v>
      </c>
      <c r="BO45" s="111"/>
      <c r="BP45" s="43"/>
      <c r="BQ45" s="43"/>
      <c r="BR45" s="43"/>
      <c r="BS45" s="42"/>
      <c r="BT45" s="43"/>
      <c r="BU45" s="43"/>
      <c r="BV45" s="44"/>
      <c r="BW45" s="43"/>
      <c r="BX45" s="43"/>
      <c r="BY45" s="44"/>
      <c r="BZ45" s="35"/>
      <c r="CA45" s="42" t="s">
        <v>72</v>
      </c>
      <c r="CB45" s="42">
        <f t="shared" si="74"/>
        <v>-9.1811024941760633E-2</v>
      </c>
      <c r="CC45" s="43">
        <f t="shared" si="74"/>
        <v>0.17296224515168893</v>
      </c>
      <c r="CD45" s="43">
        <f t="shared" si="74"/>
        <v>1.2440300369531174E-2</v>
      </c>
      <c r="CE45" s="44">
        <f t="shared" si="74"/>
        <v>0.19733781681705698</v>
      </c>
      <c r="CF45" s="55">
        <v>7</v>
      </c>
      <c r="CG45" s="111" t="s">
        <v>107</v>
      </c>
      <c r="CH45" s="111"/>
      <c r="CI45" s="43"/>
      <c r="CJ45" s="43"/>
      <c r="CK45" s="43"/>
      <c r="CL45" s="42"/>
      <c r="CM45" s="43"/>
      <c r="CN45" s="43"/>
      <c r="CO45" s="44"/>
      <c r="CP45" s="43"/>
      <c r="CQ45" s="43"/>
      <c r="CR45" s="44"/>
      <c r="CS45" s="35"/>
      <c r="CT45" s="42" t="s">
        <v>72</v>
      </c>
      <c r="CU45" s="42">
        <f t="shared" si="75"/>
        <v>-4.0630627393359597E-2</v>
      </c>
      <c r="CV45" s="43">
        <f t="shared" si="75"/>
        <v>0.15053911180008772</v>
      </c>
      <c r="CW45" s="43">
        <f t="shared" si="75"/>
        <v>9.4211113921422486E-3</v>
      </c>
      <c r="CX45" s="44">
        <f t="shared" si="75"/>
        <v>0.1873772938797055</v>
      </c>
      <c r="CY45" s="55">
        <v>7</v>
      </c>
      <c r="CZ45" s="111" t="s">
        <v>107</v>
      </c>
      <c r="DA45" s="111"/>
      <c r="DB45" s="43"/>
      <c r="DC45" s="43"/>
      <c r="DD45" s="43"/>
      <c r="DE45" s="42"/>
      <c r="DF45" s="43"/>
      <c r="DG45" s="43"/>
      <c r="DH45" s="44"/>
      <c r="DI45" s="43"/>
      <c r="DJ45" s="43"/>
      <c r="DK45" s="44"/>
      <c r="DL45" s="35"/>
      <c r="DM45" s="42" t="s">
        <v>72</v>
      </c>
      <c r="DN45" s="42">
        <f t="shared" si="76"/>
        <v>6.2033074126305642E-3</v>
      </c>
      <c r="DO45" s="43">
        <f t="shared" si="76"/>
        <v>0.11322106743993587</v>
      </c>
      <c r="DP45" s="43">
        <f t="shared" si="76"/>
        <v>2.0508118167682074E-3</v>
      </c>
      <c r="DQ45" s="44">
        <f t="shared" si="76"/>
        <v>0.12764029485379022</v>
      </c>
      <c r="DR45" s="55">
        <v>7</v>
      </c>
      <c r="DS45" s="111" t="s">
        <v>107</v>
      </c>
      <c r="DT45" s="111"/>
      <c r="DU45" s="43"/>
      <c r="DV45" s="43"/>
      <c r="DW45" s="43"/>
      <c r="DX45" s="42"/>
      <c r="DY45" s="43"/>
      <c r="DZ45" s="43"/>
      <c r="EA45" s="44"/>
      <c r="EB45" s="43"/>
      <c r="EC45" s="43"/>
      <c r="ED45" s="44"/>
    </row>
    <row r="46" spans="21:134">
      <c r="V46" s="45" t="s">
        <v>233</v>
      </c>
      <c r="W46" s="45">
        <f t="shared" si="71"/>
        <v>-0.32976036725491875</v>
      </c>
      <c r="X46" s="46">
        <f t="shared" si="71"/>
        <v>1.0064188091705339</v>
      </c>
      <c r="Y46" s="46">
        <f t="shared" si="71"/>
        <v>0.13848433219125189</v>
      </c>
      <c r="Z46" s="47">
        <f t="shared" si="71"/>
        <v>0.66675391558641184</v>
      </c>
      <c r="AA46" s="42"/>
      <c r="AB46" s="43"/>
      <c r="AC46" s="115" t="s">
        <v>108</v>
      </c>
      <c r="AD46" s="115"/>
      <c r="AE46" s="115"/>
      <c r="AF46" s="43"/>
      <c r="AG46" s="42"/>
      <c r="AH46" s="43"/>
      <c r="AI46" s="43"/>
      <c r="AJ46" s="44"/>
      <c r="AK46" s="43"/>
      <c r="AL46" s="43"/>
      <c r="AM46" s="44"/>
      <c r="AN46" s="35"/>
      <c r="AO46" s="45" t="s">
        <v>233</v>
      </c>
      <c r="AP46" s="45">
        <f t="shared" si="72"/>
        <v>-0.3086369705836044</v>
      </c>
      <c r="AQ46" s="46">
        <f t="shared" si="72"/>
        <v>1.0211931411074668</v>
      </c>
      <c r="AR46" s="46">
        <f t="shared" si="72"/>
        <v>0.15590054964072247</v>
      </c>
      <c r="AS46" s="47">
        <f t="shared" si="72"/>
        <v>0.70410556325911167</v>
      </c>
      <c r="AT46" s="42"/>
      <c r="AU46" s="43"/>
      <c r="AV46" s="115" t="s">
        <v>108</v>
      </c>
      <c r="AW46" s="115"/>
      <c r="AX46" s="115"/>
      <c r="AY46" s="43"/>
      <c r="AZ46" s="42"/>
      <c r="BA46" s="43"/>
      <c r="BB46" s="43"/>
      <c r="BC46" s="44"/>
      <c r="BD46" s="43"/>
      <c r="BE46" s="43"/>
      <c r="BF46" s="44"/>
      <c r="BG46" s="35"/>
      <c r="BH46" s="45" t="s">
        <v>233</v>
      </c>
      <c r="BI46" s="45">
        <f>V8</f>
        <v>-0.30730099095437025</v>
      </c>
      <c r="BJ46" s="46">
        <f t="shared" si="73"/>
        <v>0.99381128818853248</v>
      </c>
      <c r="BK46" s="46">
        <f t="shared" si="73"/>
        <v>0.12243411393307616</v>
      </c>
      <c r="BL46" s="47">
        <f t="shared" si="73"/>
        <v>0.68035026084175676</v>
      </c>
      <c r="BM46" s="42"/>
      <c r="BN46" s="43"/>
      <c r="BO46" s="115" t="s">
        <v>108</v>
      </c>
      <c r="BP46" s="115"/>
      <c r="BQ46" s="115"/>
      <c r="BR46" s="43"/>
      <c r="BS46" s="42"/>
      <c r="BT46" s="43"/>
      <c r="BU46" s="43"/>
      <c r="BV46" s="44"/>
      <c r="BW46" s="43"/>
      <c r="BX46" s="43"/>
      <c r="BY46" s="44"/>
      <c r="BZ46" s="35"/>
      <c r="CA46" s="45" t="s">
        <v>233</v>
      </c>
      <c r="CB46" s="45">
        <f t="shared" si="74"/>
        <v>-0.28487190430154796</v>
      </c>
      <c r="CC46" s="46">
        <f t="shared" si="74"/>
        <v>0.95748648675142722</v>
      </c>
      <c r="CD46" s="46">
        <f t="shared" si="74"/>
        <v>8.2101972513050014E-2</v>
      </c>
      <c r="CE46" s="47">
        <f t="shared" si="74"/>
        <v>0.70830590083297784</v>
      </c>
      <c r="CF46" s="42"/>
      <c r="CG46" s="43"/>
      <c r="CH46" s="115" t="s">
        <v>108</v>
      </c>
      <c r="CI46" s="115"/>
      <c r="CJ46" s="115"/>
      <c r="CK46" s="43"/>
      <c r="CL46" s="42"/>
      <c r="CM46" s="43"/>
      <c r="CN46" s="43"/>
      <c r="CO46" s="44"/>
      <c r="CP46" s="43"/>
      <c r="CQ46" s="43"/>
      <c r="CR46" s="44"/>
      <c r="CS46" s="35"/>
      <c r="CT46" s="45" t="s">
        <v>233</v>
      </c>
      <c r="CU46" s="45">
        <f t="shared" si="75"/>
        <v>-0.1834188439064422</v>
      </c>
      <c r="CV46" s="46">
        <f t="shared" si="75"/>
        <v>0.97942167366435418</v>
      </c>
      <c r="CW46" s="46">
        <f t="shared" si="75"/>
        <v>7.4351000061538608E-2</v>
      </c>
      <c r="CX46" s="47">
        <f t="shared" si="75"/>
        <v>0.91038929951992364</v>
      </c>
      <c r="CY46" s="42"/>
      <c r="CZ46" s="43"/>
      <c r="DA46" s="115" t="s">
        <v>108</v>
      </c>
      <c r="DB46" s="115"/>
      <c r="DC46" s="115"/>
      <c r="DD46" s="43"/>
      <c r="DE46" s="42"/>
      <c r="DF46" s="43"/>
      <c r="DG46" s="43"/>
      <c r="DH46" s="44"/>
      <c r="DI46" s="43"/>
      <c r="DJ46" s="43"/>
      <c r="DK46" s="44"/>
      <c r="DL46" s="35"/>
      <c r="DM46" s="45" t="s">
        <v>233</v>
      </c>
      <c r="DN46" s="45">
        <f t="shared" si="76"/>
        <v>2.7870324441619167E-2</v>
      </c>
      <c r="DO46" s="46">
        <f t="shared" si="76"/>
        <v>1.0808127285130327</v>
      </c>
      <c r="DP46" s="46">
        <f t="shared" si="76"/>
        <v>1.5748455484939361E-2</v>
      </c>
      <c r="DQ46" s="47">
        <f t="shared" si="76"/>
        <v>1.1835849217131797</v>
      </c>
      <c r="DR46" s="42"/>
      <c r="DS46" s="43"/>
      <c r="DT46" s="115" t="s">
        <v>108</v>
      </c>
      <c r="DU46" s="115"/>
      <c r="DV46" s="115"/>
      <c r="DW46" s="43"/>
      <c r="DX46" s="42"/>
      <c r="DY46" s="43"/>
      <c r="DZ46" s="43"/>
      <c r="EA46" s="44"/>
      <c r="EB46" s="43"/>
      <c r="EC46" s="43"/>
      <c r="ED46" s="44"/>
    </row>
    <row r="47" spans="21:134">
      <c r="V47" s="42"/>
      <c r="W47" s="35"/>
      <c r="X47" s="35"/>
      <c r="Y47" s="35"/>
      <c r="Z47" s="43"/>
      <c r="AA47" s="42"/>
      <c r="AB47" s="43" t="s">
        <v>109</v>
      </c>
      <c r="AC47" s="58">
        <f>PRODUCT(AC33,W42)</f>
        <v>-0.13582682721693229</v>
      </c>
      <c r="AD47" s="58">
        <f>PRODUCT(AD33,X42)</f>
        <v>2.8210646124842559E-2</v>
      </c>
      <c r="AE47" s="58">
        <f>PRODUCT(AE33,Y42)</f>
        <v>6.5818718592584272E-2</v>
      </c>
      <c r="AF47" s="58">
        <f>PRODUCT(AF33,Z42)</f>
        <v>0.11002434209672909</v>
      </c>
      <c r="AG47" s="42"/>
      <c r="AH47" s="43"/>
      <c r="AI47" s="43"/>
      <c r="AJ47" s="44"/>
      <c r="AK47" s="43"/>
      <c r="AL47" s="43"/>
      <c r="AM47" s="44"/>
      <c r="AN47" s="35"/>
      <c r="AO47" s="42"/>
      <c r="AP47" s="35"/>
      <c r="AQ47" s="35"/>
      <c r="AR47" s="35"/>
      <c r="AS47" s="43"/>
      <c r="AT47" s="42"/>
      <c r="AU47" s="43" t="s">
        <v>109</v>
      </c>
      <c r="AV47" s="58">
        <f>PRODUCT(AV33,AP42)</f>
        <v>-0.21500529478711977</v>
      </c>
      <c r="AW47" s="58">
        <f>PRODUCT(AW33,AQ42)</f>
        <v>3.7607994196248204E-2</v>
      </c>
      <c r="AX47" s="58">
        <f>PRODUCT(AX33,AR42)</f>
        <v>-4.2058102506903124E-2</v>
      </c>
      <c r="AY47" s="58">
        <f>PRODUCT(AY33,AS42)</f>
        <v>0.1648536571999891</v>
      </c>
      <c r="AZ47" s="42"/>
      <c r="BA47" s="43"/>
      <c r="BB47" s="43"/>
      <c r="BC47" s="44"/>
      <c r="BD47" s="43"/>
      <c r="BE47" s="43"/>
      <c r="BF47" s="44"/>
      <c r="BG47" s="35"/>
      <c r="BH47" s="42"/>
      <c r="BI47" s="35"/>
      <c r="BJ47" s="35"/>
      <c r="BK47" s="35"/>
      <c r="BL47" s="43"/>
      <c r="BM47" s="42"/>
      <c r="BN47" s="43" t="s">
        <v>109</v>
      </c>
      <c r="BO47" s="58">
        <f>PRODUCT(BO33,BI42)</f>
        <v>-0.27098501413724851</v>
      </c>
      <c r="BP47" s="58">
        <f>PRODUCT(BP33,BJ42)</f>
        <v>4.0349237929959217E-2</v>
      </c>
      <c r="BQ47" s="58">
        <f>PRODUCT(BQ33,BK42)</f>
        <v>-0.10119071763815905</v>
      </c>
      <c r="BR47" s="58">
        <f>PRODUCT(BR33,BL42)</f>
        <v>0.17293173054060074</v>
      </c>
      <c r="BS47" s="42"/>
      <c r="BT47" s="43"/>
      <c r="BU47" s="43"/>
      <c r="BV47" s="44"/>
      <c r="BW47" s="43"/>
      <c r="BX47" s="43"/>
      <c r="BY47" s="44"/>
      <c r="BZ47" s="35"/>
      <c r="CA47" s="42"/>
      <c r="CB47" s="43"/>
      <c r="CC47" s="43"/>
      <c r="CD47" s="43"/>
      <c r="CE47" s="43"/>
      <c r="CF47" s="42"/>
      <c r="CG47" s="43" t="s">
        <v>109</v>
      </c>
      <c r="CH47" s="58">
        <f>PRODUCT(CH33,CB42)</f>
        <v>-0.32514276533575376</v>
      </c>
      <c r="CI47" s="58">
        <f>PRODUCT(CI33,CC42)</f>
        <v>4.2326591676088064E-2</v>
      </c>
      <c r="CJ47" s="58">
        <f>PRODUCT(CJ33,CD42)</f>
        <v>-0.13796902115797124</v>
      </c>
      <c r="CK47" s="58">
        <f>PRODUCT(CK33,CE42)</f>
        <v>0.16989904669998954</v>
      </c>
      <c r="CL47" s="42"/>
      <c r="CM47" s="43"/>
      <c r="CN47" s="43"/>
      <c r="CO47" s="44"/>
      <c r="CP47" s="43"/>
      <c r="CQ47" s="43"/>
      <c r="CR47" s="44"/>
      <c r="CS47" s="35"/>
      <c r="CT47" s="42"/>
      <c r="CU47" s="43"/>
      <c r="CV47" s="43"/>
      <c r="CW47" s="43"/>
      <c r="CX47" s="43"/>
      <c r="CY47" s="42"/>
      <c r="CZ47" s="43" t="s">
        <v>109</v>
      </c>
      <c r="DA47" s="58">
        <f>PRODUCT(DA33,CU42)</f>
        <v>-0.40619795185279822</v>
      </c>
      <c r="DB47" s="58">
        <f>PRODUCT(DB33,CV42)</f>
        <v>4.2061368370379125E-2</v>
      </c>
      <c r="DC47" s="58">
        <f>PRODUCT(DC33,CW42)</f>
        <v>-0.16407396778587655</v>
      </c>
      <c r="DD47" s="58">
        <f>PRODUCT(DD33,CX42)</f>
        <v>0.18431382788453515</v>
      </c>
      <c r="DE47" s="42"/>
      <c r="DF47" s="43"/>
      <c r="DG47" s="43"/>
      <c r="DH47" s="44"/>
      <c r="DI47" s="43"/>
      <c r="DJ47" s="43"/>
      <c r="DK47" s="44"/>
      <c r="DL47" s="35"/>
      <c r="DM47" s="42"/>
      <c r="DN47" s="43"/>
      <c r="DO47" s="43"/>
      <c r="DP47" s="43"/>
      <c r="DQ47" s="43"/>
      <c r="DR47" s="42"/>
      <c r="DS47" s="43" t="s">
        <v>109</v>
      </c>
      <c r="DT47" s="58">
        <f>PRODUCT(DT33,DN42)</f>
        <v>-0.5295358629756276</v>
      </c>
      <c r="DU47" s="58">
        <f>PRODUCT(DU33,DO42)</f>
        <v>4.3846735502569172E-2</v>
      </c>
      <c r="DV47" s="58">
        <f>PRODUCT(DV33,DP42)</f>
        <v>-0.1777206658658079</v>
      </c>
      <c r="DW47" s="58">
        <f>PRODUCT(DW33,DQ42)</f>
        <v>-6.0906170771006254E-2</v>
      </c>
      <c r="DX47" s="42"/>
      <c r="DY47" s="43"/>
      <c r="DZ47" s="43"/>
      <c r="EA47" s="44"/>
      <c r="EB47" s="43"/>
      <c r="EC47" s="43"/>
      <c r="ED47" s="44"/>
    </row>
    <row r="48" spans="21:134">
      <c r="V48" s="42"/>
      <c r="W48" s="43"/>
      <c r="X48" s="43"/>
      <c r="Y48" s="43"/>
      <c r="Z48" s="43"/>
      <c r="AA48" s="42"/>
      <c r="AB48" s="43"/>
      <c r="AC48" s="43"/>
      <c r="AD48" s="43"/>
      <c r="AE48" s="43"/>
      <c r="AF48" s="43"/>
      <c r="AG48" s="42"/>
      <c r="AH48" s="43"/>
      <c r="AI48" s="43"/>
      <c r="AJ48" s="44"/>
      <c r="AK48" s="43"/>
      <c r="AL48" s="43"/>
      <c r="AM48" s="44"/>
      <c r="AN48" s="35"/>
      <c r="AO48" s="42"/>
      <c r="AP48" s="43"/>
      <c r="AQ48" s="43"/>
      <c r="AR48" s="43"/>
      <c r="AS48" s="43"/>
      <c r="AT48" s="42"/>
      <c r="AU48" s="43"/>
      <c r="AV48" s="43"/>
      <c r="AW48" s="43"/>
      <c r="AX48" s="43"/>
      <c r="AY48" s="43"/>
      <c r="AZ48" s="42"/>
      <c r="BA48" s="43"/>
      <c r="BB48" s="43"/>
      <c r="BC48" s="44"/>
      <c r="BD48" s="43"/>
      <c r="BE48" s="43"/>
      <c r="BF48" s="44"/>
      <c r="BG48" s="35"/>
      <c r="BH48" s="42"/>
      <c r="BI48" s="43"/>
      <c r="BJ48" s="43"/>
      <c r="BK48" s="43"/>
      <c r="BL48" s="43"/>
      <c r="BM48" s="42"/>
      <c r="BN48" s="43"/>
      <c r="BO48" s="43"/>
      <c r="BP48" s="43"/>
      <c r="BQ48" s="43"/>
      <c r="BR48" s="43"/>
      <c r="BS48" s="42"/>
      <c r="BT48" s="43"/>
      <c r="BU48" s="43"/>
      <c r="BV48" s="44"/>
      <c r="BW48" s="43"/>
      <c r="BX48" s="43"/>
      <c r="BY48" s="44"/>
      <c r="BZ48" s="35"/>
      <c r="CA48" s="42"/>
      <c r="CB48" s="43"/>
      <c r="CC48" s="43"/>
      <c r="CD48" s="43"/>
      <c r="CE48" s="43"/>
      <c r="CF48" s="42"/>
      <c r="CG48" s="43"/>
      <c r="CH48" s="43"/>
      <c r="CI48" s="43"/>
      <c r="CJ48" s="43"/>
      <c r="CK48" s="43"/>
      <c r="CL48" s="42"/>
      <c r="CM48" s="43"/>
      <c r="CN48" s="43"/>
      <c r="CO48" s="44"/>
      <c r="CP48" s="43"/>
      <c r="CQ48" s="43"/>
      <c r="CR48" s="44"/>
      <c r="CS48" s="35"/>
      <c r="CT48" s="42"/>
      <c r="CU48" s="43"/>
      <c r="CV48" s="43"/>
      <c r="CW48" s="43"/>
      <c r="CX48" s="43"/>
      <c r="CY48" s="42"/>
      <c r="CZ48" s="43"/>
      <c r="DA48" s="43"/>
      <c r="DB48" s="43"/>
      <c r="DC48" s="43"/>
      <c r="DD48" s="43"/>
      <c r="DE48" s="42"/>
      <c r="DF48" s="43"/>
      <c r="DG48" s="43"/>
      <c r="DH48" s="44"/>
      <c r="DI48" s="43"/>
      <c r="DJ48" s="43"/>
      <c r="DK48" s="44"/>
      <c r="DL48" s="35"/>
      <c r="DM48" s="42"/>
      <c r="DN48" s="43"/>
      <c r="DO48" s="43"/>
      <c r="DP48" s="43"/>
      <c r="DQ48" s="43"/>
      <c r="DR48" s="42"/>
      <c r="DS48" s="43"/>
      <c r="DT48" s="43"/>
      <c r="DU48" s="43"/>
      <c r="DV48" s="43"/>
      <c r="DW48" s="43"/>
      <c r="DX48" s="42"/>
      <c r="DY48" s="43"/>
      <c r="DZ48" s="43"/>
      <c r="EA48" s="44"/>
      <c r="EB48" s="43"/>
      <c r="EC48" s="43"/>
      <c r="ED48" s="44"/>
    </row>
    <row r="49" spans="22:134">
      <c r="V49" s="42"/>
      <c r="W49" s="35"/>
      <c r="X49" s="35"/>
      <c r="Y49" s="35"/>
      <c r="Z49" s="43"/>
      <c r="AA49" s="45"/>
      <c r="AB49" s="46"/>
      <c r="AC49" s="46"/>
      <c r="AD49" s="46"/>
      <c r="AE49" s="46"/>
      <c r="AF49" s="46"/>
      <c r="AG49" s="45"/>
      <c r="AH49" s="46"/>
      <c r="AI49" s="46"/>
      <c r="AJ49" s="47"/>
      <c r="AK49" s="43"/>
      <c r="AL49" s="43"/>
      <c r="AM49" s="44"/>
      <c r="AN49" s="35"/>
      <c r="AO49" s="42"/>
      <c r="AP49" s="35"/>
      <c r="AQ49" s="35"/>
      <c r="AR49" s="35"/>
      <c r="AS49" s="43"/>
      <c r="AT49" s="45"/>
      <c r="AU49" s="46"/>
      <c r="AV49" s="46"/>
      <c r="AW49" s="46"/>
      <c r="AX49" s="46"/>
      <c r="AY49" s="46"/>
      <c r="AZ49" s="45"/>
      <c r="BA49" s="46"/>
      <c r="BB49" s="46"/>
      <c r="BC49" s="47"/>
      <c r="BD49" s="43"/>
      <c r="BE49" s="43"/>
      <c r="BF49" s="44"/>
      <c r="BG49" s="35"/>
      <c r="BH49" s="42"/>
      <c r="BI49" s="35"/>
      <c r="BJ49" s="35"/>
      <c r="BK49" s="35"/>
      <c r="BL49" s="43"/>
      <c r="BM49" s="45"/>
      <c r="BN49" s="46"/>
      <c r="BO49" s="46"/>
      <c r="BP49" s="46"/>
      <c r="BQ49" s="46"/>
      <c r="BR49" s="46"/>
      <c r="BS49" s="45"/>
      <c r="BT49" s="46"/>
      <c r="BU49" s="46"/>
      <c r="BV49" s="47"/>
      <c r="BW49" s="43"/>
      <c r="BX49" s="43"/>
      <c r="BY49" s="44"/>
      <c r="BZ49" s="35"/>
      <c r="CA49" s="42"/>
      <c r="CB49" s="43"/>
      <c r="CC49" s="43"/>
      <c r="CD49" s="43"/>
      <c r="CE49" s="43"/>
      <c r="CF49" s="45"/>
      <c r="CG49" s="46"/>
      <c r="CH49" s="46"/>
      <c r="CI49" s="46"/>
      <c r="CJ49" s="46"/>
      <c r="CK49" s="46"/>
      <c r="CL49" s="45"/>
      <c r="CM49" s="46"/>
      <c r="CN49" s="46"/>
      <c r="CO49" s="47"/>
      <c r="CP49" s="43"/>
      <c r="CQ49" s="43"/>
      <c r="CR49" s="44"/>
      <c r="CS49" s="35"/>
      <c r="CT49" s="42"/>
      <c r="CU49" s="43"/>
      <c r="CV49" s="43"/>
      <c r="CW49" s="43"/>
      <c r="CX49" s="43"/>
      <c r="CY49" s="45"/>
      <c r="CZ49" s="46"/>
      <c r="DA49" s="46"/>
      <c r="DB49" s="46"/>
      <c r="DC49" s="46"/>
      <c r="DD49" s="46"/>
      <c r="DE49" s="45"/>
      <c r="DF49" s="46"/>
      <c r="DG49" s="46"/>
      <c r="DH49" s="47"/>
      <c r="DI49" s="43"/>
      <c r="DJ49" s="43"/>
      <c r="DK49" s="44"/>
      <c r="DL49" s="35"/>
      <c r="DM49" s="42"/>
      <c r="DN49" s="43"/>
      <c r="DO49" s="43"/>
      <c r="DP49" s="43"/>
      <c r="DQ49" s="43"/>
      <c r="DR49" s="45"/>
      <c r="DS49" s="46"/>
      <c r="DT49" s="46"/>
      <c r="DU49" s="46"/>
      <c r="DV49" s="46"/>
      <c r="DW49" s="46"/>
      <c r="DX49" s="45"/>
      <c r="DY49" s="46"/>
      <c r="DZ49" s="46"/>
      <c r="EA49" s="47"/>
      <c r="EB49" s="43"/>
      <c r="EC49" s="43"/>
      <c r="ED49" s="44"/>
    </row>
    <row r="50" spans="22:134">
      <c r="V50" s="42"/>
      <c r="W50" s="35"/>
      <c r="X50" s="35"/>
      <c r="Y50" s="35"/>
      <c r="Z50" s="43"/>
      <c r="AA50" s="59">
        <v>8</v>
      </c>
      <c r="AB50" s="114" t="s">
        <v>110</v>
      </c>
      <c r="AC50" s="114"/>
      <c r="AD50" s="40"/>
      <c r="AE50" s="43"/>
      <c r="AF50" s="40"/>
      <c r="AG50" s="40"/>
      <c r="AH50" s="40"/>
      <c r="AI50" s="40"/>
      <c r="AJ50" s="48"/>
      <c r="AK50" s="43"/>
      <c r="AL50" s="43"/>
      <c r="AM50" s="44"/>
      <c r="AN50" s="35"/>
      <c r="AO50" s="42"/>
      <c r="AP50" s="35"/>
      <c r="AQ50" s="35"/>
      <c r="AR50" s="35"/>
      <c r="AS50" s="43"/>
      <c r="AT50" s="59">
        <v>8</v>
      </c>
      <c r="AU50" s="114" t="s">
        <v>110</v>
      </c>
      <c r="AV50" s="114"/>
      <c r="AW50" s="40"/>
      <c r="AX50" s="43"/>
      <c r="AY50" s="40"/>
      <c r="AZ50" s="40"/>
      <c r="BA50" s="40"/>
      <c r="BB50" s="40"/>
      <c r="BC50" s="48"/>
      <c r="BD50" s="43"/>
      <c r="BE50" s="43"/>
      <c r="BF50" s="44"/>
      <c r="BG50" s="35"/>
      <c r="BH50" s="42"/>
      <c r="BI50" s="35"/>
      <c r="BJ50" s="35"/>
      <c r="BK50" s="35"/>
      <c r="BL50" s="43"/>
      <c r="BM50" s="59">
        <v>8</v>
      </c>
      <c r="BN50" s="114" t="s">
        <v>110</v>
      </c>
      <c r="BO50" s="114"/>
      <c r="BP50" s="40"/>
      <c r="BQ50" s="43"/>
      <c r="BR50" s="40"/>
      <c r="BS50" s="40"/>
      <c r="BT50" s="40"/>
      <c r="BU50" s="40"/>
      <c r="BV50" s="48"/>
      <c r="BW50" s="43"/>
      <c r="BX50" s="43"/>
      <c r="BY50" s="44"/>
      <c r="BZ50" s="35"/>
      <c r="CA50" s="42"/>
      <c r="CB50" s="43"/>
      <c r="CC50" s="43"/>
      <c r="CD50" s="43"/>
      <c r="CE50" s="43"/>
      <c r="CF50" s="59">
        <v>8</v>
      </c>
      <c r="CG50" s="114" t="s">
        <v>110</v>
      </c>
      <c r="CH50" s="114"/>
      <c r="CI50" s="40"/>
      <c r="CJ50" s="43"/>
      <c r="CK50" s="40"/>
      <c r="CL50" s="40"/>
      <c r="CM50" s="40"/>
      <c r="CN50" s="40"/>
      <c r="CO50" s="48"/>
      <c r="CP50" s="43"/>
      <c r="CQ50" s="43"/>
      <c r="CR50" s="44"/>
      <c r="CS50" s="35"/>
      <c r="CT50" s="42"/>
      <c r="CU50" s="43"/>
      <c r="CV50" s="43"/>
      <c r="CW50" s="43"/>
      <c r="CX50" s="43"/>
      <c r="CY50" s="59">
        <v>8</v>
      </c>
      <c r="CZ50" s="114" t="s">
        <v>110</v>
      </c>
      <c r="DA50" s="114"/>
      <c r="DB50" s="40"/>
      <c r="DC50" s="43"/>
      <c r="DD50" s="40"/>
      <c r="DE50" s="40"/>
      <c r="DF50" s="40"/>
      <c r="DG50" s="40"/>
      <c r="DH50" s="48"/>
      <c r="DI50" s="43"/>
      <c r="DJ50" s="43"/>
      <c r="DK50" s="44"/>
      <c r="DL50" s="35"/>
      <c r="DM50" s="42"/>
      <c r="DN50" s="43"/>
      <c r="DO50" s="43"/>
      <c r="DP50" s="43"/>
      <c r="DQ50" s="43"/>
      <c r="DR50" s="59">
        <v>8</v>
      </c>
      <c r="DS50" s="114" t="s">
        <v>110</v>
      </c>
      <c r="DT50" s="114"/>
      <c r="DU50" s="40"/>
      <c r="DV50" s="43"/>
      <c r="DW50" s="40"/>
      <c r="DX50" s="40"/>
      <c r="DY50" s="40"/>
      <c r="DZ50" s="40"/>
      <c r="EA50" s="48"/>
      <c r="EB50" s="43"/>
      <c r="EC50" s="43"/>
      <c r="ED50" s="44"/>
    </row>
    <row r="51" spans="22:134">
      <c r="V51" s="42"/>
      <c r="W51" s="43"/>
      <c r="X51" s="43"/>
      <c r="Y51" s="43"/>
      <c r="Z51" s="43"/>
      <c r="AA51" s="42"/>
      <c r="AB51" s="57" t="s">
        <v>111</v>
      </c>
      <c r="AC51" s="52" t="s">
        <v>112</v>
      </c>
      <c r="AD51" s="52"/>
      <c r="AE51" s="43"/>
      <c r="AF51" s="43"/>
      <c r="AG51" s="43"/>
      <c r="AH51" s="43"/>
      <c r="AI51" s="43"/>
      <c r="AJ51" s="44"/>
      <c r="AK51" s="43"/>
      <c r="AL51" s="43"/>
      <c r="AM51" s="44"/>
      <c r="AN51" s="35"/>
      <c r="AO51" s="42"/>
      <c r="AP51" s="43"/>
      <c r="AQ51" s="43"/>
      <c r="AR51" s="43"/>
      <c r="AS51" s="43"/>
      <c r="AT51" s="42"/>
      <c r="AU51" s="57" t="s">
        <v>111</v>
      </c>
      <c r="AV51" s="52" t="s">
        <v>112</v>
      </c>
      <c r="AW51" s="52"/>
      <c r="AX51" s="43"/>
      <c r="AY51" s="43"/>
      <c r="AZ51" s="43"/>
      <c r="BA51" s="43"/>
      <c r="BB51" s="43"/>
      <c r="BC51" s="44"/>
      <c r="BD51" s="43"/>
      <c r="BE51" s="43"/>
      <c r="BF51" s="44"/>
      <c r="BG51" s="35"/>
      <c r="BH51" s="42"/>
      <c r="BI51" s="43"/>
      <c r="BJ51" s="43"/>
      <c r="BK51" s="43"/>
      <c r="BL51" s="43"/>
      <c r="BM51" s="42"/>
      <c r="BN51" s="57" t="s">
        <v>111</v>
      </c>
      <c r="BO51" s="52" t="s">
        <v>112</v>
      </c>
      <c r="BP51" s="52"/>
      <c r="BQ51" s="43"/>
      <c r="BR51" s="43"/>
      <c r="BS51" s="43"/>
      <c r="BT51" s="43"/>
      <c r="BU51" s="43"/>
      <c r="BV51" s="44"/>
      <c r="BW51" s="43"/>
      <c r="BX51" s="43"/>
      <c r="BY51" s="44"/>
      <c r="BZ51" s="35"/>
      <c r="CA51" s="42"/>
      <c r="CB51" s="43"/>
      <c r="CC51" s="43"/>
      <c r="CD51" s="43"/>
      <c r="CE51" s="43"/>
      <c r="CF51" s="42"/>
      <c r="CG51" s="57" t="s">
        <v>111</v>
      </c>
      <c r="CH51" s="52" t="s">
        <v>112</v>
      </c>
      <c r="CI51" s="52"/>
      <c r="CJ51" s="43"/>
      <c r="CK51" s="43"/>
      <c r="CL51" s="43"/>
      <c r="CM51" s="43"/>
      <c r="CN51" s="43"/>
      <c r="CO51" s="44"/>
      <c r="CP51" s="43"/>
      <c r="CQ51" s="43"/>
      <c r="CR51" s="44"/>
      <c r="CS51" s="35"/>
      <c r="CT51" s="42"/>
      <c r="CU51" s="43"/>
      <c r="CV51" s="43"/>
      <c r="CW51" s="43"/>
      <c r="CX51" s="43"/>
      <c r="CY51" s="42"/>
      <c r="CZ51" s="57" t="s">
        <v>111</v>
      </c>
      <c r="DA51" s="52" t="s">
        <v>112</v>
      </c>
      <c r="DB51" s="52"/>
      <c r="DC51" s="43"/>
      <c r="DD51" s="43"/>
      <c r="DE51" s="43"/>
      <c r="DF51" s="43"/>
      <c r="DG51" s="43"/>
      <c r="DH51" s="44"/>
      <c r="DI51" s="43"/>
      <c r="DJ51" s="43"/>
      <c r="DK51" s="44"/>
      <c r="DL51" s="35"/>
      <c r="DM51" s="42"/>
      <c r="DN51" s="43"/>
      <c r="DO51" s="43"/>
      <c r="DP51" s="43"/>
      <c r="DQ51" s="43"/>
      <c r="DR51" s="42"/>
      <c r="DS51" s="57" t="s">
        <v>111</v>
      </c>
      <c r="DT51" s="52" t="s">
        <v>112</v>
      </c>
      <c r="DU51" s="52"/>
      <c r="DV51" s="43"/>
      <c r="DW51" s="43"/>
      <c r="DX51" s="43"/>
      <c r="DY51" s="43"/>
      <c r="DZ51" s="43"/>
      <c r="EA51" s="44"/>
      <c r="EB51" s="43"/>
      <c r="EC51" s="43"/>
      <c r="ED51" s="44"/>
    </row>
    <row r="52" spans="22:134">
      <c r="V52" s="42"/>
      <c r="W52" s="35"/>
      <c r="X52" s="35"/>
      <c r="Y52" s="35"/>
      <c r="Z52" s="43"/>
      <c r="AA52" s="42"/>
      <c r="AB52" s="43"/>
      <c r="AC52" s="43">
        <f>TANH(W46)</f>
        <v>-0.31830543978200837</v>
      </c>
      <c r="AD52" s="43">
        <f>TANH(X46)</f>
        <v>0.7642767403815105</v>
      </c>
      <c r="AE52" s="43">
        <f>TANH(Y46)</f>
        <v>0.13760579097828574</v>
      </c>
      <c r="AF52" s="43">
        <f>TANH(Z46)</f>
        <v>0.58284055846730654</v>
      </c>
      <c r="AG52" s="43"/>
      <c r="AH52" s="43"/>
      <c r="AI52" s="43"/>
      <c r="AJ52" s="44"/>
      <c r="AK52" s="43"/>
      <c r="AL52" s="43"/>
      <c r="AM52" s="44"/>
      <c r="AN52" s="35"/>
      <c r="AO52" s="42"/>
      <c r="AP52" s="35"/>
      <c r="AQ52" s="35"/>
      <c r="AR52" s="35"/>
      <c r="AS52" s="43"/>
      <c r="AT52" s="42"/>
      <c r="AU52" s="43"/>
      <c r="AV52" s="43">
        <f>TANH(AP46)</f>
        <v>-0.29919659088010836</v>
      </c>
      <c r="AW52" s="43">
        <f>TANH(AQ46)</f>
        <v>0.77035206264884437</v>
      </c>
      <c r="AX52" s="43">
        <f>TANH(AR46)</f>
        <v>0.15464965609384879</v>
      </c>
      <c r="AY52" s="43">
        <f>TANH(AS46)</f>
        <v>0.60696727599256095</v>
      </c>
      <c r="AZ52" s="43"/>
      <c r="BA52" s="43"/>
      <c r="BB52" s="43"/>
      <c r="BC52" s="44"/>
      <c r="BD52" s="43"/>
      <c r="BE52" s="43"/>
      <c r="BF52" s="44"/>
      <c r="BG52" s="35"/>
      <c r="BH52" s="42"/>
      <c r="BI52" s="35"/>
      <c r="BJ52" s="35"/>
      <c r="BK52" s="35"/>
      <c r="BL52" s="43"/>
      <c r="BM52" s="42"/>
      <c r="BN52" s="43"/>
      <c r="BO52" s="43">
        <f>TANH(BI46)</f>
        <v>-0.29797972059281636</v>
      </c>
      <c r="BP52" s="43">
        <f>TANH(BJ46)</f>
        <v>0.75898278096677685</v>
      </c>
      <c r="BQ52" s="43">
        <f>TANH(BK46)</f>
        <v>0.12182599295643581</v>
      </c>
      <c r="BR52" s="43">
        <f>TANH(BL46)</f>
        <v>0.59174705451088316</v>
      </c>
      <c r="BS52" s="43"/>
      <c r="BT52" s="43"/>
      <c r="BU52" s="43"/>
      <c r="BV52" s="44"/>
      <c r="BW52" s="43"/>
      <c r="BX52" s="43"/>
      <c r="BY52" s="44"/>
      <c r="BZ52" s="35"/>
      <c r="CA52" s="42"/>
      <c r="CB52" s="43"/>
      <c r="CC52" s="43"/>
      <c r="CD52" s="43"/>
      <c r="CE52" s="43"/>
      <c r="CF52" s="42"/>
      <c r="CG52" s="43"/>
      <c r="CH52" s="43">
        <f>TANH(CB46)</f>
        <v>-0.27740811643946545</v>
      </c>
      <c r="CI52" s="43">
        <f>TANH(CC46)</f>
        <v>0.74315361092301913</v>
      </c>
      <c r="CJ52" s="43">
        <f>TANH(CD46)</f>
        <v>8.1917992711153312E-2</v>
      </c>
      <c r="CK52" s="43">
        <f>TANH(CE46)</f>
        <v>0.60961340845940681</v>
      </c>
      <c r="CL52" s="43"/>
      <c r="CM52" s="43"/>
      <c r="CN52" s="43"/>
      <c r="CO52" s="44"/>
      <c r="CP52" s="43"/>
      <c r="CQ52" s="43"/>
      <c r="CR52" s="44"/>
      <c r="CS52" s="35"/>
      <c r="CT52" s="42"/>
      <c r="CU52" s="43"/>
      <c r="CV52" s="43"/>
      <c r="CW52" s="43"/>
      <c r="CX52" s="43"/>
      <c r="CY52" s="42"/>
      <c r="CZ52" s="43"/>
      <c r="DA52" s="43">
        <f>TANH(CU46)</f>
        <v>-0.18138926378295278</v>
      </c>
      <c r="DB52" s="43">
        <f>TANH(CV46)</f>
        <v>0.7528154431214984</v>
      </c>
      <c r="DC52" s="43">
        <f>TANH(CW46)</f>
        <v>7.4214296462180626E-2</v>
      </c>
      <c r="DD52" s="43">
        <f>TANH(CX46)</f>
        <v>0.72131905304390498</v>
      </c>
      <c r="DE52" s="43"/>
      <c r="DF52" s="43"/>
      <c r="DG52" s="43"/>
      <c r="DH52" s="44"/>
      <c r="DI52" s="43"/>
      <c r="DJ52" s="43"/>
      <c r="DK52" s="44"/>
      <c r="DL52" s="35"/>
      <c r="DM52" s="42"/>
      <c r="DN52" s="43"/>
      <c r="DO52" s="43"/>
      <c r="DP52" s="43"/>
      <c r="DQ52" s="43"/>
      <c r="DR52" s="42"/>
      <c r="DS52" s="43"/>
      <c r="DT52" s="43">
        <f>TANH(DN46)</f>
        <v>2.7863110545173181E-2</v>
      </c>
      <c r="DU52" s="43">
        <f>TANH(DO46)</f>
        <v>0.79350029118523202</v>
      </c>
      <c r="DV52" s="43">
        <f>TANH(DP46)</f>
        <v>1.5747153669060251E-2</v>
      </c>
      <c r="DW52" s="43">
        <f>TANH(DQ46)</f>
        <v>0.82857867416701825</v>
      </c>
      <c r="DX52" s="43"/>
      <c r="DY52" s="43"/>
      <c r="DZ52" s="43"/>
      <c r="EA52" s="44"/>
      <c r="EB52" s="43"/>
      <c r="EC52" s="43"/>
      <c r="ED52" s="44"/>
    </row>
    <row r="53" spans="22:134">
      <c r="V53" s="42"/>
      <c r="W53" s="35"/>
      <c r="X53" s="35"/>
      <c r="Y53" s="35"/>
      <c r="Z53" s="43"/>
      <c r="AA53" s="42"/>
      <c r="AB53" s="60" t="s">
        <v>113</v>
      </c>
      <c r="AC53" s="43" t="s">
        <v>114</v>
      </c>
      <c r="AD53" s="43"/>
      <c r="AE53" s="43"/>
      <c r="AF53" s="43"/>
      <c r="AG53" s="43"/>
      <c r="AH53" s="43"/>
      <c r="AI53" s="43"/>
      <c r="AJ53" s="44"/>
      <c r="AK53" s="43"/>
      <c r="AL53" s="43"/>
      <c r="AM53" s="44"/>
      <c r="AN53" s="35"/>
      <c r="AO53" s="42"/>
      <c r="AP53" s="35"/>
      <c r="AQ53" s="35"/>
      <c r="AR53" s="35"/>
      <c r="AS53" s="43"/>
      <c r="AT53" s="42"/>
      <c r="AU53" s="60" t="s">
        <v>113</v>
      </c>
      <c r="AV53" s="43" t="s">
        <v>114</v>
      </c>
      <c r="AW53" s="43"/>
      <c r="AX53" s="43"/>
      <c r="AY53" s="43"/>
      <c r="AZ53" s="43"/>
      <c r="BA53" s="43"/>
      <c r="BB53" s="43"/>
      <c r="BC53" s="44"/>
      <c r="BD53" s="43"/>
      <c r="BE53" s="43"/>
      <c r="BF53" s="44"/>
      <c r="BG53" s="35"/>
      <c r="BH53" s="42"/>
      <c r="BI53" s="35"/>
      <c r="BJ53" s="35"/>
      <c r="BK53" s="35"/>
      <c r="BL53" s="43"/>
      <c r="BM53" s="42"/>
      <c r="BN53" s="60" t="s">
        <v>113</v>
      </c>
      <c r="BO53" s="43" t="s">
        <v>114</v>
      </c>
      <c r="BP53" s="43"/>
      <c r="BQ53" s="43"/>
      <c r="BR53" s="43"/>
      <c r="BS53" s="43"/>
      <c r="BT53" s="43"/>
      <c r="BU53" s="43"/>
      <c r="BV53" s="44"/>
      <c r="BW53" s="43"/>
      <c r="BX53" s="43"/>
      <c r="BY53" s="44"/>
      <c r="BZ53" s="35"/>
      <c r="CA53" s="42"/>
      <c r="CB53" s="43"/>
      <c r="CC53" s="43"/>
      <c r="CD53" s="43"/>
      <c r="CE53" s="43"/>
      <c r="CF53" s="42"/>
      <c r="CG53" s="60" t="s">
        <v>113</v>
      </c>
      <c r="CH53" s="43" t="s">
        <v>114</v>
      </c>
      <c r="CI53" s="43"/>
      <c r="CJ53" s="43"/>
      <c r="CK53" s="43"/>
      <c r="CL53" s="43"/>
      <c r="CM53" s="43"/>
      <c r="CN53" s="43"/>
      <c r="CO53" s="44"/>
      <c r="CP53" s="43"/>
      <c r="CQ53" s="43"/>
      <c r="CR53" s="44"/>
      <c r="CS53" s="35"/>
      <c r="CT53" s="42"/>
      <c r="CU53" s="43"/>
      <c r="CV53" s="43"/>
      <c r="CW53" s="43"/>
      <c r="CX53" s="43"/>
      <c r="CY53" s="42"/>
      <c r="CZ53" s="60" t="s">
        <v>113</v>
      </c>
      <c r="DA53" s="43" t="s">
        <v>114</v>
      </c>
      <c r="DB53" s="43"/>
      <c r="DC53" s="43"/>
      <c r="DD53" s="43"/>
      <c r="DE53" s="43"/>
      <c r="DF53" s="43"/>
      <c r="DG53" s="43"/>
      <c r="DH53" s="44"/>
      <c r="DI53" s="43"/>
      <c r="DJ53" s="43"/>
      <c r="DK53" s="44"/>
      <c r="DL53" s="35"/>
      <c r="DM53" s="42"/>
      <c r="DN53" s="43"/>
      <c r="DO53" s="43"/>
      <c r="DP53" s="43"/>
      <c r="DQ53" s="43"/>
      <c r="DR53" s="42"/>
      <c r="DS53" s="60" t="s">
        <v>113</v>
      </c>
      <c r="DT53" s="43" t="s">
        <v>114</v>
      </c>
      <c r="DU53" s="43"/>
      <c r="DV53" s="43"/>
      <c r="DW53" s="43"/>
      <c r="DX53" s="43"/>
      <c r="DY53" s="43"/>
      <c r="DZ53" s="43"/>
      <c r="EA53" s="44"/>
      <c r="EB53" s="43"/>
      <c r="EC53" s="43"/>
      <c r="ED53" s="44"/>
    </row>
    <row r="54" spans="22:134">
      <c r="V54" s="42"/>
      <c r="W54" s="43"/>
      <c r="X54" s="43"/>
      <c r="Y54" s="43"/>
      <c r="Z54" s="43"/>
      <c r="AA54" s="42"/>
      <c r="AB54" s="43"/>
      <c r="AC54" s="43">
        <f>AC52^2</f>
        <v>0.10131835299481776</v>
      </c>
      <c r="AD54" s="43">
        <f t="shared" ref="AD54:AF54" si="77">AD52^2</f>
        <v>0.58411893588818675</v>
      </c>
      <c r="AE54" s="43">
        <f t="shared" si="77"/>
        <v>1.8935353710759665E-2</v>
      </c>
      <c r="AF54" s="43">
        <f t="shared" si="77"/>
        <v>0.33970311659448177</v>
      </c>
      <c r="AG54" s="43"/>
      <c r="AH54" s="43"/>
      <c r="AI54" s="43"/>
      <c r="AJ54" s="44"/>
      <c r="AK54" s="43"/>
      <c r="AL54" s="43"/>
      <c r="AM54" s="44"/>
      <c r="AN54" s="35"/>
      <c r="AO54" s="42"/>
      <c r="AP54" s="43"/>
      <c r="AQ54" s="43"/>
      <c r="AR54" s="43"/>
      <c r="AS54" s="43"/>
      <c r="AT54" s="42"/>
      <c r="AU54" s="43"/>
      <c r="AV54" s="43">
        <f>AV52^2</f>
        <v>8.9518599994278941E-2</v>
      </c>
      <c r="AW54" s="43">
        <f t="shared" ref="AW54:AY54" si="78">AW52^2</f>
        <v>0.59344230042732904</v>
      </c>
      <c r="AX54" s="43">
        <f t="shared" si="78"/>
        <v>2.3916516129945702E-2</v>
      </c>
      <c r="AY54" s="43">
        <f t="shared" si="78"/>
        <v>0.36840927412582963</v>
      </c>
      <c r="AZ54" s="43"/>
      <c r="BA54" s="43"/>
      <c r="BB54" s="43"/>
      <c r="BC54" s="44"/>
      <c r="BD54" s="43"/>
      <c r="BE54" s="43"/>
      <c r="BF54" s="44"/>
      <c r="BG54" s="35"/>
      <c r="BH54" s="42"/>
      <c r="BI54" s="43"/>
      <c r="BJ54" s="43"/>
      <c r="BK54" s="43"/>
      <c r="BL54" s="43"/>
      <c r="BM54" s="42"/>
      <c r="BN54" s="43"/>
      <c r="BO54" s="43">
        <f>BO52^2</f>
        <v>8.8791913884572901E-2</v>
      </c>
      <c r="BP54" s="43">
        <f t="shared" ref="BP54:BR54" si="79">BP52^2</f>
        <v>0.5760548618040624</v>
      </c>
      <c r="BQ54" s="43">
        <f t="shared" si="79"/>
        <v>1.4841572559821549E-2</v>
      </c>
      <c r="BR54" s="43">
        <f t="shared" si="79"/>
        <v>0.35016457652230615</v>
      </c>
      <c r="BS54" s="43"/>
      <c r="BT54" s="43"/>
      <c r="BU54" s="43"/>
      <c r="BV54" s="44"/>
      <c r="BW54" s="43"/>
      <c r="BX54" s="43"/>
      <c r="BY54" s="44"/>
      <c r="BZ54" s="35"/>
      <c r="CA54" s="42"/>
      <c r="CB54" s="43"/>
      <c r="CC54" s="43"/>
      <c r="CD54" s="43"/>
      <c r="CE54" s="43"/>
      <c r="CF54" s="42"/>
      <c r="CG54" s="43"/>
      <c r="CH54" s="43">
        <f>CH52^2</f>
        <v>7.6955263066492016E-2</v>
      </c>
      <c r="CI54" s="43">
        <f t="shared" ref="CI54:CK54" si="80">CI52^2</f>
        <v>0.55227728942792209</v>
      </c>
      <c r="CJ54" s="43">
        <f t="shared" si="80"/>
        <v>6.7105575298245668E-3</v>
      </c>
      <c r="CK54" s="43">
        <f t="shared" si="80"/>
        <v>0.3716285077734956</v>
      </c>
      <c r="CL54" s="43"/>
      <c r="CM54" s="43"/>
      <c r="CN54" s="43"/>
      <c r="CO54" s="44"/>
      <c r="CP54" s="43"/>
      <c r="CQ54" s="43"/>
      <c r="CR54" s="44"/>
      <c r="CS54" s="35"/>
      <c r="CT54" s="42"/>
      <c r="CU54" s="43"/>
      <c r="CV54" s="43"/>
      <c r="CW54" s="43"/>
      <c r="CX54" s="43"/>
      <c r="CY54" s="42"/>
      <c r="CZ54" s="43"/>
      <c r="DA54" s="43">
        <f>DA52^2</f>
        <v>3.2902065015721627E-2</v>
      </c>
      <c r="DB54" s="43">
        <f t="shared" ref="DB54:DD54" si="81">DB52^2</f>
        <v>0.566731091402218</v>
      </c>
      <c r="DC54" s="43">
        <f t="shared" si="81"/>
        <v>5.5077617993764356E-3</v>
      </c>
      <c r="DD54" s="43">
        <f t="shared" si="81"/>
        <v>0.52030117628415584</v>
      </c>
      <c r="DE54" s="43"/>
      <c r="DF54" s="43"/>
      <c r="DG54" s="43"/>
      <c r="DH54" s="44"/>
      <c r="DI54" s="43"/>
      <c r="DJ54" s="43"/>
      <c r="DK54" s="44"/>
      <c r="DL54" s="35"/>
      <c r="DM54" s="42"/>
      <c r="DN54" s="43"/>
      <c r="DO54" s="43"/>
      <c r="DP54" s="43"/>
      <c r="DQ54" s="43"/>
      <c r="DR54" s="42"/>
      <c r="DS54" s="43"/>
      <c r="DT54" s="43">
        <f>DT52^2</f>
        <v>7.7635292925254092E-4</v>
      </c>
      <c r="DU54" s="43">
        <f t="shared" ref="DU54:DW54" si="82">DU52^2</f>
        <v>0.62964271211104805</v>
      </c>
      <c r="DV54" s="43">
        <f t="shared" si="82"/>
        <v>2.4797284867699771E-4</v>
      </c>
      <c r="DW54" s="43">
        <f t="shared" si="82"/>
        <v>0.68654261928437377</v>
      </c>
      <c r="DX54" s="43"/>
      <c r="DY54" s="43"/>
      <c r="DZ54" s="43"/>
      <c r="EA54" s="44"/>
      <c r="EB54" s="43"/>
      <c r="EC54" s="43"/>
      <c r="ED54" s="44"/>
    </row>
    <row r="55" spans="22:134">
      <c r="V55" s="35"/>
      <c r="W55" s="35"/>
      <c r="X55" s="35"/>
      <c r="Y55" s="35"/>
      <c r="Z55" s="35"/>
      <c r="AA55" s="42"/>
      <c r="AB55" s="43" t="s">
        <v>92</v>
      </c>
      <c r="AC55" s="43" t="s">
        <v>181</v>
      </c>
      <c r="AD55" s="43"/>
      <c r="AE55" s="43"/>
      <c r="AF55" s="43"/>
      <c r="AG55" s="43"/>
      <c r="AH55" s="43"/>
      <c r="AI55" s="43"/>
      <c r="AJ55" s="44"/>
      <c r="AK55" s="43"/>
      <c r="AL55" s="43"/>
      <c r="AM55" s="44"/>
      <c r="AN55" s="35"/>
      <c r="AO55" s="35"/>
      <c r="AP55" s="35"/>
      <c r="AQ55" s="35"/>
      <c r="AR55" s="35"/>
      <c r="AS55" s="35"/>
      <c r="AT55" s="42"/>
      <c r="AU55" s="43" t="s">
        <v>92</v>
      </c>
      <c r="AV55" s="43" t="s">
        <v>181</v>
      </c>
      <c r="AW55" s="43"/>
      <c r="AX55" s="43"/>
      <c r="AY55" s="43"/>
      <c r="AZ55" s="43"/>
      <c r="BA55" s="43"/>
      <c r="BB55" s="43"/>
      <c r="BC55" s="44"/>
      <c r="BD55" s="43"/>
      <c r="BE55" s="43"/>
      <c r="BF55" s="44"/>
      <c r="BG55" s="35"/>
      <c r="BH55" s="35"/>
      <c r="BI55" s="35"/>
      <c r="BJ55" s="35"/>
      <c r="BK55" s="35"/>
      <c r="BL55" s="35"/>
      <c r="BM55" s="42"/>
      <c r="BN55" s="43" t="s">
        <v>92</v>
      </c>
      <c r="BO55" s="43" t="s">
        <v>181</v>
      </c>
      <c r="BP55" s="43"/>
      <c r="BQ55" s="43"/>
      <c r="BR55" s="43"/>
      <c r="BS55" s="43"/>
      <c r="BT55" s="43"/>
      <c r="BU55" s="43"/>
      <c r="BV55" s="44"/>
      <c r="BW55" s="43"/>
      <c r="BX55" s="43"/>
      <c r="BY55" s="44"/>
      <c r="BZ55" s="35"/>
      <c r="CA55" s="42"/>
      <c r="CB55" s="43"/>
      <c r="CC55" s="43"/>
      <c r="CD55" s="43"/>
      <c r="CE55" s="43"/>
      <c r="CF55" s="42"/>
      <c r="CG55" s="43" t="s">
        <v>92</v>
      </c>
      <c r="CH55" s="43" t="s">
        <v>181</v>
      </c>
      <c r="CI55" s="43"/>
      <c r="CJ55" s="43"/>
      <c r="CK55" s="43"/>
      <c r="CL55" s="43"/>
      <c r="CM55" s="43"/>
      <c r="CN55" s="43"/>
      <c r="CO55" s="44"/>
      <c r="CP55" s="43"/>
      <c r="CQ55" s="43"/>
      <c r="CR55" s="44"/>
      <c r="CS55" s="35"/>
      <c r="CT55" s="42"/>
      <c r="CU55" s="43"/>
      <c r="CV55" s="43"/>
      <c r="CW55" s="43"/>
      <c r="CX55" s="43"/>
      <c r="CY55" s="42"/>
      <c r="CZ55" s="43" t="s">
        <v>92</v>
      </c>
      <c r="DA55" s="43" t="s">
        <v>181</v>
      </c>
      <c r="DB55" s="43"/>
      <c r="DC55" s="43"/>
      <c r="DD55" s="43"/>
      <c r="DE55" s="43"/>
      <c r="DF55" s="43"/>
      <c r="DG55" s="43"/>
      <c r="DH55" s="44"/>
      <c r="DI55" s="43"/>
      <c r="DJ55" s="43"/>
      <c r="DK55" s="44"/>
      <c r="DL55" s="35"/>
      <c r="DM55" s="42"/>
      <c r="DN55" s="43"/>
      <c r="DO55" s="43"/>
      <c r="DP55" s="43"/>
      <c r="DQ55" s="43"/>
      <c r="DR55" s="42"/>
      <c r="DS55" s="43" t="s">
        <v>92</v>
      </c>
      <c r="DT55" s="43" t="s">
        <v>181</v>
      </c>
      <c r="DU55" s="43"/>
      <c r="DV55" s="43"/>
      <c r="DW55" s="43"/>
      <c r="DX55" s="43"/>
      <c r="DY55" s="43"/>
      <c r="DZ55" s="43"/>
      <c r="EA55" s="44"/>
      <c r="EB55" s="43"/>
      <c r="EC55" s="43"/>
      <c r="ED55" s="44"/>
    </row>
    <row r="56" spans="22:134">
      <c r="V56" s="35"/>
      <c r="W56" s="35"/>
      <c r="X56" s="35"/>
      <c r="Y56" s="35"/>
      <c r="Z56" s="43"/>
      <c r="AA56" s="42"/>
      <c r="AB56" s="43"/>
      <c r="AC56" s="43">
        <f>1-AC54</f>
        <v>0.89868164700518227</v>
      </c>
      <c r="AD56" s="43">
        <f t="shared" ref="AD56:AF56" si="83">1-AD54</f>
        <v>0.41588106411181325</v>
      </c>
      <c r="AE56" s="43">
        <f t="shared" si="83"/>
        <v>0.98106464628924028</v>
      </c>
      <c r="AF56" s="43">
        <f t="shared" si="83"/>
        <v>0.66029688340551829</v>
      </c>
      <c r="AG56" s="43"/>
      <c r="AH56" s="43"/>
      <c r="AI56" s="43"/>
      <c r="AJ56" s="44"/>
      <c r="AK56" s="43"/>
      <c r="AL56" s="43"/>
      <c r="AM56" s="44"/>
      <c r="AN56" s="35"/>
      <c r="AO56" s="35"/>
      <c r="AP56" s="35"/>
      <c r="AQ56" s="35"/>
      <c r="AR56" s="35"/>
      <c r="AS56" s="43"/>
      <c r="AT56" s="42"/>
      <c r="AU56" s="43"/>
      <c r="AV56" s="43">
        <f>1-AV54</f>
        <v>0.91048140000572109</v>
      </c>
      <c r="AW56" s="43">
        <f t="shared" ref="AW56:AY56" si="84">1-AW54</f>
        <v>0.40655769957267096</v>
      </c>
      <c r="AX56" s="43">
        <f t="shared" si="84"/>
        <v>0.97608348387005428</v>
      </c>
      <c r="AY56" s="43">
        <f t="shared" si="84"/>
        <v>0.63159072587417042</v>
      </c>
      <c r="AZ56" s="43"/>
      <c r="BA56" s="43"/>
      <c r="BB56" s="43"/>
      <c r="BC56" s="44"/>
      <c r="BD56" s="43"/>
      <c r="BE56" s="43"/>
      <c r="BF56" s="44"/>
      <c r="BG56" s="35"/>
      <c r="BH56" s="35"/>
      <c r="BI56" s="35"/>
      <c r="BJ56" s="35"/>
      <c r="BK56" s="35"/>
      <c r="BL56" s="43"/>
      <c r="BM56" s="42"/>
      <c r="BN56" s="43"/>
      <c r="BO56" s="43">
        <f>1-BO54</f>
        <v>0.91120808611542714</v>
      </c>
      <c r="BP56" s="43">
        <f t="shared" ref="BP56:BR56" si="85">1-BP54</f>
        <v>0.4239451381959376</v>
      </c>
      <c r="BQ56" s="43">
        <f t="shared" si="85"/>
        <v>0.98515842744017845</v>
      </c>
      <c r="BR56" s="43">
        <f t="shared" si="85"/>
        <v>0.64983542347769385</v>
      </c>
      <c r="BS56" s="43"/>
      <c r="BT56" s="43"/>
      <c r="BU56" s="43"/>
      <c r="BV56" s="44"/>
      <c r="BW56" s="43"/>
      <c r="BX56" s="43"/>
      <c r="BY56" s="44"/>
      <c r="BZ56" s="35"/>
      <c r="CA56" s="42"/>
      <c r="CB56" s="43"/>
      <c r="CC56" s="43"/>
      <c r="CD56" s="43"/>
      <c r="CE56" s="43"/>
      <c r="CF56" s="42"/>
      <c r="CG56" s="43"/>
      <c r="CH56" s="43">
        <f>1-CH54</f>
        <v>0.92304473693350797</v>
      </c>
      <c r="CI56" s="43">
        <f t="shared" ref="CI56:CK56" si="86">1-CI54</f>
        <v>0.44772271057207791</v>
      </c>
      <c r="CJ56" s="43">
        <f t="shared" si="86"/>
        <v>0.99328944247017548</v>
      </c>
      <c r="CK56" s="43">
        <f t="shared" si="86"/>
        <v>0.62837149222650446</v>
      </c>
      <c r="CL56" s="43"/>
      <c r="CM56" s="43"/>
      <c r="CN56" s="43"/>
      <c r="CO56" s="44"/>
      <c r="CP56" s="43"/>
      <c r="CQ56" s="43"/>
      <c r="CR56" s="44"/>
      <c r="CS56" s="35"/>
      <c r="CT56" s="42"/>
      <c r="CU56" s="43"/>
      <c r="CV56" s="43"/>
      <c r="CW56" s="43"/>
      <c r="CX56" s="43"/>
      <c r="CY56" s="42"/>
      <c r="CZ56" s="43"/>
      <c r="DA56" s="43">
        <f>1-DA54</f>
        <v>0.96709793498427832</v>
      </c>
      <c r="DB56" s="43">
        <f t="shared" ref="DB56:DD56" si="87">1-DB54</f>
        <v>0.433268908597782</v>
      </c>
      <c r="DC56" s="43">
        <f t="shared" si="87"/>
        <v>0.9944922382006236</v>
      </c>
      <c r="DD56" s="43">
        <f t="shared" si="87"/>
        <v>0.47969882371584416</v>
      </c>
      <c r="DE56" s="43"/>
      <c r="DF56" s="43"/>
      <c r="DG56" s="43"/>
      <c r="DH56" s="44"/>
      <c r="DI56" s="43"/>
      <c r="DJ56" s="43"/>
      <c r="DK56" s="44"/>
      <c r="DL56" s="35"/>
      <c r="DM56" s="42"/>
      <c r="DN56" s="43"/>
      <c r="DO56" s="43"/>
      <c r="DP56" s="43"/>
      <c r="DQ56" s="43"/>
      <c r="DR56" s="42"/>
      <c r="DS56" s="43"/>
      <c r="DT56" s="43">
        <f>1-DT54</f>
        <v>0.99922364707074751</v>
      </c>
      <c r="DU56" s="43">
        <f t="shared" ref="DU56:DW56" si="88">1-DU54</f>
        <v>0.37035728788895195</v>
      </c>
      <c r="DV56" s="43">
        <f t="shared" si="88"/>
        <v>0.99975202715132305</v>
      </c>
      <c r="DW56" s="43">
        <f t="shared" si="88"/>
        <v>0.31345738071562623</v>
      </c>
      <c r="DX56" s="43"/>
      <c r="DY56" s="43"/>
      <c r="DZ56" s="43"/>
      <c r="EA56" s="44"/>
      <c r="EB56" s="43"/>
      <c r="EC56" s="43"/>
      <c r="ED56" s="44"/>
    </row>
    <row r="57" spans="22:134">
      <c r="V57" s="42"/>
      <c r="W57" s="43"/>
      <c r="X57" s="43"/>
      <c r="Y57" s="43"/>
      <c r="Z57" s="43"/>
      <c r="AA57" s="42"/>
      <c r="AB57" s="43" t="s">
        <v>93</v>
      </c>
      <c r="AC57" s="43" t="s">
        <v>115</v>
      </c>
      <c r="AD57" s="43"/>
      <c r="AE57" s="43"/>
      <c r="AF57" s="43"/>
      <c r="AG57" s="43"/>
      <c r="AH57" s="43"/>
      <c r="AI57" s="43"/>
      <c r="AJ57" s="44"/>
      <c r="AK57" s="43"/>
      <c r="AL57" s="43"/>
      <c r="AM57" s="44"/>
      <c r="AN57" s="35"/>
      <c r="AO57" s="42"/>
      <c r="AP57" s="43"/>
      <c r="AQ57" s="43"/>
      <c r="AR57" s="43"/>
      <c r="AS57" s="43"/>
      <c r="AT57" s="42"/>
      <c r="AU57" s="43" t="s">
        <v>93</v>
      </c>
      <c r="AV57" s="43" t="s">
        <v>115</v>
      </c>
      <c r="AW57" s="43"/>
      <c r="AX57" s="43"/>
      <c r="AY57" s="43"/>
      <c r="AZ57" s="43"/>
      <c r="BA57" s="43"/>
      <c r="BB57" s="43"/>
      <c r="BC57" s="44"/>
      <c r="BD57" s="43"/>
      <c r="BE57" s="43"/>
      <c r="BF57" s="44"/>
      <c r="BG57" s="35"/>
      <c r="BH57" s="42"/>
      <c r="BI57" s="43"/>
      <c r="BJ57" s="43"/>
      <c r="BK57" s="43"/>
      <c r="BL57" s="43"/>
      <c r="BM57" s="42"/>
      <c r="BN57" s="43" t="s">
        <v>93</v>
      </c>
      <c r="BO57" s="43" t="s">
        <v>115</v>
      </c>
      <c r="BP57" s="43"/>
      <c r="BQ57" s="43"/>
      <c r="BR57" s="43"/>
      <c r="BS57" s="43"/>
      <c r="BT57" s="43"/>
      <c r="BU57" s="43"/>
      <c r="BV57" s="44"/>
      <c r="BW57" s="43"/>
      <c r="BX57" s="43"/>
      <c r="BY57" s="44"/>
      <c r="BZ57" s="35"/>
      <c r="CA57" s="42"/>
      <c r="CB57" s="43"/>
      <c r="CC57" s="43"/>
      <c r="CD57" s="43"/>
      <c r="CE57" s="43"/>
      <c r="CF57" s="42"/>
      <c r="CG57" s="43" t="s">
        <v>93</v>
      </c>
      <c r="CH57" s="43" t="s">
        <v>115</v>
      </c>
      <c r="CI57" s="43"/>
      <c r="CJ57" s="43"/>
      <c r="CK57" s="43"/>
      <c r="CL57" s="43"/>
      <c r="CM57" s="43"/>
      <c r="CN57" s="43"/>
      <c r="CO57" s="44"/>
      <c r="CP57" s="43"/>
      <c r="CQ57" s="43"/>
      <c r="CR57" s="44"/>
      <c r="CS57" s="35"/>
      <c r="CT57" s="42"/>
      <c r="CU57" s="43"/>
      <c r="CV57" s="43"/>
      <c r="CW57" s="43"/>
      <c r="CX57" s="43"/>
      <c r="CY57" s="42"/>
      <c r="CZ57" s="43" t="s">
        <v>93</v>
      </c>
      <c r="DA57" s="43" t="s">
        <v>115</v>
      </c>
      <c r="DB57" s="43"/>
      <c r="DC57" s="43"/>
      <c r="DD57" s="43"/>
      <c r="DE57" s="43"/>
      <c r="DF57" s="43"/>
      <c r="DG57" s="43"/>
      <c r="DH57" s="44"/>
      <c r="DI57" s="43"/>
      <c r="DJ57" s="43"/>
      <c r="DK57" s="44"/>
      <c r="DL57" s="35"/>
      <c r="DM57" s="42"/>
      <c r="DN57" s="43"/>
      <c r="DO57" s="43"/>
      <c r="DP57" s="43"/>
      <c r="DQ57" s="43"/>
      <c r="DR57" s="42"/>
      <c r="DS57" s="43" t="s">
        <v>93</v>
      </c>
      <c r="DT57" s="43" t="s">
        <v>115</v>
      </c>
      <c r="DU57" s="43"/>
      <c r="DV57" s="43"/>
      <c r="DW57" s="43"/>
      <c r="DX57" s="43"/>
      <c r="DY57" s="43"/>
      <c r="DZ57" s="43"/>
      <c r="EA57" s="44"/>
      <c r="EB57" s="43"/>
      <c r="EC57" s="43"/>
      <c r="ED57" s="44"/>
    </row>
    <row r="58" spans="22:134">
      <c r="V58" s="42"/>
      <c r="W58" s="35"/>
      <c r="X58" s="35"/>
      <c r="Y58" s="35"/>
      <c r="Z58" s="43"/>
      <c r="AA58" s="42"/>
      <c r="AB58" s="43"/>
      <c r="AC58" s="43">
        <f>PRODUCT(AC41,AC56)</f>
        <v>-0.10535596676434471</v>
      </c>
      <c r="AD58" s="43">
        <f t="shared" ref="AD58:AE58" si="89">PRODUCT(AD41,AD56)</f>
        <v>1.9402597826387664E-2</v>
      </c>
      <c r="AE58" s="43">
        <f t="shared" si="89"/>
        <v>4.9683109629065157E-2</v>
      </c>
      <c r="AF58" s="43">
        <f>PRODUCT(AF41,AF56)</f>
        <v>6.2666637840130809E-2</v>
      </c>
      <c r="AG58" s="43"/>
      <c r="AH58" s="43"/>
      <c r="AI58" s="43"/>
      <c r="AJ58" s="44"/>
      <c r="AK58" s="43"/>
      <c r="AL58" s="43"/>
      <c r="AM58" s="44"/>
      <c r="AN58" s="35"/>
      <c r="AO58" s="42"/>
      <c r="AP58" s="35"/>
      <c r="AQ58" s="35"/>
      <c r="AR58" s="35"/>
      <c r="AS58" s="43"/>
      <c r="AT58" s="42"/>
      <c r="AU58" s="43"/>
      <c r="AV58" s="43">
        <f>PRODUCT(AV41,AV56)</f>
        <v>-0.16454447833884936</v>
      </c>
      <c r="AW58" s="43">
        <f t="shared" ref="AW58:AX58" si="90">PRODUCT(AW41,AW56)</f>
        <v>2.5196196005126705E-2</v>
      </c>
      <c r="AX58" s="43">
        <f t="shared" si="90"/>
        <v>-3.177126801866504E-2</v>
      </c>
      <c r="AY58" s="43">
        <f>PRODUCT(AY41,AY56)</f>
        <v>8.7077827913207742E-2</v>
      </c>
      <c r="AZ58" s="43"/>
      <c r="BA58" s="43"/>
      <c r="BB58" s="43"/>
      <c r="BC58" s="44"/>
      <c r="BD58" s="43"/>
      <c r="BE58" s="43"/>
      <c r="BF58" s="44"/>
      <c r="BG58" s="35"/>
      <c r="BH58" s="42"/>
      <c r="BI58" s="35"/>
      <c r="BJ58" s="35"/>
      <c r="BK58" s="35"/>
      <c r="BL58" s="43"/>
      <c r="BM58" s="42"/>
      <c r="BN58" s="43"/>
      <c r="BO58" s="43">
        <f>PRODUCT(BO41,BO56)</f>
        <v>-0.21134462113707278</v>
      </c>
      <c r="BP58" s="43">
        <f t="shared" ref="BP58:BQ58" si="91">PRODUCT(BP41,BP56)</f>
        <v>2.7676611878872766E-2</v>
      </c>
      <c r="BQ58" s="43">
        <f t="shared" si="91"/>
        <v>-7.3506471025358566E-2</v>
      </c>
      <c r="BR58" s="43">
        <f>PRODUCT(BR41,BR56)</f>
        <v>9.5198726938448497E-2</v>
      </c>
      <c r="BS58" s="43"/>
      <c r="BT58" s="43"/>
      <c r="BU58" s="43"/>
      <c r="BV58" s="44"/>
      <c r="BW58" s="43"/>
      <c r="BX58" s="43"/>
      <c r="BY58" s="44"/>
      <c r="BZ58" s="35"/>
      <c r="CA58" s="42"/>
      <c r="CB58" s="43"/>
      <c r="CC58" s="43"/>
      <c r="CD58" s="43"/>
      <c r="CE58" s="43"/>
      <c r="CF58" s="42"/>
      <c r="CG58" s="43"/>
      <c r="CH58" s="43">
        <f>PRODUCT(CH41,CH56)</f>
        <v>-0.2462359547479481</v>
      </c>
      <c r="CI58" s="43">
        <f t="shared" ref="CI58:CJ58" si="92">PRODUCT(CI41,CI56)</f>
        <v>3.0774864945356851E-2</v>
      </c>
      <c r="CJ58" s="43">
        <f t="shared" si="92"/>
        <v>-9.9415701048516256E-2</v>
      </c>
      <c r="CK58" s="43">
        <f>PRODUCT(CK41,CK56)</f>
        <v>8.7383250539437116E-2</v>
      </c>
      <c r="CL58" s="43"/>
      <c r="CM58" s="43"/>
      <c r="CN58" s="43"/>
      <c r="CO58" s="44"/>
      <c r="CP58" s="43"/>
      <c r="CQ58" s="43"/>
      <c r="CR58" s="44"/>
      <c r="CS58" s="35"/>
      <c r="CT58" s="42"/>
      <c r="CU58" s="43"/>
      <c r="CV58" s="43"/>
      <c r="CW58" s="43"/>
      <c r="CX58" s="43"/>
      <c r="CY58" s="42"/>
      <c r="CZ58" s="43"/>
      <c r="DA58" s="43">
        <f>PRODUCT(DA41,DA56)</f>
        <v>-0.27870893908400357</v>
      </c>
      <c r="DB58" s="43">
        <f t="shared" ref="DB58:DC58" si="93">PRODUCT(DB41,DB56)</f>
        <v>3.0295754639425212E-2</v>
      </c>
      <c r="DC58" s="43">
        <f t="shared" si="93"/>
        <v>-0.1237442022245287</v>
      </c>
      <c r="DD58" s="43">
        <f>PRODUCT(DD41,DD56)</f>
        <v>6.1186989175086824E-2</v>
      </c>
      <c r="DE58" s="43"/>
      <c r="DF58" s="43"/>
      <c r="DG58" s="43"/>
      <c r="DH58" s="44"/>
      <c r="DI58" s="43"/>
      <c r="DJ58" s="43"/>
      <c r="DK58" s="44"/>
      <c r="DL58" s="35"/>
      <c r="DM58" s="42"/>
      <c r="DN58" s="43"/>
      <c r="DO58" s="43"/>
      <c r="DP58" s="43"/>
      <c r="DQ58" s="43"/>
      <c r="DR58" s="42"/>
      <c r="DS58" s="43"/>
      <c r="DT58" s="43">
        <f>PRODUCT(DT41,DT56)</f>
        <v>-0.30246010301475174</v>
      </c>
      <c r="DU58" s="43">
        <f t="shared" ref="DU58:DV58" si="94">PRODUCT(DU41,DU56)</f>
        <v>2.8228828627918735E-2</v>
      </c>
      <c r="DV58" s="43">
        <f t="shared" si="94"/>
        <v>-0.15344095193150609</v>
      </c>
      <c r="DW58" s="43">
        <f>PRODUCT(DW41,DW56)</f>
        <v>-9.8543217852482441E-3</v>
      </c>
      <c r="DX58" s="43"/>
      <c r="DY58" s="43"/>
      <c r="DZ58" s="43"/>
      <c r="EA58" s="44"/>
      <c r="EB58" s="43"/>
      <c r="EC58" s="43"/>
      <c r="ED58" s="44"/>
    </row>
    <row r="59" spans="22:134">
      <c r="V59" s="42"/>
      <c r="W59" s="35"/>
      <c r="X59" s="35"/>
      <c r="Y59" s="35"/>
      <c r="Z59" s="43"/>
      <c r="AA59" s="55">
        <v>9</v>
      </c>
      <c r="AB59" s="111" t="s">
        <v>116</v>
      </c>
      <c r="AC59" s="111"/>
      <c r="AD59" s="40"/>
      <c r="AE59" s="43"/>
      <c r="AF59" s="43"/>
      <c r="AG59" s="43"/>
      <c r="AH59" s="43"/>
      <c r="AI59" s="43"/>
      <c r="AJ59" s="44"/>
      <c r="AK59" s="43"/>
      <c r="AL59" s="43"/>
      <c r="AM59" s="44"/>
      <c r="AN59" s="35"/>
      <c r="AO59" s="42"/>
      <c r="AP59" s="35"/>
      <c r="AQ59" s="35"/>
      <c r="AR59" s="35"/>
      <c r="AS59" s="43"/>
      <c r="AT59" s="55">
        <v>9</v>
      </c>
      <c r="AU59" s="111" t="s">
        <v>116</v>
      </c>
      <c r="AV59" s="111"/>
      <c r="AW59" s="40"/>
      <c r="AX59" s="43"/>
      <c r="AY59" s="43"/>
      <c r="AZ59" s="43"/>
      <c r="BA59" s="43"/>
      <c r="BB59" s="43"/>
      <c r="BC59" s="44"/>
      <c r="BD59" s="43"/>
      <c r="BE59" s="43"/>
      <c r="BF59" s="44"/>
      <c r="BG59" s="35"/>
      <c r="BH59" s="42"/>
      <c r="BI59" s="35"/>
      <c r="BJ59" s="35"/>
      <c r="BK59" s="35"/>
      <c r="BL59" s="43"/>
      <c r="BM59" s="55">
        <v>9</v>
      </c>
      <c r="BN59" s="111" t="s">
        <v>116</v>
      </c>
      <c r="BO59" s="111"/>
      <c r="BP59" s="40"/>
      <c r="BQ59" s="43"/>
      <c r="BR59" s="43"/>
      <c r="BS59" s="43"/>
      <c r="BT59" s="43"/>
      <c r="BU59" s="43"/>
      <c r="BV59" s="44"/>
      <c r="BW59" s="43"/>
      <c r="BX59" s="43"/>
      <c r="BY59" s="44"/>
      <c r="BZ59" s="35"/>
      <c r="CA59" s="42"/>
      <c r="CB59" s="43"/>
      <c r="CC59" s="43"/>
      <c r="CD59" s="43"/>
      <c r="CE59" s="43"/>
      <c r="CF59" s="55">
        <v>9</v>
      </c>
      <c r="CG59" s="111" t="s">
        <v>116</v>
      </c>
      <c r="CH59" s="111"/>
      <c r="CI59" s="40"/>
      <c r="CJ59" s="43"/>
      <c r="CK59" s="43"/>
      <c r="CL59" s="43"/>
      <c r="CM59" s="43"/>
      <c r="CN59" s="43"/>
      <c r="CO59" s="44"/>
      <c r="CP59" s="43"/>
      <c r="CQ59" s="43"/>
      <c r="CR59" s="44"/>
      <c r="CS59" s="35"/>
      <c r="CT59" s="42"/>
      <c r="CU59" s="43"/>
      <c r="CV59" s="43"/>
      <c r="CW59" s="43"/>
      <c r="CX59" s="43"/>
      <c r="CY59" s="55">
        <v>9</v>
      </c>
      <c r="CZ59" s="111" t="s">
        <v>116</v>
      </c>
      <c r="DA59" s="111"/>
      <c r="DB59" s="40"/>
      <c r="DC59" s="43"/>
      <c r="DD59" s="43"/>
      <c r="DE59" s="43"/>
      <c r="DF59" s="43"/>
      <c r="DG59" s="43"/>
      <c r="DH59" s="44"/>
      <c r="DI59" s="43"/>
      <c r="DJ59" s="43"/>
      <c r="DK59" s="44"/>
      <c r="DL59" s="35"/>
      <c r="DM59" s="42"/>
      <c r="DN59" s="43"/>
      <c r="DO59" s="43"/>
      <c r="DP59" s="43"/>
      <c r="DQ59" s="43"/>
      <c r="DR59" s="55">
        <v>9</v>
      </c>
      <c r="DS59" s="111" t="s">
        <v>116</v>
      </c>
      <c r="DT59" s="111"/>
      <c r="DU59" s="40"/>
      <c r="DV59" s="43"/>
      <c r="DW59" s="43"/>
      <c r="DX59" s="43"/>
      <c r="DY59" s="43"/>
      <c r="DZ59" s="43"/>
      <c r="EA59" s="44"/>
      <c r="EB59" s="43"/>
      <c r="EC59" s="43"/>
      <c r="ED59" s="44"/>
    </row>
    <row r="60" spans="22:134">
      <c r="V60" s="35"/>
      <c r="W60" s="35"/>
      <c r="X60" s="35"/>
      <c r="Y60" s="35"/>
      <c r="Z60" s="35"/>
      <c r="AA60" s="42"/>
      <c r="AB60" s="43" t="s">
        <v>87</v>
      </c>
      <c r="AC60" s="43" t="s">
        <v>117</v>
      </c>
      <c r="AD60" s="43"/>
      <c r="AE60" s="43"/>
      <c r="AF60" s="43"/>
      <c r="AG60" s="43"/>
      <c r="AH60" s="43"/>
      <c r="AI60" s="43"/>
      <c r="AJ60" s="44"/>
      <c r="AK60" s="43"/>
      <c r="AL60" s="43"/>
      <c r="AM60" s="44"/>
      <c r="AN60" s="35"/>
      <c r="AO60" s="35"/>
      <c r="AP60" s="35"/>
      <c r="AQ60" s="35"/>
      <c r="AR60" s="35"/>
      <c r="AS60" s="35"/>
      <c r="AT60" s="42"/>
      <c r="AU60" s="43" t="s">
        <v>87</v>
      </c>
      <c r="AV60" s="43" t="s">
        <v>117</v>
      </c>
      <c r="AW60" s="43"/>
      <c r="AX60" s="43"/>
      <c r="AY60" s="43"/>
      <c r="AZ60" s="43"/>
      <c r="BA60" s="43"/>
      <c r="BB60" s="43"/>
      <c r="BC60" s="44"/>
      <c r="BD60" s="43"/>
      <c r="BE60" s="43"/>
      <c r="BF60" s="44"/>
      <c r="BG60" s="35"/>
      <c r="BH60" s="35"/>
      <c r="BI60" s="35"/>
      <c r="BJ60" s="35"/>
      <c r="BK60" s="35"/>
      <c r="BL60" s="35"/>
      <c r="BM60" s="42"/>
      <c r="BN60" s="43" t="s">
        <v>87</v>
      </c>
      <c r="BO60" s="43" t="s">
        <v>117</v>
      </c>
      <c r="BP60" s="43"/>
      <c r="BQ60" s="43"/>
      <c r="BR60" s="43"/>
      <c r="BS60" s="43"/>
      <c r="BT60" s="43"/>
      <c r="BU60" s="43"/>
      <c r="BV60" s="44"/>
      <c r="BW60" s="43"/>
      <c r="BX60" s="43"/>
      <c r="BY60" s="44"/>
      <c r="BZ60" s="35"/>
      <c r="CA60" s="42"/>
      <c r="CB60" s="43"/>
      <c r="CC60" s="43"/>
      <c r="CD60" s="43"/>
      <c r="CE60" s="43"/>
      <c r="CF60" s="42"/>
      <c r="CG60" s="43" t="s">
        <v>87</v>
      </c>
      <c r="CH60" s="43" t="s">
        <v>117</v>
      </c>
      <c r="CI60" s="43"/>
      <c r="CJ60" s="43"/>
      <c r="CK60" s="43"/>
      <c r="CL60" s="43"/>
      <c r="CM60" s="43"/>
      <c r="CN60" s="43"/>
      <c r="CO60" s="44"/>
      <c r="CP60" s="43"/>
      <c r="CQ60" s="43"/>
      <c r="CR60" s="44"/>
      <c r="CS60" s="35"/>
      <c r="CT60" s="42"/>
      <c r="CU60" s="43"/>
      <c r="CV60" s="43"/>
      <c r="CW60" s="43"/>
      <c r="CX60" s="43"/>
      <c r="CY60" s="42"/>
      <c r="CZ60" s="43" t="s">
        <v>87</v>
      </c>
      <c r="DA60" s="43" t="s">
        <v>117</v>
      </c>
      <c r="DB60" s="43"/>
      <c r="DC60" s="43"/>
      <c r="DD60" s="43"/>
      <c r="DE60" s="43"/>
      <c r="DF60" s="43"/>
      <c r="DG60" s="43"/>
      <c r="DH60" s="44"/>
      <c r="DI60" s="43"/>
      <c r="DJ60" s="43"/>
      <c r="DK60" s="44"/>
      <c r="DL60" s="35"/>
      <c r="DM60" s="42"/>
      <c r="DN60" s="43"/>
      <c r="DO60" s="43"/>
      <c r="DP60" s="43"/>
      <c r="DQ60" s="43"/>
      <c r="DR60" s="42"/>
      <c r="DS60" s="43" t="s">
        <v>87</v>
      </c>
      <c r="DT60" s="43" t="s">
        <v>117</v>
      </c>
      <c r="DU60" s="43"/>
      <c r="DV60" s="43"/>
      <c r="DW60" s="43"/>
      <c r="DX60" s="43"/>
      <c r="DY60" s="43"/>
      <c r="DZ60" s="43"/>
      <c r="EA60" s="44"/>
      <c r="EB60" s="43"/>
      <c r="EC60" s="43"/>
      <c r="ED60" s="44"/>
    </row>
    <row r="61" spans="22:134">
      <c r="V61" s="35"/>
      <c r="W61" s="35"/>
      <c r="X61" s="35"/>
      <c r="Y61" s="35"/>
      <c r="Z61" s="79"/>
      <c r="AA61" s="42"/>
      <c r="AB61" s="43"/>
      <c r="AC61" s="43">
        <f>PRODUCT(AC38,W41)</f>
        <v>3.7316192498576768E-2</v>
      </c>
      <c r="AD61" s="43">
        <f>PRODUCT(AD38,X41)</f>
        <v>3.565671895486458E-2</v>
      </c>
      <c r="AE61" s="43">
        <f>PRODUCT(AE38,Y41)</f>
        <v>6.9686372092066847E-3</v>
      </c>
      <c r="AF61" s="43">
        <f>PRODUCT(AF38,Z41)</f>
        <v>5.531550899897076E-2</v>
      </c>
      <c r="AG61" s="43"/>
      <c r="AH61" s="43"/>
      <c r="AI61" s="43"/>
      <c r="AJ61" s="44"/>
      <c r="AK61" s="43"/>
      <c r="AL61" s="43"/>
      <c r="AM61" s="44"/>
      <c r="AN61" s="35"/>
      <c r="AO61" s="35"/>
      <c r="AP61" s="35"/>
      <c r="AQ61" s="35"/>
      <c r="AR61" s="35"/>
      <c r="AS61" s="79"/>
      <c r="AT61" s="42"/>
      <c r="AU61" s="43"/>
      <c r="AV61" s="43">
        <f>PRODUCT(AV38,AP41)</f>
        <v>5.4071557054125668E-2</v>
      </c>
      <c r="AW61" s="43">
        <f>PRODUCT(AW38,AQ41)</f>
        <v>4.7742157100592465E-2</v>
      </c>
      <c r="AX61" s="43">
        <f>PRODUCT(AX38,AR41)</f>
        <v>-5.0338067941391043E-3</v>
      </c>
      <c r="AY61" s="43">
        <f>PRODUCT(AY38,AS41)</f>
        <v>8.3682976716726656E-2</v>
      </c>
      <c r="AZ61" s="43"/>
      <c r="BA61" s="43"/>
      <c r="BB61" s="43"/>
      <c r="BC61" s="44"/>
      <c r="BD61" s="43"/>
      <c r="BE61" s="43"/>
      <c r="BF61" s="44"/>
      <c r="BG61" s="35"/>
      <c r="BH61" s="35"/>
      <c r="BI61" s="35"/>
      <c r="BJ61" s="35"/>
      <c r="BK61" s="35"/>
      <c r="BL61" s="79"/>
      <c r="BM61" s="42"/>
      <c r="BN61" s="43"/>
      <c r="BO61" s="43">
        <f>PRODUCT(BO38,BI41)</f>
        <v>6.9113095147887063E-2</v>
      </c>
      <c r="BP61" s="43">
        <f>PRODUCT(BP38,BJ41)</f>
        <v>4.9549033492764023E-2</v>
      </c>
      <c r="BQ61" s="43">
        <f>PRODUCT(BQ38,BK41)</f>
        <v>-9.0899073407475443E-3</v>
      </c>
      <c r="BR61" s="43">
        <f>PRODUCT(BR38,BL41)</f>
        <v>8.6688974198320945E-2</v>
      </c>
      <c r="BS61" s="43"/>
      <c r="BT61" s="43"/>
      <c r="BU61" s="43"/>
      <c r="BV61" s="44"/>
      <c r="BW61" s="43"/>
      <c r="BX61" s="43"/>
      <c r="BY61" s="44"/>
      <c r="BZ61" s="35"/>
      <c r="CA61" s="42"/>
      <c r="CB61" s="43"/>
      <c r="CC61" s="43"/>
      <c r="CD61" s="43"/>
      <c r="CE61" s="50"/>
      <c r="CF61" s="42"/>
      <c r="CG61" s="43"/>
      <c r="CH61" s="43">
        <f>PRODUCT(CH38,CB41)</f>
        <v>7.4002753792010767E-2</v>
      </c>
      <c r="CI61" s="43">
        <f>PRODUCT(CI38,CC41)</f>
        <v>5.1081733112415616E-2</v>
      </c>
      <c r="CJ61" s="43">
        <f>PRODUCT(CJ38,CD41)</f>
        <v>-8.1989542278972528E-3</v>
      </c>
      <c r="CK61" s="43">
        <f>PRODUCT(CK38,CE41)</f>
        <v>8.4774694368863424E-2</v>
      </c>
      <c r="CL61" s="43"/>
      <c r="CM61" s="43"/>
      <c r="CN61" s="43"/>
      <c r="CO61" s="44"/>
      <c r="CP61" s="43"/>
      <c r="CQ61" s="43"/>
      <c r="CR61" s="44"/>
      <c r="CS61" s="35"/>
      <c r="CT61" s="42"/>
      <c r="CU61" s="43"/>
      <c r="CV61" s="43"/>
      <c r="CW61" s="43"/>
      <c r="CX61" s="50"/>
      <c r="CY61" s="42"/>
      <c r="CZ61" s="43"/>
      <c r="DA61" s="43">
        <f>PRODUCT(DA38,CU41)</f>
        <v>5.2274756714269156E-2</v>
      </c>
      <c r="DB61" s="43">
        <f>PRODUCT(DB38,CV41)</f>
        <v>5.2639622878528976E-2</v>
      </c>
      <c r="DC61" s="43">
        <f>PRODUCT(DC38,CW41)</f>
        <v>-9.2344500606494975E-3</v>
      </c>
      <c r="DD61" s="43">
        <f>PRODUCT(DD38,CX41)</f>
        <v>9.2006356714615253E-2</v>
      </c>
      <c r="DE61" s="43"/>
      <c r="DF61" s="43"/>
      <c r="DG61" s="43"/>
      <c r="DH61" s="44"/>
      <c r="DI61" s="43"/>
      <c r="DJ61" s="43"/>
      <c r="DK61" s="44"/>
      <c r="DL61" s="35"/>
      <c r="DM61" s="42"/>
      <c r="DN61" s="43"/>
      <c r="DO61" s="43"/>
      <c r="DP61" s="43"/>
      <c r="DQ61" s="50"/>
      <c r="DR61" s="42"/>
      <c r="DS61" s="43"/>
      <c r="DT61" s="43">
        <f>PRODUCT(DT38,DN41)</f>
        <v>-8.4340270674236849E-3</v>
      </c>
      <c r="DU61" s="43">
        <f>PRODUCT(DU38,DO41)</f>
        <v>6.0481012440040942E-2</v>
      </c>
      <c r="DV61" s="43">
        <f>PRODUCT(DV38,DP41)</f>
        <v>-2.4168575642473664E-3</v>
      </c>
      <c r="DW61" s="43">
        <f>PRODUCT(DW38,DQ41)</f>
        <v>-2.6048456287726247E-2</v>
      </c>
      <c r="DX61" s="43"/>
      <c r="DY61" s="43"/>
      <c r="DZ61" s="43"/>
      <c r="EA61" s="44"/>
      <c r="EB61" s="43"/>
      <c r="EC61" s="43"/>
      <c r="ED61" s="44"/>
    </row>
    <row r="62" spans="22:134">
      <c r="V62" s="35"/>
      <c r="W62" s="35"/>
      <c r="X62" s="35"/>
      <c r="Y62" s="35"/>
      <c r="Z62" s="35"/>
      <c r="AA62" s="42"/>
      <c r="AB62" s="43" t="s">
        <v>113</v>
      </c>
      <c r="AC62" s="43" t="s">
        <v>235</v>
      </c>
      <c r="AD62" s="43"/>
      <c r="AE62" s="43"/>
      <c r="AF62" s="43"/>
      <c r="AG62" s="43"/>
      <c r="AH62" s="43"/>
      <c r="AI62" s="43"/>
      <c r="AJ62" s="44"/>
      <c r="AK62" s="43"/>
      <c r="AL62" s="43"/>
      <c r="AM62" s="44"/>
      <c r="AN62" s="35"/>
      <c r="AO62" s="35"/>
      <c r="AP62" s="35"/>
      <c r="AQ62" s="35"/>
      <c r="AR62" s="35"/>
      <c r="AS62" s="35"/>
      <c r="AT62" s="42"/>
      <c r="AU62" s="43" t="s">
        <v>113</v>
      </c>
      <c r="AV62" s="43" t="s">
        <v>235</v>
      </c>
      <c r="AW62" s="43"/>
      <c r="AX62" s="43"/>
      <c r="AY62" s="43"/>
      <c r="AZ62" s="43"/>
      <c r="BA62" s="43"/>
      <c r="BB62" s="43"/>
      <c r="BC62" s="44"/>
      <c r="BD62" s="43"/>
      <c r="BE62" s="43"/>
      <c r="BF62" s="44"/>
      <c r="BG62" s="35"/>
      <c r="BH62" s="35"/>
      <c r="BI62" s="35"/>
      <c r="BJ62" s="35"/>
      <c r="BK62" s="35"/>
      <c r="BL62" s="35"/>
      <c r="BM62" s="42"/>
      <c r="BN62" s="43" t="s">
        <v>113</v>
      </c>
      <c r="BO62" s="43" t="s">
        <v>235</v>
      </c>
      <c r="BP62" s="43"/>
      <c r="BQ62" s="43"/>
      <c r="BR62" s="43"/>
      <c r="BS62" s="43"/>
      <c r="BT62" s="43"/>
      <c r="BU62" s="43"/>
      <c r="BV62" s="44"/>
      <c r="BW62" s="43"/>
      <c r="BX62" s="43"/>
      <c r="BY62" s="44"/>
      <c r="BZ62" s="35"/>
      <c r="CA62" s="42"/>
      <c r="CB62" s="43"/>
      <c r="CC62" s="43"/>
      <c r="CD62" s="43"/>
      <c r="CE62" s="43"/>
      <c r="CF62" s="42"/>
      <c r="CG62" s="43" t="s">
        <v>113</v>
      </c>
      <c r="CH62" s="43" t="s">
        <v>235</v>
      </c>
      <c r="CI62" s="43"/>
      <c r="CJ62" s="43"/>
      <c r="CK62" s="43"/>
      <c r="CL62" s="43"/>
      <c r="CM62" s="43"/>
      <c r="CN62" s="43"/>
      <c r="CO62" s="44"/>
      <c r="CP62" s="43"/>
      <c r="CQ62" s="43"/>
      <c r="CR62" s="44"/>
      <c r="CS62" s="35"/>
      <c r="CT62" s="42"/>
      <c r="CU62" s="43"/>
      <c r="CV62" s="43"/>
      <c r="CW62" s="43"/>
      <c r="CX62" s="43"/>
      <c r="CY62" s="42"/>
      <c r="CZ62" s="43" t="s">
        <v>113</v>
      </c>
      <c r="DA62" s="43" t="s">
        <v>235</v>
      </c>
      <c r="DB62" s="43"/>
      <c r="DC62" s="43"/>
      <c r="DD62" s="43"/>
      <c r="DE62" s="43"/>
      <c r="DF62" s="43"/>
      <c r="DG62" s="43"/>
      <c r="DH62" s="44"/>
      <c r="DI62" s="43"/>
      <c r="DJ62" s="43"/>
      <c r="DK62" s="44"/>
      <c r="DL62" s="35"/>
      <c r="DM62" s="42"/>
      <c r="DN62" s="43"/>
      <c r="DO62" s="43"/>
      <c r="DP62" s="43"/>
      <c r="DQ62" s="43"/>
      <c r="DR62" s="42"/>
      <c r="DS62" s="43" t="s">
        <v>113</v>
      </c>
      <c r="DT62" s="43" t="s">
        <v>235</v>
      </c>
      <c r="DU62" s="43"/>
      <c r="DV62" s="43"/>
      <c r="DW62" s="43"/>
      <c r="DX62" s="43"/>
      <c r="DY62" s="43"/>
      <c r="DZ62" s="43"/>
      <c r="EA62" s="44"/>
      <c r="EB62" s="43"/>
      <c r="EC62" s="43"/>
      <c r="ED62" s="44"/>
    </row>
    <row r="63" spans="22:134">
      <c r="V63" s="35"/>
      <c r="W63" s="35"/>
      <c r="X63" s="35"/>
      <c r="Y63" s="35"/>
      <c r="Z63" s="35"/>
      <c r="AA63" s="42"/>
      <c r="AB63" s="43"/>
      <c r="AC63" s="43">
        <f>1-W41</f>
        <v>0.51287899935623471</v>
      </c>
      <c r="AD63" s="43">
        <f t="shared" ref="AD63:AF63" si="95">1-X41</f>
        <v>0.34620640968164607</v>
      </c>
      <c r="AE63" s="43">
        <f t="shared" si="95"/>
        <v>0.68594271178278798</v>
      </c>
      <c r="AF63" s="43">
        <f t="shared" si="95"/>
        <v>0.65207242233724971</v>
      </c>
      <c r="AG63" s="43"/>
      <c r="AH63" s="43"/>
      <c r="AI63" s="43"/>
      <c r="AJ63" s="44"/>
      <c r="AK63" s="43"/>
      <c r="AL63" s="43"/>
      <c r="AM63" s="44"/>
      <c r="AN63" s="35"/>
      <c r="AO63" s="35"/>
      <c r="AP63" s="35"/>
      <c r="AQ63" s="35"/>
      <c r="AR63" s="35"/>
      <c r="AS63" s="35"/>
      <c r="AT63" s="42"/>
      <c r="AU63" s="43"/>
      <c r="AV63" s="43">
        <f>1-AP41</f>
        <v>0.52488049307134377</v>
      </c>
      <c r="AW63" s="43">
        <f t="shared" ref="AW63" si="96">1-AQ41</f>
        <v>0.35387595748079725</v>
      </c>
      <c r="AX63" s="43">
        <f t="shared" ref="AX63" si="97">1-AR41</f>
        <v>0.68628485776489789</v>
      </c>
      <c r="AY63" s="43">
        <f t="shared" ref="AY63" si="98">1-AS41</f>
        <v>0.65684535702877345</v>
      </c>
      <c r="AZ63" s="43"/>
      <c r="BA63" s="43"/>
      <c r="BB63" s="43"/>
      <c r="BC63" s="44"/>
      <c r="BD63" s="43"/>
      <c r="BE63" s="43"/>
      <c r="BF63" s="44"/>
      <c r="BG63" s="35"/>
      <c r="BH63" s="35"/>
      <c r="BI63" s="35"/>
      <c r="BJ63" s="35"/>
      <c r="BK63" s="35"/>
      <c r="BL63" s="35"/>
      <c r="BM63" s="42"/>
      <c r="BN63" s="43"/>
      <c r="BO63" s="43">
        <f>1-BI41</f>
        <v>0.52452697948500193</v>
      </c>
      <c r="BP63" s="43">
        <f t="shared" ref="BP63" si="99">1-BJ41</f>
        <v>0.36249793080962223</v>
      </c>
      <c r="BQ63" s="43">
        <f t="shared" ref="BQ63" si="100">1-BK41</f>
        <v>0.69323042455720385</v>
      </c>
      <c r="BR63" s="43">
        <f t="shared" ref="BR63" si="101">1-BL41</f>
        <v>0.65653732899411599</v>
      </c>
      <c r="BS63" s="43"/>
      <c r="BT63" s="43"/>
      <c r="BU63" s="43"/>
      <c r="BV63" s="44"/>
      <c r="BW63" s="43"/>
      <c r="BX63" s="43"/>
      <c r="BY63" s="44"/>
      <c r="BZ63" s="35"/>
      <c r="CA63" s="42"/>
      <c r="CB63" s="43"/>
      <c r="CC63" s="43"/>
      <c r="CD63" s="43"/>
      <c r="CE63" s="43"/>
      <c r="CF63" s="42"/>
      <c r="CG63" s="43"/>
      <c r="CH63" s="43">
        <f>1-CB41</f>
        <v>0.52822661340259547</v>
      </c>
      <c r="CI63" s="43">
        <f t="shared" ref="CI63" si="102">1-CC41</f>
        <v>0.36608793167264075</v>
      </c>
      <c r="CJ63" s="43">
        <f t="shared" ref="CJ63" si="103">1-CD41</f>
        <v>0.69056746709711503</v>
      </c>
      <c r="CK63" s="43">
        <f t="shared" ref="CK63" si="104">1-CE41</f>
        <v>0.66877654981546675</v>
      </c>
      <c r="CL63" s="43"/>
      <c r="CM63" s="43"/>
      <c r="CN63" s="43"/>
      <c r="CO63" s="44"/>
      <c r="CP63" s="43"/>
      <c r="CQ63" s="43"/>
      <c r="CR63" s="44"/>
      <c r="CS63" s="35"/>
      <c r="CT63" s="42"/>
      <c r="CU63" s="43"/>
      <c r="CV63" s="43"/>
      <c r="CW63" s="43"/>
      <c r="CX63" s="43"/>
      <c r="CY63" s="42"/>
      <c r="CZ63" s="43"/>
      <c r="DA63" s="43">
        <f>1-CU41</f>
        <v>0.56006869937221504</v>
      </c>
      <c r="DB63" s="43">
        <f t="shared" ref="DB63" si="105">1-CV41</f>
        <v>0.37398911959013947</v>
      </c>
      <c r="DC63" s="43">
        <f t="shared" ref="DC63" si="106">1-CW41</f>
        <v>0.6790442705922547</v>
      </c>
      <c r="DD63" s="43">
        <f t="shared" ref="DD63" si="107">1-CX41</f>
        <v>0.69550133514242996</v>
      </c>
      <c r="DE63" s="43"/>
      <c r="DF63" s="43"/>
      <c r="DG63" s="43"/>
      <c r="DH63" s="44"/>
      <c r="DI63" s="43"/>
      <c r="DJ63" s="43"/>
      <c r="DK63" s="44"/>
      <c r="DL63" s="35"/>
      <c r="DM63" s="42"/>
      <c r="DN63" s="43"/>
      <c r="DO63" s="43"/>
      <c r="DP63" s="43"/>
      <c r="DQ63" s="43"/>
      <c r="DR63" s="42"/>
      <c r="DS63" s="43"/>
      <c r="DT63" s="43">
        <f>1-DN41</f>
        <v>0.60023513195798106</v>
      </c>
      <c r="DU63" s="43">
        <f t="shared" ref="DU63" si="108">1-DO41</f>
        <v>0.38706662424481098</v>
      </c>
      <c r="DV63" s="43">
        <f t="shared" ref="DV63" si="109">1-DP41</f>
        <v>0.65211074926126145</v>
      </c>
      <c r="DW63" s="43">
        <f t="shared" ref="DW63" si="110">1-DQ41</f>
        <v>0.73917102540150859</v>
      </c>
      <c r="DX63" s="43"/>
      <c r="DY63" s="43"/>
      <c r="DZ63" s="43"/>
      <c r="EA63" s="44"/>
      <c r="EB63" s="43"/>
      <c r="EC63" s="43"/>
      <c r="ED63" s="44"/>
    </row>
    <row r="64" spans="22:134">
      <c r="V64" s="35"/>
      <c r="W64" s="35"/>
      <c r="X64" s="35"/>
      <c r="Y64" s="35"/>
      <c r="Z64" s="35"/>
      <c r="AA64" s="42"/>
      <c r="AB64" s="43" t="s">
        <v>92</v>
      </c>
      <c r="AC64" s="43" t="s">
        <v>118</v>
      </c>
      <c r="AD64" s="43"/>
      <c r="AE64" s="43"/>
      <c r="AF64" s="43"/>
      <c r="AG64" s="43"/>
      <c r="AH64" s="43"/>
      <c r="AI64" s="43"/>
      <c r="AJ64" s="44"/>
      <c r="AK64" s="43"/>
      <c r="AL64" s="43"/>
      <c r="AM64" s="44"/>
      <c r="AN64" s="35"/>
      <c r="AO64" s="35"/>
      <c r="AP64" s="35"/>
      <c r="AQ64" s="35"/>
      <c r="AR64" s="35"/>
      <c r="AS64" s="35"/>
      <c r="AT64" s="42"/>
      <c r="AU64" s="43" t="s">
        <v>92</v>
      </c>
      <c r="AV64" s="43" t="s">
        <v>118</v>
      </c>
      <c r="AW64" s="43"/>
      <c r="AX64" s="43"/>
      <c r="AY64" s="43"/>
      <c r="AZ64" s="43"/>
      <c r="BA64" s="43"/>
      <c r="BB64" s="43"/>
      <c r="BC64" s="44"/>
      <c r="BD64" s="43"/>
      <c r="BE64" s="43"/>
      <c r="BF64" s="44"/>
      <c r="BG64" s="35"/>
      <c r="BH64" s="35"/>
      <c r="BI64" s="35"/>
      <c r="BJ64" s="35"/>
      <c r="BK64" s="35"/>
      <c r="BL64" s="35"/>
      <c r="BM64" s="42"/>
      <c r="BN64" s="43" t="s">
        <v>92</v>
      </c>
      <c r="BO64" s="43" t="s">
        <v>118</v>
      </c>
      <c r="BP64" s="43"/>
      <c r="BQ64" s="43"/>
      <c r="BR64" s="43"/>
      <c r="BS64" s="43"/>
      <c r="BT64" s="43"/>
      <c r="BU64" s="43"/>
      <c r="BV64" s="44"/>
      <c r="BW64" s="43"/>
      <c r="BX64" s="43"/>
      <c r="BY64" s="44"/>
      <c r="BZ64" s="35"/>
      <c r="CA64" s="42"/>
      <c r="CB64" s="43"/>
      <c r="CC64" s="43"/>
      <c r="CD64" s="43"/>
      <c r="CE64" s="43"/>
      <c r="CF64" s="42"/>
      <c r="CG64" s="43" t="s">
        <v>92</v>
      </c>
      <c r="CH64" s="43" t="s">
        <v>118</v>
      </c>
      <c r="CI64" s="43"/>
      <c r="CJ64" s="43"/>
      <c r="CK64" s="43"/>
      <c r="CL64" s="43"/>
      <c r="CM64" s="43"/>
      <c r="CN64" s="43"/>
      <c r="CO64" s="44"/>
      <c r="CP64" s="43"/>
      <c r="CQ64" s="43"/>
      <c r="CR64" s="44"/>
      <c r="CS64" s="35"/>
      <c r="CT64" s="42"/>
      <c r="CU64" s="43"/>
      <c r="CV64" s="43"/>
      <c r="CW64" s="43"/>
      <c r="CX64" s="43"/>
      <c r="CY64" s="42"/>
      <c r="CZ64" s="43" t="s">
        <v>92</v>
      </c>
      <c r="DA64" s="43" t="s">
        <v>118</v>
      </c>
      <c r="DB64" s="43"/>
      <c r="DC64" s="43"/>
      <c r="DD64" s="43"/>
      <c r="DE64" s="43"/>
      <c r="DF64" s="43"/>
      <c r="DG64" s="43"/>
      <c r="DH64" s="44"/>
      <c r="DI64" s="43"/>
      <c r="DJ64" s="43"/>
      <c r="DK64" s="44"/>
      <c r="DL64" s="35"/>
      <c r="DM64" s="42"/>
      <c r="DN64" s="43"/>
      <c r="DO64" s="43"/>
      <c r="DP64" s="43"/>
      <c r="DQ64" s="43"/>
      <c r="DR64" s="42"/>
      <c r="DS64" s="43" t="s">
        <v>92</v>
      </c>
      <c r="DT64" s="43" t="s">
        <v>118</v>
      </c>
      <c r="DU64" s="43"/>
      <c r="DV64" s="43"/>
      <c r="DW64" s="43"/>
      <c r="DX64" s="43"/>
      <c r="DY64" s="43"/>
      <c r="DZ64" s="43"/>
      <c r="EA64" s="44"/>
      <c r="EB64" s="43"/>
      <c r="EC64" s="43"/>
      <c r="ED64" s="44"/>
    </row>
    <row r="65" spans="22:134">
      <c r="V65" s="35"/>
      <c r="W65" s="35"/>
      <c r="X65" s="35"/>
      <c r="Y65" s="35"/>
      <c r="Z65" s="35"/>
      <c r="AA65" s="42"/>
      <c r="AB65" s="43"/>
      <c r="AC65" s="43">
        <f>PRODUCT(AC61:AC63)</f>
        <v>1.9138691468454684E-2</v>
      </c>
      <c r="AD65" s="43">
        <f t="shared" ref="AD65:AF65" si="111">PRODUCT(AD61:AD63)</f>
        <v>1.2344584650391162E-2</v>
      </c>
      <c r="AE65" s="43">
        <f t="shared" si="111"/>
        <v>4.7800859047136728E-3</v>
      </c>
      <c r="AF65" s="43">
        <f t="shared" si="111"/>
        <v>3.6069717945776798E-2</v>
      </c>
      <c r="AG65" s="43"/>
      <c r="AH65" s="43"/>
      <c r="AI65" s="43"/>
      <c r="AJ65" s="44"/>
      <c r="AK65" s="43"/>
      <c r="AL65" s="43"/>
      <c r="AM65" s="44"/>
      <c r="AN65" s="35"/>
      <c r="AO65" s="35"/>
      <c r="AP65" s="35"/>
      <c r="AQ65" s="35"/>
      <c r="AR65" s="35"/>
      <c r="AS65" s="35"/>
      <c r="AT65" s="42"/>
      <c r="AU65" s="43"/>
      <c r="AV65" s="43">
        <f>PRODUCT(AV61:AV63)</f>
        <v>2.8381105527704776E-2</v>
      </c>
      <c r="AW65" s="43">
        <f t="shared" ref="AW65:AY65" si="112">PRODUCT(AW61:AW63)</f>
        <v>1.6894801556170801E-2</v>
      </c>
      <c r="AX65" s="43">
        <f t="shared" si="112"/>
        <v>-3.454625379731732E-3</v>
      </c>
      <c r="AY65" s="43">
        <f t="shared" si="112"/>
        <v>5.4966774718728857E-2</v>
      </c>
      <c r="AZ65" s="43"/>
      <c r="BA65" s="43"/>
      <c r="BB65" s="43"/>
      <c r="BC65" s="44"/>
      <c r="BD65" s="43"/>
      <c r="BE65" s="43"/>
      <c r="BF65" s="44"/>
      <c r="BG65" s="35"/>
      <c r="BH65" s="35"/>
      <c r="BI65" s="35"/>
      <c r="BJ65" s="35"/>
      <c r="BK65" s="35"/>
      <c r="BL65" s="35"/>
      <c r="BM65" s="42"/>
      <c r="BN65" s="43"/>
      <c r="BO65" s="43">
        <f>PRODUCT(BO61:BO63)</f>
        <v>3.6251683040780747E-2</v>
      </c>
      <c r="BP65" s="43">
        <f t="shared" ref="BP65:BR65" si="113">PRODUCT(BP61:BP63)</f>
        <v>1.7961422114743626E-2</v>
      </c>
      <c r="BQ65" s="43">
        <f t="shared" si="113"/>
        <v>-6.3014003250120637E-3</v>
      </c>
      <c r="BR65" s="43">
        <f t="shared" si="113"/>
        <v>5.6914547573405472E-2</v>
      </c>
      <c r="BS65" s="43"/>
      <c r="BT65" s="43"/>
      <c r="BU65" s="43"/>
      <c r="BV65" s="44"/>
      <c r="BW65" s="43"/>
      <c r="BX65" s="43"/>
      <c r="BY65" s="44"/>
      <c r="BZ65" s="35"/>
      <c r="CA65" s="42"/>
      <c r="CB65" s="43"/>
      <c r="CC65" s="43"/>
      <c r="CD65" s="43"/>
      <c r="CE65" s="43"/>
      <c r="CF65" s="42"/>
      <c r="CG65" s="43"/>
      <c r="CH65" s="43">
        <f>PRODUCT(CH61:CH63)</f>
        <v>3.9090224018019926E-2</v>
      </c>
      <c r="CI65" s="43">
        <f t="shared" ref="CI65:CK65" si="114">PRODUCT(CI61:CI63)</f>
        <v>1.8700406021378079E-2</v>
      </c>
      <c r="CJ65" s="43">
        <f t="shared" si="114"/>
        <v>-5.6619310540041885E-3</v>
      </c>
      <c r="CK65" s="43">
        <f t="shared" si="114"/>
        <v>5.6695327611669157E-2</v>
      </c>
      <c r="CL65" s="43"/>
      <c r="CM65" s="43"/>
      <c r="CN65" s="43"/>
      <c r="CO65" s="44"/>
      <c r="CP65" s="43"/>
      <c r="CQ65" s="43"/>
      <c r="CR65" s="44"/>
      <c r="CS65" s="35"/>
      <c r="CT65" s="42"/>
      <c r="CU65" s="43"/>
      <c r="CV65" s="43"/>
      <c r="CW65" s="43"/>
      <c r="CX65" s="43"/>
      <c r="CY65" s="42"/>
      <c r="CZ65" s="43"/>
      <c r="DA65" s="43">
        <f>PRODUCT(DA61:DA63)</f>
        <v>2.9277455002959692E-2</v>
      </c>
      <c r="DB65" s="43">
        <f t="shared" ref="DB65:DD65" si="115">PRODUCT(DB61:DB63)</f>
        <v>1.9686646215898013E-2</v>
      </c>
      <c r="DC65" s="43">
        <f t="shared" si="115"/>
        <v>-6.2706004057543402E-3</v>
      </c>
      <c r="DD65" s="43">
        <f t="shared" si="115"/>
        <v>6.3990543936605582E-2</v>
      </c>
      <c r="DE65" s="43"/>
      <c r="DF65" s="43"/>
      <c r="DG65" s="43"/>
      <c r="DH65" s="44"/>
      <c r="DI65" s="43"/>
      <c r="DJ65" s="43"/>
      <c r="DK65" s="44"/>
      <c r="DL65" s="35"/>
      <c r="DM65" s="42"/>
      <c r="DN65" s="43"/>
      <c r="DO65" s="43"/>
      <c r="DP65" s="43"/>
      <c r="DQ65" s="43"/>
      <c r="DR65" s="42"/>
      <c r="DS65" s="43"/>
      <c r="DT65" s="43">
        <f>PRODUCT(DT61:DT63)</f>
        <v>-5.0623993497522397E-3</v>
      </c>
      <c r="DU65" s="43">
        <f t="shared" ref="DU65:DW65" si="116">PRODUCT(DU61:DU63)</f>
        <v>2.3410181316075064E-2</v>
      </c>
      <c r="DV65" s="43">
        <f t="shared" si="116"/>
        <v>-1.5760587970790974E-3</v>
      </c>
      <c r="DW65" s="43">
        <f t="shared" si="116"/>
        <v>-1.9254264144324983E-2</v>
      </c>
      <c r="DX65" s="43"/>
      <c r="DY65" s="43"/>
      <c r="DZ65" s="43"/>
      <c r="EA65" s="44"/>
      <c r="EB65" s="43"/>
      <c r="EC65" s="43"/>
      <c r="ED65" s="44"/>
    </row>
    <row r="66" spans="22:134">
      <c r="V66" s="35"/>
      <c r="W66" s="35"/>
      <c r="X66" s="35"/>
      <c r="Y66" s="35"/>
      <c r="Z66" s="35"/>
      <c r="AA66" s="55">
        <v>10</v>
      </c>
      <c r="AB66" s="68" t="s">
        <v>119</v>
      </c>
      <c r="AC66" s="68"/>
      <c r="AD66" s="43"/>
      <c r="AE66" s="43"/>
      <c r="AF66" s="43"/>
      <c r="AG66" s="43"/>
      <c r="AH66" s="43"/>
      <c r="AI66" s="43"/>
      <c r="AJ66" s="44"/>
      <c r="AK66" s="43"/>
      <c r="AL66" s="43"/>
      <c r="AM66" s="44"/>
      <c r="AN66" s="35"/>
      <c r="AO66" s="35"/>
      <c r="AP66" s="35"/>
      <c r="AQ66" s="35"/>
      <c r="AR66" s="35"/>
      <c r="AS66" s="35"/>
      <c r="AT66" s="55">
        <v>10</v>
      </c>
      <c r="AU66" s="68" t="s">
        <v>119</v>
      </c>
      <c r="AV66" s="68"/>
      <c r="AW66" s="43"/>
      <c r="AX66" s="43"/>
      <c r="AY66" s="43"/>
      <c r="AZ66" s="43"/>
      <c r="BA66" s="43"/>
      <c r="BB66" s="43"/>
      <c r="BC66" s="44"/>
      <c r="BD66" s="43"/>
      <c r="BE66" s="43"/>
      <c r="BF66" s="44"/>
      <c r="BG66" s="35"/>
      <c r="BH66" s="35"/>
      <c r="BI66" s="35"/>
      <c r="BJ66" s="35"/>
      <c r="BK66" s="35"/>
      <c r="BL66" s="35"/>
      <c r="BM66" s="55">
        <v>10</v>
      </c>
      <c r="BN66" s="68" t="s">
        <v>119</v>
      </c>
      <c r="BO66" s="68"/>
      <c r="BP66" s="43"/>
      <c r="BQ66" s="43"/>
      <c r="BR66" s="43"/>
      <c r="BS66" s="43"/>
      <c r="BT66" s="43"/>
      <c r="BU66" s="43"/>
      <c r="BV66" s="44"/>
      <c r="BW66" s="43"/>
      <c r="BX66" s="43"/>
      <c r="BY66" s="44"/>
      <c r="BZ66" s="35"/>
      <c r="CA66" s="42"/>
      <c r="CB66" s="43"/>
      <c r="CC66" s="43"/>
      <c r="CD66" s="43"/>
      <c r="CE66" s="43"/>
      <c r="CF66" s="55">
        <v>10</v>
      </c>
      <c r="CG66" s="68" t="s">
        <v>119</v>
      </c>
      <c r="CH66" s="68"/>
      <c r="CI66" s="43"/>
      <c r="CJ66" s="43"/>
      <c r="CK66" s="43"/>
      <c r="CL66" s="43"/>
      <c r="CM66" s="43"/>
      <c r="CN66" s="43"/>
      <c r="CO66" s="44"/>
      <c r="CP66" s="43"/>
      <c r="CQ66" s="43"/>
      <c r="CR66" s="44"/>
      <c r="CS66" s="35"/>
      <c r="CT66" s="42"/>
      <c r="CU66" s="43"/>
      <c r="CV66" s="43"/>
      <c r="CW66" s="43"/>
      <c r="CX66" s="43"/>
      <c r="CY66" s="55">
        <v>10</v>
      </c>
      <c r="CZ66" s="68" t="s">
        <v>119</v>
      </c>
      <c r="DA66" s="68"/>
      <c r="DB66" s="43"/>
      <c r="DC66" s="43"/>
      <c r="DD66" s="43"/>
      <c r="DE66" s="43"/>
      <c r="DF66" s="43"/>
      <c r="DG66" s="43"/>
      <c r="DH66" s="44"/>
      <c r="DI66" s="43"/>
      <c r="DJ66" s="43"/>
      <c r="DK66" s="44"/>
      <c r="DL66" s="35"/>
      <c r="DM66" s="42"/>
      <c r="DN66" s="43"/>
      <c r="DO66" s="43"/>
      <c r="DP66" s="43"/>
      <c r="DQ66" s="43"/>
      <c r="DR66" s="55">
        <v>10</v>
      </c>
      <c r="DS66" s="68" t="s">
        <v>119</v>
      </c>
      <c r="DT66" s="68"/>
      <c r="DU66" s="43"/>
      <c r="DV66" s="43"/>
      <c r="DW66" s="43"/>
      <c r="DX66" s="43"/>
      <c r="DY66" s="43"/>
      <c r="DZ66" s="43"/>
      <c r="EA66" s="44"/>
      <c r="EB66" s="43"/>
      <c r="EC66" s="43"/>
      <c r="ED66" s="44"/>
    </row>
    <row r="67" spans="22:134">
      <c r="V67" s="42"/>
      <c r="W67" s="35"/>
      <c r="X67" s="35"/>
      <c r="Y67" s="35"/>
      <c r="Z67" s="43"/>
      <c r="AA67" s="42"/>
      <c r="AB67" s="57" t="s">
        <v>111</v>
      </c>
      <c r="AC67" s="43" t="s">
        <v>120</v>
      </c>
      <c r="AD67" s="43"/>
      <c r="AE67" s="43"/>
      <c r="AF67" s="43"/>
      <c r="AG67" s="43"/>
      <c r="AH67" s="43"/>
      <c r="AI67" s="43"/>
      <c r="AJ67" s="44"/>
      <c r="AK67" s="43"/>
      <c r="AL67" s="43"/>
      <c r="AM67" s="44"/>
      <c r="AN67" s="35"/>
      <c r="AO67" s="42"/>
      <c r="AP67" s="35"/>
      <c r="AQ67" s="35"/>
      <c r="AR67" s="35"/>
      <c r="AS67" s="43"/>
      <c r="AT67" s="42"/>
      <c r="AU67" s="57" t="s">
        <v>111</v>
      </c>
      <c r="AV67" s="43" t="s">
        <v>120</v>
      </c>
      <c r="AW67" s="43"/>
      <c r="AX67" s="43"/>
      <c r="AY67" s="43"/>
      <c r="AZ67" s="43"/>
      <c r="BA67" s="43"/>
      <c r="BB67" s="43"/>
      <c r="BC67" s="44"/>
      <c r="BD67" s="43"/>
      <c r="BE67" s="43"/>
      <c r="BF67" s="44"/>
      <c r="BG67" s="35"/>
      <c r="BH67" s="42"/>
      <c r="BI67" s="35"/>
      <c r="BJ67" s="35"/>
      <c r="BK67" s="35"/>
      <c r="BL67" s="43"/>
      <c r="BM67" s="42"/>
      <c r="BN67" s="57" t="s">
        <v>111</v>
      </c>
      <c r="BO67" s="43" t="s">
        <v>120</v>
      </c>
      <c r="BP67" s="43"/>
      <c r="BQ67" s="43"/>
      <c r="BR67" s="43"/>
      <c r="BS67" s="43"/>
      <c r="BT67" s="43"/>
      <c r="BU67" s="43"/>
      <c r="BV67" s="44"/>
      <c r="BW67" s="43"/>
      <c r="BX67" s="43"/>
      <c r="BY67" s="44"/>
      <c r="BZ67" s="35"/>
      <c r="CA67" s="42"/>
      <c r="CB67" s="43"/>
      <c r="CC67" s="43"/>
      <c r="CD67" s="43"/>
      <c r="CE67" s="43"/>
      <c r="CF67" s="42"/>
      <c r="CG67" s="57" t="s">
        <v>111</v>
      </c>
      <c r="CH67" s="43" t="s">
        <v>120</v>
      </c>
      <c r="CI67" s="43"/>
      <c r="CJ67" s="43"/>
      <c r="CK67" s="43"/>
      <c r="CL67" s="43"/>
      <c r="CM67" s="43"/>
      <c r="CN67" s="43"/>
      <c r="CO67" s="44"/>
      <c r="CP67" s="43"/>
      <c r="CQ67" s="43"/>
      <c r="CR67" s="44"/>
      <c r="CS67" s="35"/>
      <c r="CT67" s="42"/>
      <c r="CU67" s="43"/>
      <c r="CV67" s="43"/>
      <c r="CW67" s="43"/>
      <c r="CX67" s="43"/>
      <c r="CY67" s="42"/>
      <c r="CZ67" s="57" t="s">
        <v>111</v>
      </c>
      <c r="DA67" s="43" t="s">
        <v>120</v>
      </c>
      <c r="DB67" s="43"/>
      <c r="DC67" s="43"/>
      <c r="DD67" s="43"/>
      <c r="DE67" s="43"/>
      <c r="DF67" s="43"/>
      <c r="DG67" s="43"/>
      <c r="DH67" s="44"/>
      <c r="DI67" s="43"/>
      <c r="DJ67" s="43"/>
      <c r="DK67" s="44"/>
      <c r="DL67" s="35"/>
      <c r="DM67" s="42"/>
      <c r="DN67" s="43"/>
      <c r="DO67" s="43"/>
      <c r="DP67" s="43"/>
      <c r="DQ67" s="43"/>
      <c r="DR67" s="42"/>
      <c r="DS67" s="57" t="s">
        <v>111</v>
      </c>
      <c r="DT67" s="43" t="s">
        <v>120</v>
      </c>
      <c r="DU67" s="43"/>
      <c r="DV67" s="43"/>
      <c r="DW67" s="43"/>
      <c r="DX67" s="43"/>
      <c r="DY67" s="43"/>
      <c r="DZ67" s="43"/>
      <c r="EA67" s="44"/>
      <c r="EB67" s="43"/>
      <c r="EC67" s="43"/>
      <c r="ED67" s="44"/>
    </row>
    <row r="68" spans="22:134">
      <c r="V68" s="42"/>
      <c r="W68" s="35"/>
      <c r="X68" s="35"/>
      <c r="Y68" s="35"/>
      <c r="Z68" s="43"/>
      <c r="AA68" s="42"/>
      <c r="AB68" s="43"/>
      <c r="AC68" s="43">
        <f>PRODUCT(AC44,W42)</f>
        <v>3.7555528510587979E-2</v>
      </c>
      <c r="AD68" s="43">
        <f>PRODUCT(AD44,X42)</f>
        <v>2.2560031405731863E-2</v>
      </c>
      <c r="AE68" s="43">
        <f>PRODUCT(AE44,Y42)</f>
        <v>4.5954748296698645E-3</v>
      </c>
      <c r="AF68" s="43">
        <f>PRODUCT(AF44,Z42)</f>
        <v>3.8118546220015904E-2</v>
      </c>
      <c r="AG68" s="43"/>
      <c r="AH68" s="43"/>
      <c r="AI68" s="43"/>
      <c r="AJ68" s="44"/>
      <c r="AK68" s="43"/>
      <c r="AL68" s="43"/>
      <c r="AM68" s="44"/>
      <c r="AN68" s="35"/>
      <c r="AO68" s="42"/>
      <c r="AP68" s="35"/>
      <c r="AQ68" s="35"/>
      <c r="AR68" s="35"/>
      <c r="AS68" s="43"/>
      <c r="AT68" s="42"/>
      <c r="AU68" s="43"/>
      <c r="AV68" s="43">
        <f>PRODUCT(AV44,AP42)</f>
        <v>5.1099852708002567E-2</v>
      </c>
      <c r="AW68" s="43">
        <f>PRODUCT(AW44,AQ42)</f>
        <v>2.8962821465367147E-2</v>
      </c>
      <c r="AX68" s="43">
        <f>PRODUCT(AX44,AR42)</f>
        <v>-2.2104372328959352E-3</v>
      </c>
      <c r="AY68" s="43">
        <f>PRODUCT(AY44,AS42)</f>
        <v>5.5513906926498935E-2</v>
      </c>
      <c r="AZ68" s="43"/>
      <c r="BA68" s="43"/>
      <c r="BB68" s="43"/>
      <c r="BC68" s="44"/>
      <c r="BD68" s="43"/>
      <c r="BE68" s="43"/>
      <c r="BF68" s="44"/>
      <c r="BG68" s="35"/>
      <c r="BH68" s="42"/>
      <c r="BI68" s="35"/>
      <c r="BJ68" s="35"/>
      <c r="BK68" s="35"/>
      <c r="BL68" s="43"/>
      <c r="BM68" s="42"/>
      <c r="BN68" s="43"/>
      <c r="BO68" s="43">
        <f>PRODUCT(BO44,BI42)</f>
        <v>4.6822887755565375E-2</v>
      </c>
      <c r="BP68" s="43">
        <f>PRODUCT(BP44,BJ42)</f>
        <v>2.9315613121541708E-2</v>
      </c>
      <c r="BQ68" s="43">
        <f>PRODUCT(BQ44,BK42)</f>
        <v>-3.6931790269457681E-3</v>
      </c>
      <c r="BR68" s="43">
        <f>PRODUCT(BR44,BL42)</f>
        <v>5.6943096903012594E-2</v>
      </c>
      <c r="BS68" s="43"/>
      <c r="BT68" s="43"/>
      <c r="BU68" s="43"/>
      <c r="BV68" s="44"/>
      <c r="BW68" s="43"/>
      <c r="BX68" s="43"/>
      <c r="BY68" s="44"/>
      <c r="BZ68" s="35"/>
      <c r="CA68" s="42"/>
      <c r="CB68" s="43"/>
      <c r="CC68" s="43"/>
      <c r="CD68" s="43"/>
      <c r="CE68" s="43"/>
      <c r="CF68" s="42"/>
      <c r="CG68" s="43"/>
      <c r="CH68" s="43">
        <f>PRODUCT(CH44,CB42)</f>
        <v>2.3700313867122909E-2</v>
      </c>
      <c r="CI68" s="43">
        <f>PRODUCT(CI44,CC42)</f>
        <v>2.7699297228544948E-2</v>
      </c>
      <c r="CJ68" s="43">
        <f>PRODUCT(CJ44,CD42)</f>
        <v>-3.6062328099041555E-3</v>
      </c>
      <c r="CK68" s="43">
        <f>PRODUCT(CK44,CE42)</f>
        <v>5.3472727405912558E-2</v>
      </c>
      <c r="CL68" s="43"/>
      <c r="CM68" s="43"/>
      <c r="CN68" s="43"/>
      <c r="CO68" s="44"/>
      <c r="CP68" s="43"/>
      <c r="CQ68" s="43"/>
      <c r="CR68" s="44"/>
      <c r="CS68" s="35"/>
      <c r="CT68" s="42"/>
      <c r="CU68" s="43"/>
      <c r="CV68" s="43"/>
      <c r="CW68" s="43"/>
      <c r="CX68" s="43"/>
      <c r="CY68" s="42"/>
      <c r="CZ68" s="43"/>
      <c r="DA68" s="43">
        <f>PRODUCT(DA44,CU42)</f>
        <v>-4.5245141652542863E-3</v>
      </c>
      <c r="DB68" s="43">
        <f>PRODUCT(DB44,CV42)</f>
        <v>2.0457085403027341E-2</v>
      </c>
      <c r="DC68" s="43">
        <f>PRODUCT(DC44,CW42)</f>
        <v>-8.9884075572516011E-4</v>
      </c>
      <c r="DD68" s="43">
        <f>PRODUCT(DD44,CX42)</f>
        <v>3.9833411619334139E-2</v>
      </c>
      <c r="DE68" s="43"/>
      <c r="DF68" s="43"/>
      <c r="DG68" s="43"/>
      <c r="DH68" s="44"/>
      <c r="DI68" s="43"/>
      <c r="DJ68" s="43"/>
      <c r="DK68" s="44"/>
      <c r="DL68" s="35"/>
      <c r="DM68" s="42"/>
      <c r="DN68" s="43"/>
      <c r="DO68" s="43"/>
      <c r="DP68" s="43"/>
      <c r="DQ68" s="43"/>
      <c r="DR68" s="42"/>
      <c r="DS68" s="43"/>
      <c r="DT68" s="43">
        <f>PRODUCT(DT44,DN42)</f>
        <v>0</v>
      </c>
      <c r="DU68" s="43">
        <f>PRODUCT(DU44,DO42)</f>
        <v>0</v>
      </c>
      <c r="DV68" s="43">
        <f>PRODUCT(DV44,DP42)</f>
        <v>0</v>
      </c>
      <c r="DW68" s="43">
        <f>PRODUCT(DW44,DQ42)</f>
        <v>0</v>
      </c>
      <c r="DX68" s="43"/>
      <c r="DY68" s="43"/>
      <c r="DZ68" s="43"/>
      <c r="EA68" s="44"/>
      <c r="EB68" s="43"/>
      <c r="EC68" s="43"/>
      <c r="ED68" s="44"/>
    </row>
    <row r="69" spans="22:134">
      <c r="V69" s="42"/>
      <c r="W69" s="35"/>
      <c r="X69" s="35"/>
      <c r="Y69" s="35"/>
      <c r="Z69" s="43"/>
      <c r="AA69" s="42"/>
      <c r="AB69" s="57" t="s">
        <v>121</v>
      </c>
      <c r="AC69" s="43" t="s">
        <v>122</v>
      </c>
      <c r="AD69" s="43"/>
      <c r="AE69" s="43"/>
      <c r="AF69" s="43"/>
      <c r="AG69" s="43"/>
      <c r="AH69" s="43"/>
      <c r="AI69" s="43"/>
      <c r="AJ69" s="44"/>
      <c r="AK69" s="43"/>
      <c r="AL69" s="43"/>
      <c r="AM69" s="44"/>
      <c r="AN69" s="35"/>
      <c r="AO69" s="42"/>
      <c r="AP69" s="35"/>
      <c r="AQ69" s="35"/>
      <c r="AR69" s="35"/>
      <c r="AS69" s="43"/>
      <c r="AT69" s="42"/>
      <c r="AU69" s="57" t="s">
        <v>121</v>
      </c>
      <c r="AV69" s="43" t="s">
        <v>122</v>
      </c>
      <c r="AW69" s="43"/>
      <c r="AX69" s="43"/>
      <c r="AY69" s="43"/>
      <c r="AZ69" s="43"/>
      <c r="BA69" s="43"/>
      <c r="BB69" s="43"/>
      <c r="BC69" s="44"/>
      <c r="BD69" s="43"/>
      <c r="BE69" s="43"/>
      <c r="BF69" s="44"/>
      <c r="BG69" s="35"/>
      <c r="BH69" s="42"/>
      <c r="BI69" s="35"/>
      <c r="BJ69" s="35"/>
      <c r="BK69" s="35"/>
      <c r="BL69" s="43"/>
      <c r="BM69" s="42"/>
      <c r="BN69" s="57" t="s">
        <v>121</v>
      </c>
      <c r="BO69" s="43" t="s">
        <v>122</v>
      </c>
      <c r="BP69" s="43"/>
      <c r="BQ69" s="43"/>
      <c r="BR69" s="43"/>
      <c r="BS69" s="43"/>
      <c r="BT69" s="43"/>
      <c r="BU69" s="43"/>
      <c r="BV69" s="44"/>
      <c r="BW69" s="43"/>
      <c r="BX69" s="43"/>
      <c r="BY69" s="44"/>
      <c r="BZ69" s="35"/>
      <c r="CA69" s="42"/>
      <c r="CB69" s="43"/>
      <c r="CC69" s="43"/>
      <c r="CD69" s="43"/>
      <c r="CE69" s="43"/>
      <c r="CF69" s="42"/>
      <c r="CG69" s="57" t="s">
        <v>121</v>
      </c>
      <c r="CH69" s="43" t="s">
        <v>122</v>
      </c>
      <c r="CI69" s="43"/>
      <c r="CJ69" s="43"/>
      <c r="CK69" s="43"/>
      <c r="CL69" s="43"/>
      <c r="CM69" s="43"/>
      <c r="CN69" s="43"/>
      <c r="CO69" s="44"/>
      <c r="CP69" s="43"/>
      <c r="CQ69" s="43"/>
      <c r="CR69" s="44"/>
      <c r="CS69" s="35"/>
      <c r="CT69" s="42"/>
      <c r="CU69" s="43"/>
      <c r="CV69" s="43"/>
      <c r="CW69" s="43"/>
      <c r="CX69" s="43"/>
      <c r="CY69" s="42"/>
      <c r="CZ69" s="57" t="s">
        <v>121</v>
      </c>
      <c r="DA69" s="43" t="s">
        <v>122</v>
      </c>
      <c r="DB69" s="43"/>
      <c r="DC69" s="43"/>
      <c r="DD69" s="43"/>
      <c r="DE69" s="43"/>
      <c r="DF69" s="43"/>
      <c r="DG69" s="43"/>
      <c r="DH69" s="44"/>
      <c r="DI69" s="43"/>
      <c r="DJ69" s="43"/>
      <c r="DK69" s="44"/>
      <c r="DL69" s="35"/>
      <c r="DM69" s="42"/>
      <c r="DN69" s="43"/>
      <c r="DO69" s="43"/>
      <c r="DP69" s="43"/>
      <c r="DQ69" s="43"/>
      <c r="DR69" s="42"/>
      <c r="DS69" s="57" t="s">
        <v>121</v>
      </c>
      <c r="DT69" s="43" t="s">
        <v>122</v>
      </c>
      <c r="DU69" s="43"/>
      <c r="DV69" s="43"/>
      <c r="DW69" s="43"/>
      <c r="DX69" s="43"/>
      <c r="DY69" s="43"/>
      <c r="DZ69" s="43"/>
      <c r="EA69" s="44"/>
      <c r="EB69" s="43"/>
      <c r="EC69" s="43"/>
      <c r="ED69" s="44"/>
    </row>
    <row r="70" spans="22:134">
      <c r="V70" s="42"/>
      <c r="W70" s="35"/>
      <c r="X70" s="35"/>
      <c r="Y70" s="35"/>
      <c r="Z70" s="43"/>
      <c r="AA70" s="42"/>
      <c r="AB70" s="43"/>
      <c r="AC70" s="43">
        <f>1-W42</f>
        <v>0.43562320980840674</v>
      </c>
      <c r="AD70" s="43">
        <f>1-X42</f>
        <v>0.60466710168390803</v>
      </c>
      <c r="AE70" s="43">
        <f>1-Y42</f>
        <v>0.59182429193875774</v>
      </c>
      <c r="AF70" s="43">
        <f>1-Z42</f>
        <v>0.59665146264749658</v>
      </c>
      <c r="AG70" s="43"/>
      <c r="AH70" s="43"/>
      <c r="AI70" s="43"/>
      <c r="AJ70" s="44"/>
      <c r="AK70" s="43"/>
      <c r="AL70" s="43"/>
      <c r="AM70" s="44"/>
      <c r="AN70" s="35"/>
      <c r="AO70" s="42"/>
      <c r="AP70" s="35"/>
      <c r="AQ70" s="35"/>
      <c r="AR70" s="35"/>
      <c r="AS70" s="43"/>
      <c r="AT70" s="42"/>
      <c r="AU70" s="43"/>
      <c r="AV70" s="43">
        <f>1-AP42</f>
        <v>0.43475102736469207</v>
      </c>
      <c r="AW70" s="43">
        <f>1-AQ42</f>
        <v>0.60791223995924004</v>
      </c>
      <c r="AX70" s="43">
        <f>1-AR42</f>
        <v>0.59464309752849331</v>
      </c>
      <c r="AY70" s="43">
        <f>1-AS42</f>
        <v>0.58968572877237435</v>
      </c>
      <c r="AZ70" s="43"/>
      <c r="BA70" s="43"/>
      <c r="BB70" s="43"/>
      <c r="BC70" s="44"/>
      <c r="BD70" s="43"/>
      <c r="BE70" s="43"/>
      <c r="BF70" s="44"/>
      <c r="BG70" s="35"/>
      <c r="BH70" s="42"/>
      <c r="BI70" s="35"/>
      <c r="BJ70" s="35"/>
      <c r="BK70" s="35"/>
      <c r="BL70" s="43"/>
      <c r="BM70" s="42"/>
      <c r="BN70" s="43"/>
      <c r="BO70" s="43">
        <f>1-BI42</f>
        <v>0.44448278831188703</v>
      </c>
      <c r="BP70" s="43">
        <f>1-BJ42</f>
        <v>0.60598416941022315</v>
      </c>
      <c r="BQ70" s="43">
        <f>1-BK42</f>
        <v>0.58396155465932176</v>
      </c>
      <c r="BR70" s="43">
        <f>1-BL42</f>
        <v>0.59456011368527528</v>
      </c>
      <c r="BS70" s="43"/>
      <c r="BT70" s="43"/>
      <c r="BU70" s="43"/>
      <c r="BV70" s="44"/>
      <c r="BW70" s="43"/>
      <c r="BX70" s="43"/>
      <c r="BY70" s="44"/>
      <c r="BZ70" s="35"/>
      <c r="CA70" s="42"/>
      <c r="CB70" s="43"/>
      <c r="CC70" s="43"/>
      <c r="CD70" s="43"/>
      <c r="CE70" s="43"/>
      <c r="CF70" s="42"/>
      <c r="CG70" s="43"/>
      <c r="CH70" s="43">
        <f>1-CB42</f>
        <v>0.42498547433040235</v>
      </c>
      <c r="CI70" s="43">
        <f>1-CC42</f>
        <v>0.6096490082343522</v>
      </c>
      <c r="CJ70" s="43">
        <f>1-CD42</f>
        <v>0.57345152310960634</v>
      </c>
      <c r="CK70" s="43">
        <f>1-CE42</f>
        <v>0.59533066401526991</v>
      </c>
      <c r="CL70" s="43"/>
      <c r="CM70" s="43"/>
      <c r="CN70" s="43"/>
      <c r="CO70" s="44"/>
      <c r="CP70" s="43"/>
      <c r="CQ70" s="43"/>
      <c r="CR70" s="44"/>
      <c r="CS70" s="35"/>
      <c r="CT70" s="42"/>
      <c r="CU70" s="43"/>
      <c r="CV70" s="43"/>
      <c r="CW70" s="43"/>
      <c r="CX70" s="43"/>
      <c r="CY70" s="42"/>
      <c r="CZ70" s="43"/>
      <c r="DA70" s="43">
        <f>1-CU42</f>
        <v>0.37992795866659301</v>
      </c>
      <c r="DB70" s="43">
        <f>1-CV42</f>
        <v>0.62343406585366801</v>
      </c>
      <c r="DC70" s="43">
        <f>1-CW42</f>
        <v>0.57678470840684248</v>
      </c>
      <c r="DD70" s="43">
        <f>1-CX42</f>
        <v>0.55999979220506624</v>
      </c>
      <c r="DE70" s="43"/>
      <c r="DF70" s="43"/>
      <c r="DG70" s="43"/>
      <c r="DH70" s="44"/>
      <c r="DI70" s="43"/>
      <c r="DJ70" s="43"/>
      <c r="DK70" s="44"/>
      <c r="DL70" s="35"/>
      <c r="DM70" s="42"/>
      <c r="DN70" s="43"/>
      <c r="DO70" s="43"/>
      <c r="DP70" s="43"/>
      <c r="DQ70" s="43"/>
      <c r="DR70" s="42"/>
      <c r="DS70" s="43"/>
      <c r="DT70" s="43">
        <f>1-DN42</f>
        <v>0.30064994935006917</v>
      </c>
      <c r="DU70" s="43">
        <f>1-DO42</f>
        <v>0.64740303242639963</v>
      </c>
      <c r="DV70" s="43">
        <f>1-DP42</f>
        <v>0.59716244544662545</v>
      </c>
      <c r="DW70" s="43">
        <f>1-DQ42</f>
        <v>0.49467720405672289</v>
      </c>
      <c r="DX70" s="43"/>
      <c r="DY70" s="43"/>
      <c r="DZ70" s="43"/>
      <c r="EA70" s="44"/>
      <c r="EB70" s="43"/>
      <c r="EC70" s="43"/>
      <c r="ED70" s="44"/>
    </row>
    <row r="71" spans="22:134">
      <c r="V71" s="42"/>
      <c r="W71" s="35"/>
      <c r="X71" s="35"/>
      <c r="Y71" s="35"/>
      <c r="Z71" s="43"/>
      <c r="AA71" s="42"/>
      <c r="AB71" s="43"/>
      <c r="AC71" s="43" t="s">
        <v>118</v>
      </c>
      <c r="AD71" s="43"/>
      <c r="AE71" s="43"/>
      <c r="AF71" s="43"/>
      <c r="AG71" s="43"/>
      <c r="AH71" s="43"/>
      <c r="AI71" s="43"/>
      <c r="AJ71" s="44"/>
      <c r="AK71" s="43"/>
      <c r="AL71" s="43"/>
      <c r="AM71" s="44"/>
      <c r="AN71" s="35"/>
      <c r="AO71" s="42"/>
      <c r="AP71" s="35"/>
      <c r="AQ71" s="35"/>
      <c r="AR71" s="35"/>
      <c r="AS71" s="43"/>
      <c r="AT71" s="42"/>
      <c r="AU71" s="43"/>
      <c r="AV71" s="43" t="s">
        <v>118</v>
      </c>
      <c r="AW71" s="43"/>
      <c r="AX71" s="43"/>
      <c r="AY71" s="43"/>
      <c r="AZ71" s="43"/>
      <c r="BA71" s="43"/>
      <c r="BB71" s="43"/>
      <c r="BC71" s="44"/>
      <c r="BD71" s="43"/>
      <c r="BE71" s="43"/>
      <c r="BF71" s="44"/>
      <c r="BG71" s="35"/>
      <c r="BH71" s="42"/>
      <c r="BI71" s="35"/>
      <c r="BJ71" s="35"/>
      <c r="BK71" s="35"/>
      <c r="BL71" s="43"/>
      <c r="BM71" s="42"/>
      <c r="BN71" s="43"/>
      <c r="BO71" s="43" t="s">
        <v>118</v>
      </c>
      <c r="BP71" s="43"/>
      <c r="BQ71" s="43"/>
      <c r="BR71" s="43"/>
      <c r="BS71" s="43"/>
      <c r="BT71" s="43"/>
      <c r="BU71" s="43"/>
      <c r="BV71" s="44"/>
      <c r="BW71" s="43"/>
      <c r="BX71" s="43"/>
      <c r="BY71" s="44"/>
      <c r="BZ71" s="35"/>
      <c r="CA71" s="42"/>
      <c r="CB71" s="43"/>
      <c r="CC71" s="43"/>
      <c r="CD71" s="43"/>
      <c r="CE71" s="43"/>
      <c r="CF71" s="42"/>
      <c r="CG71" s="43"/>
      <c r="CH71" s="43" t="s">
        <v>118</v>
      </c>
      <c r="CI71" s="43"/>
      <c r="CJ71" s="43"/>
      <c r="CK71" s="43"/>
      <c r="CL71" s="43"/>
      <c r="CM71" s="43"/>
      <c r="CN71" s="43"/>
      <c r="CO71" s="44"/>
      <c r="CP71" s="43"/>
      <c r="CQ71" s="43"/>
      <c r="CR71" s="44"/>
      <c r="CS71" s="35"/>
      <c r="CT71" s="42"/>
      <c r="CU71" s="43"/>
      <c r="CV71" s="43"/>
      <c r="CW71" s="43"/>
      <c r="CX71" s="43"/>
      <c r="CY71" s="42"/>
      <c r="CZ71" s="43"/>
      <c r="DA71" s="43" t="s">
        <v>118</v>
      </c>
      <c r="DB71" s="43"/>
      <c r="DC71" s="43"/>
      <c r="DD71" s="43"/>
      <c r="DE71" s="43"/>
      <c r="DF71" s="43"/>
      <c r="DG71" s="43"/>
      <c r="DH71" s="44"/>
      <c r="DI71" s="43"/>
      <c r="DJ71" s="43"/>
      <c r="DK71" s="44"/>
      <c r="DL71" s="35"/>
      <c r="DM71" s="42"/>
      <c r="DN71" s="43"/>
      <c r="DO71" s="43"/>
      <c r="DP71" s="43"/>
      <c r="DQ71" s="43"/>
      <c r="DR71" s="42"/>
      <c r="DS71" s="43"/>
      <c r="DT71" s="43" t="s">
        <v>118</v>
      </c>
      <c r="DU71" s="43"/>
      <c r="DV71" s="43"/>
      <c r="DW71" s="43"/>
      <c r="DX71" s="43"/>
      <c r="DY71" s="43"/>
      <c r="DZ71" s="43"/>
      <c r="EA71" s="44"/>
      <c r="EB71" s="43"/>
      <c r="EC71" s="43"/>
      <c r="ED71" s="44"/>
    </row>
    <row r="72" spans="22:134">
      <c r="V72" s="42"/>
      <c r="W72" s="35"/>
      <c r="X72" s="35"/>
      <c r="Y72" s="35"/>
      <c r="Z72" s="43"/>
      <c r="AA72" s="45"/>
      <c r="AB72" s="57" t="s">
        <v>123</v>
      </c>
      <c r="AC72" s="58">
        <f>PRODUCT(AC68,AC70)</f>
        <v>1.6360059875833468E-2</v>
      </c>
      <c r="AD72" s="58">
        <f t="shared" ref="AD72:AF72" si="117">PRODUCT(AD68,AD70)</f>
        <v>1.3641308804001826E-2</v>
      </c>
      <c r="AE72" s="58">
        <f t="shared" si="117"/>
        <v>2.7197136371917511E-3</v>
      </c>
      <c r="AF72" s="58">
        <f t="shared" si="117"/>
        <v>2.2743486356168692E-2</v>
      </c>
      <c r="AG72" s="43"/>
      <c r="AH72" s="43"/>
      <c r="AI72" s="43"/>
      <c r="AJ72" s="44"/>
      <c r="AK72" s="43"/>
      <c r="AL72" s="43"/>
      <c r="AM72" s="44"/>
      <c r="AN72" s="35"/>
      <c r="AO72" s="42"/>
      <c r="AP72" s="35"/>
      <c r="AQ72" s="35"/>
      <c r="AR72" s="35"/>
      <c r="AS72" s="43"/>
      <c r="AT72" s="45"/>
      <c r="AU72" s="57" t="s">
        <v>123</v>
      </c>
      <c r="AV72" s="58">
        <f>PRODUCT(AV68,AV70)</f>
        <v>2.2215713462988559E-2</v>
      </c>
      <c r="AW72" s="58">
        <f t="shared" ref="AW72:AY72" si="118">PRODUCT(AW68,AW70)</f>
        <v>1.7606853672550903E-2</v>
      </c>
      <c r="AX72" s="58">
        <f t="shared" si="118"/>
        <v>-1.3144212430615506E-3</v>
      </c>
      <c r="AY72" s="58">
        <f t="shared" si="118"/>
        <v>3.2735758662954285E-2</v>
      </c>
      <c r="AZ72" s="43"/>
      <c r="BA72" s="43"/>
      <c r="BB72" s="43"/>
      <c r="BC72" s="44"/>
      <c r="BD72" s="43"/>
      <c r="BE72" s="43"/>
      <c r="BF72" s="44"/>
      <c r="BG72" s="35"/>
      <c r="BH72" s="42"/>
      <c r="BI72" s="35"/>
      <c r="BJ72" s="35"/>
      <c r="BK72" s="35"/>
      <c r="BL72" s="43"/>
      <c r="BM72" s="45"/>
      <c r="BN72" s="57" t="s">
        <v>123</v>
      </c>
      <c r="BO72" s="58">
        <f>PRODUCT(BO68,BO70)</f>
        <v>2.081196770640821E-2</v>
      </c>
      <c r="BP72" s="58">
        <f t="shared" ref="BP72:BR72" si="119">PRODUCT(BP68,BP70)</f>
        <v>1.7764797468208891E-2</v>
      </c>
      <c r="BQ72" s="58">
        <f t="shared" si="119"/>
        <v>-2.1566745662104517E-3</v>
      </c>
      <c r="BR72" s="58">
        <f t="shared" si="119"/>
        <v>3.3856094168246816E-2</v>
      </c>
      <c r="BS72" s="43"/>
      <c r="BT72" s="43"/>
      <c r="BU72" s="43"/>
      <c r="BV72" s="44"/>
      <c r="BW72" s="43"/>
      <c r="BX72" s="43"/>
      <c r="BY72" s="44"/>
      <c r="BZ72" s="35"/>
      <c r="CA72" s="42"/>
      <c r="CB72" s="43"/>
      <c r="CC72" s="43"/>
      <c r="CD72" s="43"/>
      <c r="CE72" s="43"/>
      <c r="CF72" s="45"/>
      <c r="CG72" s="57" t="s">
        <v>123</v>
      </c>
      <c r="CH72" s="58">
        <f>PRODUCT(CH68,CH70)</f>
        <v>1.0072289130598641E-2</v>
      </c>
      <c r="CI72" s="58">
        <f t="shared" ref="CI72:CK72" si="120">PRODUCT(CI68,CI70)</f>
        <v>1.6886849084170968E-2</v>
      </c>
      <c r="CJ72" s="58">
        <f t="shared" si="120"/>
        <v>-2.0679996975273736E-3</v>
      </c>
      <c r="CK72" s="58">
        <f t="shared" si="120"/>
        <v>3.1833954313269443E-2</v>
      </c>
      <c r="CL72" s="43"/>
      <c r="CM72" s="43"/>
      <c r="CN72" s="43"/>
      <c r="CO72" s="44"/>
      <c r="CP72" s="43"/>
      <c r="CQ72" s="43"/>
      <c r="CR72" s="44"/>
      <c r="CS72" s="35"/>
      <c r="CT72" s="42"/>
      <c r="CU72" s="43"/>
      <c r="CV72" s="43"/>
      <c r="CW72" s="43"/>
      <c r="CX72" s="43"/>
      <c r="CY72" s="45"/>
      <c r="CZ72" s="57" t="s">
        <v>123</v>
      </c>
      <c r="DA72" s="58">
        <f>PRODUCT(DA68,DA70)</f>
        <v>-1.718989430763145E-3</v>
      </c>
      <c r="DB72" s="58">
        <f t="shared" ref="DB72:DD72" si="121">PRODUCT(DB68,DB70)</f>
        <v>1.2753643928325058E-2</v>
      </c>
      <c r="DC72" s="58">
        <f t="shared" si="121"/>
        <v>-5.1843760319512239E-4</v>
      </c>
      <c r="DD72" s="58">
        <f t="shared" si="121"/>
        <v>2.2306702229645987E-2</v>
      </c>
      <c r="DE72" s="43"/>
      <c r="DF72" s="43"/>
      <c r="DG72" s="43"/>
      <c r="DH72" s="44"/>
      <c r="DI72" s="43"/>
      <c r="DJ72" s="43"/>
      <c r="DK72" s="44"/>
      <c r="DL72" s="35"/>
      <c r="DM72" s="42"/>
      <c r="DN72" s="43"/>
      <c r="DO72" s="43"/>
      <c r="DP72" s="43"/>
      <c r="DQ72" s="43"/>
      <c r="DR72" s="45"/>
      <c r="DS72" s="57" t="s">
        <v>123</v>
      </c>
      <c r="DT72" s="58">
        <f>PRODUCT(DT68,DT70)</f>
        <v>0</v>
      </c>
      <c r="DU72" s="58">
        <f t="shared" ref="DU72:DW72" si="122">PRODUCT(DU68,DU70)</f>
        <v>0</v>
      </c>
      <c r="DV72" s="58">
        <f t="shared" si="122"/>
        <v>0</v>
      </c>
      <c r="DW72" s="58">
        <f t="shared" si="122"/>
        <v>0</v>
      </c>
      <c r="DX72" s="43"/>
      <c r="DY72" s="43"/>
      <c r="DZ72" s="43"/>
      <c r="EA72" s="44"/>
      <c r="EB72" s="43"/>
      <c r="EC72" s="43"/>
      <c r="ED72" s="44"/>
    </row>
    <row r="73" spans="22:134">
      <c r="V73" s="42"/>
      <c r="W73" s="35"/>
      <c r="X73" s="35"/>
      <c r="Y73" s="35"/>
      <c r="Z73" s="43"/>
      <c r="AA73" s="55">
        <v>11</v>
      </c>
      <c r="AB73" s="66" t="s">
        <v>124</v>
      </c>
      <c r="AC73" s="66"/>
      <c r="AD73" s="43"/>
      <c r="AE73" s="43"/>
      <c r="AF73" s="43"/>
      <c r="AG73" s="43"/>
      <c r="AH73" s="43"/>
      <c r="AI73" s="43"/>
      <c r="AJ73" s="44"/>
      <c r="AK73" s="43"/>
      <c r="AL73" s="43"/>
      <c r="AM73" s="44"/>
      <c r="AN73" s="35"/>
      <c r="AO73" s="42"/>
      <c r="AP73" s="35"/>
      <c r="AQ73" s="35"/>
      <c r="AR73" s="35"/>
      <c r="AS73" s="43"/>
      <c r="AT73" s="55">
        <v>11</v>
      </c>
      <c r="AU73" s="66" t="s">
        <v>124</v>
      </c>
      <c r="AV73" s="66"/>
      <c r="AW73" s="43"/>
      <c r="AX73" s="43"/>
      <c r="AY73" s="43"/>
      <c r="AZ73" s="43"/>
      <c r="BA73" s="43"/>
      <c r="BB73" s="43"/>
      <c r="BC73" s="44"/>
      <c r="BD73" s="43"/>
      <c r="BE73" s="43"/>
      <c r="BF73" s="44"/>
      <c r="BG73" s="35"/>
      <c r="BH73" s="42"/>
      <c r="BI73" s="35"/>
      <c r="BJ73" s="35"/>
      <c r="BK73" s="35"/>
      <c r="BL73" s="43"/>
      <c r="BM73" s="55">
        <v>11</v>
      </c>
      <c r="BN73" s="66" t="s">
        <v>124</v>
      </c>
      <c r="BO73" s="66"/>
      <c r="BP73" s="43"/>
      <c r="BQ73" s="43"/>
      <c r="BR73" s="43"/>
      <c r="BS73" s="43"/>
      <c r="BT73" s="43"/>
      <c r="BU73" s="43"/>
      <c r="BV73" s="44"/>
      <c r="BW73" s="43"/>
      <c r="BX73" s="43"/>
      <c r="BY73" s="44"/>
      <c r="BZ73" s="35"/>
      <c r="CA73" s="42"/>
      <c r="CB73" s="43"/>
      <c r="CC73" s="43"/>
      <c r="CD73" s="43"/>
      <c r="CE73" s="43"/>
      <c r="CF73" s="55">
        <v>11</v>
      </c>
      <c r="CG73" s="66" t="s">
        <v>124</v>
      </c>
      <c r="CH73" s="66"/>
      <c r="CI73" s="43"/>
      <c r="CJ73" s="43"/>
      <c r="CK73" s="43"/>
      <c r="CL73" s="43"/>
      <c r="CM73" s="43"/>
      <c r="CN73" s="43"/>
      <c r="CO73" s="44"/>
      <c r="CP73" s="43"/>
      <c r="CQ73" s="43"/>
      <c r="CR73" s="44"/>
      <c r="CS73" s="35"/>
      <c r="CT73" s="42"/>
      <c r="CU73" s="43"/>
      <c r="CV73" s="43"/>
      <c r="CW73" s="43"/>
      <c r="CX73" s="43"/>
      <c r="CY73" s="55">
        <v>11</v>
      </c>
      <c r="CZ73" s="66" t="s">
        <v>124</v>
      </c>
      <c r="DA73" s="66"/>
      <c r="DB73" s="43"/>
      <c r="DC73" s="43"/>
      <c r="DD73" s="43"/>
      <c r="DE73" s="43"/>
      <c r="DF73" s="43"/>
      <c r="DG73" s="43"/>
      <c r="DH73" s="44"/>
      <c r="DI73" s="43"/>
      <c r="DJ73" s="43"/>
      <c r="DK73" s="44"/>
      <c r="DL73" s="35"/>
      <c r="DM73" s="42"/>
      <c r="DN73" s="43"/>
      <c r="DO73" s="43"/>
      <c r="DP73" s="43"/>
      <c r="DQ73" s="43"/>
      <c r="DR73" s="55">
        <v>11</v>
      </c>
      <c r="DS73" s="66" t="s">
        <v>124</v>
      </c>
      <c r="DT73" s="66"/>
      <c r="DU73" s="43"/>
      <c r="DV73" s="43"/>
      <c r="DW73" s="43"/>
      <c r="DX73" s="43"/>
      <c r="DY73" s="43"/>
      <c r="DZ73" s="43"/>
      <c r="EA73" s="44"/>
      <c r="EB73" s="43"/>
      <c r="EC73" s="43"/>
      <c r="ED73" s="44"/>
    </row>
    <row r="74" spans="22:134">
      <c r="V74" s="42"/>
      <c r="W74" s="35"/>
      <c r="X74" s="35"/>
      <c r="Y74" s="35"/>
      <c r="Z74" s="43"/>
      <c r="AA74" s="42"/>
      <c r="AB74" s="57" t="s">
        <v>111</v>
      </c>
      <c r="AC74" s="43" t="s">
        <v>125</v>
      </c>
      <c r="AD74" s="43"/>
      <c r="AE74" s="43"/>
      <c r="AF74" s="43"/>
      <c r="AG74" s="43"/>
      <c r="AH74" s="43"/>
      <c r="AI74" s="43"/>
      <c r="AJ74" s="44"/>
      <c r="AK74" s="43"/>
      <c r="AL74" s="43"/>
      <c r="AM74" s="44"/>
      <c r="AN74" s="35"/>
      <c r="AO74" s="42"/>
      <c r="AP74" s="35"/>
      <c r="AQ74" s="35"/>
      <c r="AR74" s="35"/>
      <c r="AS74" s="43"/>
      <c r="AT74" s="42"/>
      <c r="AU74" s="57" t="s">
        <v>111</v>
      </c>
      <c r="AV74" s="43" t="s">
        <v>125</v>
      </c>
      <c r="AW74" s="43"/>
      <c r="AX74" s="43"/>
      <c r="AY74" s="43"/>
      <c r="AZ74" s="43"/>
      <c r="BA74" s="43"/>
      <c r="BB74" s="43"/>
      <c r="BC74" s="44"/>
      <c r="BD74" s="43"/>
      <c r="BE74" s="43"/>
      <c r="BF74" s="44"/>
      <c r="BG74" s="35"/>
      <c r="BH74" s="42"/>
      <c r="BI74" s="35"/>
      <c r="BJ74" s="35"/>
      <c r="BK74" s="35"/>
      <c r="BL74" s="43"/>
      <c r="BM74" s="42"/>
      <c r="BN74" s="57" t="s">
        <v>111</v>
      </c>
      <c r="BO74" s="43" t="s">
        <v>125</v>
      </c>
      <c r="BP74" s="43"/>
      <c r="BQ74" s="43"/>
      <c r="BR74" s="43"/>
      <c r="BS74" s="43"/>
      <c r="BT74" s="43"/>
      <c r="BU74" s="43"/>
      <c r="BV74" s="44"/>
      <c r="BW74" s="43"/>
      <c r="BX74" s="43"/>
      <c r="BY74" s="44"/>
      <c r="BZ74" s="35"/>
      <c r="CA74" s="42"/>
      <c r="CB74" s="43"/>
      <c r="CC74" s="43"/>
      <c r="CD74" s="43"/>
      <c r="CE74" s="43"/>
      <c r="CF74" s="42"/>
      <c r="CG74" s="57" t="s">
        <v>111</v>
      </c>
      <c r="CH74" s="43" t="s">
        <v>125</v>
      </c>
      <c r="CI74" s="43"/>
      <c r="CJ74" s="43"/>
      <c r="CK74" s="43"/>
      <c r="CL74" s="43"/>
      <c r="CM74" s="43"/>
      <c r="CN74" s="43"/>
      <c r="CO74" s="44"/>
      <c r="CP74" s="43"/>
      <c r="CQ74" s="43"/>
      <c r="CR74" s="44"/>
      <c r="CS74" s="35"/>
      <c r="CT74" s="42"/>
      <c r="CU74" s="43"/>
      <c r="CV74" s="43"/>
      <c r="CW74" s="43"/>
      <c r="CX74" s="43"/>
      <c r="CY74" s="42"/>
      <c r="CZ74" s="57" t="s">
        <v>111</v>
      </c>
      <c r="DA74" s="43" t="s">
        <v>125</v>
      </c>
      <c r="DB74" s="43"/>
      <c r="DC74" s="43"/>
      <c r="DD74" s="43"/>
      <c r="DE74" s="43"/>
      <c r="DF74" s="43"/>
      <c r="DG74" s="43"/>
      <c r="DH74" s="44"/>
      <c r="DI74" s="43"/>
      <c r="DJ74" s="43"/>
      <c r="DK74" s="44"/>
      <c r="DL74" s="35"/>
      <c r="DM74" s="42"/>
      <c r="DN74" s="43"/>
      <c r="DO74" s="43"/>
      <c r="DP74" s="43"/>
      <c r="DQ74" s="43"/>
      <c r="DR74" s="42"/>
      <c r="DS74" s="57" t="s">
        <v>111</v>
      </c>
      <c r="DT74" s="43" t="s">
        <v>125</v>
      </c>
      <c r="DU74" s="43"/>
      <c r="DV74" s="43"/>
      <c r="DW74" s="43"/>
      <c r="DX74" s="43"/>
      <c r="DY74" s="43"/>
      <c r="DZ74" s="43"/>
      <c r="EA74" s="44"/>
      <c r="EB74" s="43"/>
      <c r="EC74" s="43"/>
      <c r="ED74" s="44"/>
    </row>
    <row r="75" spans="22:134">
      <c r="V75" s="42"/>
      <c r="W75" s="43"/>
      <c r="X75" s="43"/>
      <c r="Y75" s="43"/>
      <c r="Z75" s="43"/>
      <c r="AA75" s="42"/>
      <c r="AB75" s="43"/>
      <c r="AC75" s="43">
        <f>PRODUCT(AG21,W43)</f>
        <v>7.9797013160912714E-2</v>
      </c>
      <c r="AD75" s="43">
        <f>PRODUCT(AH21,X43)</f>
        <v>8.7713214035841897E-2</v>
      </c>
      <c r="AE75" s="43">
        <f>PRODUCT(AI21,Y43)</f>
        <v>1.1603802649902345E-2</v>
      </c>
      <c r="AF75" s="43">
        <f>PRODUCT(AJ21,Z43)</f>
        <v>0.10091562605851895</v>
      </c>
      <c r="AG75" s="43"/>
      <c r="AH75" s="43"/>
      <c r="AI75" s="43"/>
      <c r="AJ75" s="44"/>
      <c r="AK75" s="43"/>
      <c r="AL75" s="43"/>
      <c r="AM75" s="44"/>
      <c r="AN75" s="35"/>
      <c r="AO75" s="42"/>
      <c r="AP75" s="43"/>
      <c r="AQ75" s="43"/>
      <c r="AR75" s="43"/>
      <c r="AS75" s="43"/>
      <c r="AT75" s="42"/>
      <c r="AU75" s="43"/>
      <c r="AV75" s="43">
        <f>PRODUCT(AZ21,AP43)</f>
        <v>7.111510742013015E-2</v>
      </c>
      <c r="AW75" s="43">
        <f>PRODUCT(BA21,AQ43)</f>
        <v>8.0368386262851005E-2</v>
      </c>
      <c r="AX75" s="43">
        <f>PRODUCT(BB21,AR43)</f>
        <v>-1.1878234351673967E-2</v>
      </c>
      <c r="AY75" s="43">
        <f>PRODUCT(BC21,AS43)</f>
        <v>0.10936313127369644</v>
      </c>
      <c r="AZ75" s="43"/>
      <c r="BA75" s="43"/>
      <c r="BB75" s="43"/>
      <c r="BC75" s="44"/>
      <c r="BD75" s="43"/>
      <c r="BE75" s="43"/>
      <c r="BF75" s="44"/>
      <c r="BG75" s="35"/>
      <c r="BH75" s="42"/>
      <c r="BI75" s="43"/>
      <c r="BJ75" s="43"/>
      <c r="BK75" s="43"/>
      <c r="BL75" s="43"/>
      <c r="BM75" s="42"/>
      <c r="BN75" s="43"/>
      <c r="BO75" s="43">
        <f>PRODUCT(BS21,BI43)</f>
        <v>6.7305418504308184E-2</v>
      </c>
      <c r="BP75" s="43">
        <f>PRODUCT(BT21,BJ43)</f>
        <v>7.2109803281682705E-2</v>
      </c>
      <c r="BQ75" s="43">
        <f>PRODUCT(BU21,BK43)</f>
        <v>-1.0592129159560332E-2</v>
      </c>
      <c r="BR75" s="43">
        <f>PRODUCT(BV21,BL43)</f>
        <v>9.493252100547428E-2</v>
      </c>
      <c r="BS75" s="43"/>
      <c r="BT75" s="43"/>
      <c r="BU75" s="43"/>
      <c r="BV75" s="44"/>
      <c r="BW75" s="43"/>
      <c r="BX75" s="43"/>
      <c r="BY75" s="44"/>
      <c r="BZ75" s="35"/>
      <c r="CA75" s="42"/>
      <c r="CB75" s="43"/>
      <c r="CC75" s="43"/>
      <c r="CD75" s="43"/>
      <c r="CE75" s="43"/>
      <c r="CF75" s="42"/>
      <c r="CG75" s="43"/>
      <c r="CH75" s="43">
        <f>PRODUCT(CL21,CB43)</f>
        <v>5.1898949733297332E-2</v>
      </c>
      <c r="CI75" s="43">
        <f>PRODUCT(CM21,CC43)</f>
        <v>6.8805909617421931E-2</v>
      </c>
      <c r="CJ75" s="43">
        <f>PRODUCT(CN21,CD43)</f>
        <v>-8.1192136445498268E-3</v>
      </c>
      <c r="CK75" s="43">
        <f>PRODUCT(CO21,CE43)</f>
        <v>8.73100855136376E-2</v>
      </c>
      <c r="CL75" s="43"/>
      <c r="CM75" s="43"/>
      <c r="CN75" s="43"/>
      <c r="CO75" s="44"/>
      <c r="CP75" s="43"/>
      <c r="CQ75" s="43"/>
      <c r="CR75" s="44"/>
      <c r="CS75" s="35"/>
      <c r="CT75" s="42"/>
      <c r="CU75" s="43"/>
      <c r="CV75" s="43"/>
      <c r="CW75" s="43"/>
      <c r="CX75" s="43"/>
      <c r="CY75" s="42"/>
      <c r="CZ75" s="43"/>
      <c r="DA75" s="43">
        <f>PRODUCT(DE21,CU43)</f>
        <v>2.4135208060988744E-2</v>
      </c>
      <c r="DB75" s="43">
        <f>PRODUCT(DF21,CV43)</f>
        <v>5.9515326258501956E-2</v>
      </c>
      <c r="DC75" s="43">
        <f>PRODUCT(DG21,CW43)</f>
        <v>-6.5300312460739793E-3</v>
      </c>
      <c r="DD75" s="43">
        <f>PRODUCT(DH21,CX43)</f>
        <v>8.3645714641383873E-2</v>
      </c>
      <c r="DE75" s="43"/>
      <c r="DF75" s="43"/>
      <c r="DG75" s="43"/>
      <c r="DH75" s="44"/>
      <c r="DI75" s="43"/>
      <c r="DJ75" s="43"/>
      <c r="DK75" s="44"/>
      <c r="DL75" s="35"/>
      <c r="DM75" s="42"/>
      <c r="DN75" s="43"/>
      <c r="DO75" s="43"/>
      <c r="DP75" s="43"/>
      <c r="DQ75" s="43"/>
      <c r="DR75" s="42"/>
      <c r="DS75" s="43"/>
      <c r="DT75" s="43">
        <f>PRODUCT(DX21,DN43)</f>
        <v>-3.9098362802762595E-3</v>
      </c>
      <c r="DU75" s="43">
        <f>PRODUCT(DY21,DO43)</f>
        <v>4.6641091162865918E-2</v>
      </c>
      <c r="DV75" s="43">
        <f>PRODUCT(DZ21,DP43)</f>
        <v>-1.5180471805703107E-3</v>
      </c>
      <c r="DW75" s="43">
        <f>PRODUCT(EA21,DQ43)</f>
        <v>-6.7952532711725258E-2</v>
      </c>
      <c r="DX75" s="43"/>
      <c r="DY75" s="43"/>
      <c r="DZ75" s="43"/>
      <c r="EA75" s="44"/>
      <c r="EB75" s="43"/>
      <c r="EC75" s="43"/>
      <c r="ED75" s="44"/>
    </row>
    <row r="76" spans="22:134">
      <c r="V76" s="42"/>
      <c r="W76" s="43"/>
      <c r="X76" s="43"/>
      <c r="Y76" s="43"/>
      <c r="Z76" s="43"/>
      <c r="AA76" s="42"/>
      <c r="AB76" s="57" t="s">
        <v>121</v>
      </c>
      <c r="AC76" s="43" t="s">
        <v>126</v>
      </c>
      <c r="AD76" s="43"/>
      <c r="AE76" s="43"/>
      <c r="AF76" s="43"/>
      <c r="AG76" s="43"/>
      <c r="AH76" s="43"/>
      <c r="AI76" s="43"/>
      <c r="AJ76" s="44"/>
      <c r="AK76" s="43"/>
      <c r="AL76" s="43"/>
      <c r="AM76" s="44"/>
      <c r="AN76" s="35"/>
      <c r="AO76" s="42"/>
      <c r="AP76" s="43"/>
      <c r="AQ76" s="43"/>
      <c r="AR76" s="43"/>
      <c r="AS76" s="43"/>
      <c r="AT76" s="42"/>
      <c r="AU76" s="57" t="s">
        <v>121</v>
      </c>
      <c r="AV76" s="43" t="s">
        <v>126</v>
      </c>
      <c r="AW76" s="43"/>
      <c r="AX76" s="43"/>
      <c r="AY76" s="43"/>
      <c r="AZ76" s="43"/>
      <c r="BA76" s="43"/>
      <c r="BB76" s="43"/>
      <c r="BC76" s="44"/>
      <c r="BD76" s="43"/>
      <c r="BE76" s="43"/>
      <c r="BF76" s="44"/>
      <c r="BG76" s="35"/>
      <c r="BH76" s="42"/>
      <c r="BI76" s="43"/>
      <c r="BJ76" s="43"/>
      <c r="BK76" s="43"/>
      <c r="BL76" s="43"/>
      <c r="BM76" s="42"/>
      <c r="BN76" s="57" t="s">
        <v>121</v>
      </c>
      <c r="BO76" s="43" t="s">
        <v>126</v>
      </c>
      <c r="BP76" s="43"/>
      <c r="BQ76" s="43"/>
      <c r="BR76" s="43"/>
      <c r="BS76" s="43"/>
      <c r="BT76" s="43"/>
      <c r="BU76" s="43"/>
      <c r="BV76" s="44"/>
      <c r="BW76" s="43"/>
      <c r="BX76" s="43"/>
      <c r="BY76" s="44"/>
      <c r="BZ76" s="35"/>
      <c r="CA76" s="42"/>
      <c r="CB76" s="43"/>
      <c r="CC76" s="43"/>
      <c r="CD76" s="43"/>
      <c r="CE76" s="43"/>
      <c r="CF76" s="42"/>
      <c r="CG76" s="57" t="s">
        <v>121</v>
      </c>
      <c r="CH76" s="43" t="s">
        <v>126</v>
      </c>
      <c r="CI76" s="43"/>
      <c r="CJ76" s="43"/>
      <c r="CK76" s="43"/>
      <c r="CL76" s="43"/>
      <c r="CM76" s="43"/>
      <c r="CN76" s="43"/>
      <c r="CO76" s="44"/>
      <c r="CP76" s="43"/>
      <c r="CQ76" s="43"/>
      <c r="CR76" s="44"/>
      <c r="CS76" s="35"/>
      <c r="CT76" s="42"/>
      <c r="CU76" s="43"/>
      <c r="CV76" s="43"/>
      <c r="CW76" s="43"/>
      <c r="CX76" s="43"/>
      <c r="CY76" s="42"/>
      <c r="CZ76" s="57" t="s">
        <v>121</v>
      </c>
      <c r="DA76" s="43" t="s">
        <v>126</v>
      </c>
      <c r="DB76" s="43"/>
      <c r="DC76" s="43"/>
      <c r="DD76" s="43"/>
      <c r="DE76" s="43"/>
      <c r="DF76" s="43"/>
      <c r="DG76" s="43"/>
      <c r="DH76" s="44"/>
      <c r="DI76" s="43"/>
      <c r="DJ76" s="43"/>
      <c r="DK76" s="44"/>
      <c r="DL76" s="35"/>
      <c r="DM76" s="42"/>
      <c r="DN76" s="43"/>
      <c r="DO76" s="43"/>
      <c r="DP76" s="43"/>
      <c r="DQ76" s="43"/>
      <c r="DR76" s="42"/>
      <c r="DS76" s="57" t="s">
        <v>121</v>
      </c>
      <c r="DT76" s="43" t="s">
        <v>126</v>
      </c>
      <c r="DU76" s="43"/>
      <c r="DV76" s="43"/>
      <c r="DW76" s="43"/>
      <c r="DX76" s="43"/>
      <c r="DY76" s="43"/>
      <c r="DZ76" s="43"/>
      <c r="EA76" s="44"/>
      <c r="EB76" s="43"/>
      <c r="EC76" s="43"/>
      <c r="ED76" s="44"/>
    </row>
    <row r="77" spans="22:134">
      <c r="V77" s="42"/>
      <c r="W77" s="43"/>
      <c r="X77" s="43"/>
      <c r="Y77" s="43"/>
      <c r="Z77" s="43"/>
      <c r="AA77" s="42"/>
      <c r="AB77" s="43"/>
      <c r="AC77" s="43">
        <f>1-W43</f>
        <v>0.47055838235009584</v>
      </c>
      <c r="AD77" s="43">
        <f>1-X43</f>
        <v>0.73925606984078041</v>
      </c>
      <c r="AE77" s="43">
        <f>1-Y43</f>
        <v>0.67583662418366308</v>
      </c>
      <c r="AF77" s="43">
        <f>1-Z43</f>
        <v>0.38789489140795108</v>
      </c>
      <c r="AG77" s="43"/>
      <c r="AH77" s="43"/>
      <c r="AI77" s="43"/>
      <c r="AJ77" s="44"/>
      <c r="AK77" s="43"/>
      <c r="AL77" s="43"/>
      <c r="AM77" s="44"/>
      <c r="AN77" s="35"/>
      <c r="AO77" s="42"/>
      <c r="AP77" s="43"/>
      <c r="AQ77" s="43"/>
      <c r="AR77" s="43"/>
      <c r="AS77" s="43"/>
      <c r="AT77" s="42"/>
      <c r="AU77" s="43"/>
      <c r="AV77" s="43">
        <f>1-AP43</f>
        <v>0.46085176254476001</v>
      </c>
      <c r="AW77" s="43">
        <f>1-AQ43</f>
        <v>0.74405823487588929</v>
      </c>
      <c r="AX77" s="43">
        <f>1-AR43</f>
        <v>0.66646613195000903</v>
      </c>
      <c r="AY77" s="43">
        <f>1-AS43</f>
        <v>0.38108892808751516</v>
      </c>
      <c r="AZ77" s="43"/>
      <c r="BA77" s="43"/>
      <c r="BB77" s="43"/>
      <c r="BC77" s="44"/>
      <c r="BD77" s="43"/>
      <c r="BE77" s="43"/>
      <c r="BF77" s="44"/>
      <c r="BG77" s="35"/>
      <c r="BH77" s="42"/>
      <c r="BI77" s="43"/>
      <c r="BJ77" s="43"/>
      <c r="BK77" s="43"/>
      <c r="BL77" s="43"/>
      <c r="BM77" s="42"/>
      <c r="BN77" s="43"/>
      <c r="BO77" s="43">
        <f>1-BI43</f>
        <v>0.46327545839030415</v>
      </c>
      <c r="BP77" s="43">
        <f>1-BJ43</f>
        <v>0.73156683495196428</v>
      </c>
      <c r="BQ77" s="43">
        <f>1-BK43</f>
        <v>0.66221463795628299</v>
      </c>
      <c r="BR77" s="43">
        <f>1-BL43</f>
        <v>0.37445986357911754</v>
      </c>
      <c r="BS77" s="43"/>
      <c r="BT77" s="43"/>
      <c r="BU77" s="43"/>
      <c r="BV77" s="44"/>
      <c r="BW77" s="43"/>
      <c r="BX77" s="43"/>
      <c r="BY77" s="44"/>
      <c r="BZ77" s="35"/>
      <c r="CA77" s="42"/>
      <c r="CB77" s="43"/>
      <c r="CC77" s="43"/>
      <c r="CD77" s="43"/>
      <c r="CE77" s="43"/>
      <c r="CF77" s="42"/>
      <c r="CG77" s="43"/>
      <c r="CH77" s="43">
        <f>1-CB43</f>
        <v>0.46337105004031065</v>
      </c>
      <c r="CI77" s="43">
        <f>1-CC43</f>
        <v>0.72145464191368769</v>
      </c>
      <c r="CJ77" s="43">
        <f>1-CD43</f>
        <v>0.65899248074437788</v>
      </c>
      <c r="CK77" s="43">
        <f>1-CE43</f>
        <v>0.37919560406552988</v>
      </c>
      <c r="CL77" s="43"/>
      <c r="CM77" s="43"/>
      <c r="CN77" s="43"/>
      <c r="CO77" s="44"/>
      <c r="CP77" s="43"/>
      <c r="CQ77" s="43"/>
      <c r="CR77" s="44"/>
      <c r="CS77" s="35"/>
      <c r="CT77" s="42"/>
      <c r="CU77" s="43"/>
      <c r="CV77" s="43"/>
      <c r="CW77" s="43"/>
      <c r="CX77" s="43"/>
      <c r="CY77" s="42"/>
      <c r="CZ77" s="43"/>
      <c r="DA77" s="43">
        <f>1-CU43</f>
        <v>0.44160471154033432</v>
      </c>
      <c r="DB77" s="43">
        <f>1-CV43</f>
        <v>0.73802739190127065</v>
      </c>
      <c r="DC77" s="43">
        <f>1-CW43</f>
        <v>0.63948042670980243</v>
      </c>
      <c r="DD77" s="43">
        <f>1-CX43</f>
        <v>0.38511630317788181</v>
      </c>
      <c r="DE77" s="43"/>
      <c r="DF77" s="43"/>
      <c r="DG77" s="43"/>
      <c r="DH77" s="44"/>
      <c r="DI77" s="43"/>
      <c r="DJ77" s="43"/>
      <c r="DK77" s="44"/>
      <c r="DL77" s="35"/>
      <c r="DM77" s="42"/>
      <c r="DN77" s="43"/>
      <c r="DO77" s="43"/>
      <c r="DP77" s="43"/>
      <c r="DQ77" s="43"/>
      <c r="DR77" s="42"/>
      <c r="DS77" s="43"/>
      <c r="DT77" s="43">
        <f>1-DN43</f>
        <v>0.44306175590477037</v>
      </c>
      <c r="DU77" s="43">
        <f>1-DO43</f>
        <v>0.74913621442749556</v>
      </c>
      <c r="DV77" s="43">
        <f>1-DP43</f>
        <v>0.62564203287903752</v>
      </c>
      <c r="DW77" s="43">
        <f>1-DQ43</f>
        <v>0.40022692377745184</v>
      </c>
      <c r="DX77" s="43"/>
      <c r="DY77" s="43"/>
      <c r="DZ77" s="43"/>
      <c r="EA77" s="44"/>
      <c r="EB77" s="43"/>
      <c r="EC77" s="43"/>
      <c r="ED77" s="44"/>
    </row>
    <row r="78" spans="22:134">
      <c r="V78" s="42"/>
      <c r="W78" s="43"/>
      <c r="X78" s="43"/>
      <c r="Y78" s="43"/>
      <c r="Z78" s="43"/>
      <c r="AA78" s="42"/>
      <c r="AB78" s="43"/>
      <c r="AC78" s="43" t="s">
        <v>118</v>
      </c>
      <c r="AD78" s="43"/>
      <c r="AE78" s="43"/>
      <c r="AF78" s="43"/>
      <c r="AG78" s="43"/>
      <c r="AH78" s="43"/>
      <c r="AI78" s="43"/>
      <c r="AJ78" s="44"/>
      <c r="AK78" s="43"/>
      <c r="AL78" s="43"/>
      <c r="AM78" s="44"/>
      <c r="AN78" s="35"/>
      <c r="AO78" s="42"/>
      <c r="AP78" s="43"/>
      <c r="AQ78" s="43"/>
      <c r="AR78" s="43"/>
      <c r="AS78" s="43"/>
      <c r="AT78" s="42"/>
      <c r="AU78" s="43"/>
      <c r="AV78" s="43" t="s">
        <v>118</v>
      </c>
      <c r="AW78" s="43"/>
      <c r="AX78" s="43"/>
      <c r="AY78" s="43"/>
      <c r="AZ78" s="43"/>
      <c r="BA78" s="43"/>
      <c r="BB78" s="43"/>
      <c r="BC78" s="44"/>
      <c r="BD78" s="43"/>
      <c r="BE78" s="43"/>
      <c r="BF78" s="44"/>
      <c r="BG78" s="35"/>
      <c r="BH78" s="42"/>
      <c r="BI78" s="43"/>
      <c r="BJ78" s="43"/>
      <c r="BK78" s="43"/>
      <c r="BL78" s="43"/>
      <c r="BM78" s="42"/>
      <c r="BN78" s="43"/>
      <c r="BO78" s="43" t="s">
        <v>118</v>
      </c>
      <c r="BP78" s="43"/>
      <c r="BQ78" s="43"/>
      <c r="BR78" s="43"/>
      <c r="BS78" s="43"/>
      <c r="BT78" s="43"/>
      <c r="BU78" s="43"/>
      <c r="BV78" s="44"/>
      <c r="BW78" s="43"/>
      <c r="BX78" s="43"/>
      <c r="BY78" s="44"/>
      <c r="BZ78" s="35"/>
      <c r="CA78" s="42"/>
      <c r="CB78" s="43"/>
      <c r="CC78" s="43"/>
      <c r="CD78" s="43"/>
      <c r="CE78" s="43"/>
      <c r="CF78" s="42"/>
      <c r="CG78" s="43"/>
      <c r="CH78" s="43" t="s">
        <v>118</v>
      </c>
      <c r="CI78" s="43"/>
      <c r="CJ78" s="43"/>
      <c r="CK78" s="43"/>
      <c r="CL78" s="43"/>
      <c r="CM78" s="43"/>
      <c r="CN78" s="43"/>
      <c r="CO78" s="44"/>
      <c r="CP78" s="43"/>
      <c r="CQ78" s="43"/>
      <c r="CR78" s="44"/>
      <c r="CS78" s="35"/>
      <c r="CT78" s="42"/>
      <c r="CU78" s="43"/>
      <c r="CV78" s="43"/>
      <c r="CW78" s="43"/>
      <c r="CX78" s="43"/>
      <c r="CY78" s="42"/>
      <c r="CZ78" s="43"/>
      <c r="DA78" s="43" t="s">
        <v>118</v>
      </c>
      <c r="DB78" s="43"/>
      <c r="DC78" s="43"/>
      <c r="DD78" s="43"/>
      <c r="DE78" s="43"/>
      <c r="DF78" s="43"/>
      <c r="DG78" s="43"/>
      <c r="DH78" s="44"/>
      <c r="DI78" s="43"/>
      <c r="DJ78" s="43"/>
      <c r="DK78" s="44"/>
      <c r="DL78" s="35"/>
      <c r="DM78" s="42"/>
      <c r="DN78" s="43"/>
      <c r="DO78" s="43"/>
      <c r="DP78" s="43"/>
      <c r="DQ78" s="43"/>
      <c r="DR78" s="42"/>
      <c r="DS78" s="43"/>
      <c r="DT78" s="43" t="s">
        <v>118</v>
      </c>
      <c r="DU78" s="43"/>
      <c r="DV78" s="43"/>
      <c r="DW78" s="43"/>
      <c r="DX78" s="43"/>
      <c r="DY78" s="43"/>
      <c r="DZ78" s="43"/>
      <c r="EA78" s="44"/>
      <c r="EB78" s="43"/>
      <c r="EC78" s="43"/>
      <c r="ED78" s="44"/>
    </row>
    <row r="79" spans="22:134">
      <c r="V79" s="42"/>
      <c r="W79" s="43"/>
      <c r="X79" s="43"/>
      <c r="Y79" s="43"/>
      <c r="Z79" s="43"/>
      <c r="AA79" s="42"/>
      <c r="AB79" s="57" t="s">
        <v>182</v>
      </c>
      <c r="AC79" s="58">
        <f>PRODUCT(AC75,AC77)</f>
        <v>3.7549153429368397E-2</v>
      </c>
      <c r="AD79" s="58">
        <f t="shared" ref="AD79:AF79" si="123">PRODUCT(AD75,AD77)</f>
        <v>6.4842525881239663E-2</v>
      </c>
      <c r="AE79" s="58">
        <f t="shared" si="123"/>
        <v>7.8422748106034453E-3</v>
      </c>
      <c r="AF79" s="58">
        <f t="shared" si="123"/>
        <v>3.9144655811334604E-2</v>
      </c>
      <c r="AG79" s="43"/>
      <c r="AH79" s="43"/>
      <c r="AI79" s="43"/>
      <c r="AJ79" s="44"/>
      <c r="AK79" s="43"/>
      <c r="AL79" s="43"/>
      <c r="AM79" s="44"/>
      <c r="AN79" s="35"/>
      <c r="AO79" s="42"/>
      <c r="AP79" s="43"/>
      <c r="AQ79" s="43"/>
      <c r="AR79" s="43"/>
      <c r="AS79" s="43"/>
      <c r="AT79" s="42"/>
      <c r="AU79" s="57" t="s">
        <v>182</v>
      </c>
      <c r="AV79" s="58">
        <f>PRODUCT(AV75,AV77)</f>
        <v>3.2773522598126922E-2</v>
      </c>
      <c r="AW79" s="58">
        <f t="shared" ref="AW79:AY79" si="124">PRODUCT(AW75,AW77)</f>
        <v>5.9798759622560586E-2</v>
      </c>
      <c r="AX79" s="58">
        <f t="shared" si="124"/>
        <v>-7.9164409027558721E-3</v>
      </c>
      <c r="AY79" s="58">
        <f t="shared" si="124"/>
        <v>4.1677078469387181E-2</v>
      </c>
      <c r="AZ79" s="43"/>
      <c r="BA79" s="43"/>
      <c r="BB79" s="43"/>
      <c r="BC79" s="44"/>
      <c r="BD79" s="43"/>
      <c r="BE79" s="43"/>
      <c r="BF79" s="44"/>
      <c r="BG79" s="35"/>
      <c r="BH79" s="42"/>
      <c r="BI79" s="43"/>
      <c r="BJ79" s="43"/>
      <c r="BK79" s="43"/>
      <c r="BL79" s="43"/>
      <c r="BM79" s="42"/>
      <c r="BN79" s="57" t="s">
        <v>182</v>
      </c>
      <c r="BO79" s="58">
        <f>PRODUCT(BO75,BO77)</f>
        <v>3.1180948609734634E-2</v>
      </c>
      <c r="BP79" s="58">
        <f t="shared" ref="BP79:BR79" si="125">PRODUCT(BP75,BP77)</f>
        <v>5.2753140555789384E-2</v>
      </c>
      <c r="BQ79" s="58">
        <f t="shared" si="125"/>
        <v>-7.0142629765844334E-3</v>
      </c>
      <c r="BR79" s="58">
        <f t="shared" si="125"/>
        <v>3.5548418864931611E-2</v>
      </c>
      <c r="BS79" s="43"/>
      <c r="BT79" s="43"/>
      <c r="BU79" s="43"/>
      <c r="BV79" s="44"/>
      <c r="BW79" s="43"/>
      <c r="BX79" s="43"/>
      <c r="BY79" s="44"/>
      <c r="BZ79" s="35"/>
      <c r="CA79" s="42"/>
      <c r="CB79" s="43"/>
      <c r="CC79" s="43"/>
      <c r="CD79" s="43"/>
      <c r="CE79" s="43"/>
      <c r="CF79" s="42"/>
      <c r="CG79" s="57" t="s">
        <v>182</v>
      </c>
      <c r="CH79" s="58">
        <f>PRODUCT(CH75,CH77)</f>
        <v>2.4048470833907286E-2</v>
      </c>
      <c r="CI79" s="58">
        <f t="shared" ref="CI79:CK79" si="126">PRODUCT(CI75,CI77)</f>
        <v>4.9640342884582703E-2</v>
      </c>
      <c r="CJ79" s="58">
        <f t="shared" si="126"/>
        <v>-5.3505007413154919E-3</v>
      </c>
      <c r="CK79" s="58">
        <f t="shared" si="126"/>
        <v>3.3107600617356882E-2</v>
      </c>
      <c r="CL79" s="43"/>
      <c r="CM79" s="43"/>
      <c r="CN79" s="43"/>
      <c r="CO79" s="44"/>
      <c r="CP79" s="43"/>
      <c r="CQ79" s="43"/>
      <c r="CR79" s="44"/>
      <c r="CS79" s="35"/>
      <c r="CT79" s="42"/>
      <c r="CU79" s="43"/>
      <c r="CV79" s="43"/>
      <c r="CW79" s="43"/>
      <c r="CX79" s="43"/>
      <c r="CY79" s="42"/>
      <c r="CZ79" s="57" t="s">
        <v>182</v>
      </c>
      <c r="DA79" s="58">
        <f>PRODUCT(DA75,DA77)</f>
        <v>1.0658221593738885E-2</v>
      </c>
      <c r="DB79" s="58">
        <f t="shared" ref="DB79:DD79" si="127">PRODUCT(DB75,DB77)</f>
        <v>4.3923941016715408E-2</v>
      </c>
      <c r="DC79" s="58">
        <f t="shared" si="127"/>
        <v>-4.1758271676677313E-3</v>
      </c>
      <c r="DD79" s="58">
        <f t="shared" si="127"/>
        <v>3.2213328399361779E-2</v>
      </c>
      <c r="DE79" s="43"/>
      <c r="DF79" s="43"/>
      <c r="DG79" s="43"/>
      <c r="DH79" s="44"/>
      <c r="DI79" s="43"/>
      <c r="DJ79" s="43"/>
      <c r="DK79" s="44"/>
      <c r="DL79" s="35"/>
      <c r="DM79" s="42"/>
      <c r="DN79" s="43"/>
      <c r="DO79" s="43"/>
      <c r="DP79" s="43"/>
      <c r="DQ79" s="43"/>
      <c r="DR79" s="42"/>
      <c r="DS79" s="57" t="s">
        <v>182</v>
      </c>
      <c r="DT79" s="58">
        <f>PRODUCT(DT75,DT77)</f>
        <v>-1.7322989276393754E-3</v>
      </c>
      <c r="DU79" s="58">
        <f t="shared" ref="DU79:DW79" si="128">PRODUCT(DU75,DU77)</f>
        <v>3.4940530470517088E-2</v>
      </c>
      <c r="DV79" s="58">
        <f t="shared" si="128"/>
        <v>-9.4975412405830055E-4</v>
      </c>
      <c r="DW79" s="58">
        <f t="shared" si="128"/>
        <v>-2.7196433130100468E-2</v>
      </c>
      <c r="DX79" s="43"/>
      <c r="DY79" s="43"/>
      <c r="DZ79" s="43"/>
      <c r="EA79" s="44"/>
      <c r="EB79" s="43"/>
      <c r="EC79" s="43"/>
      <c r="ED79" s="44"/>
    </row>
    <row r="80" spans="22:134">
      <c r="V80" s="42"/>
      <c r="W80" s="43"/>
      <c r="X80" s="43"/>
      <c r="Y80" s="43"/>
      <c r="Z80" s="43"/>
      <c r="AA80" s="61">
        <v>12</v>
      </c>
      <c r="AB80" s="110" t="s">
        <v>127</v>
      </c>
      <c r="AC80" s="110"/>
      <c r="AD80" s="43"/>
      <c r="AE80" s="43"/>
      <c r="AF80" s="43"/>
      <c r="AG80" s="70">
        <v>13</v>
      </c>
      <c r="AH80" s="110" t="s">
        <v>130</v>
      </c>
      <c r="AI80" s="110"/>
      <c r="AJ80" s="44" t="s">
        <v>131</v>
      </c>
      <c r="AK80" s="43"/>
      <c r="AL80" s="43"/>
      <c r="AM80" s="44"/>
      <c r="AN80" s="35"/>
      <c r="AO80" s="42"/>
      <c r="AP80" s="43"/>
      <c r="AQ80" s="43"/>
      <c r="AR80" s="43"/>
      <c r="AS80" s="43"/>
      <c r="AT80" s="61">
        <v>12</v>
      </c>
      <c r="AU80" s="110" t="s">
        <v>127</v>
      </c>
      <c r="AV80" s="110"/>
      <c r="AW80" s="43"/>
      <c r="AX80" s="43"/>
      <c r="AY80" s="43"/>
      <c r="AZ80" s="70">
        <v>13</v>
      </c>
      <c r="BA80" s="110" t="s">
        <v>130</v>
      </c>
      <c r="BB80" s="110"/>
      <c r="BC80" s="44" t="s">
        <v>131</v>
      </c>
      <c r="BD80" s="43"/>
      <c r="BE80" s="43"/>
      <c r="BF80" s="44"/>
      <c r="BG80" s="35"/>
      <c r="BH80" s="42"/>
      <c r="BI80" s="43"/>
      <c r="BJ80" s="43"/>
      <c r="BK80" s="43"/>
      <c r="BL80" s="43"/>
      <c r="BM80" s="61">
        <v>12</v>
      </c>
      <c r="BN80" s="110" t="s">
        <v>127</v>
      </c>
      <c r="BO80" s="110"/>
      <c r="BP80" s="43"/>
      <c r="BQ80" s="43"/>
      <c r="BR80" s="43"/>
      <c r="BS80" s="70">
        <v>13</v>
      </c>
      <c r="BT80" s="110" t="s">
        <v>130</v>
      </c>
      <c r="BU80" s="110"/>
      <c r="BV80" s="44" t="s">
        <v>131</v>
      </c>
      <c r="BW80" s="43"/>
      <c r="BX80" s="43"/>
      <c r="BY80" s="44"/>
      <c r="BZ80" s="35"/>
      <c r="CA80" s="42"/>
      <c r="CB80" s="43"/>
      <c r="CC80" s="43"/>
      <c r="CD80" s="43"/>
      <c r="CE80" s="43"/>
      <c r="CF80" s="61">
        <v>12</v>
      </c>
      <c r="CG80" s="110" t="s">
        <v>127</v>
      </c>
      <c r="CH80" s="110"/>
      <c r="CI80" s="43"/>
      <c r="CJ80" s="43"/>
      <c r="CK80" s="43"/>
      <c r="CL80" s="70">
        <v>13</v>
      </c>
      <c r="CM80" s="110" t="s">
        <v>130</v>
      </c>
      <c r="CN80" s="110"/>
      <c r="CO80" s="44" t="s">
        <v>131</v>
      </c>
      <c r="CP80" s="43"/>
      <c r="CQ80" s="43"/>
      <c r="CR80" s="44"/>
      <c r="CS80" s="35"/>
      <c r="CT80" s="42"/>
      <c r="CU80" s="43"/>
      <c r="CV80" s="43"/>
      <c r="CW80" s="43"/>
      <c r="CX80" s="43"/>
      <c r="CY80" s="61">
        <v>12</v>
      </c>
      <c r="CZ80" s="110" t="s">
        <v>127</v>
      </c>
      <c r="DA80" s="110"/>
      <c r="DB80" s="43"/>
      <c r="DC80" s="43"/>
      <c r="DD80" s="43"/>
      <c r="DE80" s="70">
        <v>13</v>
      </c>
      <c r="DF80" s="110" t="s">
        <v>130</v>
      </c>
      <c r="DG80" s="110"/>
      <c r="DH80" s="44" t="s">
        <v>131</v>
      </c>
      <c r="DI80" s="43"/>
      <c r="DJ80" s="43"/>
      <c r="DK80" s="44"/>
      <c r="DL80" s="35"/>
      <c r="DM80" s="42"/>
      <c r="DN80" s="43"/>
      <c r="DO80" s="43"/>
      <c r="DP80" s="43"/>
      <c r="DQ80" s="43"/>
      <c r="DR80" s="61">
        <v>12</v>
      </c>
      <c r="DS80" s="110" t="s">
        <v>127</v>
      </c>
      <c r="DT80" s="110"/>
      <c r="DU80" s="43"/>
      <c r="DV80" s="43"/>
      <c r="DW80" s="43"/>
      <c r="DX80" s="70">
        <v>13</v>
      </c>
      <c r="DY80" s="110" t="s">
        <v>130</v>
      </c>
      <c r="DZ80" s="110"/>
      <c r="EA80" s="44" t="s">
        <v>131</v>
      </c>
      <c r="EB80" s="43"/>
      <c r="EC80" s="43"/>
      <c r="ED80" s="44"/>
    </row>
    <row r="81" spans="22:134">
      <c r="V81" s="42"/>
      <c r="W81" s="43"/>
      <c r="X81" s="43"/>
      <c r="Y81" s="43"/>
      <c r="Z81" s="43"/>
      <c r="AA81" s="43"/>
      <c r="AB81" s="43"/>
      <c r="AC81" s="106" t="s">
        <v>128</v>
      </c>
      <c r="AD81" s="106"/>
      <c r="AE81" s="106"/>
      <c r="AF81" s="106"/>
      <c r="AG81" s="43"/>
      <c r="AH81" s="43"/>
      <c r="AI81" s="43" t="s">
        <v>132</v>
      </c>
      <c r="AJ81" s="43"/>
      <c r="AK81" s="43"/>
      <c r="AL81" s="43"/>
      <c r="AM81" s="44"/>
      <c r="AN81" s="35"/>
      <c r="AO81" s="42"/>
      <c r="AP81" s="43"/>
      <c r="AQ81" s="43"/>
      <c r="AR81" s="43"/>
      <c r="AS81" s="43"/>
      <c r="AT81" s="43"/>
      <c r="AU81" s="43"/>
      <c r="AV81" s="106" t="s">
        <v>128</v>
      </c>
      <c r="AW81" s="106"/>
      <c r="AX81" s="106"/>
      <c r="AY81" s="106"/>
      <c r="AZ81" s="43"/>
      <c r="BA81" s="43"/>
      <c r="BB81" s="43" t="s">
        <v>132</v>
      </c>
      <c r="BC81" s="43"/>
      <c r="BD81" s="43"/>
      <c r="BE81" s="43"/>
      <c r="BF81" s="44"/>
      <c r="BG81" s="35"/>
      <c r="BH81" s="42"/>
      <c r="BI81" s="43"/>
      <c r="BJ81" s="43"/>
      <c r="BK81" s="43"/>
      <c r="BL81" s="43"/>
      <c r="BM81" s="43"/>
      <c r="BN81" s="43"/>
      <c r="BO81" s="106" t="s">
        <v>128</v>
      </c>
      <c r="BP81" s="106"/>
      <c r="BQ81" s="106"/>
      <c r="BR81" s="106"/>
      <c r="BS81" s="43"/>
      <c r="BT81" s="43"/>
      <c r="BU81" s="43" t="s">
        <v>132</v>
      </c>
      <c r="BV81" s="43"/>
      <c r="BW81" s="43"/>
      <c r="BX81" s="43"/>
      <c r="BY81" s="44"/>
      <c r="BZ81" s="35"/>
      <c r="CA81" s="42"/>
      <c r="CB81" s="43"/>
      <c r="CC81" s="43"/>
      <c r="CD81" s="43"/>
      <c r="CE81" s="43"/>
      <c r="CF81" s="43"/>
      <c r="CG81" s="43"/>
      <c r="CH81" s="106" t="s">
        <v>128</v>
      </c>
      <c r="CI81" s="106"/>
      <c r="CJ81" s="106"/>
      <c r="CK81" s="106"/>
      <c r="CL81" s="43"/>
      <c r="CM81" s="43"/>
      <c r="CN81" s="43" t="s">
        <v>132</v>
      </c>
      <c r="CO81" s="43"/>
      <c r="CP81" s="43"/>
      <c r="CQ81" s="43"/>
      <c r="CR81" s="44"/>
      <c r="CS81" s="35"/>
      <c r="CT81" s="42"/>
      <c r="CU81" s="43"/>
      <c r="CV81" s="43"/>
      <c r="CW81" s="43"/>
      <c r="CX81" s="43"/>
      <c r="CY81" s="43"/>
      <c r="CZ81" s="43"/>
      <c r="DA81" s="106" t="s">
        <v>128</v>
      </c>
      <c r="DB81" s="106"/>
      <c r="DC81" s="106"/>
      <c r="DD81" s="106"/>
      <c r="DE81" s="43"/>
      <c r="DF81" s="43"/>
      <c r="DG81" s="43" t="s">
        <v>132</v>
      </c>
      <c r="DH81" s="43"/>
      <c r="DI81" s="43"/>
      <c r="DJ81" s="43"/>
      <c r="DK81" s="44"/>
      <c r="DL81" s="35"/>
      <c r="DM81" s="42"/>
      <c r="DN81" s="43"/>
      <c r="DO81" s="43"/>
      <c r="DP81" s="43"/>
      <c r="DQ81" s="43"/>
      <c r="DR81" s="43"/>
      <c r="DS81" s="43"/>
      <c r="DT81" s="106" t="s">
        <v>128</v>
      </c>
      <c r="DU81" s="106"/>
      <c r="DV81" s="106"/>
      <c r="DW81" s="106"/>
      <c r="DX81" s="43"/>
      <c r="DY81" s="43"/>
      <c r="DZ81" s="43" t="s">
        <v>132</v>
      </c>
      <c r="EA81" s="43"/>
      <c r="EB81" s="43"/>
      <c r="EC81" s="43"/>
      <c r="ED81" s="44"/>
    </row>
    <row r="82" spans="22:134">
      <c r="V82" s="42"/>
      <c r="W82" s="43"/>
      <c r="X82" s="43"/>
      <c r="Y82" s="43"/>
      <c r="Z82" s="43"/>
      <c r="AA82" s="43"/>
      <c r="AB82" s="57" t="s">
        <v>129</v>
      </c>
      <c r="AC82" s="43">
        <f>AC58</f>
        <v>-0.10535596676434471</v>
      </c>
      <c r="AD82" s="43"/>
      <c r="AE82" s="43"/>
      <c r="AF82" s="43"/>
      <c r="AG82" s="43"/>
      <c r="AH82" s="57" t="s">
        <v>133</v>
      </c>
      <c r="AI82" s="43">
        <f t="array" ref="AI82:AI91">MMULT(AI2:AX11,AC82:AC97)</f>
        <v>2.1455642598696506E-2</v>
      </c>
      <c r="AJ82" s="43"/>
      <c r="AK82" s="43"/>
      <c r="AL82" s="43"/>
      <c r="AM82" s="44"/>
      <c r="AN82" s="35"/>
      <c r="AO82" s="42"/>
      <c r="AP82" s="43"/>
      <c r="AQ82" s="43"/>
      <c r="AR82" s="43"/>
      <c r="AS82" s="43"/>
      <c r="AT82" s="43"/>
      <c r="AU82" s="57" t="s">
        <v>129</v>
      </c>
      <c r="AV82" s="43">
        <f>AV58</f>
        <v>-0.16454447833884936</v>
      </c>
      <c r="AW82" s="43"/>
      <c r="AX82" s="43"/>
      <c r="AY82" s="43"/>
      <c r="AZ82" s="43"/>
      <c r="BA82" s="57" t="s">
        <v>133</v>
      </c>
      <c r="BB82" s="43">
        <f t="array" ref="BB82:BB91">MMULT($AI2:$AX11,AV82:AV97)</f>
        <v>8.8487666848199836E-2</v>
      </c>
      <c r="BC82" s="43"/>
      <c r="BD82" s="43"/>
      <c r="BE82" s="43"/>
      <c r="BF82" s="44"/>
      <c r="BG82" s="35"/>
      <c r="BH82" s="42"/>
      <c r="BI82" s="43"/>
      <c r="BJ82" s="43"/>
      <c r="BK82" s="43"/>
      <c r="BL82" s="43"/>
      <c r="BM82" s="43"/>
      <c r="BN82" s="57" t="s">
        <v>129</v>
      </c>
      <c r="BO82" s="43">
        <f>BO58</f>
        <v>-0.21134462113707278</v>
      </c>
      <c r="BP82" s="43"/>
      <c r="BQ82" s="43"/>
      <c r="BR82" s="43"/>
      <c r="BS82" s="43"/>
      <c r="BT82" s="57" t="s">
        <v>133</v>
      </c>
      <c r="BU82" s="43">
        <f t="array" ref="BU82:BU91">MMULT($AI2:$AX11,BO82:BO97)</f>
        <v>0.12063525244713069</v>
      </c>
      <c r="BV82" s="43"/>
      <c r="BW82" s="43"/>
      <c r="BX82" s="43"/>
      <c r="BY82" s="44"/>
      <c r="BZ82" s="35"/>
      <c r="CA82" s="42"/>
      <c r="CB82" s="43"/>
      <c r="CC82" s="43"/>
      <c r="CD82" s="43"/>
      <c r="CE82" s="43"/>
      <c r="CF82" s="43"/>
      <c r="CG82" s="57" t="s">
        <v>129</v>
      </c>
      <c r="CH82" s="43">
        <f>CH58</f>
        <v>-0.2462359547479481</v>
      </c>
      <c r="CI82" s="43"/>
      <c r="CJ82" s="43"/>
      <c r="CK82" s="43"/>
      <c r="CL82" s="43"/>
      <c r="CM82" s="57" t="s">
        <v>133</v>
      </c>
      <c r="CN82" s="43">
        <f t="array" ref="CN82:CN91">MMULT($AI2:$AX11,CH82:CH97)</f>
        <v>0.12650945387983889</v>
      </c>
      <c r="CO82" s="43"/>
      <c r="CP82" s="43"/>
      <c r="CQ82" s="43"/>
      <c r="CR82" s="44"/>
      <c r="CS82" s="35"/>
      <c r="CT82" s="42"/>
      <c r="CU82" s="43"/>
      <c r="CV82" s="43"/>
      <c r="CW82" s="43"/>
      <c r="CX82" s="43"/>
      <c r="CY82" s="43"/>
      <c r="CZ82" s="57" t="s">
        <v>129</v>
      </c>
      <c r="DA82" s="43">
        <f>DA58</f>
        <v>-0.27870893908400357</v>
      </c>
      <c r="DB82" s="43"/>
      <c r="DC82" s="43"/>
      <c r="DD82" s="43"/>
      <c r="DE82" s="43"/>
      <c r="DF82" s="57" t="s">
        <v>133</v>
      </c>
      <c r="DG82" s="43">
        <f t="array" ref="DG82:DG91">MMULT($AI2:$AX11,DA82:DA97)</f>
        <v>0.11384272466518386</v>
      </c>
      <c r="DH82" s="43"/>
      <c r="DI82" s="43"/>
      <c r="DJ82" s="43"/>
      <c r="DK82" s="44"/>
      <c r="DL82" s="35"/>
      <c r="DM82" s="42"/>
      <c r="DN82" s="43"/>
      <c r="DO82" s="43"/>
      <c r="DP82" s="43"/>
      <c r="DQ82" s="43"/>
      <c r="DR82" s="43"/>
      <c r="DS82" s="57" t="s">
        <v>129</v>
      </c>
      <c r="DT82" s="43">
        <f>DT58</f>
        <v>-0.30246010301475174</v>
      </c>
      <c r="DU82" s="43"/>
      <c r="DV82" s="43"/>
      <c r="DW82" s="43"/>
      <c r="DX82" s="43"/>
      <c r="DY82" s="57" t="s">
        <v>133</v>
      </c>
      <c r="DZ82" s="43">
        <f t="array" ref="DZ82:DZ91">MMULT($AI2:$AX11,DT82:DT97)</f>
        <v>0.11785160122321869</v>
      </c>
      <c r="EA82" s="43"/>
      <c r="EB82" s="43"/>
      <c r="EC82" s="43"/>
      <c r="ED82" s="44"/>
    </row>
    <row r="83" spans="22:134">
      <c r="V83" s="42"/>
      <c r="W83" s="43"/>
      <c r="X83" s="43"/>
      <c r="Y83" s="43"/>
      <c r="Z83" s="43"/>
      <c r="AA83" s="43"/>
      <c r="AB83" s="43"/>
      <c r="AC83" s="43">
        <f>AD58</f>
        <v>1.9402597826387664E-2</v>
      </c>
      <c r="AD83" s="43"/>
      <c r="AE83" s="43"/>
      <c r="AF83" s="43"/>
      <c r="AG83" s="43"/>
      <c r="AH83" s="43"/>
      <c r="AI83" s="43">
        <v>-6.2151688758697643E-2</v>
      </c>
      <c r="AJ83" s="43"/>
      <c r="AK83" s="43"/>
      <c r="AL83" s="43"/>
      <c r="AM83" s="44"/>
      <c r="AN83" s="35"/>
      <c r="AO83" s="42"/>
      <c r="AP83" s="43"/>
      <c r="AQ83" s="43"/>
      <c r="AR83" s="43"/>
      <c r="AS83" s="43"/>
      <c r="AT83" s="43"/>
      <c r="AU83" s="43"/>
      <c r="AV83" s="43">
        <f>AW58</f>
        <v>2.5196196005126705E-2</v>
      </c>
      <c r="AW83" s="43"/>
      <c r="AX83" s="43"/>
      <c r="AY83" s="43"/>
      <c r="AZ83" s="43"/>
      <c r="BA83" s="43"/>
      <c r="BB83" s="43">
        <v>-9.4877273465981238E-2</v>
      </c>
      <c r="BC83" s="43"/>
      <c r="BD83" s="43"/>
      <c r="BE83" s="43"/>
      <c r="BF83" s="44"/>
      <c r="BG83" s="35"/>
      <c r="BH83" s="42"/>
      <c r="BI83" s="43"/>
      <c r="BJ83" s="43"/>
      <c r="BK83" s="43"/>
      <c r="BL83" s="43"/>
      <c r="BM83" s="43"/>
      <c r="BN83" s="43"/>
      <c r="BO83" s="43">
        <f>BP58</f>
        <v>2.7676611878872766E-2</v>
      </c>
      <c r="BP83" s="43"/>
      <c r="BQ83" s="43"/>
      <c r="BR83" s="43"/>
      <c r="BS83" s="43"/>
      <c r="BT83" s="43"/>
      <c r="BU83" s="43">
        <v>-0.1328543551771465</v>
      </c>
      <c r="BV83" s="43"/>
      <c r="BW83" s="43"/>
      <c r="BX83" s="43"/>
      <c r="BY83" s="44"/>
      <c r="BZ83" s="35"/>
      <c r="CA83" s="42"/>
      <c r="CB83" s="43"/>
      <c r="CC83" s="43"/>
      <c r="CD83" s="43"/>
      <c r="CE83" s="43"/>
      <c r="CF83" s="43"/>
      <c r="CG83" s="43"/>
      <c r="CH83" s="43">
        <f>CI58</f>
        <v>3.0774864945356851E-2</v>
      </c>
      <c r="CI83" s="43"/>
      <c r="CJ83" s="43"/>
      <c r="CK83" s="43"/>
      <c r="CL83" s="43"/>
      <c r="CM83" s="43"/>
      <c r="CN83" s="43">
        <v>-0.14791209462781271</v>
      </c>
      <c r="CO83" s="43"/>
      <c r="CP83" s="43"/>
      <c r="CQ83" s="43"/>
      <c r="CR83" s="44"/>
      <c r="CS83" s="35"/>
      <c r="CT83" s="42"/>
      <c r="CU83" s="43"/>
      <c r="CV83" s="43"/>
      <c r="CW83" s="43"/>
      <c r="CX83" s="43"/>
      <c r="CY83" s="43"/>
      <c r="CZ83" s="43"/>
      <c r="DA83" s="43">
        <f>DB58</f>
        <v>3.0295754639425212E-2</v>
      </c>
      <c r="DB83" s="43"/>
      <c r="DC83" s="43"/>
      <c r="DD83" s="43"/>
      <c r="DE83" s="43"/>
      <c r="DF83" s="43"/>
      <c r="DG83" s="43">
        <v>-0.14293185115485402</v>
      </c>
      <c r="DH83" s="43"/>
      <c r="DI83" s="43"/>
      <c r="DJ83" s="43"/>
      <c r="DK83" s="44"/>
      <c r="DL83" s="35"/>
      <c r="DM83" s="42"/>
      <c r="DN83" s="43"/>
      <c r="DO83" s="43"/>
      <c r="DP83" s="43"/>
      <c r="DQ83" s="43"/>
      <c r="DR83" s="43"/>
      <c r="DS83" s="43"/>
      <c r="DT83" s="43">
        <f>DU58</f>
        <v>2.8228828627918735E-2</v>
      </c>
      <c r="DU83" s="43"/>
      <c r="DV83" s="43"/>
      <c r="DW83" s="43"/>
      <c r="DX83" s="43"/>
      <c r="DY83" s="43"/>
      <c r="DZ83" s="43">
        <v>-0.18241510345562018</v>
      </c>
      <c r="EA83" s="43"/>
      <c r="EB83" s="43"/>
      <c r="EC83" s="43"/>
      <c r="ED83" s="44"/>
    </row>
    <row r="84" spans="22:134">
      <c r="V84" s="42"/>
      <c r="W84" s="43"/>
      <c r="X84" s="43"/>
      <c r="Y84" s="43"/>
      <c r="Z84" s="43"/>
      <c r="AA84" s="43"/>
      <c r="AB84" s="43"/>
      <c r="AC84" s="43">
        <f>AE58</f>
        <v>4.9683109629065157E-2</v>
      </c>
      <c r="AD84" s="43"/>
      <c r="AE84" s="43"/>
      <c r="AF84" s="43"/>
      <c r="AG84" s="43"/>
      <c r="AH84" s="43"/>
      <c r="AI84" s="43">
        <v>-1.4372852208419846E-2</v>
      </c>
      <c r="AJ84" s="43"/>
      <c r="AK84" s="43"/>
      <c r="AL84" s="43"/>
      <c r="AM84" s="44"/>
      <c r="AN84" s="35"/>
      <c r="AO84" s="42"/>
      <c r="AP84" s="43"/>
      <c r="AQ84" s="43"/>
      <c r="AR84" s="43"/>
      <c r="AS84" s="43"/>
      <c r="AT84" s="43"/>
      <c r="AU84" s="43"/>
      <c r="AV84" s="43">
        <f>AX58</f>
        <v>-3.177126801866504E-2</v>
      </c>
      <c r="AW84" s="43"/>
      <c r="AX84" s="43"/>
      <c r="AY84" s="43"/>
      <c r="AZ84" s="43"/>
      <c r="BA84" s="43"/>
      <c r="BB84" s="43">
        <v>1.6629059698443274E-2</v>
      </c>
      <c r="BC84" s="43"/>
      <c r="BD84" s="43"/>
      <c r="BE84" s="43"/>
      <c r="BF84" s="44"/>
      <c r="BG84" s="35"/>
      <c r="BH84" s="42"/>
      <c r="BI84" s="43"/>
      <c r="BJ84" s="43"/>
      <c r="BK84" s="43"/>
      <c r="BL84" s="43"/>
      <c r="BM84" s="43"/>
      <c r="BN84" s="43"/>
      <c r="BO84" s="43">
        <f>BQ58</f>
        <v>-7.3506471025358566E-2</v>
      </c>
      <c r="BP84" s="43"/>
      <c r="BQ84" s="43"/>
      <c r="BR84" s="43"/>
      <c r="BS84" s="43"/>
      <c r="BT84" s="43"/>
      <c r="BU84" s="43">
        <v>3.3669647696342501E-2</v>
      </c>
      <c r="BV84" s="43"/>
      <c r="BW84" s="43"/>
      <c r="BX84" s="43"/>
      <c r="BY84" s="44"/>
      <c r="BZ84" s="35"/>
      <c r="CA84" s="42"/>
      <c r="CB84" s="43"/>
      <c r="CC84" s="43"/>
      <c r="CD84" s="43"/>
      <c r="CE84" s="43"/>
      <c r="CF84" s="43"/>
      <c r="CG84" s="43"/>
      <c r="CH84" s="43">
        <f>CJ58</f>
        <v>-9.9415701048516256E-2</v>
      </c>
      <c r="CI84" s="43"/>
      <c r="CJ84" s="43"/>
      <c r="CK84" s="43"/>
      <c r="CL84" s="43"/>
      <c r="CM84" s="43"/>
      <c r="CN84" s="43">
        <v>1.8158808885645941E-2</v>
      </c>
      <c r="CO84" s="43"/>
      <c r="CP84" s="43"/>
      <c r="CQ84" s="43"/>
      <c r="CR84" s="44"/>
      <c r="CS84" s="35"/>
      <c r="CT84" s="42"/>
      <c r="CU84" s="43"/>
      <c r="CV84" s="43"/>
      <c r="CW84" s="43"/>
      <c r="CX84" s="43"/>
      <c r="CY84" s="43"/>
      <c r="CZ84" s="43"/>
      <c r="DA84" s="43">
        <f>DC58</f>
        <v>-0.1237442022245287</v>
      </c>
      <c r="DB84" s="43"/>
      <c r="DC84" s="43"/>
      <c r="DD84" s="43"/>
      <c r="DE84" s="43"/>
      <c r="DF84" s="43"/>
      <c r="DG84" s="43">
        <v>-1.9998386303136016E-2</v>
      </c>
      <c r="DH84" s="43"/>
      <c r="DI84" s="43"/>
      <c r="DJ84" s="43"/>
      <c r="DK84" s="44"/>
      <c r="DL84" s="35"/>
      <c r="DM84" s="42"/>
      <c r="DN84" s="43"/>
      <c r="DO84" s="43"/>
      <c r="DP84" s="43"/>
      <c r="DQ84" s="43"/>
      <c r="DR84" s="43"/>
      <c r="DS84" s="43"/>
      <c r="DT84" s="43">
        <f>DV58</f>
        <v>-0.15344095193150609</v>
      </c>
      <c r="DU84" s="43"/>
      <c r="DV84" s="43"/>
      <c r="DW84" s="43"/>
      <c r="DX84" s="43"/>
      <c r="DY84" s="43"/>
      <c r="DZ84" s="43">
        <v>-7.5176399742026591E-3</v>
      </c>
      <c r="EA84" s="43"/>
      <c r="EB84" s="43"/>
      <c r="EC84" s="43"/>
      <c r="ED84" s="44"/>
    </row>
    <row r="85" spans="22:134">
      <c r="V85" s="42"/>
      <c r="W85" s="43"/>
      <c r="X85" s="43"/>
      <c r="Y85" s="43"/>
      <c r="Z85" s="43"/>
      <c r="AA85" s="43"/>
      <c r="AB85" s="43"/>
      <c r="AC85" s="43">
        <f>AF58</f>
        <v>6.2666637840130809E-2</v>
      </c>
      <c r="AD85" s="43"/>
      <c r="AE85" s="43"/>
      <c r="AF85" s="43"/>
      <c r="AG85" s="43"/>
      <c r="AH85" s="43"/>
      <c r="AI85" s="43">
        <v>-3.9330439449622077E-2</v>
      </c>
      <c r="AJ85" s="43"/>
      <c r="AK85" s="43"/>
      <c r="AL85" s="43"/>
      <c r="AM85" s="44"/>
      <c r="AN85" s="35"/>
      <c r="AO85" s="42"/>
      <c r="AP85" s="43"/>
      <c r="AQ85" s="43"/>
      <c r="AR85" s="43"/>
      <c r="AS85" s="43"/>
      <c r="AT85" s="43"/>
      <c r="AU85" s="43"/>
      <c r="AV85" s="43">
        <f>AY58</f>
        <v>8.7077827913207742E-2</v>
      </c>
      <c r="AW85" s="43"/>
      <c r="AX85" s="43"/>
      <c r="AY85" s="43"/>
      <c r="AZ85" s="43"/>
      <c r="BA85" s="43"/>
      <c r="BB85" s="43">
        <v>-0.10723713555066931</v>
      </c>
      <c r="BC85" s="43"/>
      <c r="BD85" s="43"/>
      <c r="BE85" s="43"/>
      <c r="BF85" s="44"/>
      <c r="BG85" s="35"/>
      <c r="BH85" s="42"/>
      <c r="BI85" s="43"/>
      <c r="BJ85" s="43"/>
      <c r="BK85" s="43"/>
      <c r="BL85" s="43"/>
      <c r="BM85" s="43"/>
      <c r="BN85" s="43"/>
      <c r="BO85" s="43">
        <f>BR58</f>
        <v>9.5198726938448497E-2</v>
      </c>
      <c r="BP85" s="43"/>
      <c r="BQ85" s="43"/>
      <c r="BR85" s="43"/>
      <c r="BS85" s="43"/>
      <c r="BT85" s="43"/>
      <c r="BU85" s="43">
        <v>-0.14266876169485115</v>
      </c>
      <c r="BV85" s="43"/>
      <c r="BW85" s="43"/>
      <c r="BX85" s="43"/>
      <c r="BY85" s="44"/>
      <c r="BZ85" s="35"/>
      <c r="CA85" s="42"/>
      <c r="CB85" s="43"/>
      <c r="CC85" s="43"/>
      <c r="CD85" s="43"/>
      <c r="CE85" s="43"/>
      <c r="CF85" s="43"/>
      <c r="CG85" s="43"/>
      <c r="CH85" s="43">
        <f>CK58</f>
        <v>8.7383250539437116E-2</v>
      </c>
      <c r="CI85" s="43"/>
      <c r="CJ85" s="43"/>
      <c r="CK85" s="43"/>
      <c r="CL85" s="43"/>
      <c r="CM85" s="43"/>
      <c r="CN85" s="43">
        <v>-0.15668496195204998</v>
      </c>
      <c r="CO85" s="43"/>
      <c r="CP85" s="43"/>
      <c r="CQ85" s="43"/>
      <c r="CR85" s="44"/>
      <c r="CS85" s="35"/>
      <c r="CT85" s="42"/>
      <c r="CU85" s="43"/>
      <c r="CV85" s="43"/>
      <c r="CW85" s="43"/>
      <c r="CX85" s="43"/>
      <c r="CY85" s="43"/>
      <c r="CZ85" s="43"/>
      <c r="DA85" s="43">
        <f>DD58</f>
        <v>6.1186989175086824E-2</v>
      </c>
      <c r="DB85" s="43"/>
      <c r="DC85" s="43"/>
      <c r="DD85" s="43"/>
      <c r="DE85" s="43"/>
      <c r="DF85" s="43"/>
      <c r="DG85" s="43">
        <v>-0.15214211766909566</v>
      </c>
      <c r="DH85" s="43"/>
      <c r="DI85" s="43"/>
      <c r="DJ85" s="43"/>
      <c r="DK85" s="44"/>
      <c r="DL85" s="35"/>
      <c r="DM85" s="42"/>
      <c r="DN85" s="43"/>
      <c r="DO85" s="43"/>
      <c r="DP85" s="43"/>
      <c r="DQ85" s="43"/>
      <c r="DR85" s="43"/>
      <c r="DS85" s="43"/>
      <c r="DT85" s="43">
        <f>DW58</f>
        <v>-9.8543217852482441E-3</v>
      </c>
      <c r="DU85" s="43"/>
      <c r="DV85" s="43"/>
      <c r="DW85" s="43"/>
      <c r="DX85" s="43"/>
      <c r="DY85" s="43"/>
      <c r="DZ85" s="43">
        <v>-6.6768394614363791E-2</v>
      </c>
      <c r="EA85" s="43"/>
      <c r="EB85" s="43"/>
      <c r="EC85" s="43"/>
      <c r="ED85" s="44"/>
    </row>
    <row r="86" spans="22:134">
      <c r="V86" s="42"/>
      <c r="W86" s="43"/>
      <c r="X86" s="43"/>
      <c r="Y86" s="43"/>
      <c r="Z86" s="43"/>
      <c r="AA86" s="43"/>
      <c r="AB86" s="43"/>
      <c r="AC86" s="43">
        <f>AC65</f>
        <v>1.9138691468454684E-2</v>
      </c>
      <c r="AD86" s="43"/>
      <c r="AE86" s="43"/>
      <c r="AF86" s="43"/>
      <c r="AG86" s="43"/>
      <c r="AH86" s="43"/>
      <c r="AI86" s="43">
        <v>-0.10828440817914183</v>
      </c>
      <c r="AJ86" s="43"/>
      <c r="AK86" s="43"/>
      <c r="AL86" s="43"/>
      <c r="AM86" s="44"/>
      <c r="AN86" s="35"/>
      <c r="AO86" s="42"/>
      <c r="AP86" s="43"/>
      <c r="AQ86" s="43"/>
      <c r="AR86" s="43"/>
      <c r="AS86" s="43"/>
      <c r="AT86" s="43"/>
      <c r="AU86" s="43"/>
      <c r="AV86" s="43">
        <f>AV65</f>
        <v>2.8381105527704776E-2</v>
      </c>
      <c r="AW86" s="43"/>
      <c r="AX86" s="43"/>
      <c r="AY86" s="43"/>
      <c r="AZ86" s="43"/>
      <c r="BA86" s="43"/>
      <c r="BB86" s="43">
        <v>-0.13799314722671613</v>
      </c>
      <c r="BC86" s="43"/>
      <c r="BD86" s="43"/>
      <c r="BE86" s="43"/>
      <c r="BF86" s="44"/>
      <c r="BG86" s="35"/>
      <c r="BH86" s="42"/>
      <c r="BI86" s="43"/>
      <c r="BJ86" s="43"/>
      <c r="BK86" s="43"/>
      <c r="BL86" s="43"/>
      <c r="BM86" s="43"/>
      <c r="BN86" s="43"/>
      <c r="BO86" s="43">
        <f>BO65</f>
        <v>3.6251683040780747E-2</v>
      </c>
      <c r="BP86" s="43"/>
      <c r="BQ86" s="43"/>
      <c r="BR86" s="43"/>
      <c r="BS86" s="43"/>
      <c r="BT86" s="43"/>
      <c r="BU86" s="43">
        <v>-0.17256427232769883</v>
      </c>
      <c r="BV86" s="43"/>
      <c r="BW86" s="43"/>
      <c r="BX86" s="43"/>
      <c r="BY86" s="44"/>
      <c r="BZ86" s="35"/>
      <c r="CA86" s="42"/>
      <c r="CB86" s="43"/>
      <c r="CC86" s="43"/>
      <c r="CD86" s="43"/>
      <c r="CE86" s="43"/>
      <c r="CF86" s="43"/>
      <c r="CG86" s="43"/>
      <c r="CH86" s="43">
        <f>CH65</f>
        <v>3.9090224018019926E-2</v>
      </c>
      <c r="CI86" s="43"/>
      <c r="CJ86" s="43"/>
      <c r="CK86" s="43"/>
      <c r="CL86" s="43"/>
      <c r="CM86" s="43"/>
      <c r="CN86" s="43">
        <v>-0.20246560181508519</v>
      </c>
      <c r="CO86" s="43"/>
      <c r="CP86" s="43"/>
      <c r="CQ86" s="43"/>
      <c r="CR86" s="44"/>
      <c r="CS86" s="35"/>
      <c r="CT86" s="42"/>
      <c r="CU86" s="43"/>
      <c r="CV86" s="43"/>
      <c r="CW86" s="43"/>
      <c r="CX86" s="43"/>
      <c r="CY86" s="43"/>
      <c r="CZ86" s="43"/>
      <c r="DA86" s="43">
        <f>DA65</f>
        <v>2.9277455002959692E-2</v>
      </c>
      <c r="DB86" s="43"/>
      <c r="DC86" s="43"/>
      <c r="DD86" s="43"/>
      <c r="DE86" s="43"/>
      <c r="DF86" s="43"/>
      <c r="DG86" s="43">
        <v>-0.24508862185423116</v>
      </c>
      <c r="DH86" s="43"/>
      <c r="DI86" s="43"/>
      <c r="DJ86" s="43"/>
      <c r="DK86" s="44"/>
      <c r="DL86" s="35"/>
      <c r="DM86" s="42"/>
      <c r="DN86" s="43"/>
      <c r="DO86" s="43"/>
      <c r="DP86" s="43"/>
      <c r="DQ86" s="43"/>
      <c r="DR86" s="43"/>
      <c r="DS86" s="43"/>
      <c r="DT86" s="43">
        <f>DT65</f>
        <v>-5.0623993497522397E-3</v>
      </c>
      <c r="DU86" s="43"/>
      <c r="DV86" s="43"/>
      <c r="DW86" s="43"/>
      <c r="DX86" s="43"/>
      <c r="DY86" s="43"/>
      <c r="DZ86" s="43">
        <v>-0.29743745752427281</v>
      </c>
      <c r="EA86" s="43"/>
      <c r="EB86" s="43"/>
      <c r="EC86" s="43"/>
      <c r="ED86" s="44"/>
    </row>
    <row r="87" spans="22:134">
      <c r="V87" s="42"/>
      <c r="W87" s="43"/>
      <c r="X87" s="43"/>
      <c r="Y87" s="43"/>
      <c r="Z87" s="43"/>
      <c r="AA87" s="43"/>
      <c r="AB87" s="43"/>
      <c r="AC87" s="43">
        <f>AD65</f>
        <v>1.2344584650391162E-2</v>
      </c>
      <c r="AD87" s="43"/>
      <c r="AE87" s="43"/>
      <c r="AF87" s="43"/>
      <c r="AG87" s="43"/>
      <c r="AH87" s="43"/>
      <c r="AI87" s="43">
        <v>0.10248755793469054</v>
      </c>
      <c r="AJ87" s="43"/>
      <c r="AK87" s="43"/>
      <c r="AL87" s="43"/>
      <c r="AM87" s="44"/>
      <c r="AN87" s="35"/>
      <c r="AO87" s="42"/>
      <c r="AP87" s="43"/>
      <c r="AQ87" s="43"/>
      <c r="AR87" s="43"/>
      <c r="AS87" s="43"/>
      <c r="AT87" s="43"/>
      <c r="AU87" s="43"/>
      <c r="AV87" s="43">
        <f>AW65</f>
        <v>1.6894801556170801E-2</v>
      </c>
      <c r="AW87" s="43"/>
      <c r="AX87" s="43"/>
      <c r="AY87" s="43"/>
      <c r="AZ87" s="43"/>
      <c r="BA87" s="43"/>
      <c r="BB87" s="43">
        <v>4.7173015948575925E-2</v>
      </c>
      <c r="BC87" s="43"/>
      <c r="BD87" s="43"/>
      <c r="BE87" s="43"/>
      <c r="BF87" s="44"/>
      <c r="BG87" s="35"/>
      <c r="BH87" s="42"/>
      <c r="BI87" s="43"/>
      <c r="BJ87" s="43"/>
      <c r="BK87" s="43"/>
      <c r="BL87" s="43"/>
      <c r="BM87" s="43"/>
      <c r="BN87" s="43"/>
      <c r="BO87" s="43">
        <f>BP65</f>
        <v>1.7961422114743626E-2</v>
      </c>
      <c r="BP87" s="43"/>
      <c r="BQ87" s="43"/>
      <c r="BR87" s="43"/>
      <c r="BS87" s="43"/>
      <c r="BT87" s="43"/>
      <c r="BU87" s="43">
        <v>2.0173164998049671E-2</v>
      </c>
      <c r="BV87" s="43"/>
      <c r="BW87" s="43"/>
      <c r="BX87" s="43"/>
      <c r="BY87" s="44"/>
      <c r="BZ87" s="35"/>
      <c r="CA87" s="42"/>
      <c r="CB87" s="43"/>
      <c r="CC87" s="43"/>
      <c r="CD87" s="43"/>
      <c r="CE87" s="43"/>
      <c r="CF87" s="43"/>
      <c r="CG87" s="43"/>
      <c r="CH87" s="43">
        <f>CI65</f>
        <v>1.8700406021378079E-2</v>
      </c>
      <c r="CI87" s="43"/>
      <c r="CJ87" s="43"/>
      <c r="CK87" s="43"/>
      <c r="CL87" s="43"/>
      <c r="CM87" s="43"/>
      <c r="CN87" s="43">
        <v>-9.8741478803919154E-3</v>
      </c>
      <c r="CO87" s="43"/>
      <c r="CP87" s="43"/>
      <c r="CQ87" s="43"/>
      <c r="CR87" s="44"/>
      <c r="CS87" s="35"/>
      <c r="CT87" s="42"/>
      <c r="CU87" s="43"/>
      <c r="CV87" s="43"/>
      <c r="CW87" s="43"/>
      <c r="CX87" s="43"/>
      <c r="CY87" s="43"/>
      <c r="CZ87" s="43"/>
      <c r="DA87" s="43">
        <f>DB65</f>
        <v>1.9686646215898013E-2</v>
      </c>
      <c r="DB87" s="43"/>
      <c r="DC87" s="43"/>
      <c r="DD87" s="43"/>
      <c r="DE87" s="43"/>
      <c r="DF87" s="43"/>
      <c r="DG87" s="43">
        <v>-5.1053602622812923E-2</v>
      </c>
      <c r="DH87" s="43"/>
      <c r="DI87" s="43"/>
      <c r="DJ87" s="43"/>
      <c r="DK87" s="44"/>
      <c r="DL87" s="35"/>
      <c r="DM87" s="42"/>
      <c r="DN87" s="43"/>
      <c r="DO87" s="43"/>
      <c r="DP87" s="43"/>
      <c r="DQ87" s="43"/>
      <c r="DR87" s="43"/>
      <c r="DS87" s="43"/>
      <c r="DT87" s="43">
        <f>DU65</f>
        <v>2.3410181316075064E-2</v>
      </c>
      <c r="DU87" s="43"/>
      <c r="DV87" s="43"/>
      <c r="DW87" s="43"/>
      <c r="DX87" s="43"/>
      <c r="DY87" s="43"/>
      <c r="DZ87" s="43">
        <v>-0.12327272606358473</v>
      </c>
      <c r="EA87" s="43"/>
      <c r="EB87" s="43"/>
      <c r="EC87" s="43"/>
      <c r="ED87" s="44"/>
    </row>
    <row r="88" spans="22:134">
      <c r="V88" s="42"/>
      <c r="W88" s="43"/>
      <c r="X88" s="43"/>
      <c r="Y88" s="43"/>
      <c r="Z88" s="43"/>
      <c r="AA88" s="43"/>
      <c r="AB88" s="43"/>
      <c r="AC88" s="43">
        <f>AE65</f>
        <v>4.7800859047136728E-3</v>
      </c>
      <c r="AD88" s="43"/>
      <c r="AE88" s="43"/>
      <c r="AF88" s="43"/>
      <c r="AG88" s="43"/>
      <c r="AH88" s="43"/>
      <c r="AI88" s="43">
        <v>1.0853068212239223E-2</v>
      </c>
      <c r="AJ88" s="43"/>
      <c r="AK88" s="43"/>
      <c r="AL88" s="43"/>
      <c r="AM88" s="44"/>
      <c r="AN88" s="35"/>
      <c r="AO88" s="42"/>
      <c r="AP88" s="43"/>
      <c r="AQ88" s="43"/>
      <c r="AR88" s="43"/>
      <c r="AS88" s="43"/>
      <c r="AT88" s="43"/>
      <c r="AU88" s="43"/>
      <c r="AV88" s="43">
        <f>AX65</f>
        <v>-3.454625379731732E-3</v>
      </c>
      <c r="AW88" s="43"/>
      <c r="AX88" s="43"/>
      <c r="AY88" s="43"/>
      <c r="AZ88" s="43"/>
      <c r="BA88" s="43"/>
      <c r="BB88" s="43">
        <v>-3.7525631246987441E-2</v>
      </c>
      <c r="BC88" s="43"/>
      <c r="BD88" s="43"/>
      <c r="BE88" s="43"/>
      <c r="BF88" s="44"/>
      <c r="BG88" s="35"/>
      <c r="BH88" s="42"/>
      <c r="BI88" s="43"/>
      <c r="BJ88" s="43"/>
      <c r="BK88" s="43"/>
      <c r="BL88" s="43"/>
      <c r="BM88" s="43"/>
      <c r="BN88" s="43"/>
      <c r="BO88" s="43">
        <f>BQ65</f>
        <v>-6.3014003250120637E-3</v>
      </c>
      <c r="BP88" s="43"/>
      <c r="BQ88" s="43"/>
      <c r="BR88" s="43"/>
      <c r="BS88" s="43"/>
      <c r="BT88" s="43"/>
      <c r="BU88" s="43">
        <v>-6.5280147631712929E-2</v>
      </c>
      <c r="BV88" s="43"/>
      <c r="BW88" s="43"/>
      <c r="BX88" s="43"/>
      <c r="BY88" s="44"/>
      <c r="BZ88" s="35"/>
      <c r="CA88" s="42"/>
      <c r="CB88" s="43"/>
      <c r="CC88" s="43"/>
      <c r="CD88" s="43"/>
      <c r="CE88" s="43"/>
      <c r="CF88" s="43"/>
      <c r="CG88" s="43"/>
      <c r="CH88" s="43">
        <f>CJ65</f>
        <v>-5.6619310540041885E-3</v>
      </c>
      <c r="CI88" s="43"/>
      <c r="CJ88" s="43"/>
      <c r="CK88" s="43"/>
      <c r="CL88" s="43"/>
      <c r="CM88" s="43"/>
      <c r="CN88" s="43">
        <v>-9.4015145947100004E-2</v>
      </c>
      <c r="CO88" s="43"/>
      <c r="CP88" s="43"/>
      <c r="CQ88" s="43"/>
      <c r="CR88" s="44"/>
      <c r="CS88" s="35"/>
      <c r="CT88" s="42"/>
      <c r="CU88" s="43"/>
      <c r="CV88" s="43"/>
      <c r="CW88" s="43"/>
      <c r="CX88" s="43"/>
      <c r="CY88" s="43"/>
      <c r="CZ88" s="43"/>
      <c r="DA88" s="43">
        <f>DC65</f>
        <v>-6.2706004057543402E-3</v>
      </c>
      <c r="DB88" s="43"/>
      <c r="DC88" s="43"/>
      <c r="DD88" s="43"/>
      <c r="DE88" s="43"/>
      <c r="DF88" s="43"/>
      <c r="DG88" s="43">
        <v>-0.13028252836792123</v>
      </c>
      <c r="DH88" s="43"/>
      <c r="DI88" s="43"/>
      <c r="DJ88" s="43"/>
      <c r="DK88" s="44"/>
      <c r="DL88" s="35"/>
      <c r="DM88" s="42"/>
      <c r="DN88" s="43"/>
      <c r="DO88" s="43"/>
      <c r="DP88" s="43"/>
      <c r="DQ88" s="43"/>
      <c r="DR88" s="43"/>
      <c r="DS88" s="43"/>
      <c r="DT88" s="43">
        <f>DV65</f>
        <v>-1.5760587970790974E-3</v>
      </c>
      <c r="DU88" s="43"/>
      <c r="DV88" s="43"/>
      <c r="DW88" s="43"/>
      <c r="DX88" s="43"/>
      <c r="DY88" s="43"/>
      <c r="DZ88" s="43">
        <v>-0.13322995281734668</v>
      </c>
      <c r="EA88" s="43"/>
      <c r="EB88" s="43"/>
      <c r="EC88" s="43"/>
      <c r="ED88" s="44"/>
    </row>
    <row r="89" spans="22:134">
      <c r="V89" s="42"/>
      <c r="W89" s="43"/>
      <c r="X89" s="43"/>
      <c r="Y89" s="43"/>
      <c r="Z89" s="43"/>
      <c r="AA89" s="43"/>
      <c r="AB89" s="43"/>
      <c r="AC89" s="43">
        <f>AF65</f>
        <v>3.6069717945776798E-2</v>
      </c>
      <c r="AD89" s="43"/>
      <c r="AE89" s="43"/>
      <c r="AF89" s="43"/>
      <c r="AG89" s="43"/>
      <c r="AH89" s="43"/>
      <c r="AI89" s="43">
        <v>-2.6999092530254044E-2</v>
      </c>
      <c r="AJ89" s="43"/>
      <c r="AK89" s="43"/>
      <c r="AL89" s="43"/>
      <c r="AM89" s="44"/>
      <c r="AN89" s="35"/>
      <c r="AO89" s="42"/>
      <c r="AP89" s="43"/>
      <c r="AQ89" s="43"/>
      <c r="AR89" s="43"/>
      <c r="AS89" s="43"/>
      <c r="AT89" s="43"/>
      <c r="AU89" s="43"/>
      <c r="AV89" s="43">
        <f>AY65</f>
        <v>5.4966774718728857E-2</v>
      </c>
      <c r="AW89" s="43"/>
      <c r="AX89" s="43"/>
      <c r="AY89" s="43"/>
      <c r="AZ89" s="43"/>
      <c r="BA89" s="43"/>
      <c r="BB89" s="43">
        <v>-8.4804352420380869E-2</v>
      </c>
      <c r="BC89" s="43"/>
      <c r="BD89" s="43"/>
      <c r="BE89" s="43"/>
      <c r="BF89" s="44"/>
      <c r="BG89" s="35"/>
      <c r="BH89" s="42"/>
      <c r="BI89" s="43"/>
      <c r="BJ89" s="43"/>
      <c r="BK89" s="43"/>
      <c r="BL89" s="43"/>
      <c r="BM89" s="43"/>
      <c r="BN89" s="43"/>
      <c r="BO89" s="43">
        <f>BR65</f>
        <v>5.6914547573405472E-2</v>
      </c>
      <c r="BP89" s="43"/>
      <c r="BQ89" s="43"/>
      <c r="BR89" s="43"/>
      <c r="BS89" s="43"/>
      <c r="BT89" s="43"/>
      <c r="BU89" s="43">
        <v>-0.10219116283395416</v>
      </c>
      <c r="BV89" s="43"/>
      <c r="BW89" s="43"/>
      <c r="BX89" s="43"/>
      <c r="BY89" s="44"/>
      <c r="BZ89" s="35"/>
      <c r="CA89" s="42"/>
      <c r="CB89" s="43"/>
      <c r="CC89" s="43"/>
      <c r="CD89" s="43"/>
      <c r="CE89" s="43"/>
      <c r="CF89" s="43"/>
      <c r="CG89" s="43"/>
      <c r="CH89" s="43">
        <f>CK65</f>
        <v>5.6695327611669157E-2</v>
      </c>
      <c r="CI89" s="43"/>
      <c r="CJ89" s="43"/>
      <c r="CK89" s="43"/>
      <c r="CL89" s="43"/>
      <c r="CM89" s="43"/>
      <c r="CN89" s="43">
        <v>-0.10465206983858874</v>
      </c>
      <c r="CO89" s="43"/>
      <c r="CP89" s="43"/>
      <c r="CQ89" s="43"/>
      <c r="CR89" s="44"/>
      <c r="CS89" s="35"/>
      <c r="CT89" s="42"/>
      <c r="CU89" s="43"/>
      <c r="CV89" s="43"/>
      <c r="CW89" s="43"/>
      <c r="CX89" s="43"/>
      <c r="CY89" s="43"/>
      <c r="CZ89" s="43"/>
      <c r="DA89" s="43">
        <f>DD65</f>
        <v>6.3990543936605582E-2</v>
      </c>
      <c r="DB89" s="43"/>
      <c r="DC89" s="43"/>
      <c r="DD89" s="43"/>
      <c r="DE89" s="43"/>
      <c r="DF89" s="43"/>
      <c r="DG89" s="43">
        <v>-8.8052893180775207E-2</v>
      </c>
      <c r="DH89" s="43"/>
      <c r="DI89" s="43"/>
      <c r="DJ89" s="43"/>
      <c r="DK89" s="44"/>
      <c r="DL89" s="35"/>
      <c r="DM89" s="42"/>
      <c r="DN89" s="43"/>
      <c r="DO89" s="43"/>
      <c r="DP89" s="43"/>
      <c r="DQ89" s="43"/>
      <c r="DR89" s="43"/>
      <c r="DS89" s="43"/>
      <c r="DT89" s="43">
        <f>DW65</f>
        <v>-1.9254264144324983E-2</v>
      </c>
      <c r="DU89" s="43"/>
      <c r="DV89" s="43"/>
      <c r="DW89" s="43"/>
      <c r="DX89" s="43"/>
      <c r="DY89" s="43"/>
      <c r="DZ89" s="43">
        <v>-0.11336760056461385</v>
      </c>
      <c r="EA89" s="43"/>
      <c r="EB89" s="43"/>
      <c r="EC89" s="43"/>
      <c r="ED89" s="44"/>
    </row>
    <row r="90" spans="22:134">
      <c r="V90" s="42"/>
      <c r="W90" s="43"/>
      <c r="X90" s="43"/>
      <c r="Y90" s="43"/>
      <c r="Z90" s="43"/>
      <c r="AA90" s="43"/>
      <c r="AB90" s="43"/>
      <c r="AC90" s="43">
        <f>AC72</f>
        <v>1.6360059875833468E-2</v>
      </c>
      <c r="AD90" s="43"/>
      <c r="AE90" s="43"/>
      <c r="AF90" s="43"/>
      <c r="AG90" s="43"/>
      <c r="AH90" s="43"/>
      <c r="AI90" s="43">
        <v>-1.0899981324932709E-2</v>
      </c>
      <c r="AJ90" s="43"/>
      <c r="AK90" s="43"/>
      <c r="AL90" s="43"/>
      <c r="AM90" s="44"/>
      <c r="AN90" s="35"/>
      <c r="AO90" s="42"/>
      <c r="AP90" s="43"/>
      <c r="AQ90" s="43"/>
      <c r="AR90" s="43"/>
      <c r="AS90" s="43"/>
      <c r="AT90" s="43"/>
      <c r="AU90" s="43"/>
      <c r="AV90" s="43">
        <f>AV72</f>
        <v>2.2215713462988559E-2</v>
      </c>
      <c r="AW90" s="43"/>
      <c r="AX90" s="43"/>
      <c r="AY90" s="43"/>
      <c r="AZ90" s="43"/>
      <c r="BA90" s="43"/>
      <c r="BB90" s="43">
        <v>-9.7191398632345688E-2</v>
      </c>
      <c r="BC90" s="43"/>
      <c r="BD90" s="43"/>
      <c r="BE90" s="43"/>
      <c r="BF90" s="44"/>
      <c r="BG90" s="35"/>
      <c r="BH90" s="42"/>
      <c r="BI90" s="43"/>
      <c r="BJ90" s="43"/>
      <c r="BK90" s="43"/>
      <c r="BL90" s="43"/>
      <c r="BM90" s="43"/>
      <c r="BN90" s="43"/>
      <c r="BO90" s="43">
        <f>BO72</f>
        <v>2.081196770640821E-2</v>
      </c>
      <c r="BP90" s="43"/>
      <c r="BQ90" s="43"/>
      <c r="BR90" s="43"/>
      <c r="BS90" s="43"/>
      <c r="BT90" s="43"/>
      <c r="BU90" s="43">
        <v>-0.15265414848305703</v>
      </c>
      <c r="BV90" s="43"/>
      <c r="BW90" s="43"/>
      <c r="BX90" s="43"/>
      <c r="BY90" s="44"/>
      <c r="BZ90" s="35"/>
      <c r="CA90" s="42"/>
      <c r="CB90" s="43"/>
      <c r="CC90" s="43"/>
      <c r="CD90" s="43"/>
      <c r="CE90" s="43"/>
      <c r="CF90" s="43"/>
      <c r="CG90" s="43"/>
      <c r="CH90" s="43">
        <f>CH72</f>
        <v>1.0072289130598641E-2</v>
      </c>
      <c r="CI90" s="43"/>
      <c r="CJ90" s="43"/>
      <c r="CK90" s="43"/>
      <c r="CL90" s="43"/>
      <c r="CM90" s="43"/>
      <c r="CN90" s="43">
        <v>-0.19312748509909389</v>
      </c>
      <c r="CO90" s="43"/>
      <c r="CP90" s="43"/>
      <c r="CQ90" s="43"/>
      <c r="CR90" s="44"/>
      <c r="CS90" s="35"/>
      <c r="CT90" s="42"/>
      <c r="CU90" s="43"/>
      <c r="CV90" s="43"/>
      <c r="CW90" s="43"/>
      <c r="CX90" s="43"/>
      <c r="CY90" s="43"/>
      <c r="CZ90" s="43"/>
      <c r="DA90" s="43">
        <f>DA72</f>
        <v>-1.718989430763145E-3</v>
      </c>
      <c r="DB90" s="43"/>
      <c r="DC90" s="43"/>
      <c r="DD90" s="43"/>
      <c r="DE90" s="43"/>
      <c r="DF90" s="43"/>
      <c r="DG90" s="43">
        <v>-0.24021768753143863</v>
      </c>
      <c r="DH90" s="43"/>
      <c r="DI90" s="43"/>
      <c r="DJ90" s="43"/>
      <c r="DK90" s="44"/>
      <c r="DL90" s="35"/>
      <c r="DM90" s="42"/>
      <c r="DN90" s="43"/>
      <c r="DO90" s="43"/>
      <c r="DP90" s="43"/>
      <c r="DQ90" s="43"/>
      <c r="DR90" s="43"/>
      <c r="DS90" s="43"/>
      <c r="DT90" s="43">
        <f>DT72</f>
        <v>0</v>
      </c>
      <c r="DU90" s="43"/>
      <c r="DV90" s="43"/>
      <c r="DW90" s="43"/>
      <c r="DX90" s="43"/>
      <c r="DY90" s="43"/>
      <c r="DZ90" s="43">
        <v>-0.247559785179017</v>
      </c>
      <c r="EA90" s="43"/>
      <c r="EB90" s="43"/>
      <c r="EC90" s="43"/>
      <c r="ED90" s="44"/>
    </row>
    <row r="91" spans="22:134">
      <c r="V91" s="42"/>
      <c r="W91" s="43"/>
      <c r="X91" s="43"/>
      <c r="Y91" s="43"/>
      <c r="Z91" s="43"/>
      <c r="AA91" s="43"/>
      <c r="AB91" s="43"/>
      <c r="AC91" s="43">
        <f>AD72</f>
        <v>1.3641308804001826E-2</v>
      </c>
      <c r="AD91" s="43"/>
      <c r="AE91" s="43"/>
      <c r="AF91" s="43"/>
      <c r="AG91" s="43"/>
      <c r="AH91" s="43"/>
      <c r="AI91" s="43">
        <v>3.0274382392444555E-2</v>
      </c>
      <c r="AJ91" s="43"/>
      <c r="AK91" s="43"/>
      <c r="AL91" s="43"/>
      <c r="AM91" s="44"/>
      <c r="AN91" s="35"/>
      <c r="AO91" s="42"/>
      <c r="AP91" s="43"/>
      <c r="AQ91" s="43"/>
      <c r="AR91" s="43"/>
      <c r="AS91" s="43"/>
      <c r="AT91" s="43"/>
      <c r="AU91" s="43"/>
      <c r="AV91" s="43">
        <f>AW72</f>
        <v>1.7606853672550903E-2</v>
      </c>
      <c r="AW91" s="43"/>
      <c r="AX91" s="43"/>
      <c r="AY91" s="43"/>
      <c r="AZ91" s="43"/>
      <c r="BA91" s="43"/>
      <c r="BB91" s="43">
        <v>-3.2424519640915E-2</v>
      </c>
      <c r="BC91" s="43"/>
      <c r="BD91" s="43"/>
      <c r="BE91" s="43"/>
      <c r="BF91" s="44"/>
      <c r="BG91" s="35"/>
      <c r="BH91" s="42"/>
      <c r="BI91" s="43"/>
      <c r="BJ91" s="43"/>
      <c r="BK91" s="43"/>
      <c r="BL91" s="43"/>
      <c r="BM91" s="43"/>
      <c r="BN91" s="43"/>
      <c r="BO91" s="43">
        <f>BP72</f>
        <v>1.7764797468208891E-2</v>
      </c>
      <c r="BP91" s="43"/>
      <c r="BQ91" s="43"/>
      <c r="BR91" s="43"/>
      <c r="BS91" s="43"/>
      <c r="BT91" s="43"/>
      <c r="BU91" s="43">
        <v>-5.7560294717464849E-2</v>
      </c>
      <c r="BV91" s="43"/>
      <c r="BW91" s="43"/>
      <c r="BX91" s="43"/>
      <c r="BY91" s="44"/>
      <c r="BZ91" s="35"/>
      <c r="CA91" s="42"/>
      <c r="CB91" s="43"/>
      <c r="CC91" s="43"/>
      <c r="CD91" s="43"/>
      <c r="CE91" s="43"/>
      <c r="CF91" s="43"/>
      <c r="CG91" s="43"/>
      <c r="CH91" s="43">
        <f>CI72</f>
        <v>1.6886849084170968E-2</v>
      </c>
      <c r="CI91" s="43"/>
      <c r="CJ91" s="43"/>
      <c r="CK91" s="43"/>
      <c r="CL91" s="43"/>
      <c r="CM91" s="43"/>
      <c r="CN91" s="43">
        <v>-5.3597381467769128E-2</v>
      </c>
      <c r="CO91" s="43"/>
      <c r="CP91" s="43"/>
      <c r="CQ91" s="43"/>
      <c r="CR91" s="44"/>
      <c r="CS91" s="35"/>
      <c r="CT91" s="42"/>
      <c r="CU91" s="43"/>
      <c r="CV91" s="43"/>
      <c r="CW91" s="43"/>
      <c r="CX91" s="43"/>
      <c r="CY91" s="43"/>
      <c r="CZ91" s="43"/>
      <c r="DA91" s="43">
        <f>DB72</f>
        <v>1.2753643928325058E-2</v>
      </c>
      <c r="DB91" s="43"/>
      <c r="DC91" s="43"/>
      <c r="DD91" s="43"/>
      <c r="DE91" s="43"/>
      <c r="DF91" s="43"/>
      <c r="DG91" s="43">
        <v>-3.2375240824723331E-2</v>
      </c>
      <c r="DH91" s="43"/>
      <c r="DI91" s="43"/>
      <c r="DJ91" s="43"/>
      <c r="DK91" s="44"/>
      <c r="DL91" s="35"/>
      <c r="DM91" s="42"/>
      <c r="DN91" s="43"/>
      <c r="DO91" s="43"/>
      <c r="DP91" s="43"/>
      <c r="DQ91" s="43"/>
      <c r="DR91" s="43"/>
      <c r="DS91" s="43"/>
      <c r="DT91" s="43">
        <f>DU72</f>
        <v>0</v>
      </c>
      <c r="DU91" s="43"/>
      <c r="DV91" s="43"/>
      <c r="DW91" s="43"/>
      <c r="DX91" s="43"/>
      <c r="DY91" s="43"/>
      <c r="DZ91" s="43">
        <v>-2.0863073374452045E-3</v>
      </c>
      <c r="EA91" s="43"/>
      <c r="EB91" s="43"/>
      <c r="EC91" s="43"/>
      <c r="ED91" s="44"/>
    </row>
    <row r="92" spans="22:134">
      <c r="V92" s="42"/>
      <c r="W92" s="43"/>
      <c r="X92" s="43"/>
      <c r="Y92" s="43"/>
      <c r="Z92" s="43"/>
      <c r="AA92" s="43"/>
      <c r="AB92" s="43"/>
      <c r="AC92" s="43">
        <f>AE72</f>
        <v>2.7197136371917511E-3</v>
      </c>
      <c r="AD92" s="43"/>
      <c r="AE92" s="43"/>
      <c r="AF92" s="43"/>
      <c r="AG92" s="43"/>
      <c r="AH92" s="43"/>
      <c r="AI92" s="43"/>
      <c r="AJ92" s="43"/>
      <c r="AK92" s="43"/>
      <c r="AL92" s="43"/>
      <c r="AM92" s="44"/>
      <c r="AN92" s="35"/>
      <c r="AO92" s="42"/>
      <c r="AP92" s="43"/>
      <c r="AQ92" s="43"/>
      <c r="AR92" s="43"/>
      <c r="AS92" s="43"/>
      <c r="AT92" s="43"/>
      <c r="AU92" s="43"/>
      <c r="AV92" s="43">
        <f>AX72</f>
        <v>-1.3144212430615506E-3</v>
      </c>
      <c r="AW92" s="43"/>
      <c r="AX92" s="43"/>
      <c r="AY92" s="43"/>
      <c r="AZ92" s="43"/>
      <c r="BA92" s="43"/>
      <c r="BB92" s="43"/>
      <c r="BC92" s="43"/>
      <c r="BD92" s="43"/>
      <c r="BE92" s="43"/>
      <c r="BF92" s="44"/>
      <c r="BG92" s="35"/>
      <c r="BH92" s="42"/>
      <c r="BI92" s="43"/>
      <c r="BJ92" s="43"/>
      <c r="BK92" s="43"/>
      <c r="BL92" s="43"/>
      <c r="BM92" s="43"/>
      <c r="BN92" s="43"/>
      <c r="BO92" s="43">
        <f>BQ72</f>
        <v>-2.1566745662104517E-3</v>
      </c>
      <c r="BP92" s="43"/>
      <c r="BQ92" s="43"/>
      <c r="BR92" s="43"/>
      <c r="BS92" s="43"/>
      <c r="BT92" s="43"/>
      <c r="BU92" s="43"/>
      <c r="BV92" s="43"/>
      <c r="BW92" s="43"/>
      <c r="BX92" s="43"/>
      <c r="BY92" s="44"/>
      <c r="BZ92" s="35"/>
      <c r="CA92" s="42"/>
      <c r="CB92" s="43"/>
      <c r="CC92" s="43"/>
      <c r="CD92" s="43"/>
      <c r="CE92" s="43"/>
      <c r="CF92" s="43"/>
      <c r="CG92" s="43"/>
      <c r="CH92" s="43">
        <f>CJ72</f>
        <v>-2.0679996975273736E-3</v>
      </c>
      <c r="CI92" s="43"/>
      <c r="CJ92" s="43"/>
      <c r="CK92" s="43"/>
      <c r="CL92" s="43"/>
      <c r="CM92" s="43"/>
      <c r="CN92" s="43"/>
      <c r="CO92" s="43"/>
      <c r="CP92" s="43"/>
      <c r="CQ92" s="43"/>
      <c r="CR92" s="44"/>
      <c r="CS92" s="35"/>
      <c r="CT92" s="42"/>
      <c r="CU92" s="43"/>
      <c r="CV92" s="43"/>
      <c r="CW92" s="43"/>
      <c r="CX92" s="43"/>
      <c r="CY92" s="43"/>
      <c r="CZ92" s="43"/>
      <c r="DA92" s="43">
        <f>DC72</f>
        <v>-5.1843760319512239E-4</v>
      </c>
      <c r="DB92" s="43"/>
      <c r="DC92" s="43"/>
      <c r="DD92" s="43"/>
      <c r="DE92" s="43"/>
      <c r="DF92" s="43"/>
      <c r="DG92" s="43"/>
      <c r="DH92" s="43"/>
      <c r="DI92" s="43"/>
      <c r="DJ92" s="43"/>
      <c r="DK92" s="44"/>
      <c r="DL92" s="35"/>
      <c r="DM92" s="42"/>
      <c r="DN92" s="43"/>
      <c r="DO92" s="43"/>
      <c r="DP92" s="43"/>
      <c r="DQ92" s="43"/>
      <c r="DR92" s="43"/>
      <c r="DS92" s="43"/>
      <c r="DT92" s="43">
        <f>DV72</f>
        <v>0</v>
      </c>
      <c r="DU92" s="43"/>
      <c r="DV92" s="43"/>
      <c r="DW92" s="43"/>
      <c r="DX92" s="43"/>
      <c r="DY92" s="43"/>
      <c r="DZ92" s="43"/>
      <c r="EA92" s="43"/>
      <c r="EB92" s="43"/>
      <c r="EC92" s="43"/>
      <c r="ED92" s="44"/>
    </row>
    <row r="93" spans="22:134">
      <c r="V93" s="42"/>
      <c r="W93" s="43"/>
      <c r="X93" s="43"/>
      <c r="Y93" s="43"/>
      <c r="Z93" s="43"/>
      <c r="AA93" s="43"/>
      <c r="AB93" s="43"/>
      <c r="AC93" s="43">
        <f>AF72</f>
        <v>2.2743486356168692E-2</v>
      </c>
      <c r="AD93" s="43"/>
      <c r="AE93" s="43"/>
      <c r="AF93" s="43"/>
      <c r="AG93" s="43"/>
      <c r="AH93" s="43"/>
      <c r="AI93" s="43"/>
      <c r="AJ93" s="43"/>
      <c r="AK93" s="43"/>
      <c r="AL93" s="43"/>
      <c r="AM93" s="44"/>
      <c r="AN93" s="35"/>
      <c r="AO93" s="42"/>
      <c r="AP93" s="43"/>
      <c r="AQ93" s="43"/>
      <c r="AR93" s="43"/>
      <c r="AS93" s="43"/>
      <c r="AT93" s="43"/>
      <c r="AU93" s="43"/>
      <c r="AV93" s="43">
        <f>AY72</f>
        <v>3.2735758662954285E-2</v>
      </c>
      <c r="AW93" s="43"/>
      <c r="AX93" s="43"/>
      <c r="AY93" s="43"/>
      <c r="AZ93" s="43"/>
      <c r="BA93" s="43"/>
      <c r="BB93" s="43"/>
      <c r="BC93" s="43"/>
      <c r="BD93" s="43"/>
      <c r="BE93" s="43"/>
      <c r="BF93" s="44"/>
      <c r="BG93" s="35"/>
      <c r="BH93" s="42"/>
      <c r="BI93" s="43"/>
      <c r="BJ93" s="43"/>
      <c r="BK93" s="43"/>
      <c r="BL93" s="43"/>
      <c r="BM93" s="43"/>
      <c r="BN93" s="43"/>
      <c r="BO93" s="43">
        <f>BR72</f>
        <v>3.3856094168246816E-2</v>
      </c>
      <c r="BP93" s="43"/>
      <c r="BQ93" s="43"/>
      <c r="BR93" s="43"/>
      <c r="BS93" s="43"/>
      <c r="BT93" s="43"/>
      <c r="BU93" s="43"/>
      <c r="BV93" s="43"/>
      <c r="BW93" s="43"/>
      <c r="BX93" s="43"/>
      <c r="BY93" s="44"/>
      <c r="BZ93" s="35"/>
      <c r="CA93" s="42"/>
      <c r="CB93" s="43"/>
      <c r="CC93" s="43"/>
      <c r="CD93" s="43"/>
      <c r="CE93" s="43"/>
      <c r="CF93" s="43"/>
      <c r="CG93" s="43"/>
      <c r="CH93" s="43">
        <f>CK72</f>
        <v>3.1833954313269443E-2</v>
      </c>
      <c r="CI93" s="43"/>
      <c r="CJ93" s="43"/>
      <c r="CK93" s="43"/>
      <c r="CL93" s="43"/>
      <c r="CM93" s="43"/>
      <c r="CN93" s="43"/>
      <c r="CO93" s="43"/>
      <c r="CP93" s="43"/>
      <c r="CQ93" s="43"/>
      <c r="CR93" s="44"/>
      <c r="CS93" s="35"/>
      <c r="CT93" s="42"/>
      <c r="CU93" s="43"/>
      <c r="CV93" s="43"/>
      <c r="CW93" s="43"/>
      <c r="CX93" s="43"/>
      <c r="CY93" s="43"/>
      <c r="CZ93" s="43"/>
      <c r="DA93" s="43">
        <f>DD72</f>
        <v>2.2306702229645987E-2</v>
      </c>
      <c r="DB93" s="43"/>
      <c r="DC93" s="43"/>
      <c r="DD93" s="43"/>
      <c r="DE93" s="43"/>
      <c r="DF93" s="43"/>
      <c r="DG93" s="43"/>
      <c r="DH93" s="43"/>
      <c r="DI93" s="43"/>
      <c r="DJ93" s="43"/>
      <c r="DK93" s="44"/>
      <c r="DL93" s="35"/>
      <c r="DM93" s="42"/>
      <c r="DN93" s="43"/>
      <c r="DO93" s="43"/>
      <c r="DP93" s="43"/>
      <c r="DQ93" s="43"/>
      <c r="DR93" s="43"/>
      <c r="DS93" s="43"/>
      <c r="DT93" s="43">
        <f>DW72</f>
        <v>0</v>
      </c>
      <c r="DU93" s="43"/>
      <c r="DV93" s="43"/>
      <c r="DW93" s="43"/>
      <c r="DX93" s="43"/>
      <c r="DY93" s="43"/>
      <c r="DZ93" s="43"/>
      <c r="EA93" s="43"/>
      <c r="EB93" s="43"/>
      <c r="EC93" s="43"/>
      <c r="ED93" s="44"/>
    </row>
    <row r="94" spans="22:134">
      <c r="V94" s="42"/>
      <c r="W94" s="43"/>
      <c r="X94" s="43"/>
      <c r="Y94" s="43"/>
      <c r="Z94" s="43"/>
      <c r="AA94" s="43"/>
      <c r="AB94" s="43"/>
      <c r="AC94" s="43">
        <f>AC79</f>
        <v>3.7549153429368397E-2</v>
      </c>
      <c r="AD94" s="43"/>
      <c r="AE94" s="43"/>
      <c r="AF94" s="43"/>
      <c r="AG94" s="43"/>
      <c r="AH94" s="43"/>
      <c r="AI94" s="43"/>
      <c r="AJ94" s="43"/>
      <c r="AK94" s="43"/>
      <c r="AL94" s="43"/>
      <c r="AM94" s="44"/>
      <c r="AN94" s="35"/>
      <c r="AO94" s="42"/>
      <c r="AP94" s="43"/>
      <c r="AQ94" s="43"/>
      <c r="AR94" s="43"/>
      <c r="AS94" s="43"/>
      <c r="AT94" s="43"/>
      <c r="AU94" s="43"/>
      <c r="AV94" s="43">
        <f>AV79</f>
        <v>3.2773522598126922E-2</v>
      </c>
      <c r="AW94" s="43"/>
      <c r="AX94" s="43"/>
      <c r="AY94" s="43"/>
      <c r="AZ94" s="43"/>
      <c r="BA94" s="43"/>
      <c r="BB94" s="43"/>
      <c r="BC94" s="43"/>
      <c r="BD94" s="43"/>
      <c r="BE94" s="43"/>
      <c r="BF94" s="44"/>
      <c r="BG94" s="35"/>
      <c r="BH94" s="42"/>
      <c r="BI94" s="43"/>
      <c r="BJ94" s="43"/>
      <c r="BK94" s="43"/>
      <c r="BL94" s="43"/>
      <c r="BM94" s="43"/>
      <c r="BN94" s="43"/>
      <c r="BO94" s="43">
        <f>BO79</f>
        <v>3.1180948609734634E-2</v>
      </c>
      <c r="BP94" s="43"/>
      <c r="BQ94" s="43"/>
      <c r="BR94" s="43"/>
      <c r="BS94" s="43"/>
      <c r="BT94" s="43"/>
      <c r="BU94" s="43"/>
      <c r="BV94" s="43"/>
      <c r="BW94" s="43"/>
      <c r="BX94" s="43"/>
      <c r="BY94" s="44"/>
      <c r="BZ94" s="35"/>
      <c r="CA94" s="42"/>
      <c r="CB94" s="43"/>
      <c r="CC94" s="43"/>
      <c r="CD94" s="43"/>
      <c r="CE94" s="43"/>
      <c r="CF94" s="43"/>
      <c r="CG94" s="43"/>
      <c r="CH94" s="43">
        <f>CH79</f>
        <v>2.4048470833907286E-2</v>
      </c>
      <c r="CI94" s="43"/>
      <c r="CJ94" s="43"/>
      <c r="CK94" s="43"/>
      <c r="CL94" s="43"/>
      <c r="CM94" s="43"/>
      <c r="CN94" s="43"/>
      <c r="CO94" s="43"/>
      <c r="CP94" s="43"/>
      <c r="CQ94" s="43"/>
      <c r="CR94" s="44"/>
      <c r="CS94" s="35"/>
      <c r="CT94" s="42"/>
      <c r="CU94" s="43"/>
      <c r="CV94" s="43"/>
      <c r="CW94" s="43"/>
      <c r="CX94" s="43"/>
      <c r="CY94" s="43"/>
      <c r="CZ94" s="43"/>
      <c r="DA94" s="43">
        <f>DA79</f>
        <v>1.0658221593738885E-2</v>
      </c>
      <c r="DB94" s="43"/>
      <c r="DC94" s="43"/>
      <c r="DD94" s="43"/>
      <c r="DE94" s="43"/>
      <c r="DF94" s="43"/>
      <c r="DG94" s="43"/>
      <c r="DH94" s="43"/>
      <c r="DI94" s="43"/>
      <c r="DJ94" s="43"/>
      <c r="DK94" s="44"/>
      <c r="DL94" s="35"/>
      <c r="DM94" s="42"/>
      <c r="DN94" s="43"/>
      <c r="DO94" s="43"/>
      <c r="DP94" s="43"/>
      <c r="DQ94" s="43"/>
      <c r="DR94" s="43"/>
      <c r="DS94" s="43"/>
      <c r="DT94" s="43">
        <f>DT79</f>
        <v>-1.7322989276393754E-3</v>
      </c>
      <c r="DU94" s="43"/>
      <c r="DV94" s="43"/>
      <c r="DW94" s="43"/>
      <c r="DX94" s="43"/>
      <c r="DY94" s="43"/>
      <c r="DZ94" s="43"/>
      <c r="EA94" s="43"/>
      <c r="EB94" s="43"/>
      <c r="EC94" s="43"/>
      <c r="ED94" s="44"/>
    </row>
    <row r="95" spans="22:134">
      <c r="V95" s="42"/>
      <c r="W95" s="43"/>
      <c r="X95" s="43"/>
      <c r="Y95" s="43"/>
      <c r="Z95" s="43"/>
      <c r="AA95" s="43"/>
      <c r="AB95" s="43"/>
      <c r="AC95" s="43">
        <f>AD79</f>
        <v>6.4842525881239663E-2</v>
      </c>
      <c r="AD95" s="43"/>
      <c r="AE95" s="43"/>
      <c r="AF95" s="43"/>
      <c r="AG95" s="43"/>
      <c r="AH95" s="43"/>
      <c r="AI95" s="43"/>
      <c r="AJ95" s="43"/>
      <c r="AK95" s="43"/>
      <c r="AL95" s="43"/>
      <c r="AM95" s="44"/>
      <c r="AN95" s="35"/>
      <c r="AO95" s="42"/>
      <c r="AP95" s="43"/>
      <c r="AQ95" s="43"/>
      <c r="AR95" s="43"/>
      <c r="AS95" s="43"/>
      <c r="AT95" s="43"/>
      <c r="AU95" s="43"/>
      <c r="AV95" s="43">
        <f>AW79</f>
        <v>5.9798759622560586E-2</v>
      </c>
      <c r="AW95" s="43"/>
      <c r="AX95" s="43"/>
      <c r="AY95" s="43"/>
      <c r="AZ95" s="43"/>
      <c r="BA95" s="43"/>
      <c r="BB95" s="43"/>
      <c r="BC95" s="43"/>
      <c r="BD95" s="43"/>
      <c r="BE95" s="43"/>
      <c r="BF95" s="44"/>
      <c r="BG95" s="35"/>
      <c r="BH95" s="42"/>
      <c r="BI95" s="43"/>
      <c r="BJ95" s="43"/>
      <c r="BK95" s="43"/>
      <c r="BL95" s="43"/>
      <c r="BM95" s="43"/>
      <c r="BN95" s="43"/>
      <c r="BO95" s="43">
        <f>BP79</f>
        <v>5.2753140555789384E-2</v>
      </c>
      <c r="BP95" s="43"/>
      <c r="BQ95" s="43"/>
      <c r="BR95" s="43"/>
      <c r="BS95" s="43"/>
      <c r="BT95" s="43"/>
      <c r="BU95" s="43"/>
      <c r="BV95" s="43"/>
      <c r="BW95" s="43"/>
      <c r="BX95" s="43"/>
      <c r="BY95" s="44"/>
      <c r="BZ95" s="35"/>
      <c r="CA95" s="42"/>
      <c r="CB95" s="43"/>
      <c r="CC95" s="43"/>
      <c r="CD95" s="43"/>
      <c r="CE95" s="43"/>
      <c r="CF95" s="43"/>
      <c r="CG95" s="43"/>
      <c r="CH95" s="43">
        <f>CI79</f>
        <v>4.9640342884582703E-2</v>
      </c>
      <c r="CI95" s="43"/>
      <c r="CJ95" s="43"/>
      <c r="CK95" s="43"/>
      <c r="CL95" s="43"/>
      <c r="CM95" s="43"/>
      <c r="CN95" s="43"/>
      <c r="CO95" s="43"/>
      <c r="CP95" s="43"/>
      <c r="CQ95" s="43"/>
      <c r="CR95" s="44"/>
      <c r="CS95" s="35"/>
      <c r="CT95" s="42"/>
      <c r="CU95" s="43"/>
      <c r="CV95" s="43"/>
      <c r="CW95" s="43"/>
      <c r="CX95" s="43"/>
      <c r="CY95" s="43"/>
      <c r="CZ95" s="43"/>
      <c r="DA95" s="43">
        <f>DB79</f>
        <v>4.3923941016715408E-2</v>
      </c>
      <c r="DB95" s="43"/>
      <c r="DC95" s="43"/>
      <c r="DD95" s="43"/>
      <c r="DE95" s="43"/>
      <c r="DF95" s="43"/>
      <c r="DG95" s="43"/>
      <c r="DH95" s="43"/>
      <c r="DI95" s="43"/>
      <c r="DJ95" s="43"/>
      <c r="DK95" s="44"/>
      <c r="DL95" s="35"/>
      <c r="DM95" s="42"/>
      <c r="DN95" s="43"/>
      <c r="DO95" s="43"/>
      <c r="DP95" s="43"/>
      <c r="DQ95" s="43"/>
      <c r="DR95" s="43"/>
      <c r="DS95" s="43"/>
      <c r="DT95" s="43">
        <f>DU79</f>
        <v>3.4940530470517088E-2</v>
      </c>
      <c r="DU95" s="43"/>
      <c r="DV95" s="43"/>
      <c r="DW95" s="43"/>
      <c r="DX95" s="43"/>
      <c r="DY95" s="43"/>
      <c r="DZ95" s="43"/>
      <c r="EA95" s="43"/>
      <c r="EB95" s="43"/>
      <c r="EC95" s="43"/>
      <c r="ED95" s="44"/>
    </row>
    <row r="96" spans="22:134">
      <c r="V96" s="42"/>
      <c r="W96" s="43"/>
      <c r="X96" s="43"/>
      <c r="Y96" s="43"/>
      <c r="Z96" s="43"/>
      <c r="AA96" s="43"/>
      <c r="AB96" s="43"/>
      <c r="AC96" s="43">
        <f>AE79</f>
        <v>7.8422748106034453E-3</v>
      </c>
      <c r="AD96" s="43"/>
      <c r="AE96" s="43"/>
      <c r="AF96" s="43"/>
      <c r="AG96" s="43"/>
      <c r="AH96" s="43"/>
      <c r="AI96" s="43"/>
      <c r="AJ96" s="43"/>
      <c r="AK96" s="43"/>
      <c r="AL96" s="43"/>
      <c r="AM96" s="44"/>
      <c r="AN96" s="35"/>
      <c r="AO96" s="42"/>
      <c r="AP96" s="43"/>
      <c r="AQ96" s="43"/>
      <c r="AR96" s="43"/>
      <c r="AS96" s="43"/>
      <c r="AT96" s="43"/>
      <c r="AU96" s="43"/>
      <c r="AV96" s="43">
        <f>AX79</f>
        <v>-7.9164409027558721E-3</v>
      </c>
      <c r="AW96" s="43"/>
      <c r="AX96" s="43"/>
      <c r="AY96" s="43"/>
      <c r="AZ96" s="43"/>
      <c r="BA96" s="43"/>
      <c r="BB96" s="43"/>
      <c r="BC96" s="43"/>
      <c r="BD96" s="43"/>
      <c r="BE96" s="43"/>
      <c r="BF96" s="44"/>
      <c r="BG96" s="35"/>
      <c r="BH96" s="42"/>
      <c r="BI96" s="43"/>
      <c r="BJ96" s="43"/>
      <c r="BK96" s="43"/>
      <c r="BL96" s="43"/>
      <c r="BM96" s="43"/>
      <c r="BN96" s="43"/>
      <c r="BO96" s="43">
        <f>BQ79</f>
        <v>-7.0142629765844334E-3</v>
      </c>
      <c r="BP96" s="43"/>
      <c r="BQ96" s="43"/>
      <c r="BR96" s="43"/>
      <c r="BS96" s="43"/>
      <c r="BT96" s="43"/>
      <c r="BU96" s="43"/>
      <c r="BV96" s="43"/>
      <c r="BW96" s="43"/>
      <c r="BX96" s="43"/>
      <c r="BY96" s="44"/>
      <c r="BZ96" s="35"/>
      <c r="CA96" s="42"/>
      <c r="CB96" s="43"/>
      <c r="CC96" s="43"/>
      <c r="CD96" s="43"/>
      <c r="CE96" s="43"/>
      <c r="CF96" s="43"/>
      <c r="CG96" s="43"/>
      <c r="CH96" s="43">
        <f>CJ79</f>
        <v>-5.3505007413154919E-3</v>
      </c>
      <c r="CI96" s="43"/>
      <c r="CJ96" s="43"/>
      <c r="CK96" s="43"/>
      <c r="CL96" s="43"/>
      <c r="CM96" s="43"/>
      <c r="CN96" s="43"/>
      <c r="CO96" s="43"/>
      <c r="CP96" s="43"/>
      <c r="CQ96" s="43"/>
      <c r="CR96" s="44"/>
      <c r="CS96" s="35"/>
      <c r="CT96" s="42"/>
      <c r="CU96" s="43"/>
      <c r="CV96" s="43"/>
      <c r="CW96" s="43"/>
      <c r="CX96" s="43"/>
      <c r="CY96" s="43"/>
      <c r="CZ96" s="43"/>
      <c r="DA96" s="43">
        <f>DC79</f>
        <v>-4.1758271676677313E-3</v>
      </c>
      <c r="DB96" s="43"/>
      <c r="DC96" s="43"/>
      <c r="DD96" s="43"/>
      <c r="DE96" s="43"/>
      <c r="DF96" s="43"/>
      <c r="DG96" s="43"/>
      <c r="DH96" s="43"/>
      <c r="DI96" s="43"/>
      <c r="DJ96" s="43"/>
      <c r="DK96" s="44"/>
      <c r="DL96" s="35"/>
      <c r="DM96" s="42"/>
      <c r="DN96" s="43"/>
      <c r="DO96" s="43"/>
      <c r="DP96" s="43"/>
      <c r="DQ96" s="43"/>
      <c r="DR96" s="43"/>
      <c r="DS96" s="43"/>
      <c r="DT96" s="43">
        <f>DV79</f>
        <v>-9.4975412405830055E-4</v>
      </c>
      <c r="DU96" s="43"/>
      <c r="DV96" s="43"/>
      <c r="DW96" s="43"/>
      <c r="DX96" s="43"/>
      <c r="DY96" s="43"/>
      <c r="DZ96" s="43"/>
      <c r="EA96" s="43"/>
      <c r="EB96" s="43"/>
      <c r="EC96" s="43"/>
      <c r="ED96" s="44"/>
    </row>
    <row r="97" spans="22:134">
      <c r="V97" s="42"/>
      <c r="W97" s="43"/>
      <c r="X97" s="43"/>
      <c r="Y97" s="43"/>
      <c r="Z97" s="43"/>
      <c r="AA97" s="43"/>
      <c r="AB97" s="43"/>
      <c r="AC97" s="43">
        <f>AF79</f>
        <v>3.9144655811334604E-2</v>
      </c>
      <c r="AD97" s="43"/>
      <c r="AE97" s="43"/>
      <c r="AF97" s="43"/>
      <c r="AG97" s="43"/>
      <c r="AH97" s="43"/>
      <c r="AI97" s="43"/>
      <c r="AJ97" s="43"/>
      <c r="AK97" s="43"/>
      <c r="AL97" s="43"/>
      <c r="AM97" s="44"/>
      <c r="AN97" s="35"/>
      <c r="AO97" s="42"/>
      <c r="AP97" s="43"/>
      <c r="AQ97" s="43"/>
      <c r="AR97" s="43"/>
      <c r="AS97" s="43"/>
      <c r="AT97" s="43"/>
      <c r="AU97" s="43"/>
      <c r="AV97" s="43">
        <f>AY79</f>
        <v>4.1677078469387181E-2</v>
      </c>
      <c r="AW97" s="43"/>
      <c r="AX97" s="43"/>
      <c r="AY97" s="43"/>
      <c r="AZ97" s="43"/>
      <c r="BA97" s="43"/>
      <c r="BB97" s="43"/>
      <c r="BC97" s="43"/>
      <c r="BD97" s="43"/>
      <c r="BE97" s="43"/>
      <c r="BF97" s="44"/>
      <c r="BG97" s="35"/>
      <c r="BH97" s="42"/>
      <c r="BI97" s="43"/>
      <c r="BJ97" s="43"/>
      <c r="BK97" s="43"/>
      <c r="BL97" s="43"/>
      <c r="BM97" s="43"/>
      <c r="BN97" s="43"/>
      <c r="BO97" s="43">
        <f>BR79</f>
        <v>3.5548418864931611E-2</v>
      </c>
      <c r="BP97" s="43"/>
      <c r="BQ97" s="43"/>
      <c r="BR97" s="43"/>
      <c r="BS97" s="43"/>
      <c r="BT97" s="43"/>
      <c r="BU97" s="43"/>
      <c r="BV97" s="43"/>
      <c r="BW97" s="43"/>
      <c r="BX97" s="43"/>
      <c r="BY97" s="44"/>
      <c r="BZ97" s="35"/>
      <c r="CA97" s="42"/>
      <c r="CB97" s="43"/>
      <c r="CC97" s="43"/>
      <c r="CD97" s="43"/>
      <c r="CE97" s="43"/>
      <c r="CF97" s="43"/>
      <c r="CG97" s="43"/>
      <c r="CH97" s="43">
        <f>CK79</f>
        <v>3.3107600617356882E-2</v>
      </c>
      <c r="CI97" s="43"/>
      <c r="CJ97" s="43"/>
      <c r="CK97" s="43"/>
      <c r="CL97" s="43"/>
      <c r="CM97" s="43"/>
      <c r="CN97" s="43"/>
      <c r="CO97" s="43"/>
      <c r="CP97" s="43"/>
      <c r="CQ97" s="43"/>
      <c r="CR97" s="44"/>
      <c r="CS97" s="35"/>
      <c r="CT97" s="42"/>
      <c r="CU97" s="43"/>
      <c r="CV97" s="43"/>
      <c r="CW97" s="43"/>
      <c r="CX97" s="43"/>
      <c r="CY97" s="43"/>
      <c r="CZ97" s="43"/>
      <c r="DA97" s="43">
        <f>DD79</f>
        <v>3.2213328399361779E-2</v>
      </c>
      <c r="DB97" s="43"/>
      <c r="DC97" s="43"/>
      <c r="DD97" s="43"/>
      <c r="DE97" s="43"/>
      <c r="DF97" s="43"/>
      <c r="DG97" s="43"/>
      <c r="DH97" s="43"/>
      <c r="DI97" s="43"/>
      <c r="DJ97" s="43"/>
      <c r="DK97" s="44"/>
      <c r="DL97" s="35"/>
      <c r="DM97" s="42"/>
      <c r="DN97" s="43"/>
      <c r="DO97" s="43"/>
      <c r="DP97" s="43"/>
      <c r="DQ97" s="43"/>
      <c r="DR97" s="43"/>
      <c r="DS97" s="43"/>
      <c r="DT97" s="43">
        <f>DW79</f>
        <v>-2.7196433130100468E-2</v>
      </c>
      <c r="DU97" s="43"/>
      <c r="DV97" s="43"/>
      <c r="DW97" s="43"/>
      <c r="DX97" s="43"/>
      <c r="DY97" s="43"/>
      <c r="DZ97" s="43"/>
      <c r="EA97" s="43"/>
      <c r="EB97" s="43"/>
      <c r="EC97" s="43"/>
      <c r="ED97" s="44"/>
    </row>
    <row r="98" spans="22:134">
      <c r="V98" s="42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4"/>
      <c r="AN98" s="35"/>
      <c r="AO98" s="42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4"/>
      <c r="BG98" s="35"/>
      <c r="BH98" s="42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4"/>
      <c r="BZ98" s="35"/>
      <c r="CA98" s="42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4"/>
      <c r="CS98" s="35"/>
      <c r="CT98" s="42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4"/>
      <c r="DL98" s="35"/>
      <c r="DM98" s="42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4"/>
    </row>
    <row r="99" spans="22:134">
      <c r="V99" s="42"/>
      <c r="W99" s="43"/>
      <c r="X99" s="43"/>
      <c r="Y99" s="43"/>
      <c r="Z99" s="43"/>
      <c r="AA99" s="62" t="s">
        <v>134</v>
      </c>
      <c r="AB99" s="49" t="s">
        <v>18</v>
      </c>
      <c r="AC99" s="49" t="s">
        <v>19</v>
      </c>
      <c r="AD99" s="63" t="s">
        <v>24</v>
      </c>
      <c r="AE99" s="63" t="s">
        <v>25</v>
      </c>
      <c r="AF99" s="63" t="s">
        <v>26</v>
      </c>
      <c r="AG99" s="63" t="s">
        <v>27</v>
      </c>
      <c r="AH99" s="63" t="s">
        <v>20</v>
      </c>
      <c r="AI99" s="63" t="s">
        <v>21</v>
      </c>
      <c r="AJ99" s="63" t="s">
        <v>22</v>
      </c>
      <c r="AK99" s="63" t="s">
        <v>23</v>
      </c>
      <c r="AL99" s="43"/>
      <c r="AM99" s="44"/>
      <c r="AN99" s="35"/>
      <c r="AO99" s="42"/>
      <c r="AP99" s="43"/>
      <c r="AQ99" s="43"/>
      <c r="AR99" s="43"/>
      <c r="AS99" s="43"/>
      <c r="AT99" s="62" t="s">
        <v>134</v>
      </c>
      <c r="AU99" s="49" t="s">
        <v>18</v>
      </c>
      <c r="AV99" s="49" t="s">
        <v>19</v>
      </c>
      <c r="AW99" s="63" t="s">
        <v>24</v>
      </c>
      <c r="AX99" s="63" t="s">
        <v>25</v>
      </c>
      <c r="AY99" s="63" t="s">
        <v>26</v>
      </c>
      <c r="AZ99" s="63" t="s">
        <v>27</v>
      </c>
      <c r="BA99" s="63" t="s">
        <v>20</v>
      </c>
      <c r="BB99" s="63" t="s">
        <v>21</v>
      </c>
      <c r="BC99" s="63" t="s">
        <v>22</v>
      </c>
      <c r="BD99" s="63" t="s">
        <v>23</v>
      </c>
      <c r="BE99" s="43"/>
      <c r="BF99" s="44"/>
      <c r="BG99" s="35"/>
      <c r="BH99" s="42"/>
      <c r="BI99" s="43"/>
      <c r="BJ99" s="43"/>
      <c r="BK99" s="43"/>
      <c r="BL99" s="43"/>
      <c r="BM99" s="62" t="s">
        <v>134</v>
      </c>
      <c r="BN99" s="49" t="s">
        <v>18</v>
      </c>
      <c r="BO99" s="49" t="s">
        <v>19</v>
      </c>
      <c r="BP99" s="63" t="s">
        <v>24</v>
      </c>
      <c r="BQ99" s="63" t="s">
        <v>25</v>
      </c>
      <c r="BR99" s="63" t="s">
        <v>26</v>
      </c>
      <c r="BS99" s="63" t="s">
        <v>27</v>
      </c>
      <c r="BT99" s="63" t="s">
        <v>20</v>
      </c>
      <c r="BU99" s="63" t="s">
        <v>21</v>
      </c>
      <c r="BV99" s="63" t="s">
        <v>22</v>
      </c>
      <c r="BW99" s="63" t="s">
        <v>23</v>
      </c>
      <c r="BX99" s="43"/>
      <c r="BY99" s="44"/>
      <c r="BZ99" s="35"/>
      <c r="CA99" s="42"/>
      <c r="CB99" s="43"/>
      <c r="CC99" s="43"/>
      <c r="CD99" s="43"/>
      <c r="CE99" s="43"/>
      <c r="CF99" s="62" t="s">
        <v>134</v>
      </c>
      <c r="CG99" s="49" t="s">
        <v>18</v>
      </c>
      <c r="CH99" s="49" t="s">
        <v>19</v>
      </c>
      <c r="CI99" s="63" t="s">
        <v>24</v>
      </c>
      <c r="CJ99" s="63" t="s">
        <v>25</v>
      </c>
      <c r="CK99" s="63" t="s">
        <v>26</v>
      </c>
      <c r="CL99" s="63" t="s">
        <v>27</v>
      </c>
      <c r="CM99" s="63" t="s">
        <v>20</v>
      </c>
      <c r="CN99" s="63" t="s">
        <v>21</v>
      </c>
      <c r="CO99" s="63" t="s">
        <v>22</v>
      </c>
      <c r="CP99" s="63" t="s">
        <v>23</v>
      </c>
      <c r="CQ99" s="43"/>
      <c r="CR99" s="44"/>
      <c r="CS99" s="35"/>
      <c r="CT99" s="42"/>
      <c r="CU99" s="43"/>
      <c r="CV99" s="43"/>
      <c r="CW99" s="43"/>
      <c r="CX99" s="43"/>
      <c r="CY99" s="62" t="s">
        <v>134</v>
      </c>
      <c r="CZ99" s="49" t="s">
        <v>18</v>
      </c>
      <c r="DA99" s="49" t="s">
        <v>19</v>
      </c>
      <c r="DB99" s="63" t="s">
        <v>24</v>
      </c>
      <c r="DC99" s="63" t="s">
        <v>25</v>
      </c>
      <c r="DD99" s="63" t="s">
        <v>26</v>
      </c>
      <c r="DE99" s="63" t="s">
        <v>27</v>
      </c>
      <c r="DF99" s="63" t="s">
        <v>20</v>
      </c>
      <c r="DG99" s="63" t="s">
        <v>21</v>
      </c>
      <c r="DH99" s="63" t="s">
        <v>22</v>
      </c>
      <c r="DI99" s="63" t="s">
        <v>23</v>
      </c>
      <c r="DJ99" s="43"/>
      <c r="DK99" s="44"/>
      <c r="DL99" s="35"/>
      <c r="DM99" s="42"/>
      <c r="DN99" s="43"/>
      <c r="DO99" s="43"/>
      <c r="DP99" s="43"/>
      <c r="DQ99" s="43"/>
      <c r="DR99" s="62" t="s">
        <v>134</v>
      </c>
      <c r="DS99" s="49" t="s">
        <v>18</v>
      </c>
      <c r="DT99" s="49" t="s">
        <v>19</v>
      </c>
      <c r="DU99" s="63" t="s">
        <v>24</v>
      </c>
      <c r="DV99" s="63" t="s">
        <v>25</v>
      </c>
      <c r="DW99" s="63" t="s">
        <v>26</v>
      </c>
      <c r="DX99" s="63" t="s">
        <v>27</v>
      </c>
      <c r="DY99" s="63" t="s">
        <v>20</v>
      </c>
      <c r="DZ99" s="63" t="s">
        <v>21</v>
      </c>
      <c r="EA99" s="63" t="s">
        <v>22</v>
      </c>
      <c r="EB99" s="63" t="s">
        <v>23</v>
      </c>
      <c r="EC99" s="43"/>
      <c r="ED99" s="44"/>
    </row>
    <row r="100" spans="22:134">
      <c r="V100" s="42"/>
      <c r="W100" s="43"/>
      <c r="X100" s="43"/>
      <c r="Y100" s="43"/>
      <c r="Z100" s="43"/>
      <c r="AA100" s="43"/>
      <c r="AB100" s="43">
        <f t="array" ref="AB100:AK100">TRANSPOSE(AI82:AI91)</f>
        <v>2.1455642598696506E-2</v>
      </c>
      <c r="AC100" s="43">
        <v>-6.2151688758697643E-2</v>
      </c>
      <c r="AD100" s="43">
        <v>-1.4372852208419846E-2</v>
      </c>
      <c r="AE100" s="43">
        <v>-3.9330439449622077E-2</v>
      </c>
      <c r="AF100" s="43">
        <v>-0.10828440817914183</v>
      </c>
      <c r="AG100" s="43">
        <v>0.10248755793469054</v>
      </c>
      <c r="AH100" s="43">
        <v>1.0853068212239223E-2</v>
      </c>
      <c r="AI100" s="43">
        <v>-2.6999092530254044E-2</v>
      </c>
      <c r="AJ100" s="43">
        <v>-1.0899981324932709E-2</v>
      </c>
      <c r="AK100" s="43">
        <v>3.0274382392444555E-2</v>
      </c>
      <c r="AL100" s="43"/>
      <c r="AM100" s="44"/>
      <c r="AN100" s="35"/>
      <c r="AO100" s="42"/>
      <c r="AP100" s="43"/>
      <c r="AQ100" s="43"/>
      <c r="AR100" s="43"/>
      <c r="AS100" s="43"/>
      <c r="AT100" s="43"/>
      <c r="AU100" s="43">
        <f t="array" ref="AU100:BD100">TRANSPOSE(BB82:BB91)</f>
        <v>8.8487666848199836E-2</v>
      </c>
      <c r="AV100" s="43">
        <v>-9.4877273465981238E-2</v>
      </c>
      <c r="AW100" s="43">
        <v>1.6629059698443274E-2</v>
      </c>
      <c r="AX100" s="43">
        <v>-0.10723713555066931</v>
      </c>
      <c r="AY100" s="43">
        <v>-0.13799314722671613</v>
      </c>
      <c r="AZ100" s="43">
        <v>4.7173015948575925E-2</v>
      </c>
      <c r="BA100" s="43">
        <v>-3.7525631246987441E-2</v>
      </c>
      <c r="BB100" s="43">
        <v>-8.4804352420380869E-2</v>
      </c>
      <c r="BC100" s="43">
        <v>-9.7191398632345688E-2</v>
      </c>
      <c r="BD100" s="43">
        <v>-3.2424519640915E-2</v>
      </c>
      <c r="BE100" s="43"/>
      <c r="BF100" s="44"/>
      <c r="BG100" s="35"/>
      <c r="BH100" s="42"/>
      <c r="BI100" s="43"/>
      <c r="BJ100" s="43"/>
      <c r="BK100" s="43"/>
      <c r="BL100" s="43"/>
      <c r="BM100" s="43"/>
      <c r="BN100" s="43">
        <f t="array" ref="BN100:BW100">TRANSPOSE(BU82:BU91)</f>
        <v>0.12063525244713069</v>
      </c>
      <c r="BO100" s="43">
        <v>-0.1328543551771465</v>
      </c>
      <c r="BP100" s="43">
        <v>3.3669647696342501E-2</v>
      </c>
      <c r="BQ100" s="43">
        <v>-0.14266876169485115</v>
      </c>
      <c r="BR100" s="43">
        <v>-0.17256427232769883</v>
      </c>
      <c r="BS100" s="43">
        <v>2.0173164998049671E-2</v>
      </c>
      <c r="BT100" s="43">
        <v>-6.5280147631712929E-2</v>
      </c>
      <c r="BU100" s="43">
        <v>-0.10219116283395416</v>
      </c>
      <c r="BV100" s="43">
        <v>-0.15265414848305703</v>
      </c>
      <c r="BW100" s="43">
        <v>-5.7560294717464849E-2</v>
      </c>
      <c r="BX100" s="43"/>
      <c r="BY100" s="44"/>
      <c r="BZ100" s="35"/>
      <c r="CA100" s="42"/>
      <c r="CB100" s="43"/>
      <c r="CC100" s="43"/>
      <c r="CD100" s="43"/>
      <c r="CE100" s="43"/>
      <c r="CF100" s="43"/>
      <c r="CG100" s="43">
        <f t="array" ref="CG100:CP100">TRANSPOSE(CN82:CN91)</f>
        <v>0.12650945387983889</v>
      </c>
      <c r="CH100" s="43">
        <v>-0.14791209462781271</v>
      </c>
      <c r="CI100" s="43">
        <v>1.8158808885645941E-2</v>
      </c>
      <c r="CJ100" s="43">
        <v>-0.15668496195204998</v>
      </c>
      <c r="CK100" s="43">
        <v>-0.20246560181508519</v>
      </c>
      <c r="CL100" s="43">
        <v>-9.8741478803919154E-3</v>
      </c>
      <c r="CM100" s="43">
        <v>-9.4015145947100004E-2</v>
      </c>
      <c r="CN100" s="43">
        <v>-0.10465206983858874</v>
      </c>
      <c r="CO100" s="43">
        <v>-0.19312748509909389</v>
      </c>
      <c r="CP100" s="43">
        <v>-5.3597381467769128E-2</v>
      </c>
      <c r="CQ100" s="43"/>
      <c r="CR100" s="44"/>
      <c r="CS100" s="35"/>
      <c r="CT100" s="42"/>
      <c r="CU100" s="43"/>
      <c r="CV100" s="43"/>
      <c r="CW100" s="43"/>
      <c r="CX100" s="43"/>
      <c r="CY100" s="43"/>
      <c r="CZ100" s="43">
        <f t="array" ref="CZ100:DI100">TRANSPOSE(DG82:DG91)</f>
        <v>0.11384272466518386</v>
      </c>
      <c r="DA100" s="43">
        <v>-0.14293185115485402</v>
      </c>
      <c r="DB100" s="43">
        <v>-1.9998386303136016E-2</v>
      </c>
      <c r="DC100" s="43">
        <v>-0.15214211766909566</v>
      </c>
      <c r="DD100" s="43">
        <v>-0.24508862185423116</v>
      </c>
      <c r="DE100" s="43">
        <v>-5.1053602622812923E-2</v>
      </c>
      <c r="DF100" s="43">
        <v>-0.13028252836792123</v>
      </c>
      <c r="DG100" s="43">
        <v>-8.8052893180775207E-2</v>
      </c>
      <c r="DH100" s="43">
        <v>-0.24021768753143863</v>
      </c>
      <c r="DI100" s="43">
        <v>-3.2375240824723331E-2</v>
      </c>
      <c r="DJ100" s="43"/>
      <c r="DK100" s="44"/>
      <c r="DL100" s="35"/>
      <c r="DM100" s="42"/>
      <c r="DN100" s="43"/>
      <c r="DO100" s="43"/>
      <c r="DP100" s="43"/>
      <c r="DQ100" s="43"/>
      <c r="DR100" s="43"/>
      <c r="DS100" s="43">
        <f t="array" ref="DS100:EB100">TRANSPOSE(DZ82:DZ91)</f>
        <v>0.11785160122321869</v>
      </c>
      <c r="DT100" s="43">
        <v>-0.18241510345562018</v>
      </c>
      <c r="DU100" s="43">
        <v>-7.5176399742026591E-3</v>
      </c>
      <c r="DV100" s="43">
        <v>-6.6768394614363791E-2</v>
      </c>
      <c r="DW100" s="43">
        <v>-0.29743745752427281</v>
      </c>
      <c r="DX100" s="43">
        <v>-0.12327272606358473</v>
      </c>
      <c r="DY100" s="43">
        <v>-0.13322995281734668</v>
      </c>
      <c r="DZ100" s="43">
        <v>-0.11336760056461385</v>
      </c>
      <c r="EA100" s="43">
        <v>-0.247559785179017</v>
      </c>
      <c r="EB100" s="43">
        <v>-2.0863073374452045E-3</v>
      </c>
      <c r="EC100" s="43"/>
      <c r="ED100" s="44"/>
    </row>
    <row r="101" spans="22:134">
      <c r="V101" s="42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4"/>
      <c r="AN101" s="35"/>
      <c r="AO101" s="42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4"/>
      <c r="BG101" s="35"/>
      <c r="BH101" s="42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4"/>
      <c r="BZ101" s="35"/>
      <c r="CA101" s="42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4"/>
      <c r="CS101" s="35"/>
      <c r="CT101" s="42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4"/>
      <c r="DL101" s="35"/>
      <c r="DM101" s="42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4"/>
    </row>
    <row r="102" spans="22:134">
      <c r="V102" s="42"/>
      <c r="W102" s="43"/>
      <c r="X102" s="43"/>
      <c r="Y102" s="43"/>
      <c r="Z102" s="43"/>
      <c r="AA102" s="70">
        <v>14</v>
      </c>
      <c r="AB102" s="66" t="s">
        <v>135</v>
      </c>
      <c r="AC102" s="66"/>
      <c r="AD102" s="43"/>
      <c r="AE102" s="43"/>
      <c r="AF102" s="43"/>
      <c r="AG102" s="43"/>
      <c r="AH102" s="43"/>
      <c r="AI102" s="43"/>
      <c r="AJ102" s="43"/>
      <c r="AK102" s="43"/>
      <c r="AL102" s="43"/>
      <c r="AM102" s="44"/>
      <c r="AN102" s="35"/>
      <c r="AO102" s="42"/>
      <c r="AP102" s="43"/>
      <c r="AQ102" s="43"/>
      <c r="AR102" s="43"/>
      <c r="AS102" s="43"/>
      <c r="AT102" s="70">
        <v>14</v>
      </c>
      <c r="AU102" s="66" t="s">
        <v>135</v>
      </c>
      <c r="AV102" s="66"/>
      <c r="AW102" s="43"/>
      <c r="AX102" s="43"/>
      <c r="AY102" s="43"/>
      <c r="AZ102" s="43"/>
      <c r="BA102" s="43"/>
      <c r="BB102" s="43"/>
      <c r="BC102" s="43"/>
      <c r="BD102" s="43"/>
      <c r="BE102" s="43"/>
      <c r="BF102" s="44"/>
      <c r="BG102" s="35"/>
      <c r="BH102" s="42"/>
      <c r="BI102" s="43"/>
      <c r="BJ102" s="43"/>
      <c r="BK102" s="43"/>
      <c r="BL102" s="43"/>
      <c r="BM102" s="70">
        <v>14</v>
      </c>
      <c r="BN102" s="66" t="s">
        <v>135</v>
      </c>
      <c r="BO102" s="66"/>
      <c r="BP102" s="43"/>
      <c r="BQ102" s="43"/>
      <c r="BR102" s="43"/>
      <c r="BS102" s="43"/>
      <c r="BT102" s="43"/>
      <c r="BU102" s="43"/>
      <c r="BV102" s="43"/>
      <c r="BW102" s="43"/>
      <c r="BX102" s="43"/>
      <c r="BY102" s="44"/>
      <c r="BZ102" s="35"/>
      <c r="CA102" s="42"/>
      <c r="CB102" s="43"/>
      <c r="CC102" s="43"/>
      <c r="CD102" s="43"/>
      <c r="CE102" s="43"/>
      <c r="CF102" s="70">
        <v>14</v>
      </c>
      <c r="CG102" s="66" t="s">
        <v>135</v>
      </c>
      <c r="CH102" s="66"/>
      <c r="CI102" s="43"/>
      <c r="CJ102" s="43"/>
      <c r="CK102" s="43"/>
      <c r="CL102" s="43"/>
      <c r="CM102" s="43"/>
      <c r="CN102" s="43"/>
      <c r="CO102" s="43"/>
      <c r="CP102" s="43"/>
      <c r="CQ102" s="43"/>
      <c r="CR102" s="44"/>
      <c r="CS102" s="35"/>
      <c r="CT102" s="42"/>
      <c r="CU102" s="43"/>
      <c r="CV102" s="43"/>
      <c r="CW102" s="43"/>
      <c r="CX102" s="43"/>
      <c r="CY102" s="70">
        <v>14</v>
      </c>
      <c r="CZ102" s="66" t="s">
        <v>135</v>
      </c>
      <c r="DA102" s="66"/>
      <c r="DB102" s="43"/>
      <c r="DC102" s="43"/>
      <c r="DD102" s="43"/>
      <c r="DE102" s="43"/>
      <c r="DF102" s="43"/>
      <c r="DG102" s="43"/>
      <c r="DH102" s="43"/>
      <c r="DI102" s="43"/>
      <c r="DJ102" s="43"/>
      <c r="DK102" s="44"/>
      <c r="DL102" s="35"/>
      <c r="DM102" s="42"/>
      <c r="DN102" s="43"/>
      <c r="DO102" s="43"/>
      <c r="DP102" s="43"/>
      <c r="DQ102" s="43"/>
      <c r="DR102" s="70">
        <v>14</v>
      </c>
      <c r="DS102" s="66" t="s">
        <v>135</v>
      </c>
      <c r="DT102" s="66"/>
      <c r="DU102" s="43"/>
      <c r="DV102" s="43"/>
      <c r="DW102" s="43"/>
      <c r="DX102" s="43"/>
      <c r="DY102" s="43"/>
      <c r="DZ102" s="43"/>
      <c r="EA102" s="43"/>
      <c r="EB102" s="43"/>
      <c r="EC102" s="43"/>
      <c r="ED102" s="44"/>
    </row>
    <row r="103" spans="22:134">
      <c r="V103" s="42"/>
      <c r="W103" s="43"/>
      <c r="X103" s="43"/>
      <c r="Y103" s="43"/>
      <c r="Z103" s="43"/>
      <c r="AA103" s="43"/>
      <c r="AB103" s="43"/>
      <c r="AC103" s="43" t="s">
        <v>136</v>
      </c>
      <c r="AD103" s="43"/>
      <c r="AE103" s="43"/>
      <c r="AF103" s="43"/>
      <c r="AG103" s="43"/>
      <c r="AH103" s="43"/>
      <c r="AI103" s="43"/>
      <c r="AJ103" s="43"/>
      <c r="AK103" s="43"/>
      <c r="AL103" s="43"/>
      <c r="AM103" s="44"/>
      <c r="AN103" s="35"/>
      <c r="AO103" s="42"/>
      <c r="AP103" s="43"/>
      <c r="AQ103" s="43"/>
      <c r="AR103" s="43"/>
      <c r="AS103" s="43"/>
      <c r="AT103" s="43"/>
      <c r="AU103" s="43"/>
      <c r="AV103" s="43" t="s">
        <v>136</v>
      </c>
      <c r="AW103" s="43"/>
      <c r="AX103" s="43"/>
      <c r="AY103" s="43"/>
      <c r="AZ103" s="43"/>
      <c r="BA103" s="43"/>
      <c r="BB103" s="43"/>
      <c r="BC103" s="43"/>
      <c r="BD103" s="43"/>
      <c r="BE103" s="43"/>
      <c r="BF103" s="44"/>
      <c r="BG103" s="35"/>
      <c r="BH103" s="42"/>
      <c r="BI103" s="43"/>
      <c r="BJ103" s="43"/>
      <c r="BK103" s="43"/>
      <c r="BL103" s="43"/>
      <c r="BM103" s="43"/>
      <c r="BN103" s="43"/>
      <c r="BO103" s="43" t="s">
        <v>136</v>
      </c>
      <c r="BP103" s="43"/>
      <c r="BQ103" s="43"/>
      <c r="BR103" s="43"/>
      <c r="BS103" s="43"/>
      <c r="BT103" s="43"/>
      <c r="BU103" s="43"/>
      <c r="BV103" s="43"/>
      <c r="BW103" s="43"/>
      <c r="BX103" s="43"/>
      <c r="BY103" s="44"/>
      <c r="BZ103" s="35"/>
      <c r="CA103" s="42"/>
      <c r="CB103" s="43"/>
      <c r="CC103" s="43"/>
      <c r="CD103" s="43"/>
      <c r="CE103" s="43"/>
      <c r="CF103" s="43"/>
      <c r="CG103" s="43"/>
      <c r="CH103" s="43" t="s">
        <v>136</v>
      </c>
      <c r="CI103" s="43"/>
      <c r="CJ103" s="43"/>
      <c r="CK103" s="43"/>
      <c r="CL103" s="43"/>
      <c r="CM103" s="43"/>
      <c r="CN103" s="43"/>
      <c r="CO103" s="43"/>
      <c r="CP103" s="43"/>
      <c r="CQ103" s="43"/>
      <c r="CR103" s="44"/>
      <c r="CS103" s="35"/>
      <c r="CT103" s="42"/>
      <c r="CU103" s="43"/>
      <c r="CV103" s="43"/>
      <c r="CW103" s="43"/>
      <c r="CX103" s="43"/>
      <c r="CY103" s="43"/>
      <c r="CZ103" s="43"/>
      <c r="DA103" s="43" t="s">
        <v>136</v>
      </c>
      <c r="DB103" s="43"/>
      <c r="DC103" s="43"/>
      <c r="DD103" s="43"/>
      <c r="DE103" s="43"/>
      <c r="DF103" s="43"/>
      <c r="DG103" s="43"/>
      <c r="DH103" s="43"/>
      <c r="DI103" s="43"/>
      <c r="DJ103" s="43"/>
      <c r="DK103" s="44"/>
      <c r="DL103" s="35"/>
      <c r="DM103" s="42"/>
      <c r="DN103" s="43"/>
      <c r="DO103" s="43"/>
      <c r="DP103" s="43"/>
      <c r="DQ103" s="43"/>
      <c r="DR103" s="43"/>
      <c r="DS103" s="43"/>
      <c r="DT103" s="43" t="s">
        <v>136</v>
      </c>
      <c r="DU103" s="43"/>
      <c r="DV103" s="43"/>
      <c r="DW103" s="43"/>
      <c r="DX103" s="43"/>
      <c r="DY103" s="43"/>
      <c r="DZ103" s="43"/>
      <c r="EA103" s="43"/>
      <c r="EB103" s="43"/>
      <c r="EC103" s="43"/>
      <c r="ED103" s="44"/>
    </row>
    <row r="104" spans="22:134">
      <c r="V104" s="42"/>
      <c r="W104" s="43"/>
      <c r="X104" s="43"/>
      <c r="Y104" s="43"/>
      <c r="Z104" s="43"/>
      <c r="AA104" s="43"/>
      <c r="AB104" s="43"/>
      <c r="AC104" s="43">
        <f>AH100</f>
        <v>1.0853068212239223E-2</v>
      </c>
      <c r="AD104" s="43">
        <f t="shared" ref="AD104" si="129">AI100</f>
        <v>-2.6999092530254044E-2</v>
      </c>
      <c r="AE104" s="43">
        <f t="shared" ref="AE104" si="130">AJ100</f>
        <v>-1.0899981324932709E-2</v>
      </c>
      <c r="AF104" s="43">
        <f t="shared" ref="AF104" si="131">AK100</f>
        <v>3.0274382392444555E-2</v>
      </c>
      <c r="AG104" s="43"/>
      <c r="AH104" s="43"/>
      <c r="AI104" s="43"/>
      <c r="AJ104" s="43"/>
      <c r="AK104" s="43"/>
      <c r="AL104" s="43"/>
      <c r="AM104" s="44"/>
      <c r="AN104" s="35"/>
      <c r="AO104" s="42"/>
      <c r="AP104" s="43"/>
      <c r="AQ104" s="43"/>
      <c r="AR104" s="43"/>
      <c r="AS104" s="43"/>
      <c r="AT104" s="43"/>
      <c r="AU104" s="43"/>
      <c r="AV104" s="43">
        <f>BA100</f>
        <v>-3.7525631246987441E-2</v>
      </c>
      <c r="AW104" s="43">
        <f t="shared" ref="AW104" si="132">BB100</f>
        <v>-8.4804352420380869E-2</v>
      </c>
      <c r="AX104" s="43">
        <f t="shared" ref="AX104" si="133">BC100</f>
        <v>-9.7191398632345688E-2</v>
      </c>
      <c r="AY104" s="43">
        <f t="shared" ref="AY104" si="134">BD100</f>
        <v>-3.2424519640915E-2</v>
      </c>
      <c r="AZ104" s="43"/>
      <c r="BA104" s="43"/>
      <c r="BB104" s="43"/>
      <c r="BC104" s="43"/>
      <c r="BD104" s="43"/>
      <c r="BE104" s="43"/>
      <c r="BF104" s="44"/>
      <c r="BG104" s="35"/>
      <c r="BH104" s="42"/>
      <c r="BI104" s="43"/>
      <c r="BJ104" s="43"/>
      <c r="BK104" s="43"/>
      <c r="BL104" s="43"/>
      <c r="BM104" s="43"/>
      <c r="BN104" s="43"/>
      <c r="BO104" s="43">
        <f>BT100</f>
        <v>-6.5280147631712929E-2</v>
      </c>
      <c r="BP104" s="43">
        <f t="shared" ref="BP104" si="135">BU100</f>
        <v>-0.10219116283395416</v>
      </c>
      <c r="BQ104" s="43">
        <f t="shared" ref="BQ104" si="136">BV100</f>
        <v>-0.15265414848305703</v>
      </c>
      <c r="BR104" s="43">
        <f t="shared" ref="BR104" si="137">BW100</f>
        <v>-5.7560294717464849E-2</v>
      </c>
      <c r="BS104" s="43"/>
      <c r="BT104" s="43"/>
      <c r="BU104" s="43"/>
      <c r="BV104" s="43"/>
      <c r="BW104" s="43"/>
      <c r="BX104" s="43"/>
      <c r="BY104" s="44"/>
      <c r="BZ104" s="35"/>
      <c r="CA104" s="42"/>
      <c r="CB104" s="43"/>
      <c r="CC104" s="43"/>
      <c r="CD104" s="43"/>
      <c r="CE104" s="43"/>
      <c r="CF104" s="43"/>
      <c r="CG104" s="43"/>
      <c r="CH104" s="43">
        <f>CM100</f>
        <v>-9.4015145947100004E-2</v>
      </c>
      <c r="CI104" s="43">
        <f t="shared" ref="CI104" si="138">CN100</f>
        <v>-0.10465206983858874</v>
      </c>
      <c r="CJ104" s="43">
        <f t="shared" ref="CJ104" si="139">CO100</f>
        <v>-0.19312748509909389</v>
      </c>
      <c r="CK104" s="43">
        <f t="shared" ref="CK104" si="140">CP100</f>
        <v>-5.3597381467769128E-2</v>
      </c>
      <c r="CL104" s="43"/>
      <c r="CM104" s="43"/>
      <c r="CN104" s="43"/>
      <c r="CO104" s="43"/>
      <c r="CP104" s="43"/>
      <c r="CQ104" s="43"/>
      <c r="CR104" s="44"/>
      <c r="CS104" s="35"/>
      <c r="CT104" s="42"/>
      <c r="CU104" s="43"/>
      <c r="CV104" s="43"/>
      <c r="CW104" s="43"/>
      <c r="CX104" s="43"/>
      <c r="CY104" s="43"/>
      <c r="CZ104" s="43"/>
      <c r="DA104" s="43">
        <f>DF100</f>
        <v>-0.13028252836792123</v>
      </c>
      <c r="DB104" s="43">
        <f t="shared" ref="DB104" si="141">DG100</f>
        <v>-8.8052893180775207E-2</v>
      </c>
      <c r="DC104" s="43">
        <f t="shared" ref="DC104" si="142">DH100</f>
        <v>-0.24021768753143863</v>
      </c>
      <c r="DD104" s="43">
        <f t="shared" ref="DD104" si="143">DI100</f>
        <v>-3.2375240824723331E-2</v>
      </c>
      <c r="DE104" s="43"/>
      <c r="DF104" s="43"/>
      <c r="DG104" s="43"/>
      <c r="DH104" s="43"/>
      <c r="DI104" s="43"/>
      <c r="DJ104" s="43"/>
      <c r="DK104" s="44"/>
      <c r="DL104" s="35"/>
      <c r="DM104" s="42"/>
      <c r="DN104" s="43"/>
      <c r="DO104" s="43"/>
      <c r="DP104" s="43"/>
      <c r="DQ104" s="43"/>
      <c r="DR104" s="43"/>
      <c r="DS104" s="43"/>
      <c r="DT104" s="43">
        <f>DY100</f>
        <v>-0.13322995281734668</v>
      </c>
      <c r="DU104" s="43">
        <f t="shared" ref="DU104" si="144">DZ100</f>
        <v>-0.11336760056461385</v>
      </c>
      <c r="DV104" s="43">
        <f t="shared" ref="DV104" si="145">EA100</f>
        <v>-0.247559785179017</v>
      </c>
      <c r="DW104" s="43">
        <f t="shared" ref="DW104" si="146">EB100</f>
        <v>-2.0863073374452045E-3</v>
      </c>
      <c r="DX104" s="43"/>
      <c r="DY104" s="43"/>
      <c r="DZ104" s="43"/>
      <c r="EA104" s="43"/>
      <c r="EB104" s="43"/>
      <c r="EC104" s="43"/>
      <c r="ED104" s="44"/>
    </row>
    <row r="105" spans="22:134">
      <c r="V105" s="42"/>
      <c r="W105" s="43"/>
      <c r="X105" s="43"/>
      <c r="Y105" s="43"/>
      <c r="Z105" s="43"/>
      <c r="AA105" s="43"/>
      <c r="AB105" s="43" t="s">
        <v>137</v>
      </c>
      <c r="AC105" s="43" t="s">
        <v>138</v>
      </c>
      <c r="AD105" s="43" t="s">
        <v>139</v>
      </c>
      <c r="AE105" s="43"/>
      <c r="AF105" s="43"/>
      <c r="AG105" s="43"/>
      <c r="AH105" s="43"/>
      <c r="AI105" s="43"/>
      <c r="AJ105" s="43"/>
      <c r="AK105" s="43"/>
      <c r="AL105" s="43"/>
      <c r="AM105" s="44"/>
      <c r="AN105" s="35"/>
      <c r="AO105" s="42"/>
      <c r="AP105" s="43"/>
      <c r="AQ105" s="43"/>
      <c r="AR105" s="43"/>
      <c r="AS105" s="43"/>
      <c r="AT105" s="43"/>
      <c r="AU105" s="43" t="s">
        <v>137</v>
      </c>
      <c r="AV105" s="43" t="s">
        <v>138</v>
      </c>
      <c r="AW105" s="43" t="s">
        <v>139</v>
      </c>
      <c r="AX105" s="43"/>
      <c r="AY105" s="43"/>
      <c r="AZ105" s="43"/>
      <c r="BA105" s="43"/>
      <c r="BB105" s="43"/>
      <c r="BC105" s="43"/>
      <c r="BD105" s="43"/>
      <c r="BE105" s="43"/>
      <c r="BF105" s="44"/>
      <c r="BG105" s="35"/>
      <c r="BH105" s="42"/>
      <c r="BI105" s="43"/>
      <c r="BJ105" s="43"/>
      <c r="BK105" s="43"/>
      <c r="BL105" s="43"/>
      <c r="BM105" s="43"/>
      <c r="BN105" s="43" t="s">
        <v>137</v>
      </c>
      <c r="BO105" s="43" t="s">
        <v>138</v>
      </c>
      <c r="BP105" s="43" t="s">
        <v>139</v>
      </c>
      <c r="BQ105" s="43"/>
      <c r="BR105" s="43"/>
      <c r="BS105" s="43"/>
      <c r="BT105" s="43"/>
      <c r="BU105" s="43"/>
      <c r="BV105" s="43"/>
      <c r="BW105" s="43"/>
      <c r="BX105" s="43"/>
      <c r="BY105" s="44"/>
      <c r="BZ105" s="35"/>
      <c r="CA105" s="42"/>
      <c r="CB105" s="43"/>
      <c r="CC105" s="43"/>
      <c r="CD105" s="43"/>
      <c r="CE105" s="43"/>
      <c r="CF105" s="43"/>
      <c r="CG105" s="43" t="s">
        <v>137</v>
      </c>
      <c r="CH105" s="43" t="s">
        <v>138</v>
      </c>
      <c r="CI105" s="43" t="s">
        <v>139</v>
      </c>
      <c r="CJ105" s="43"/>
      <c r="CK105" s="43"/>
      <c r="CL105" s="43"/>
      <c r="CM105" s="43"/>
      <c r="CN105" s="43"/>
      <c r="CO105" s="43"/>
      <c r="CP105" s="43"/>
      <c r="CQ105" s="43"/>
      <c r="CR105" s="44"/>
      <c r="CS105" s="35"/>
      <c r="CT105" s="42"/>
      <c r="CU105" s="43"/>
      <c r="CV105" s="43"/>
      <c r="CW105" s="43"/>
      <c r="CX105" s="43"/>
      <c r="CY105" s="43"/>
      <c r="CZ105" s="43" t="s">
        <v>137</v>
      </c>
      <c r="DA105" s="43" t="s">
        <v>138</v>
      </c>
      <c r="DB105" s="43" t="s">
        <v>139</v>
      </c>
      <c r="DC105" s="43"/>
      <c r="DD105" s="43"/>
      <c r="DE105" s="43"/>
      <c r="DF105" s="43"/>
      <c r="DG105" s="43"/>
      <c r="DH105" s="43"/>
      <c r="DI105" s="43"/>
      <c r="DJ105" s="43"/>
      <c r="DK105" s="44"/>
      <c r="DL105" s="35"/>
      <c r="DM105" s="42"/>
      <c r="DN105" s="43"/>
      <c r="DO105" s="43"/>
      <c r="DP105" s="43"/>
      <c r="DQ105" s="43"/>
      <c r="DR105" s="43"/>
      <c r="DS105" s="43" t="s">
        <v>137</v>
      </c>
      <c r="DT105" s="43" t="s">
        <v>138</v>
      </c>
      <c r="DU105" s="43" t="s">
        <v>139</v>
      </c>
      <c r="DV105" s="43"/>
      <c r="DW105" s="43"/>
      <c r="DX105" s="43"/>
      <c r="DY105" s="43"/>
      <c r="DZ105" s="43"/>
      <c r="EA105" s="43"/>
      <c r="EB105" s="43"/>
      <c r="EC105" s="43"/>
      <c r="ED105" s="44"/>
    </row>
    <row r="106" spans="22:134">
      <c r="V106" s="42"/>
      <c r="W106" s="43"/>
      <c r="X106" s="43"/>
      <c r="Y106" s="43"/>
      <c r="Z106" s="43"/>
      <c r="AA106" s="33">
        <v>15</v>
      </c>
      <c r="AB106" s="111" t="s">
        <v>140</v>
      </c>
      <c r="AC106" s="111"/>
      <c r="AD106" s="43"/>
      <c r="AE106" s="43"/>
      <c r="AF106" s="43"/>
      <c r="AG106" s="43"/>
      <c r="AH106" s="43"/>
      <c r="AI106" s="43"/>
      <c r="AJ106" s="43"/>
      <c r="AK106" s="43"/>
      <c r="AL106" s="43"/>
      <c r="AM106" s="44"/>
      <c r="AN106" s="35"/>
      <c r="AO106" s="42"/>
      <c r="AP106" s="43"/>
      <c r="AQ106" s="43"/>
      <c r="AR106" s="43"/>
      <c r="AS106" s="43"/>
      <c r="AT106" s="33">
        <v>15</v>
      </c>
      <c r="AU106" s="111" t="s">
        <v>140</v>
      </c>
      <c r="AV106" s="111"/>
      <c r="AW106" s="43"/>
      <c r="AX106" s="43"/>
      <c r="AY106" s="43"/>
      <c r="AZ106" s="43"/>
      <c r="BA106" s="43"/>
      <c r="BB106" s="43"/>
      <c r="BC106" s="43"/>
      <c r="BD106" s="43"/>
      <c r="BE106" s="43"/>
      <c r="BF106" s="44"/>
      <c r="BG106" s="35"/>
      <c r="BH106" s="42"/>
      <c r="BI106" s="43"/>
      <c r="BJ106" s="43"/>
      <c r="BK106" s="43"/>
      <c r="BL106" s="43"/>
      <c r="BM106" s="33">
        <v>15</v>
      </c>
      <c r="BN106" s="111" t="s">
        <v>140</v>
      </c>
      <c r="BO106" s="111"/>
      <c r="BP106" s="43"/>
      <c r="BQ106" s="43"/>
      <c r="BR106" s="43"/>
      <c r="BS106" s="43"/>
      <c r="BT106" s="43"/>
      <c r="BU106" s="43"/>
      <c r="BV106" s="43"/>
      <c r="BW106" s="43"/>
      <c r="BX106" s="43"/>
      <c r="BY106" s="44"/>
      <c r="BZ106" s="35"/>
      <c r="CA106" s="42"/>
      <c r="CB106" s="43"/>
      <c r="CC106" s="43"/>
      <c r="CD106" s="43"/>
      <c r="CE106" s="43"/>
      <c r="CF106" s="33">
        <v>15</v>
      </c>
      <c r="CG106" s="111" t="s">
        <v>140</v>
      </c>
      <c r="CH106" s="111"/>
      <c r="CI106" s="43"/>
      <c r="CJ106" s="43"/>
      <c r="CK106" s="43"/>
      <c r="CL106" s="43"/>
      <c r="CM106" s="43"/>
      <c r="CN106" s="43"/>
      <c r="CO106" s="43"/>
      <c r="CP106" s="43"/>
      <c r="CQ106" s="43"/>
      <c r="CR106" s="44"/>
      <c r="CS106" s="35"/>
      <c r="CT106" s="42"/>
      <c r="CU106" s="43"/>
      <c r="CV106" s="43"/>
      <c r="CW106" s="43"/>
      <c r="CX106" s="43"/>
      <c r="CY106" s="33">
        <v>15</v>
      </c>
      <c r="CZ106" s="111" t="s">
        <v>140</v>
      </c>
      <c r="DA106" s="111"/>
      <c r="DB106" s="43"/>
      <c r="DC106" s="43"/>
      <c r="DD106" s="43"/>
      <c r="DE106" s="43"/>
      <c r="DF106" s="43"/>
      <c r="DG106" s="43"/>
      <c r="DH106" s="43"/>
      <c r="DI106" s="43"/>
      <c r="DJ106" s="43"/>
      <c r="DK106" s="44"/>
      <c r="DL106" s="35"/>
      <c r="DM106" s="42"/>
      <c r="DN106" s="43"/>
      <c r="DO106" s="43"/>
      <c r="DP106" s="43"/>
      <c r="DQ106" s="43"/>
      <c r="DR106" s="33">
        <v>15</v>
      </c>
      <c r="DS106" s="111" t="s">
        <v>140</v>
      </c>
      <c r="DT106" s="111"/>
      <c r="DU106" s="43"/>
      <c r="DV106" s="43"/>
      <c r="DW106" s="43"/>
      <c r="DX106" s="43"/>
      <c r="DY106" s="43"/>
      <c r="DZ106" s="43"/>
      <c r="EA106" s="43"/>
      <c r="EB106" s="43"/>
      <c r="EC106" s="43"/>
      <c r="ED106" s="44"/>
    </row>
    <row r="107" spans="22:134">
      <c r="V107" s="42"/>
      <c r="W107" s="43"/>
      <c r="X107" s="43"/>
      <c r="Y107" s="43"/>
      <c r="Z107" s="43"/>
      <c r="AA107" s="43"/>
      <c r="AB107" s="43"/>
      <c r="AC107" s="43" t="s">
        <v>141</v>
      </c>
      <c r="AD107" s="43"/>
      <c r="AE107" s="43"/>
      <c r="AF107" s="43"/>
      <c r="AG107" s="43"/>
      <c r="AH107" s="43"/>
      <c r="AI107" s="43"/>
      <c r="AJ107" s="43"/>
      <c r="AK107" s="43"/>
      <c r="AL107" s="43"/>
      <c r="AM107" s="44"/>
      <c r="AN107" s="35"/>
      <c r="AO107" s="42"/>
      <c r="AP107" s="43"/>
      <c r="AQ107" s="43"/>
      <c r="AR107" s="43"/>
      <c r="AS107" s="43"/>
      <c r="AT107" s="43"/>
      <c r="AU107" s="43"/>
      <c r="AV107" s="43" t="s">
        <v>141</v>
      </c>
      <c r="AW107" s="43"/>
      <c r="AX107" s="43"/>
      <c r="AY107" s="43"/>
      <c r="AZ107" s="43"/>
      <c r="BA107" s="43"/>
      <c r="BB107" s="43"/>
      <c r="BC107" s="43"/>
      <c r="BD107" s="43"/>
      <c r="BE107" s="43"/>
      <c r="BF107" s="44"/>
      <c r="BG107" s="35"/>
      <c r="BH107" s="42"/>
      <c r="BI107" s="43"/>
      <c r="BJ107" s="43"/>
      <c r="BK107" s="43"/>
      <c r="BL107" s="43"/>
      <c r="BM107" s="43"/>
      <c r="BN107" s="43"/>
      <c r="BO107" s="43" t="s">
        <v>141</v>
      </c>
      <c r="BP107" s="43"/>
      <c r="BQ107" s="43"/>
      <c r="BR107" s="43"/>
      <c r="BS107" s="43"/>
      <c r="BT107" s="43"/>
      <c r="BU107" s="43"/>
      <c r="BV107" s="43"/>
      <c r="BW107" s="43"/>
      <c r="BX107" s="43"/>
      <c r="BY107" s="44"/>
      <c r="BZ107" s="35"/>
      <c r="CA107" s="42"/>
      <c r="CB107" s="43"/>
      <c r="CC107" s="43"/>
      <c r="CD107" s="43"/>
      <c r="CE107" s="43"/>
      <c r="CF107" s="43"/>
      <c r="CG107" s="43"/>
      <c r="CH107" s="43" t="s">
        <v>141</v>
      </c>
      <c r="CI107" s="43"/>
      <c r="CJ107" s="43"/>
      <c r="CK107" s="43"/>
      <c r="CL107" s="43"/>
      <c r="CM107" s="43"/>
      <c r="CN107" s="43"/>
      <c r="CO107" s="43"/>
      <c r="CP107" s="43"/>
      <c r="CQ107" s="43"/>
      <c r="CR107" s="44"/>
      <c r="CS107" s="35"/>
      <c r="CT107" s="42"/>
      <c r="CU107" s="43"/>
      <c r="CV107" s="43"/>
      <c r="CW107" s="43"/>
      <c r="CX107" s="43"/>
      <c r="CY107" s="43"/>
      <c r="CZ107" s="43"/>
      <c r="DA107" s="43" t="s">
        <v>141</v>
      </c>
      <c r="DB107" s="43"/>
      <c r="DC107" s="43"/>
      <c r="DD107" s="43"/>
      <c r="DE107" s="43"/>
      <c r="DF107" s="43"/>
      <c r="DG107" s="43"/>
      <c r="DH107" s="43"/>
      <c r="DI107" s="43"/>
      <c r="DJ107" s="43"/>
      <c r="DK107" s="44"/>
      <c r="DL107" s="35"/>
      <c r="DM107" s="42"/>
      <c r="DN107" s="43"/>
      <c r="DO107" s="43"/>
      <c r="DP107" s="43"/>
      <c r="DQ107" s="43"/>
      <c r="DR107" s="43"/>
      <c r="DS107" s="43"/>
      <c r="DT107" s="43" t="s">
        <v>141</v>
      </c>
      <c r="DU107" s="43"/>
      <c r="DV107" s="43"/>
      <c r="DW107" s="43"/>
      <c r="DX107" s="43"/>
      <c r="DY107" s="43"/>
      <c r="DZ107" s="43"/>
      <c r="EA107" s="43"/>
      <c r="EB107" s="43"/>
      <c r="EC107" s="43"/>
      <c r="ED107" s="44"/>
    </row>
    <row r="108" spans="22:134">
      <c r="V108" s="42"/>
      <c r="W108" s="43"/>
      <c r="X108" s="43"/>
      <c r="Y108" s="43"/>
      <c r="Z108" s="43"/>
      <c r="AA108" s="43" t="s">
        <v>184</v>
      </c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4"/>
      <c r="AN108" s="35"/>
      <c r="AO108" s="42"/>
      <c r="AP108" s="43"/>
      <c r="AQ108" s="43"/>
      <c r="AR108" s="43"/>
      <c r="AS108" s="43"/>
      <c r="AT108" s="43" t="s">
        <v>184</v>
      </c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4"/>
      <c r="BG108" s="35"/>
      <c r="BH108" s="42"/>
      <c r="BI108" s="43"/>
      <c r="BJ108" s="43"/>
      <c r="BK108" s="43"/>
      <c r="BL108" s="43"/>
      <c r="BM108" s="43" t="s">
        <v>184</v>
      </c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4"/>
      <c r="BZ108" s="35"/>
      <c r="CA108" s="42"/>
      <c r="CB108" s="43"/>
      <c r="CC108" s="43"/>
      <c r="CD108" s="43"/>
      <c r="CE108" s="43"/>
      <c r="CF108" s="43" t="s">
        <v>184</v>
      </c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4"/>
      <c r="CS108" s="35"/>
      <c r="CT108" s="42"/>
      <c r="CU108" s="43"/>
      <c r="CV108" s="43"/>
      <c r="CW108" s="43"/>
      <c r="CX108" s="43"/>
      <c r="CY108" s="43" t="s">
        <v>184</v>
      </c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4"/>
      <c r="DL108" s="35"/>
      <c r="DM108" s="42"/>
      <c r="DN108" s="43"/>
      <c r="DO108" s="43"/>
      <c r="DP108" s="43"/>
      <c r="DQ108" s="43"/>
      <c r="DR108" s="43" t="s">
        <v>184</v>
      </c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4"/>
    </row>
    <row r="109" spans="22:134">
      <c r="V109" s="42"/>
      <c r="W109" s="43"/>
      <c r="X109" s="43"/>
      <c r="Y109" s="43"/>
      <c r="Z109" s="78"/>
      <c r="AA109" s="43">
        <f>iNPUT!A36</f>
        <v>1</v>
      </c>
      <c r="AB109" s="43">
        <f>iNPUT!B36</f>
        <v>0</v>
      </c>
      <c r="AC109" s="43">
        <f>iNPUT!C36</f>
        <v>3.638528029453704E-2</v>
      </c>
      <c r="AD109" s="43">
        <f>iNPUT!D36</f>
        <v>2.8000000000000035E-2</v>
      </c>
      <c r="AE109" s="43">
        <f>iNPUT!E36</f>
        <v>6.4736868421052682E-2</v>
      </c>
      <c r="AF109" s="43">
        <f>iNPUT!F36</f>
        <v>8.0303426628302393E-2</v>
      </c>
      <c r="AG109" s="43">
        <f>iNPUT!G36</f>
        <v>-0.14538598281750395</v>
      </c>
      <c r="AH109" s="43">
        <f>iNPUT!H36</f>
        <v>0.16991169571485765</v>
      </c>
      <c r="AI109" s="43">
        <f>iNPUT!I36</f>
        <v>2.324962768812356E-2</v>
      </c>
      <c r="AJ109" s="43">
        <f>iNPUT!J36</f>
        <v>0.20623876035700922</v>
      </c>
      <c r="AK109" s="43"/>
      <c r="AL109" s="43"/>
      <c r="AM109" s="44"/>
      <c r="AN109" s="35"/>
      <c r="AO109" s="42"/>
      <c r="AP109" s="43"/>
      <c r="AQ109" s="43"/>
      <c r="AR109" s="43"/>
      <c r="AS109" s="78"/>
      <c r="AT109" s="43">
        <f>iNPUT!A35</f>
        <v>1</v>
      </c>
      <c r="AU109" s="43">
        <f>iNPUT!B35</f>
        <v>0</v>
      </c>
      <c r="AV109" s="43">
        <f>iNPUT!C35</f>
        <v>3.7574317183693674E-2</v>
      </c>
      <c r="AW109" s="43">
        <f>iNPUT!D35</f>
        <v>3.3777733333333435E-2</v>
      </c>
      <c r="AX109" s="43">
        <f>iNPUT!E35</f>
        <v>8.2105263157894764E-2</v>
      </c>
      <c r="AY109" s="43">
        <f>iNPUT!F35</f>
        <v>0.10959976458278831</v>
      </c>
      <c r="AZ109" s="43">
        <f>iNPUT!G35</f>
        <v>-0.12521341233192662</v>
      </c>
      <c r="BA109" s="43">
        <f>iNPUT!H35</f>
        <v>0.17367668399716238</v>
      </c>
      <c r="BB109" s="43">
        <f>iNPUT!I35</f>
        <v>1.7736573540439185E-2</v>
      </c>
      <c r="BC109" s="43">
        <f>iNPUT!J35</f>
        <v>0.20303143555040296</v>
      </c>
      <c r="BD109" s="43"/>
      <c r="BE109" s="43"/>
      <c r="BF109" s="44"/>
      <c r="BG109" s="35"/>
      <c r="BH109" s="42"/>
      <c r="BI109" s="43"/>
      <c r="BJ109" s="43"/>
      <c r="BK109" s="43"/>
      <c r="BL109" s="78"/>
      <c r="BM109" s="43">
        <f>iNPUT!A34</f>
        <v>1</v>
      </c>
      <c r="BN109" s="43">
        <f>iNPUT!B34</f>
        <v>0</v>
      </c>
      <c r="BO109" s="43">
        <f>iNPUT!C34</f>
        <v>0</v>
      </c>
      <c r="BP109" s="43">
        <f>iNPUT!D34</f>
        <v>1.7999977777777804E-2</v>
      </c>
      <c r="BQ109" s="43">
        <f>iNPUT!E34</f>
        <v>7.1315815789473727E-2</v>
      </c>
      <c r="BR109" s="43">
        <f>iNPUT!F34</f>
        <v>8.2657598744441549E-2</v>
      </c>
      <c r="BS109" s="43">
        <f>iNPUT!G34</f>
        <v>-9.1811024941760633E-2</v>
      </c>
      <c r="BT109" s="43">
        <f>iNPUT!H34</f>
        <v>0.17296224515168893</v>
      </c>
      <c r="BU109" s="43">
        <f>iNPUT!I34</f>
        <v>1.2440300369531174E-2</v>
      </c>
      <c r="BV109" s="43">
        <f>iNPUT!J34</f>
        <v>0.19733781681705698</v>
      </c>
      <c r="BW109" s="43"/>
      <c r="BX109" s="43"/>
      <c r="BY109" s="44"/>
      <c r="BZ109" s="35"/>
      <c r="CA109" s="42"/>
      <c r="CB109" s="43"/>
      <c r="CC109" s="43"/>
      <c r="CD109" s="43"/>
      <c r="CE109" s="78"/>
      <c r="CF109" s="43">
        <f>iNPUT!A33</f>
        <v>1</v>
      </c>
      <c r="CG109" s="43">
        <f>iNPUT!B33</f>
        <v>0</v>
      </c>
      <c r="CH109" s="43">
        <f>iNPUT!C33</f>
        <v>2.9488704625177244E-2</v>
      </c>
      <c r="CI109" s="43">
        <f>iNPUT!D33</f>
        <v>4.2222200000000105E-2</v>
      </c>
      <c r="CJ109" s="43">
        <f>iNPUT!E33</f>
        <v>6.0263184210526323E-2</v>
      </c>
      <c r="CK109" s="43">
        <f>iNPUT!F33</f>
        <v>5.6500130787339793E-2</v>
      </c>
      <c r="CL109" s="43">
        <f>iNPUT!G33</f>
        <v>-4.0630627393359597E-2</v>
      </c>
      <c r="CM109" s="43">
        <f>iNPUT!H33</f>
        <v>0.15053911180008772</v>
      </c>
      <c r="CN109" s="43">
        <f>iNPUT!I33</f>
        <v>9.4211113921422486E-3</v>
      </c>
      <c r="CO109" s="43">
        <f>iNPUT!J33</f>
        <v>0.1873772938797055</v>
      </c>
      <c r="CP109" s="43"/>
      <c r="CQ109" s="43"/>
      <c r="CR109" s="44"/>
      <c r="CS109" s="35"/>
      <c r="CT109" s="42"/>
      <c r="CU109" s="43"/>
      <c r="CV109" s="43"/>
      <c r="CW109" s="43"/>
      <c r="CX109" s="78"/>
      <c r="CY109" s="43">
        <f>iNPUT!A32</f>
        <v>1</v>
      </c>
      <c r="CZ109" s="43">
        <f>iNPUT!B32</f>
        <v>0</v>
      </c>
      <c r="DA109" s="43">
        <f>iNPUT!C32</f>
        <v>0.12271101361976247</v>
      </c>
      <c r="DB109" s="43">
        <f>iNPUT!D32</f>
        <v>0.11044442222222217</v>
      </c>
      <c r="DC109" s="43">
        <f>iNPUT!E32</f>
        <v>0.11447368421052635</v>
      </c>
      <c r="DD109" s="43">
        <f>iNPUT!F32</f>
        <v>0.13575723253989005</v>
      </c>
      <c r="DE109" s="43">
        <f>iNPUT!G32</f>
        <v>6.2033074126305642E-3</v>
      </c>
      <c r="DF109" s="43">
        <f>iNPUT!H32</f>
        <v>0.11322106743993587</v>
      </c>
      <c r="DG109" s="43">
        <f>iNPUT!I32</f>
        <v>2.0508118167682074E-3</v>
      </c>
      <c r="DH109" s="43">
        <f>iNPUT!J32</f>
        <v>0.12764029485379022</v>
      </c>
      <c r="DI109" s="43"/>
      <c r="DJ109" s="43"/>
      <c r="DK109" s="44"/>
      <c r="DL109" s="35"/>
      <c r="DM109" s="42"/>
      <c r="DN109" s="43"/>
      <c r="DO109" s="43"/>
      <c r="DP109" s="43"/>
      <c r="DQ109" s="78"/>
      <c r="DR109" s="43">
        <f>iNPUT!A31</f>
        <v>1</v>
      </c>
      <c r="DS109" s="43">
        <f>iNPUT!B31</f>
        <v>0</v>
      </c>
      <c r="DT109" s="43">
        <f>iNPUT!C31</f>
        <v>0.25398331162861626</v>
      </c>
      <c r="DU109" s="43">
        <f>iNPUT!D31</f>
        <v>0.29577775555555558</v>
      </c>
      <c r="DV109" s="43">
        <f>iNPUT!E31</f>
        <v>0.24605263157894741</v>
      </c>
      <c r="DW109" s="43">
        <f>iNPUT!F31</f>
        <v>0.24561862411718541</v>
      </c>
      <c r="DX109" s="43">
        <f>iNPUT!G31</f>
        <v>0</v>
      </c>
      <c r="DY109" s="43">
        <f>iNPUT!H31</f>
        <v>0</v>
      </c>
      <c r="DZ109" s="43">
        <f>iNPUT!I31</f>
        <v>0</v>
      </c>
      <c r="EA109" s="43">
        <f>iNPUT!J31</f>
        <v>0</v>
      </c>
      <c r="EB109" s="43"/>
      <c r="EC109" s="43"/>
      <c r="ED109" s="44"/>
    </row>
    <row r="110" spans="22:134">
      <c r="V110" s="42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4"/>
      <c r="AN110" s="35"/>
      <c r="AO110" s="42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4"/>
      <c r="BG110" s="35"/>
      <c r="BH110" s="42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4"/>
      <c r="BZ110" s="35"/>
      <c r="CA110" s="42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4"/>
      <c r="CS110" s="35"/>
      <c r="CT110" s="42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4"/>
      <c r="DL110" s="35"/>
      <c r="DM110" s="42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4"/>
    </row>
    <row r="111" spans="22:134">
      <c r="V111" s="42"/>
      <c r="W111" s="43"/>
      <c r="X111" s="43"/>
      <c r="Y111" s="43"/>
      <c r="Z111" s="43"/>
      <c r="AA111" s="43" t="s">
        <v>142</v>
      </c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4"/>
      <c r="AN111" s="35"/>
      <c r="AO111" s="42"/>
      <c r="AP111" s="43"/>
      <c r="AQ111" s="43"/>
      <c r="AR111" s="43"/>
      <c r="AS111" s="43"/>
      <c r="AT111" s="43" t="s">
        <v>142</v>
      </c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4"/>
      <c r="BG111" s="35"/>
      <c r="BH111" s="42"/>
      <c r="BI111" s="43"/>
      <c r="BJ111" s="43"/>
      <c r="BK111" s="43"/>
      <c r="BL111" s="43"/>
      <c r="BM111" s="43" t="s">
        <v>142</v>
      </c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4"/>
      <c r="BZ111" s="35"/>
      <c r="CA111" s="42"/>
      <c r="CB111" s="43"/>
      <c r="CC111" s="43"/>
      <c r="CD111" s="43"/>
      <c r="CE111" s="43"/>
      <c r="CF111" s="43" t="s">
        <v>142</v>
      </c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4"/>
      <c r="CS111" s="35"/>
      <c r="CT111" s="42"/>
      <c r="CU111" s="43"/>
      <c r="CV111" s="43"/>
      <c r="CW111" s="43"/>
      <c r="CX111" s="43"/>
      <c r="CY111" s="43" t="s">
        <v>142</v>
      </c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4"/>
      <c r="DL111" s="35"/>
      <c r="DM111" s="42"/>
      <c r="DN111" s="43"/>
      <c r="DO111" s="43"/>
      <c r="DP111" s="43"/>
      <c r="DQ111" s="43"/>
      <c r="DR111" s="43" t="s">
        <v>142</v>
      </c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4"/>
    </row>
    <row r="112" spans="22:134">
      <c r="V112" s="42"/>
      <c r="W112" s="43"/>
      <c r="X112" s="43"/>
      <c r="Y112" s="43"/>
      <c r="AB112" s="52" t="s">
        <v>107</v>
      </c>
      <c r="AC112" s="52"/>
      <c r="AD112" s="43">
        <f>AC47</f>
        <v>-0.13582682721693229</v>
      </c>
      <c r="AE112" s="43">
        <f>AD47</f>
        <v>2.8210646124842559E-2</v>
      </c>
      <c r="AF112" s="43">
        <f>AE47</f>
        <v>6.5818718592584272E-2</v>
      </c>
      <c r="AG112" s="43">
        <f>AF47</f>
        <v>0.11002434209672909</v>
      </c>
      <c r="AN112" s="35"/>
      <c r="AO112" s="42"/>
      <c r="AP112" s="43"/>
      <c r="AQ112" s="43"/>
      <c r="AR112" s="43"/>
      <c r="AS112" s="43"/>
      <c r="AU112" s="52" t="s">
        <v>107</v>
      </c>
      <c r="AV112" s="43">
        <f>AV47</f>
        <v>-0.21500529478711977</v>
      </c>
      <c r="AW112" s="43">
        <f>AW47</f>
        <v>3.7607994196248204E-2</v>
      </c>
      <c r="AX112" s="43">
        <f>AX47</f>
        <v>-4.2058102506903124E-2</v>
      </c>
      <c r="AY112" s="43">
        <f>AY47</f>
        <v>0.1648536571999891</v>
      </c>
      <c r="AZ112" s="43"/>
      <c r="BA112" s="43"/>
      <c r="BB112" s="43"/>
      <c r="BC112" s="43"/>
      <c r="BD112" s="43"/>
      <c r="BE112" s="43"/>
      <c r="BF112" s="44"/>
      <c r="BG112" s="35"/>
      <c r="BH112" s="42"/>
      <c r="BI112" s="43"/>
      <c r="BJ112" s="43"/>
      <c r="BK112" s="43"/>
      <c r="BL112" s="43"/>
      <c r="BM112" s="52" t="s">
        <v>107</v>
      </c>
      <c r="BN112" s="52"/>
      <c r="BO112" s="43">
        <f>BO47</f>
        <v>-0.27098501413724851</v>
      </c>
      <c r="BP112" s="43">
        <f>BP47</f>
        <v>4.0349237929959217E-2</v>
      </c>
      <c r="BQ112" s="43">
        <f>BQ47</f>
        <v>-0.10119071763815905</v>
      </c>
      <c r="BR112" s="43">
        <f>BR47</f>
        <v>0.17293173054060074</v>
      </c>
      <c r="BS112" s="43"/>
      <c r="BT112" s="43"/>
      <c r="BU112" s="43"/>
      <c r="BV112" s="43"/>
      <c r="BW112" s="43"/>
      <c r="BX112" s="43"/>
      <c r="BY112" s="44"/>
      <c r="BZ112" s="35"/>
      <c r="CA112" s="42"/>
      <c r="CB112" s="43"/>
      <c r="CC112" s="43"/>
      <c r="CD112" s="43"/>
      <c r="CE112" s="43"/>
      <c r="CF112" s="52" t="s">
        <v>107</v>
      </c>
      <c r="CG112" s="52"/>
      <c r="CH112" s="43">
        <f>CH47</f>
        <v>-0.32514276533575376</v>
      </c>
      <c r="CI112" s="43">
        <f>CI47</f>
        <v>4.2326591676088064E-2</v>
      </c>
      <c r="CJ112" s="43">
        <f>CJ47</f>
        <v>-0.13796902115797124</v>
      </c>
      <c r="CK112" s="43">
        <f>CK47</f>
        <v>0.16989904669998954</v>
      </c>
      <c r="CL112" s="43"/>
      <c r="CM112" s="43"/>
      <c r="CN112" s="43"/>
      <c r="CO112" s="43"/>
      <c r="CP112" s="43"/>
      <c r="CQ112" s="43"/>
      <c r="CR112" s="44"/>
      <c r="CS112" s="35"/>
      <c r="CT112" s="42"/>
      <c r="CU112" s="43"/>
      <c r="CV112" s="43"/>
      <c r="CW112" s="43"/>
      <c r="CX112" s="43"/>
      <c r="CY112" s="52" t="s">
        <v>107</v>
      </c>
      <c r="CZ112" s="52"/>
      <c r="DA112" s="43">
        <f>DA47</f>
        <v>-0.40619795185279822</v>
      </c>
      <c r="DB112" s="43">
        <f>DB47</f>
        <v>4.2061368370379125E-2</v>
      </c>
      <c r="DC112" s="43">
        <f>DC47</f>
        <v>-0.16407396778587655</v>
      </c>
      <c r="DD112" s="43">
        <f>DD47</f>
        <v>0.18431382788453515</v>
      </c>
      <c r="DE112" s="43"/>
      <c r="DF112" s="43"/>
      <c r="DG112" s="43"/>
      <c r="DH112" s="43"/>
      <c r="DI112" s="43"/>
      <c r="DJ112" s="43"/>
      <c r="DK112" s="44"/>
      <c r="DL112" s="35"/>
      <c r="DM112" s="42"/>
      <c r="DN112" s="43"/>
      <c r="DO112" s="43"/>
      <c r="DP112" s="43"/>
      <c r="DQ112" s="43"/>
      <c r="DR112" s="52" t="s">
        <v>107</v>
      </c>
      <c r="DS112" s="52"/>
      <c r="DT112" s="43">
        <f>DT47</f>
        <v>-0.5295358629756276</v>
      </c>
      <c r="DU112" s="43">
        <f>DU47</f>
        <v>4.3846735502569172E-2</v>
      </c>
      <c r="DV112" s="43">
        <f>DV47</f>
        <v>-0.1777206658658079</v>
      </c>
      <c r="DW112" s="43">
        <f>DW47</f>
        <v>-6.0906170771006254E-2</v>
      </c>
      <c r="DX112" s="43"/>
      <c r="DY112" s="43"/>
      <c r="DZ112" s="43"/>
      <c r="EA112" s="43"/>
      <c r="EB112" s="43"/>
      <c r="EC112" s="43"/>
      <c r="ED112" s="44"/>
    </row>
    <row r="113" spans="20:134">
      <c r="V113" s="42"/>
      <c r="W113" s="43"/>
      <c r="X113" s="43"/>
      <c r="Y113" s="43"/>
      <c r="AB113" s="52" t="s">
        <v>135</v>
      </c>
      <c r="AC113" s="52"/>
      <c r="AD113" s="43">
        <f>AC104</f>
        <v>1.0853068212239223E-2</v>
      </c>
      <c r="AE113" s="43">
        <f>AD104</f>
        <v>-2.6999092530254044E-2</v>
      </c>
      <c r="AF113" s="43">
        <f>AE104</f>
        <v>-1.0899981324932709E-2</v>
      </c>
      <c r="AG113" s="43">
        <f>AF104</f>
        <v>3.0274382392444555E-2</v>
      </c>
      <c r="AM113" s="44"/>
      <c r="AN113" s="35"/>
      <c r="AO113" s="42"/>
      <c r="AP113" s="43"/>
      <c r="AQ113" s="43"/>
      <c r="AR113" s="43"/>
      <c r="AS113" s="43"/>
      <c r="AU113" s="52" t="s">
        <v>135</v>
      </c>
      <c r="AV113" s="43">
        <f>AV104</f>
        <v>-3.7525631246987441E-2</v>
      </c>
      <c r="AW113" s="43">
        <f>AW104</f>
        <v>-8.4804352420380869E-2</v>
      </c>
      <c r="AX113" s="43">
        <f>AX104</f>
        <v>-9.7191398632345688E-2</v>
      </c>
      <c r="AY113" s="43">
        <f>AY104</f>
        <v>-3.2424519640915E-2</v>
      </c>
      <c r="AZ113" s="43"/>
      <c r="BA113" s="43"/>
      <c r="BB113" s="43"/>
      <c r="BC113" s="43"/>
      <c r="BD113" s="43"/>
      <c r="BE113" s="43"/>
      <c r="BF113" s="44"/>
      <c r="BG113" s="35"/>
      <c r="BH113" s="42"/>
      <c r="BI113" s="43"/>
      <c r="BJ113" s="43"/>
      <c r="BK113" s="43"/>
      <c r="BL113" s="43"/>
      <c r="BM113" s="52" t="s">
        <v>135</v>
      </c>
      <c r="BN113" s="52"/>
      <c r="BO113" s="43">
        <f>BO104</f>
        <v>-6.5280147631712929E-2</v>
      </c>
      <c r="BP113" s="43">
        <f>BP104</f>
        <v>-0.10219116283395416</v>
      </c>
      <c r="BQ113" s="43">
        <f>BQ104</f>
        <v>-0.15265414848305703</v>
      </c>
      <c r="BR113" s="43">
        <f>BR104</f>
        <v>-5.7560294717464849E-2</v>
      </c>
      <c r="BS113" s="43"/>
      <c r="BT113" s="43"/>
      <c r="BU113" s="43"/>
      <c r="BV113" s="43"/>
      <c r="BW113" s="43"/>
      <c r="BX113" s="43"/>
      <c r="BY113" s="44"/>
      <c r="BZ113" s="35"/>
      <c r="CA113" s="42"/>
      <c r="CB113" s="43"/>
      <c r="CC113" s="43"/>
      <c r="CD113" s="43"/>
      <c r="CE113" s="43"/>
      <c r="CF113" s="52" t="s">
        <v>135</v>
      </c>
      <c r="CG113" s="52"/>
      <c r="CH113" s="43">
        <f>CH104</f>
        <v>-9.4015145947100004E-2</v>
      </c>
      <c r="CI113" s="43">
        <f>CI104</f>
        <v>-0.10465206983858874</v>
      </c>
      <c r="CJ113" s="43">
        <f>CJ104</f>
        <v>-0.19312748509909389</v>
      </c>
      <c r="CK113" s="43">
        <f>CK104</f>
        <v>-5.3597381467769128E-2</v>
      </c>
      <c r="CL113" s="43"/>
      <c r="CM113" s="43"/>
      <c r="CN113" s="43"/>
      <c r="CO113" s="43"/>
      <c r="CP113" s="43"/>
      <c r="CQ113" s="43"/>
      <c r="CR113" s="44"/>
      <c r="CS113" s="35"/>
      <c r="CT113" s="42"/>
      <c r="CU113" s="43"/>
      <c r="CV113" s="43"/>
      <c r="CW113" s="43"/>
      <c r="CX113" s="43"/>
      <c r="CY113" s="52" t="s">
        <v>135</v>
      </c>
      <c r="CZ113" s="52"/>
      <c r="DA113" s="43">
        <f>DA104</f>
        <v>-0.13028252836792123</v>
      </c>
      <c r="DB113" s="43">
        <f>DB104</f>
        <v>-8.8052893180775207E-2</v>
      </c>
      <c r="DC113" s="43">
        <f>DC104</f>
        <v>-0.24021768753143863</v>
      </c>
      <c r="DD113" s="43">
        <f>DD104</f>
        <v>-3.2375240824723331E-2</v>
      </c>
      <c r="DE113" s="43"/>
      <c r="DF113" s="43"/>
      <c r="DG113" s="43"/>
      <c r="DH113" s="43"/>
      <c r="DI113" s="43"/>
      <c r="DJ113" s="43"/>
      <c r="DK113" s="44"/>
      <c r="DL113" s="35"/>
      <c r="DM113" s="42"/>
      <c r="DN113" s="43"/>
      <c r="DO113" s="43"/>
      <c r="DP113" s="43"/>
      <c r="DQ113" s="43"/>
      <c r="DR113" s="52" t="s">
        <v>135</v>
      </c>
      <c r="DS113" s="52"/>
      <c r="DT113" s="43">
        <f>DT104</f>
        <v>-0.13322995281734668</v>
      </c>
      <c r="DU113" s="43">
        <f>DU104</f>
        <v>-0.11336760056461385</v>
      </c>
      <c r="DV113" s="43">
        <f>DV104</f>
        <v>-0.247559785179017</v>
      </c>
      <c r="DW113" s="43">
        <f>DW104</f>
        <v>-2.0863073374452045E-3</v>
      </c>
      <c r="DX113" s="43"/>
      <c r="DY113" s="43"/>
      <c r="DZ113" s="43"/>
      <c r="EA113" s="43"/>
      <c r="EB113" s="43"/>
      <c r="EC113" s="43"/>
      <c r="ED113" s="44"/>
    </row>
    <row r="114" spans="20:134">
      <c r="V114" s="42"/>
      <c r="W114" s="43"/>
      <c r="X114" s="43"/>
      <c r="Y114" s="43"/>
      <c r="Z114" s="43"/>
      <c r="AA114" s="43"/>
      <c r="AB114" s="58" t="s">
        <v>140</v>
      </c>
      <c r="AC114" s="36">
        <f t="array" ref="AC114:AL129">MMULT(AC82:AC97,AA109:AJ109)</f>
        <v>-0.10535596676434471</v>
      </c>
      <c r="AD114" s="36">
        <v>0</v>
      </c>
      <c r="AE114" s="36">
        <v>-3.8334063814226106E-3</v>
      </c>
      <c r="AF114" s="36">
        <v>-2.9499670694016554E-3</v>
      </c>
      <c r="AG114" s="36">
        <v>-6.8204153577961831E-3</v>
      </c>
      <c r="AH114" s="36">
        <v>-8.4604451469144203E-3</v>
      </c>
      <c r="AI114" s="36">
        <v>1.5317280773722537E-2</v>
      </c>
      <c r="AJ114" s="36">
        <v>-1.7901210966607992E-2</v>
      </c>
      <c r="AK114" s="36">
        <v>-2.4494870019933341E-3</v>
      </c>
      <c r="AL114" s="36">
        <v>-2.1728483981692717E-2</v>
      </c>
      <c r="AM114" s="44"/>
      <c r="AN114" s="35"/>
      <c r="AO114" s="42"/>
      <c r="AP114" s="43"/>
      <c r="AQ114" s="43"/>
      <c r="AR114" s="43"/>
      <c r="AS114" s="43"/>
      <c r="AT114" s="43"/>
      <c r="AU114" s="58" t="s">
        <v>140</v>
      </c>
      <c r="AV114" s="36">
        <f t="array" ref="AV114:BE129">MMULT(AV82:AV97,AT109:BC109)</f>
        <v>-0.16454447833884936</v>
      </c>
      <c r="AW114" s="36">
        <v>0</v>
      </c>
      <c r="AX114" s="36">
        <v>-6.1826464199293387E-3</v>
      </c>
      <c r="AY114" s="36">
        <v>-5.5579395108021129E-3</v>
      </c>
      <c r="AZ114" s="36">
        <v>-1.3509967695189742E-2</v>
      </c>
      <c r="BA114" s="36">
        <v>-1.8034036089335601E-2</v>
      </c>
      <c r="BB114" s="36">
        <v>2.0603175613184112E-2</v>
      </c>
      <c r="BC114" s="36">
        <v>-2.8577539367934269E-2</v>
      </c>
      <c r="BD114" s="36">
        <v>-2.9184552407302044E-3</v>
      </c>
      <c r="BE114" s="36">
        <v>-3.3407701649028766E-2</v>
      </c>
      <c r="BF114" s="44"/>
      <c r="BG114" s="35"/>
      <c r="BH114" s="42"/>
      <c r="BI114" s="43"/>
      <c r="BJ114" s="43"/>
      <c r="BK114" s="43"/>
      <c r="BL114" s="43"/>
      <c r="BM114" s="43"/>
      <c r="BN114" s="58" t="s">
        <v>140</v>
      </c>
      <c r="BO114" s="36">
        <f t="array" ref="BO114:BX129">MMULT(BO82:BO97,BM109:BV109)</f>
        <v>-0.21134462113707278</v>
      </c>
      <c r="BP114" s="36">
        <v>0</v>
      </c>
      <c r="BQ114" s="36">
        <v>0</v>
      </c>
      <c r="BR114" s="36">
        <v>-3.8041984839201791E-3</v>
      </c>
      <c r="BS114" s="36">
        <v>-1.5072214069107599E-2</v>
      </c>
      <c r="BT114" s="36">
        <v>-1.7469238890744181E-2</v>
      </c>
      <c r="BU114" s="36">
        <v>1.9403766282522741E-2</v>
      </c>
      <c r="BV114" s="36">
        <v>-3.6554640172601197E-2</v>
      </c>
      <c r="BW114" s="36">
        <v>-2.6291905684299524E-3</v>
      </c>
      <c r="BX114" s="36">
        <v>-4.1706286131217976E-2</v>
      </c>
      <c r="BY114" s="44"/>
      <c r="BZ114" s="35"/>
      <c r="CA114" s="42"/>
      <c r="CB114" s="43"/>
      <c r="CC114" s="43"/>
      <c r="CD114" s="43"/>
      <c r="CE114" s="43"/>
      <c r="CF114" s="43"/>
      <c r="CG114" s="58" t="s">
        <v>140</v>
      </c>
      <c r="CH114" s="36">
        <f t="array" ref="CH114:CQ129">MMULT(CH82:CH97,CF109:CO109)</f>
        <v>-0.2462359547479481</v>
      </c>
      <c r="CI114" s="36">
        <v>0</v>
      </c>
      <c r="CJ114" s="36">
        <v>-7.2611793376607513E-3</v>
      </c>
      <c r="CK114" s="36">
        <v>-1.0396623728558841E-2</v>
      </c>
      <c r="CL114" s="36">
        <v>-1.4838962700230419E-2</v>
      </c>
      <c r="CM114" s="36">
        <v>-1.391236364780455E-2</v>
      </c>
      <c r="CN114" s="36">
        <v>1.0004721328212035E-2</v>
      </c>
      <c r="CO114" s="36">
        <v>-3.7068141921002697E-2</v>
      </c>
      <c r="CP114" s="36">
        <v>-2.319816358430917E-3</v>
      </c>
      <c r="CQ114" s="36">
        <v>-4.6139026856556138E-2</v>
      </c>
      <c r="CR114" s="44"/>
      <c r="CS114" s="35"/>
      <c r="CT114" s="42"/>
      <c r="CU114" s="43"/>
      <c r="CV114" s="43"/>
      <c r="CW114" s="43"/>
      <c r="CX114" s="43"/>
      <c r="CY114" s="43"/>
      <c r="CZ114" s="58" t="s">
        <v>140</v>
      </c>
      <c r="DA114" s="36">
        <f t="array" ref="DA114:DJ129">MMULT(DA82:DA97,CY109:DH109)</f>
        <v>-0.27870893908400357</v>
      </c>
      <c r="DB114" s="36">
        <v>0</v>
      </c>
      <c r="DC114" s="36">
        <v>-3.4200656419886712E-2</v>
      </c>
      <c r="DD114" s="36">
        <v>-3.0781847745301291E-2</v>
      </c>
      <c r="DE114" s="36">
        <v>-3.1904839079353049E-2</v>
      </c>
      <c r="DF114" s="36">
        <v>-3.7836754254173127E-2</v>
      </c>
      <c r="DG114" s="36">
        <v>-1.7289172277861998E-3</v>
      </c>
      <c r="DH114" s="36">
        <v>-3.1555723588142945E-2</v>
      </c>
      <c r="DI114" s="36">
        <v>-5.7157958571240502E-4</v>
      </c>
      <c r="DJ114" s="36">
        <v>-3.5574491163069273E-2</v>
      </c>
      <c r="DK114" s="44"/>
      <c r="DL114" s="35"/>
      <c r="DM114" s="42"/>
      <c r="DN114" s="43"/>
      <c r="DO114" s="43"/>
      <c r="DP114" s="43"/>
      <c r="DQ114" s="43"/>
      <c r="DR114" s="43"/>
      <c r="DS114" s="58" t="s">
        <v>140</v>
      </c>
      <c r="DT114" s="36">
        <f t="array" ref="DT114:EC129">MMULT(DT82:DT97,DR109:EA109)</f>
        <v>-0.30246010301475174</v>
      </c>
      <c r="DU114" s="36">
        <v>0</v>
      </c>
      <c r="DV114" s="36">
        <v>-7.6819818599219061E-2</v>
      </c>
      <c r="DW114" s="36">
        <v>-8.9460970414805399E-2</v>
      </c>
      <c r="DX114" s="36">
        <v>-7.4421104294419185E-2</v>
      </c>
      <c r="DY114" s="36">
        <v>-7.428983435282549E-2</v>
      </c>
      <c r="DZ114" s="36">
        <v>0</v>
      </c>
      <c r="EA114" s="36">
        <v>0</v>
      </c>
      <c r="EB114" s="36">
        <v>0</v>
      </c>
      <c r="EC114" s="36">
        <v>0</v>
      </c>
      <c r="ED114" s="44"/>
    </row>
    <row r="115" spans="20:134">
      <c r="V115" s="42"/>
      <c r="W115" s="43"/>
      <c r="X115" s="43"/>
      <c r="Y115" s="43"/>
      <c r="Z115" s="43"/>
      <c r="AA115" s="43"/>
      <c r="AB115" s="43"/>
      <c r="AC115" s="36">
        <v>1.9402597826387664E-2</v>
      </c>
      <c r="AD115" s="36">
        <v>0</v>
      </c>
      <c r="AE115" s="36">
        <v>7.0596896035529026E-4</v>
      </c>
      <c r="AF115" s="36">
        <v>5.4327273913885529E-4</v>
      </c>
      <c r="AG115" s="36">
        <v>1.256063422513461E-3</v>
      </c>
      <c r="AH115" s="36">
        <v>1.5580950909497814E-3</v>
      </c>
      <c r="AI115" s="36">
        <v>-2.8208657542021362E-3</v>
      </c>
      <c r="AJ115" s="36">
        <v>3.296728297954939E-3</v>
      </c>
      <c r="AK115" s="36">
        <v>4.5110317564590863E-4</v>
      </c>
      <c r="AL115" s="36">
        <v>4.001567723419793E-3</v>
      </c>
      <c r="AM115" s="44"/>
      <c r="AN115" s="35"/>
      <c r="AO115" s="42"/>
      <c r="AP115" s="43"/>
      <c r="AQ115" s="43"/>
      <c r="AR115" s="43"/>
      <c r="AS115" s="43"/>
      <c r="AT115" s="43"/>
      <c r="AU115" s="43"/>
      <c r="AV115" s="36">
        <v>2.5196196005126705E-2</v>
      </c>
      <c r="AW115" s="36">
        <v>0</v>
      </c>
      <c r="AX115" s="36">
        <v>9.4672986051914628E-4</v>
      </c>
      <c r="AY115" s="36">
        <v>8.5107038967557099E-4</v>
      </c>
      <c r="AZ115" s="36">
        <v>2.0687403035788247E-3</v>
      </c>
      <c r="BA115" s="36">
        <v>2.7614971505436781E-3</v>
      </c>
      <c r="BB115" s="36">
        <v>-3.1549016795859725E-3</v>
      </c>
      <c r="BC115" s="36">
        <v>4.375991771512956E-3</v>
      </c>
      <c r="BD115" s="36">
        <v>4.4689418338424982E-4</v>
      </c>
      <c r="BE115" s="36">
        <v>5.1156198453302035E-3</v>
      </c>
      <c r="BF115" s="44"/>
      <c r="BG115" s="35"/>
      <c r="BH115" s="42"/>
      <c r="BI115" s="43"/>
      <c r="BJ115" s="43"/>
      <c r="BK115" s="43"/>
      <c r="BL115" s="43"/>
      <c r="BM115" s="43"/>
      <c r="BN115" s="43"/>
      <c r="BO115" s="36">
        <v>2.7676611878872766E-2</v>
      </c>
      <c r="BP115" s="36">
        <v>0</v>
      </c>
      <c r="BQ115" s="36">
        <v>0</v>
      </c>
      <c r="BR115" s="36">
        <v>4.9817839878389105E-4</v>
      </c>
      <c r="BS115" s="36">
        <v>1.9737801544304507E-3</v>
      </c>
      <c r="BT115" s="36">
        <v>2.2876822792895096E-3</v>
      </c>
      <c r="BU115" s="36">
        <v>-2.5410181035146161E-3</v>
      </c>
      <c r="BV115" s="36">
        <v>4.7870089287617374E-3</v>
      </c>
      <c r="BW115" s="36">
        <v>3.4430536498411177E-4</v>
      </c>
      <c r="BX115" s="36">
        <v>5.4616421650697774E-3</v>
      </c>
      <c r="BY115" s="44"/>
      <c r="BZ115" s="35"/>
      <c r="CA115" s="42"/>
      <c r="CB115" s="43"/>
      <c r="CC115" s="43"/>
      <c r="CD115" s="43"/>
      <c r="CE115" s="43"/>
      <c r="CF115" s="43"/>
      <c r="CG115" s="43"/>
      <c r="CH115" s="36">
        <v>3.0774864945356851E-2</v>
      </c>
      <c r="CI115" s="36">
        <v>0</v>
      </c>
      <c r="CJ115" s="36">
        <v>9.0751090225334966E-4</v>
      </c>
      <c r="CK115" s="36">
        <v>1.2993825026958493E-3</v>
      </c>
      <c r="CL115" s="36">
        <v>1.8545913552561091E-3</v>
      </c>
      <c r="CM115" s="36">
        <v>1.7387838943753809E-3</v>
      </c>
      <c r="CN115" s="36">
        <v>-1.2504020706757581E-3</v>
      </c>
      <c r="CO115" s="36">
        <v>4.6328208346416754E-3</v>
      </c>
      <c r="CP115" s="36">
        <v>2.8993343072834056E-4</v>
      </c>
      <c r="CQ115" s="36">
        <v>5.7665109129743774E-3</v>
      </c>
      <c r="CR115" s="44"/>
      <c r="CS115" s="35"/>
      <c r="CT115" s="42"/>
      <c r="CU115" s="43"/>
      <c r="CV115" s="43"/>
      <c r="CW115" s="43"/>
      <c r="CX115" s="43"/>
      <c r="CY115" s="43"/>
      <c r="CZ115" s="43"/>
      <c r="DA115" s="36">
        <v>3.0295754639425212E-2</v>
      </c>
      <c r="DB115" s="36">
        <v>0</v>
      </c>
      <c r="DC115" s="36">
        <v>3.7176227601794891E-3</v>
      </c>
      <c r="DD115" s="36">
        <v>3.3459971169375242E-3</v>
      </c>
      <c r="DE115" s="36">
        <v>3.4680666495131504E-3</v>
      </c>
      <c r="DF115" s="36">
        <v>4.1128678075559016E-3</v>
      </c>
      <c r="DG115" s="36">
        <v>1.8793387932598322E-4</v>
      </c>
      <c r="DH115" s="36">
        <v>3.4301176791741122E-3</v>
      </c>
      <c r="DI115" s="36">
        <v>6.2130891612443466E-5</v>
      </c>
      <c r="DJ115" s="36">
        <v>3.8669590549943169E-3</v>
      </c>
      <c r="DK115" s="44"/>
      <c r="DL115" s="35"/>
      <c r="DM115" s="42"/>
      <c r="DN115" s="43"/>
      <c r="DO115" s="43"/>
      <c r="DP115" s="43"/>
      <c r="DQ115" s="43"/>
      <c r="DR115" s="43"/>
      <c r="DS115" s="43"/>
      <c r="DT115" s="36">
        <v>2.8228828627918735E-2</v>
      </c>
      <c r="DU115" s="36">
        <v>0</v>
      </c>
      <c r="DV115" s="36">
        <v>7.1696513783154883E-3</v>
      </c>
      <c r="DW115" s="36">
        <v>8.3494595735282163E-3</v>
      </c>
      <c r="DX115" s="36">
        <v>6.945777570290532E-3</v>
      </c>
      <c r="DY115" s="36">
        <v>6.9335260480292149E-3</v>
      </c>
      <c r="DZ115" s="36">
        <v>0</v>
      </c>
      <c r="EA115" s="36">
        <v>0</v>
      </c>
      <c r="EB115" s="36">
        <v>0</v>
      </c>
      <c r="EC115" s="36">
        <v>0</v>
      </c>
      <c r="ED115" s="44"/>
    </row>
    <row r="116" spans="20:134">
      <c r="V116" s="42"/>
      <c r="W116" s="43"/>
      <c r="X116" s="43"/>
      <c r="Y116" s="43"/>
      <c r="Z116" s="43"/>
      <c r="AA116" s="43"/>
      <c r="AB116" s="43"/>
      <c r="AC116" s="36">
        <v>4.9683109629065157E-2</v>
      </c>
      <c r="AD116" s="36">
        <v>0</v>
      </c>
      <c r="AE116" s="36">
        <v>1.807733869757748E-3</v>
      </c>
      <c r="AF116" s="36">
        <v>1.3911270696138262E-3</v>
      </c>
      <c r="AG116" s="36">
        <v>3.2163289308055265E-3</v>
      </c>
      <c r="AH116" s="36">
        <v>3.9897239487635379E-3</v>
      </c>
      <c r="AI116" s="36">
        <v>-7.223227722851432E-3</v>
      </c>
      <c r="AJ116" s="36">
        <v>8.4417414054616322E-3</v>
      </c>
      <c r="AK116" s="36">
        <v>1.1551138012639915E-3</v>
      </c>
      <c r="AL116" s="36">
        <v>1.0246582940579787E-2</v>
      </c>
      <c r="AM116" s="44"/>
      <c r="AN116" s="35"/>
      <c r="AO116" s="42"/>
      <c r="AP116" s="43"/>
      <c r="AQ116" s="43"/>
      <c r="AR116" s="43"/>
      <c r="AS116" s="43"/>
      <c r="AT116" s="43"/>
      <c r="AU116" s="43"/>
      <c r="AV116" s="36">
        <v>-3.177126801866504E-2</v>
      </c>
      <c r="AW116" s="36">
        <v>0</v>
      </c>
      <c r="AX116" s="36">
        <v>-1.1937837018614632E-3</v>
      </c>
      <c r="AY116" s="36">
        <v>-1.0731614187963327E-3</v>
      </c>
      <c r="AZ116" s="36">
        <v>-2.6085883215324988E-3</v>
      </c>
      <c r="BA116" s="36">
        <v>-3.4821234953423593E-3</v>
      </c>
      <c r="BB116" s="36">
        <v>3.9781888827292592E-3</v>
      </c>
      <c r="BC116" s="36">
        <v>-5.5179284758668391E-3</v>
      </c>
      <c r="BD116" s="36">
        <v>-5.6351343168605601E-4</v>
      </c>
      <c r="BE116" s="36">
        <v>-6.4505661550861701E-3</v>
      </c>
      <c r="BF116" s="44"/>
      <c r="BG116" s="35"/>
      <c r="BH116" s="42"/>
      <c r="BI116" s="43"/>
      <c r="BJ116" s="43"/>
      <c r="BK116" s="43"/>
      <c r="BL116" s="43"/>
      <c r="BM116" s="43"/>
      <c r="BN116" s="43"/>
      <c r="BO116" s="36">
        <v>-7.3506471025358566E-2</v>
      </c>
      <c r="BP116" s="36">
        <v>0</v>
      </c>
      <c r="BQ116" s="36">
        <v>0</v>
      </c>
      <c r="BR116" s="36">
        <v>-1.3231148449793222E-3</v>
      </c>
      <c r="BS116" s="36">
        <v>-5.2421739469787594E-3</v>
      </c>
      <c r="BT116" s="36">
        <v>-6.075868387134007E-3</v>
      </c>
      <c r="BU116" s="36">
        <v>6.7487044446900004E-3</v>
      </c>
      <c r="BV116" s="36">
        <v>-1.2713844261723587E-2</v>
      </c>
      <c r="BW116" s="36">
        <v>-9.1444257865970079E-4</v>
      </c>
      <c r="BX116" s="36">
        <v>-1.4505606514070514E-2</v>
      </c>
      <c r="BY116" s="44"/>
      <c r="BZ116" s="35"/>
      <c r="CA116" s="42"/>
      <c r="CB116" s="43"/>
      <c r="CC116" s="43"/>
      <c r="CD116" s="43"/>
      <c r="CE116" s="43"/>
      <c r="CF116" s="43"/>
      <c r="CG116" s="43"/>
      <c r="CH116" s="36">
        <v>-9.9415701048516256E-2</v>
      </c>
      <c r="CI116" s="36">
        <v>0</v>
      </c>
      <c r="CJ116" s="36">
        <v>-2.9316402433246197E-3</v>
      </c>
      <c r="CK116" s="36">
        <v>-4.1975496128106738E-3</v>
      </c>
      <c r="CL116" s="36">
        <v>-5.9911067057053504E-3</v>
      </c>
      <c r="CM116" s="36">
        <v>-5.6170001115562421E-3</v>
      </c>
      <c r="CN116" s="36">
        <v>4.0393223063518932E-3</v>
      </c>
      <c r="CO116" s="36">
        <v>-1.4965951334826687E-2</v>
      </c>
      <c r="CP116" s="36">
        <v>-9.3660639370598457E-4</v>
      </c>
      <c r="CQ116" s="36">
        <v>-1.8628245031624777E-2</v>
      </c>
      <c r="CR116" s="44"/>
      <c r="CS116" s="35"/>
      <c r="CT116" s="42"/>
      <c r="CU116" s="43"/>
      <c r="CV116" s="43"/>
      <c r="CW116" s="43"/>
      <c r="CX116" s="43"/>
      <c r="CY116" s="43"/>
      <c r="CZ116" s="43"/>
      <c r="DA116" s="36">
        <v>-0.1237442022245287</v>
      </c>
      <c r="DB116" s="36">
        <v>0</v>
      </c>
      <c r="DC116" s="36">
        <v>-1.5184776484540783E-2</v>
      </c>
      <c r="DD116" s="36">
        <v>-1.3666856918037892E-2</v>
      </c>
      <c r="DE116" s="36">
        <v>-1.4165454728334212E-2</v>
      </c>
      <c r="DF116" s="36">
        <v>-1.6799170436858524E-2</v>
      </c>
      <c r="DG116" s="36">
        <v>-7.6762332692947442E-4</v>
      </c>
      <c r="DH116" s="36">
        <v>-1.4010450665364427E-2</v>
      </c>
      <c r="DI116" s="36">
        <v>-2.5377607217861816E-4</v>
      </c>
      <c r="DJ116" s="36">
        <v>-1.5794746458385887E-2</v>
      </c>
      <c r="DK116" s="44"/>
      <c r="DL116" s="35"/>
      <c r="DM116" s="42"/>
      <c r="DN116" s="43"/>
      <c r="DO116" s="43"/>
      <c r="DP116" s="43"/>
      <c r="DQ116" s="43"/>
      <c r="DR116" s="43"/>
      <c r="DS116" s="43"/>
      <c r="DT116" s="36">
        <v>-0.15344095193150609</v>
      </c>
      <c r="DU116" s="36">
        <v>0</v>
      </c>
      <c r="DV116" s="36">
        <v>-3.8971441111011237E-2</v>
      </c>
      <c r="DW116" s="36">
        <v>-4.5384420372608758E-2</v>
      </c>
      <c r="DX116" s="36">
        <v>-3.7754550014725843E-2</v>
      </c>
      <c r="DY116" s="36">
        <v>-3.7687955496647711E-2</v>
      </c>
      <c r="DZ116" s="36">
        <v>0</v>
      </c>
      <c r="EA116" s="36">
        <v>0</v>
      </c>
      <c r="EB116" s="36">
        <v>0</v>
      </c>
      <c r="EC116" s="36">
        <v>0</v>
      </c>
      <c r="ED116" s="44"/>
    </row>
    <row r="117" spans="20:134">
      <c r="V117" s="42"/>
      <c r="W117" s="43"/>
      <c r="X117" s="43"/>
      <c r="Y117" s="43"/>
      <c r="Z117" s="43"/>
      <c r="AA117" s="43"/>
      <c r="AB117" s="43"/>
      <c r="AC117" s="36">
        <v>6.2666637840130809E-2</v>
      </c>
      <c r="AD117" s="36">
        <v>0</v>
      </c>
      <c r="AE117" s="36">
        <v>2.2801431829294009E-3</v>
      </c>
      <c r="AF117" s="36">
        <v>1.7546658595236648E-3</v>
      </c>
      <c r="AG117" s="36">
        <v>4.0568418882463092E-3</v>
      </c>
      <c r="AH117" s="36">
        <v>5.0323457538373429E-3</v>
      </c>
      <c r="AI117" s="36">
        <v>-9.1108507322560008E-3</v>
      </c>
      <c r="AJ117" s="36">
        <v>1.064779470016549E-2</v>
      </c>
      <c r="AK117" s="36">
        <v>1.4569759982495168E-3</v>
      </c>
      <c r="AL117" s="36">
        <v>1.2924289703890224E-2</v>
      </c>
      <c r="AM117" s="44"/>
      <c r="AN117" s="35"/>
      <c r="AO117" s="42"/>
      <c r="AP117" s="43"/>
      <c r="AQ117" s="43"/>
      <c r="AR117" s="43"/>
      <c r="AS117" s="43"/>
      <c r="AT117" s="43"/>
      <c r="AU117" s="43"/>
      <c r="AV117" s="36">
        <v>8.7077827913207742E-2</v>
      </c>
      <c r="AW117" s="36">
        <v>0</v>
      </c>
      <c r="AX117" s="36">
        <v>3.2718899256779623E-3</v>
      </c>
      <c r="AY117" s="36">
        <v>2.9412916504982299E-3</v>
      </c>
      <c r="AZ117" s="36">
        <v>7.1495479760317962E-3</v>
      </c>
      <c r="BA117" s="36">
        <v>9.5437094396681205E-3</v>
      </c>
      <c r="BB117" s="36">
        <v>-1.0903311971465031E-2</v>
      </c>
      <c r="BC117" s="36">
        <v>1.5123388401641466E-2</v>
      </c>
      <c r="BD117" s="36">
        <v>1.5444622985243172E-3</v>
      </c>
      <c r="BE117" s="36">
        <v>1.7679536405829518E-2</v>
      </c>
      <c r="BF117" s="44"/>
      <c r="BG117" s="35"/>
      <c r="BH117" s="42"/>
      <c r="BI117" s="43"/>
      <c r="BJ117" s="43"/>
      <c r="BK117" s="43"/>
      <c r="BL117" s="43"/>
      <c r="BM117" s="43"/>
      <c r="BN117" s="43"/>
      <c r="BO117" s="36">
        <v>9.5198726938448497E-2</v>
      </c>
      <c r="BP117" s="36">
        <v>0</v>
      </c>
      <c r="BQ117" s="36">
        <v>0</v>
      </c>
      <c r="BR117" s="36">
        <v>1.7135749693648103E-3</v>
      </c>
      <c r="BS117" s="36">
        <v>6.7891748737348035E-3</v>
      </c>
      <c r="BT117" s="36">
        <v>7.8688981722599347E-3</v>
      </c>
      <c r="BU117" s="36">
        <v>-8.7402926933697542E-3</v>
      </c>
      <c r="BV117" s="36">
        <v>1.6465785546856623E-2</v>
      </c>
      <c r="BW117" s="36">
        <v>1.1843007579112781E-3</v>
      </c>
      <c r="BX117" s="36">
        <v>1.8786308937796578E-2</v>
      </c>
      <c r="BY117" s="44"/>
      <c r="BZ117" s="35"/>
      <c r="CA117" s="42"/>
      <c r="CB117" s="43"/>
      <c r="CC117" s="43"/>
      <c r="CD117" s="43"/>
      <c r="CE117" s="43"/>
      <c r="CF117" s="43"/>
      <c r="CG117" s="43"/>
      <c r="CH117" s="36">
        <v>8.7383250539437116E-2</v>
      </c>
      <c r="CI117" s="36">
        <v>0</v>
      </c>
      <c r="CJ117" s="36">
        <v>2.5768188643453213E-3</v>
      </c>
      <c r="CK117" s="36">
        <v>3.6895130809262312E-3</v>
      </c>
      <c r="CL117" s="36">
        <v>5.265992924172673E-3</v>
      </c>
      <c r="CM117" s="36">
        <v>4.937165084101078E-3</v>
      </c>
      <c r="CN117" s="36">
        <v>-3.5504362930884586E-3</v>
      </c>
      <c r="CO117" s="36">
        <v>1.31545969224114E-2</v>
      </c>
      <c r="CP117" s="36">
        <v>8.2324733713951134E-4</v>
      </c>
      <c r="CQ117" s="36">
        <v>1.6373637016492044E-2</v>
      </c>
      <c r="CR117" s="44"/>
      <c r="CS117" s="35"/>
      <c r="CT117" s="42"/>
      <c r="CU117" s="43"/>
      <c r="CV117" s="43"/>
      <c r="CW117" s="43"/>
      <c r="CX117" s="43"/>
      <c r="CY117" s="43"/>
      <c r="CZ117" s="43"/>
      <c r="DA117" s="36">
        <v>6.1186989175086824E-2</v>
      </c>
      <c r="DB117" s="36">
        <v>0</v>
      </c>
      <c r="DC117" s="36">
        <v>7.508317462016338E-3</v>
      </c>
      <c r="DD117" s="36">
        <v>6.7577616669598269E-3</v>
      </c>
      <c r="DE117" s="36">
        <v>7.0043000766217833E-3</v>
      </c>
      <c r="DF117" s="36">
        <v>8.3065763178579981E-3</v>
      </c>
      <c r="DG117" s="36">
        <v>3.7956170350636221E-4</v>
      </c>
      <c r="DH117" s="36">
        <v>6.927656227839132E-3</v>
      </c>
      <c r="DI117" s="36">
        <v>1.2548300043273644E-4</v>
      </c>
      <c r="DJ117" s="36">
        <v>7.8099253395237525E-3</v>
      </c>
      <c r="DK117" s="44"/>
      <c r="DL117" s="35"/>
      <c r="DM117" s="42"/>
      <c r="DN117" s="43"/>
      <c r="DO117" s="43"/>
      <c r="DP117" s="43"/>
      <c r="DQ117" s="43"/>
      <c r="DR117" s="43"/>
      <c r="DS117" s="43"/>
      <c r="DT117" s="36">
        <v>-9.8543217852482441E-3</v>
      </c>
      <c r="DU117" s="36">
        <v>0</v>
      </c>
      <c r="DV117" s="36">
        <v>-2.5028332808713668E-3</v>
      </c>
      <c r="DW117" s="36">
        <v>-2.9146891801629412E-3</v>
      </c>
      <c r="DX117" s="36">
        <v>-2.4246818076860814E-3</v>
      </c>
      <c r="DY117" s="36">
        <v>-2.42040495850068E-3</v>
      </c>
      <c r="DZ117" s="36">
        <v>0</v>
      </c>
      <c r="EA117" s="36">
        <v>0</v>
      </c>
      <c r="EB117" s="36">
        <v>0</v>
      </c>
      <c r="EC117" s="36">
        <v>0</v>
      </c>
      <c r="ED117" s="44"/>
    </row>
    <row r="118" spans="20:134">
      <c r="V118" s="42"/>
      <c r="W118" s="43"/>
      <c r="X118" s="43"/>
      <c r="Y118" s="43"/>
      <c r="Z118" s="43"/>
      <c r="AA118" s="43"/>
      <c r="AB118" s="43"/>
      <c r="AC118" s="36">
        <v>1.9138691468454684E-2</v>
      </c>
      <c r="AD118" s="36">
        <v>0</v>
      </c>
      <c r="AE118" s="36">
        <v>6.9636665355038842E-4</v>
      </c>
      <c r="AF118" s="36">
        <v>5.3588336111673181E-4</v>
      </c>
      <c r="AG118" s="36">
        <v>1.2389789513444745E-3</v>
      </c>
      <c r="AH118" s="36">
        <v>1.5369025060987676E-3</v>
      </c>
      <c r="AI118" s="36">
        <v>-2.782497468982262E-3</v>
      </c>
      <c r="AJ118" s="36">
        <v>3.2518875211686145E-3</v>
      </c>
      <c r="AK118" s="36">
        <v>4.4496745107943818E-4</v>
      </c>
      <c r="AL118" s="36">
        <v>3.9471400033093624E-3</v>
      </c>
      <c r="AM118" s="44"/>
      <c r="AN118" s="35"/>
      <c r="AO118" s="42"/>
      <c r="AP118" s="43"/>
      <c r="AQ118" s="43"/>
      <c r="AR118" s="43"/>
      <c r="AS118" s="43"/>
      <c r="AT118" s="43"/>
      <c r="AU118" s="43"/>
      <c r="AV118" s="36">
        <v>2.8381105527704776E-2</v>
      </c>
      <c r="AW118" s="36">
        <v>0</v>
      </c>
      <c r="AX118" s="36">
        <v>1.0664006611218611E-3</v>
      </c>
      <c r="AY118" s="36">
        <v>9.5864941422000736E-4</v>
      </c>
      <c r="AZ118" s="36">
        <v>2.3302381380641826E-3</v>
      </c>
      <c r="BA118" s="36">
        <v>3.1105624844357154E-3</v>
      </c>
      <c r="BB118" s="36">
        <v>-3.5536950688764201E-3</v>
      </c>
      <c r="BC118" s="36">
        <v>4.929136296225301E-3</v>
      </c>
      <c r="BD118" s="36">
        <v>5.0338356535110083E-4</v>
      </c>
      <c r="BE118" s="36">
        <v>5.762256597797377E-3</v>
      </c>
      <c r="BF118" s="44"/>
      <c r="BG118" s="35"/>
      <c r="BH118" s="42"/>
      <c r="BI118" s="43"/>
      <c r="BJ118" s="43"/>
      <c r="BK118" s="43"/>
      <c r="BL118" s="43"/>
      <c r="BM118" s="43"/>
      <c r="BN118" s="43"/>
      <c r="BO118" s="36">
        <v>3.6251683040780747E-2</v>
      </c>
      <c r="BP118" s="36">
        <v>0</v>
      </c>
      <c r="BQ118" s="36">
        <v>0</v>
      </c>
      <c r="BR118" s="36">
        <v>6.5252948914109796E-4</v>
      </c>
      <c r="BS118" s="36">
        <v>2.5853183497947085E-3</v>
      </c>
      <c r="BT118" s="36">
        <v>2.9964770705955316E-3</v>
      </c>
      <c r="BU118" s="36">
        <v>-3.3283041758379222E-3</v>
      </c>
      <c r="BV118" s="36">
        <v>6.2701724892608437E-3</v>
      </c>
      <c r="BW118" s="36">
        <v>4.5098182592835174E-4</v>
      </c>
      <c r="BX118" s="36">
        <v>7.1538279872116022E-3</v>
      </c>
      <c r="BY118" s="44"/>
      <c r="BZ118" s="35"/>
      <c r="CA118" s="42"/>
      <c r="CB118" s="43"/>
      <c r="CC118" s="43"/>
      <c r="CD118" s="43"/>
      <c r="CE118" s="43"/>
      <c r="CF118" s="43"/>
      <c r="CG118" s="43"/>
      <c r="CH118" s="36">
        <v>3.9090224018019926E-2</v>
      </c>
      <c r="CI118" s="36">
        <v>0</v>
      </c>
      <c r="CJ118" s="36">
        <v>1.1527200697993988E-3</v>
      </c>
      <c r="CK118" s="36">
        <v>1.650475256533645E-3</v>
      </c>
      <c r="CL118" s="36">
        <v>2.355701370828675E-3</v>
      </c>
      <c r="CM118" s="36">
        <v>2.208602769524537E-3</v>
      </c>
      <c r="CN118" s="36">
        <v>-1.5882603267991238E-3</v>
      </c>
      <c r="CO118" s="36">
        <v>5.8846076037391759E-3</v>
      </c>
      <c r="CP118" s="36">
        <v>3.6827335481756006E-4</v>
      </c>
      <c r="CQ118" s="36">
        <v>7.3246203936480417E-3</v>
      </c>
      <c r="CR118" s="44"/>
      <c r="CS118" s="35"/>
      <c r="CT118" s="42"/>
      <c r="CU118" s="43"/>
      <c r="CV118" s="43"/>
      <c r="CW118" s="43"/>
      <c r="CX118" s="43"/>
      <c r="CY118" s="43"/>
      <c r="CZ118" s="43"/>
      <c r="DA118" s="36">
        <v>2.9277455002959692E-2</v>
      </c>
      <c r="DB118" s="36">
        <v>0</v>
      </c>
      <c r="DC118" s="36">
        <v>3.5926661796201699E-3</v>
      </c>
      <c r="DD118" s="36">
        <v>3.2335316019389913E-3</v>
      </c>
      <c r="DE118" s="36">
        <v>3.3514981384967029E-3</v>
      </c>
      <c r="DF118" s="36">
        <v>3.9746262670129666E-3</v>
      </c>
      <c r="DG118" s="36">
        <v>1.8161705364281767E-4</v>
      </c>
      <c r="DH118" s="36">
        <v>3.3148247073597871E-3</v>
      </c>
      <c r="DI118" s="36">
        <v>6.0042550684969208E-5</v>
      </c>
      <c r="DJ118" s="36">
        <v>3.7369829891463506E-3</v>
      </c>
      <c r="DK118" s="44"/>
      <c r="DL118" s="35"/>
      <c r="DM118" s="42"/>
      <c r="DN118" s="43"/>
      <c r="DO118" s="43"/>
      <c r="DP118" s="43"/>
      <c r="DQ118" s="43"/>
      <c r="DR118" s="43"/>
      <c r="DS118" s="43"/>
      <c r="DT118" s="36">
        <v>-5.0623993497522397E-3</v>
      </c>
      <c r="DU118" s="36">
        <v>0</v>
      </c>
      <c r="DV118" s="36">
        <v>-1.2857649516366274E-3</v>
      </c>
      <c r="DW118" s="36">
        <v>-1.4973451173956214E-3</v>
      </c>
      <c r="DX118" s="36">
        <v>-1.2456166821100908E-3</v>
      </c>
      <c r="DY118" s="36">
        <v>-1.2434195630178792E-3</v>
      </c>
      <c r="DZ118" s="36">
        <v>0</v>
      </c>
      <c r="EA118" s="36">
        <v>0</v>
      </c>
      <c r="EB118" s="36">
        <v>0</v>
      </c>
      <c r="EC118" s="36">
        <v>0</v>
      </c>
      <c r="ED118" s="44"/>
    </row>
    <row r="119" spans="20:134">
      <c r="V119" s="42"/>
      <c r="W119" s="43"/>
      <c r="X119" s="43"/>
      <c r="Y119" s="43"/>
      <c r="Z119" s="43"/>
      <c r="AA119" s="43"/>
      <c r="AB119" s="43"/>
      <c r="AC119" s="36">
        <v>1.2344584650391162E-2</v>
      </c>
      <c r="AD119" s="36">
        <v>0</v>
      </c>
      <c r="AE119" s="36">
        <v>4.4916117262412192E-4</v>
      </c>
      <c r="AF119" s="36">
        <v>3.4564837021095298E-4</v>
      </c>
      <c r="AG119" s="36">
        <v>7.9914975222491926E-4</v>
      </c>
      <c r="AH119" s="36">
        <v>9.9131244772955466E-4</v>
      </c>
      <c r="AI119" s="36">
        <v>-1.7947295718709925E-3</v>
      </c>
      <c r="AJ119" s="36">
        <v>2.0974893108435654E-3</v>
      </c>
      <c r="AK119" s="36">
        <v>2.8700699708611942E-4</v>
      </c>
      <c r="AL119" s="36">
        <v>2.5459318354188374E-3</v>
      </c>
      <c r="AM119" s="44"/>
      <c r="AN119" s="35"/>
      <c r="AO119" s="42"/>
      <c r="AP119" s="43"/>
      <c r="AQ119" s="43"/>
      <c r="AR119" s="43"/>
      <c r="AS119" s="43"/>
      <c r="AT119" s="43"/>
      <c r="AU119" s="43"/>
      <c r="AV119" s="36">
        <v>1.6894801556170801E-2</v>
      </c>
      <c r="AW119" s="36">
        <v>0</v>
      </c>
      <c r="AX119" s="36">
        <v>6.3481063242712312E-4</v>
      </c>
      <c r="AY119" s="36">
        <v>5.7066810168392406E-4</v>
      </c>
      <c r="AZ119" s="36">
        <v>1.3871521277698136E-3</v>
      </c>
      <c r="BA119" s="36">
        <v>1.8516662732292453E-3</v>
      </c>
      <c r="BB119" s="36">
        <v>-2.1154557535188901E-3</v>
      </c>
      <c r="BC119" s="36">
        <v>2.9342331110658437E-3</v>
      </c>
      <c r="BD119" s="36">
        <v>2.9965589025214979E-4</v>
      </c>
      <c r="BE119" s="36">
        <v>3.4301758132885395E-3</v>
      </c>
      <c r="BF119" s="44"/>
      <c r="BG119" s="35"/>
      <c r="BH119" s="42"/>
      <c r="BI119" s="43"/>
      <c r="BJ119" s="43"/>
      <c r="BK119" s="43"/>
      <c r="BL119" s="43"/>
      <c r="BM119" s="43"/>
      <c r="BN119" s="43"/>
      <c r="BO119" s="36">
        <v>1.7961422114743626E-2</v>
      </c>
      <c r="BP119" s="36">
        <v>0</v>
      </c>
      <c r="BQ119" s="36">
        <v>0</v>
      </c>
      <c r="BR119" s="36">
        <v>3.2330519892267209E-4</v>
      </c>
      <c r="BS119" s="36">
        <v>1.2809334708520361E-3</v>
      </c>
      <c r="BT119" s="36">
        <v>1.4846480220400175E-3</v>
      </c>
      <c r="BU119" s="36">
        <v>-1.649056573766218E-3</v>
      </c>
      <c r="BV119" s="36">
        <v>3.1066478950832538E-3</v>
      </c>
      <c r="BW119" s="36">
        <v>2.2344548617135053E-4</v>
      </c>
      <c r="BX119" s="36">
        <v>3.5444678270531139E-3</v>
      </c>
      <c r="BY119" s="44"/>
      <c r="BZ119" s="35"/>
      <c r="CA119" s="42"/>
      <c r="CB119" s="43"/>
      <c r="CC119" s="43"/>
      <c r="CD119" s="43"/>
      <c r="CE119" s="43"/>
      <c r="CF119" s="43"/>
      <c r="CG119" s="43"/>
      <c r="CH119" s="36">
        <v>1.8700406021378079E-2</v>
      </c>
      <c r="CI119" s="36">
        <v>0</v>
      </c>
      <c r="CJ119" s="36">
        <v>5.5145074953530414E-4</v>
      </c>
      <c r="CK119" s="36">
        <v>7.8957228311583156E-4</v>
      </c>
      <c r="CL119" s="36">
        <v>1.1269460128779428E-3</v>
      </c>
      <c r="CM119" s="36">
        <v>1.056575385984218E-3</v>
      </c>
      <c r="CN119" s="36">
        <v>-7.5980922915915093E-4</v>
      </c>
      <c r="CO119" s="36">
        <v>2.8151425127592683E-3</v>
      </c>
      <c r="CP119" s="36">
        <v>1.7617860820569052E-4</v>
      </c>
      <c r="CQ119" s="36">
        <v>3.5040314747375747E-3</v>
      </c>
      <c r="CR119" s="44"/>
      <c r="CS119" s="35"/>
      <c r="CT119" s="42"/>
      <c r="CU119" s="43"/>
      <c r="CV119" s="43"/>
      <c r="CW119" s="43"/>
      <c r="CX119" s="43"/>
      <c r="CY119" s="43"/>
      <c r="CZ119" s="43"/>
      <c r="DA119" s="36">
        <v>1.9686646215898013E-2</v>
      </c>
      <c r="DB119" s="36">
        <v>0</v>
      </c>
      <c r="DC119" s="36">
        <v>2.4157683119265063E-3</v>
      </c>
      <c r="DD119" s="36">
        <v>2.1742802668081526E-3</v>
      </c>
      <c r="DE119" s="36">
        <v>2.2536029220830626E-3</v>
      </c>
      <c r="DF119" s="36">
        <v>2.672604608262213E-3</v>
      </c>
      <c r="DG119" s="36">
        <v>1.2212231840091559E-4</v>
      </c>
      <c r="DH119" s="36">
        <v>2.2289430988763474E-3</v>
      </c>
      <c r="DI119" s="36">
        <v>4.0373606692098762E-5</v>
      </c>
      <c r="DJ119" s="36">
        <v>2.512809327679476E-3</v>
      </c>
      <c r="DK119" s="44"/>
      <c r="DL119" s="35"/>
      <c r="DM119" s="42"/>
      <c r="DN119" s="43"/>
      <c r="DO119" s="43"/>
      <c r="DP119" s="43"/>
      <c r="DQ119" s="43"/>
      <c r="DR119" s="43"/>
      <c r="DS119" s="43"/>
      <c r="DT119" s="36">
        <v>2.3410181316075064E-2</v>
      </c>
      <c r="DU119" s="36">
        <v>0</v>
      </c>
      <c r="DV119" s="36">
        <v>5.9457953764831028E-3</v>
      </c>
      <c r="DW119" s="36">
        <v>6.9242108868172846E-3</v>
      </c>
      <c r="DX119" s="36">
        <v>5.7601367185605764E-3</v>
      </c>
      <c r="DY119" s="36">
        <v>5.749976525188198E-3</v>
      </c>
      <c r="DZ119" s="36">
        <v>0</v>
      </c>
      <c r="EA119" s="36">
        <v>0</v>
      </c>
      <c r="EB119" s="36">
        <v>0</v>
      </c>
      <c r="EC119" s="36">
        <v>0</v>
      </c>
      <c r="ED119" s="44"/>
    </row>
    <row r="120" spans="20:134">
      <c r="V120" s="42"/>
      <c r="W120" s="43"/>
      <c r="X120" s="43"/>
      <c r="Y120" s="43"/>
      <c r="Z120" s="43"/>
      <c r="AA120" s="43"/>
      <c r="AB120" s="43"/>
      <c r="AC120" s="36">
        <v>4.7800859047136728E-3</v>
      </c>
      <c r="AD120" s="36">
        <v>0</v>
      </c>
      <c r="AE120" s="36">
        <v>1.7392476547497266E-4</v>
      </c>
      <c r="AF120" s="36">
        <v>1.3384240533198299E-4</v>
      </c>
      <c r="AG120" s="36">
        <v>3.0944779225477759E-4</v>
      </c>
      <c r="AH120" s="36">
        <v>3.8385727772615689E-4</v>
      </c>
      <c r="AI120" s="36">
        <v>-6.9495748720889482E-4</v>
      </c>
      <c r="AJ120" s="36">
        <v>8.121925017325896E-4</v>
      </c>
      <c r="AK120" s="36">
        <v>1.1113521760184016E-4</v>
      </c>
      <c r="AL120" s="36">
        <v>9.8583899138816075E-4</v>
      </c>
      <c r="AM120" s="44"/>
      <c r="AN120" s="35"/>
      <c r="AO120" s="42"/>
      <c r="AP120" s="43"/>
      <c r="AQ120" s="43"/>
      <c r="AR120" s="43"/>
      <c r="AS120" s="43"/>
      <c r="AT120" s="43"/>
      <c r="AU120" s="43"/>
      <c r="AV120" s="36">
        <v>-3.454625379731732E-3</v>
      </c>
      <c r="AW120" s="36">
        <v>0</v>
      </c>
      <c r="AX120" s="36">
        <v>-1.298051897688783E-4</v>
      </c>
      <c r="AY120" s="36">
        <v>-1.1668941484314419E-4</v>
      </c>
      <c r="AZ120" s="36">
        <v>-2.8364292591481598E-4</v>
      </c>
      <c r="BA120" s="36">
        <v>-3.7862612834032347E-4</v>
      </c>
      <c r="BB120" s="36">
        <v>4.3256543212468791E-4</v>
      </c>
      <c r="BC120" s="36">
        <v>-5.9998788040424513E-4</v>
      </c>
      <c r="BD120" s="36">
        <v>-6.1273217102279508E-5</v>
      </c>
      <c r="BE120" s="36">
        <v>-7.0139755013578944E-4</v>
      </c>
      <c r="BF120" s="44"/>
      <c r="BG120" s="35"/>
      <c r="BH120" s="42"/>
      <c r="BI120" s="43"/>
      <c r="BJ120" s="43"/>
      <c r="BK120" s="43"/>
      <c r="BL120" s="43"/>
      <c r="BM120" s="43"/>
      <c r="BN120" s="43"/>
      <c r="BO120" s="36">
        <v>-6.3014003250120637E-3</v>
      </c>
      <c r="BP120" s="36">
        <v>0</v>
      </c>
      <c r="BQ120" s="36">
        <v>0</v>
      </c>
      <c r="BR120" s="36">
        <v>-1.1342506581909898E-4</v>
      </c>
      <c r="BS120" s="36">
        <v>-4.4938950479429021E-4</v>
      </c>
      <c r="BT120" s="36">
        <v>-5.2085861959294078E-4</v>
      </c>
      <c r="BU120" s="36">
        <v>5.785380224077011E-4</v>
      </c>
      <c r="BV120" s="36">
        <v>-1.0899043478136688E-3</v>
      </c>
      <c r="BW120" s="36">
        <v>-7.8391312791811443E-5</v>
      </c>
      <c r="BX120" s="36">
        <v>-1.243504583028174E-3</v>
      </c>
      <c r="BY120" s="44"/>
      <c r="BZ120" s="35"/>
      <c r="CA120" s="42"/>
      <c r="CB120" s="43"/>
      <c r="CC120" s="43"/>
      <c r="CD120" s="43"/>
      <c r="CE120" s="43"/>
      <c r="CF120" s="43"/>
      <c r="CG120" s="43"/>
      <c r="CH120" s="36">
        <v>-5.6619310540041885E-3</v>
      </c>
      <c r="CI120" s="36">
        <v>0</v>
      </c>
      <c r="CJ120" s="36">
        <v>-1.6696301245964799E-4</v>
      </c>
      <c r="CK120" s="36">
        <v>-2.3905918534837626E-4</v>
      </c>
      <c r="CL120" s="36">
        <v>-3.4120599409475386E-4</v>
      </c>
      <c r="CM120" s="36">
        <v>-3.1989984506013727E-4</v>
      </c>
      <c r="CN120" s="36">
        <v>2.3004781098213595E-4</v>
      </c>
      <c r="CO120" s="36">
        <v>-8.5234207194312503E-4</v>
      </c>
      <c r="CP120" s="36">
        <v>-5.3341683154402829E-5</v>
      </c>
      <c r="CQ120" s="36">
        <v>-1.0609173190327735E-3</v>
      </c>
      <c r="CR120" s="44"/>
      <c r="CS120" s="35"/>
      <c r="CT120" s="42"/>
      <c r="CU120" s="43"/>
      <c r="CV120" s="43"/>
      <c r="CW120" s="43"/>
      <c r="CX120" s="43"/>
      <c r="CY120" s="43"/>
      <c r="CZ120" s="43"/>
      <c r="DA120" s="36">
        <v>-6.2706004057543402E-3</v>
      </c>
      <c r="DB120" s="36">
        <v>0</v>
      </c>
      <c r="DC120" s="36">
        <v>-7.6947173179460894E-4</v>
      </c>
      <c r="DD120" s="36">
        <v>-6.9255283879997005E-4</v>
      </c>
      <c r="DE120" s="36">
        <v>-7.1781873065872076E-4</v>
      </c>
      <c r="DF120" s="36">
        <v>-8.5127935744872094E-4</v>
      </c>
      <c r="DG120" s="36">
        <v>-3.8898461978660119E-5</v>
      </c>
      <c r="DH120" s="36">
        <v>-7.0996407142880145E-4</v>
      </c>
      <c r="DI120" s="36">
        <v>-1.2859821410352517E-5</v>
      </c>
      <c r="DJ120" s="36">
        <v>-8.003812847007806E-4</v>
      </c>
      <c r="DK120" s="44"/>
      <c r="DL120" s="35"/>
      <c r="DM120" s="42"/>
      <c r="DN120" s="43"/>
      <c r="DO120" s="43"/>
      <c r="DP120" s="43"/>
      <c r="DQ120" s="43"/>
      <c r="DR120" s="43"/>
      <c r="DS120" s="43"/>
      <c r="DT120" s="36">
        <v>-1.5760587970790974E-3</v>
      </c>
      <c r="DU120" s="36">
        <v>0</v>
      </c>
      <c r="DV120" s="36">
        <v>-4.0029263260356248E-4</v>
      </c>
      <c r="DW120" s="36">
        <v>-4.6616313362364423E-4</v>
      </c>
      <c r="DX120" s="36">
        <v>-3.8779341454446217E-4</v>
      </c>
      <c r="DY120" s="36">
        <v>-3.8710939326635422E-4</v>
      </c>
      <c r="DZ120" s="36">
        <v>0</v>
      </c>
      <c r="EA120" s="36">
        <v>0</v>
      </c>
      <c r="EB120" s="36">
        <v>0</v>
      </c>
      <c r="EC120" s="36">
        <v>0</v>
      </c>
      <c r="ED120" s="44"/>
    </row>
    <row r="121" spans="20:134">
      <c r="V121" s="42"/>
      <c r="W121" s="43"/>
      <c r="X121" s="43"/>
      <c r="Y121" s="43"/>
      <c r="Z121" s="43"/>
      <c r="AA121" s="43"/>
      <c r="AB121" s="43"/>
      <c r="AC121" s="36">
        <v>3.6069717945776798E-2</v>
      </c>
      <c r="AD121" s="36">
        <v>0</v>
      </c>
      <c r="AE121" s="36">
        <v>1.3124067976019815E-3</v>
      </c>
      <c r="AF121" s="36">
        <v>1.0099521024817515E-3</v>
      </c>
      <c r="AG121" s="36">
        <v>2.3350405846402351E-3</v>
      </c>
      <c r="AH121" s="36">
        <v>2.8965219485622491E-3</v>
      </c>
      <c r="AI121" s="36">
        <v>-5.2440313934969196E-3</v>
      </c>
      <c r="AJ121" s="36">
        <v>6.1286669401235672E-3</v>
      </c>
      <c r="AK121" s="36">
        <v>8.3860751305493946E-4</v>
      </c>
      <c r="AL121" s="36">
        <v>7.438973915563976E-3</v>
      </c>
      <c r="AM121" s="44"/>
      <c r="AN121" s="35"/>
      <c r="AO121" s="42"/>
      <c r="AP121" s="43"/>
      <c r="AQ121" s="43"/>
      <c r="AR121" s="43"/>
      <c r="AS121" s="43"/>
      <c r="AT121" s="43"/>
      <c r="AU121" s="43"/>
      <c r="AV121" s="36">
        <v>5.4966774718728857E-2</v>
      </c>
      <c r="AW121" s="36">
        <v>0</v>
      </c>
      <c r="AX121" s="36">
        <v>2.0653390278461527E-3</v>
      </c>
      <c r="AY121" s="36">
        <v>1.8566530586426372E-3</v>
      </c>
      <c r="AZ121" s="36">
        <v>4.5130615032219499E-3</v>
      </c>
      <c r="BA121" s="36">
        <v>6.0243455690478422E-3</v>
      </c>
      <c r="BB121" s="36">
        <v>-6.8825774274123164E-3</v>
      </c>
      <c r="BC121" s="36">
        <v>9.546447163167885E-3</v>
      </c>
      <c r="BD121" s="36">
        <v>9.7492224207948778E-4</v>
      </c>
      <c r="BE121" s="36">
        <v>1.1159983178719116E-2</v>
      </c>
      <c r="BF121" s="44"/>
      <c r="BG121" s="35"/>
      <c r="BH121" s="42"/>
      <c r="BI121" s="43"/>
      <c r="BJ121" s="43"/>
      <c r="BK121" s="43"/>
      <c r="BL121" s="43"/>
      <c r="BM121" s="43"/>
      <c r="BN121" s="43"/>
      <c r="BO121" s="36">
        <v>5.6914547573405472E-2</v>
      </c>
      <c r="BP121" s="36">
        <v>0</v>
      </c>
      <c r="BQ121" s="36">
        <v>0</v>
      </c>
      <c r="BR121" s="36">
        <v>1.0244605915535761E-3</v>
      </c>
      <c r="BS121" s="36">
        <v>4.0589073904862237E-3</v>
      </c>
      <c r="BT121" s="36">
        <v>4.7044198360439793E-3</v>
      </c>
      <c r="BU121" s="36">
        <v>-5.2253829468109515E-3</v>
      </c>
      <c r="BV121" s="36">
        <v>9.8440679300888199E-3</v>
      </c>
      <c r="BW121" s="36">
        <v>7.0803406720913568E-4</v>
      </c>
      <c r="BX121" s="36">
        <v>1.1231392563266364E-2</v>
      </c>
      <c r="BY121" s="44"/>
      <c r="BZ121" s="35"/>
      <c r="CA121" s="42"/>
      <c r="CB121" s="43"/>
      <c r="CC121" s="43"/>
      <c r="CD121" s="43"/>
      <c r="CE121" s="43"/>
      <c r="CF121" s="43"/>
      <c r="CG121" s="43"/>
      <c r="CH121" s="36">
        <v>5.6695327611669157E-2</v>
      </c>
      <c r="CI121" s="36">
        <v>0</v>
      </c>
      <c r="CJ121" s="36">
        <v>1.6718717695681673E-3</v>
      </c>
      <c r="CK121" s="36">
        <v>2.3938014614854233E-3</v>
      </c>
      <c r="CL121" s="36">
        <v>3.4166409717381577E-3</v>
      </c>
      <c r="CM121" s="36">
        <v>3.2032934250903842E-3</v>
      </c>
      <c r="CN121" s="36">
        <v>-2.3035667311341818E-3</v>
      </c>
      <c r="CO121" s="36">
        <v>8.5348642618756632E-3</v>
      </c>
      <c r="CP121" s="36">
        <v>5.3413299684353327E-4</v>
      </c>
      <c r="CQ121" s="36">
        <v>1.0623417063497913E-2</v>
      </c>
      <c r="CR121" s="44"/>
      <c r="CS121" s="35"/>
      <c r="CT121" s="42"/>
      <c r="CU121" s="43"/>
      <c r="CV121" s="43"/>
      <c r="CW121" s="43"/>
      <c r="CX121" s="43"/>
      <c r="CY121" s="43"/>
      <c r="CZ121" s="43"/>
      <c r="DA121" s="36">
        <v>6.3990543936605582E-2</v>
      </c>
      <c r="DB121" s="36">
        <v>0</v>
      </c>
      <c r="DC121" s="36">
        <v>7.852344508540816E-3</v>
      </c>
      <c r="DD121" s="36">
        <v>7.0673986527641256E-3</v>
      </c>
      <c r="DE121" s="36">
        <v>7.3252333190587989E-3</v>
      </c>
      <c r="DF121" s="36">
        <v>8.6871791535558154E-3</v>
      </c>
      <c r="DG121" s="36">
        <v>3.9695301554020722E-4</v>
      </c>
      <c r="DH121" s="36">
        <v>7.2450776905646002E-3</v>
      </c>
      <c r="DI121" s="36">
        <v>1.3123256366661588E-4</v>
      </c>
      <c r="DJ121" s="36">
        <v>8.1677718959227551E-3</v>
      </c>
      <c r="DK121" s="44"/>
      <c r="DL121" s="35"/>
      <c r="DM121" s="42"/>
      <c r="DN121" s="43"/>
      <c r="DO121" s="43"/>
      <c r="DP121" s="43"/>
      <c r="DQ121" s="43"/>
      <c r="DR121" s="43"/>
      <c r="DS121" s="43"/>
      <c r="DT121" s="36">
        <v>-1.9254264144324983E-2</v>
      </c>
      <c r="DU121" s="36">
        <v>0</v>
      </c>
      <c r="DV121" s="36">
        <v>-4.8902617703477846E-3</v>
      </c>
      <c r="DW121" s="36">
        <v>-5.6949830334822532E-3</v>
      </c>
      <c r="DX121" s="36">
        <v>-4.7375623618273318E-3</v>
      </c>
      <c r="DY121" s="36">
        <v>-4.7292058675179587E-3</v>
      </c>
      <c r="DZ121" s="36">
        <v>0</v>
      </c>
      <c r="EA121" s="36">
        <v>0</v>
      </c>
      <c r="EB121" s="36">
        <v>0</v>
      </c>
      <c r="EC121" s="36">
        <v>0</v>
      </c>
      <c r="ED121" s="44"/>
    </row>
    <row r="122" spans="20:134">
      <c r="T122" s="35"/>
      <c r="V122" s="42"/>
      <c r="W122" s="43"/>
      <c r="X122" s="43"/>
      <c r="Y122" s="43"/>
      <c r="Z122" s="43"/>
      <c r="AA122" s="43"/>
      <c r="AB122" s="43"/>
      <c r="AC122" s="36">
        <v>1.6360059875833468E-2</v>
      </c>
      <c r="AD122" s="36">
        <v>0</v>
      </c>
      <c r="AE122" s="36">
        <v>5.9526536421760962E-4</v>
      </c>
      <c r="AF122" s="36">
        <v>4.5808167652333767E-4</v>
      </c>
      <c r="AG122" s="36">
        <v>1.0590990435423748E-3</v>
      </c>
      <c r="AH122" s="36">
        <v>1.3137688678736268E-3</v>
      </c>
      <c r="AI122" s="36">
        <v>-2.3785233840012605E-3</v>
      </c>
      <c r="AJ122" s="36">
        <v>2.7797655154994678E-3</v>
      </c>
      <c r="AK122" s="36">
        <v>3.8036530106853709E-4</v>
      </c>
      <c r="AL122" s="36">
        <v>3.3740784681583406E-3</v>
      </c>
      <c r="AM122" s="44"/>
      <c r="AN122" s="35"/>
      <c r="AO122" s="42"/>
      <c r="AP122" s="43"/>
      <c r="AQ122" s="43"/>
      <c r="AR122" s="43"/>
      <c r="AS122" s="43"/>
      <c r="AT122" s="43"/>
      <c r="AU122" s="43"/>
      <c r="AV122" s="36">
        <v>2.2215713462988559E-2</v>
      </c>
      <c r="AW122" s="36">
        <v>0</v>
      </c>
      <c r="AX122" s="36">
        <v>8.3474026412038587E-4</v>
      </c>
      <c r="AY122" s="36">
        <v>7.50396445162573E-4</v>
      </c>
      <c r="AZ122" s="36">
        <v>1.8240270001190612E-3</v>
      </c>
      <c r="BA122" s="36">
        <v>2.4348369655822267E-3</v>
      </c>
      <c r="BB122" s="36">
        <v>-2.78170529008912E-3</v>
      </c>
      <c r="BC122" s="36">
        <v>3.8583514468829697E-3</v>
      </c>
      <c r="BD122" s="36">
        <v>3.9403063558962143E-4</v>
      </c>
      <c r="BE122" s="36">
        <v>4.5104881961669811E-3</v>
      </c>
      <c r="BF122" s="44"/>
      <c r="BG122" s="35"/>
      <c r="BH122" s="42"/>
      <c r="BI122" s="43"/>
      <c r="BJ122" s="43"/>
      <c r="BK122" s="43"/>
      <c r="BL122" s="43"/>
      <c r="BM122" s="43"/>
      <c r="BN122" s="43"/>
      <c r="BO122" s="36">
        <v>2.081196770640821E-2</v>
      </c>
      <c r="BP122" s="36">
        <v>0</v>
      </c>
      <c r="BQ122" s="36">
        <v>0</v>
      </c>
      <c r="BR122" s="36">
        <v>3.7461495622717709E-4</v>
      </c>
      <c r="BS122" s="36">
        <v>1.484222455166684E-3</v>
      </c>
      <c r="BT122" s="36">
        <v>1.7202672757585654E-3</v>
      </c>
      <c r="BU122" s="36">
        <v>-1.9107680861801611E-3</v>
      </c>
      <c r="BV122" s="36">
        <v>3.5996846605248099E-3</v>
      </c>
      <c r="BW122" s="36">
        <v>2.5890712954870093E-4</v>
      </c>
      <c r="BX122" s="36">
        <v>4.1069882708496888E-3</v>
      </c>
      <c r="BY122" s="44"/>
      <c r="BZ122" s="35"/>
      <c r="CA122" s="42"/>
      <c r="CB122" s="43"/>
      <c r="CC122" s="43"/>
      <c r="CD122" s="43"/>
      <c r="CE122" s="43"/>
      <c r="CF122" s="43"/>
      <c r="CG122" s="43"/>
      <c r="CH122" s="36">
        <v>1.0072289130598641E-2</v>
      </c>
      <c r="CI122" s="36">
        <v>0</v>
      </c>
      <c r="CJ122" s="36">
        <v>2.9701875907160664E-4</v>
      </c>
      <c r="CK122" s="36">
        <v>4.2527420612996299E-4</v>
      </c>
      <c r="CL122" s="36">
        <v>6.0698821529894798E-4</v>
      </c>
      <c r="CM122" s="36">
        <v>5.6908565320672427E-4</v>
      </c>
      <c r="CN122" s="36">
        <v>-4.092434266635393E-4</v>
      </c>
      <c r="CO122" s="36">
        <v>1.5162734595139972E-3</v>
      </c>
      <c r="CP122" s="36">
        <v>9.4892157873233406E-5</v>
      </c>
      <c r="CQ122" s="36">
        <v>1.8873182804655451E-3</v>
      </c>
      <c r="CR122" s="44"/>
      <c r="CS122" s="35"/>
      <c r="CT122" s="42"/>
      <c r="CU122" s="43"/>
      <c r="CV122" s="43"/>
      <c r="CW122" s="43"/>
      <c r="CX122" s="43"/>
      <c r="CY122" s="43"/>
      <c r="CZ122" s="43"/>
      <c r="DA122" s="36">
        <v>-1.718989430763145E-3</v>
      </c>
      <c r="DB122" s="36">
        <v>0</v>
      </c>
      <c r="DC122" s="36">
        <v>-2.1093893545060403E-4</v>
      </c>
      <c r="DD122" s="36">
        <v>-1.8985279448674214E-4</v>
      </c>
      <c r="DE122" s="36">
        <v>-1.9677905325841272E-4</v>
      </c>
      <c r="DF122" s="36">
        <v>-2.3336524788572551E-4</v>
      </c>
      <c r="DG122" s="36">
        <v>-1.0663419878086611E-5</v>
      </c>
      <c r="DH122" s="36">
        <v>-1.9462581826897103E-4</v>
      </c>
      <c r="DI122" s="36">
        <v>-3.5253238375087118E-6</v>
      </c>
      <c r="DJ122" s="36">
        <v>-2.1941231779315683E-4</v>
      </c>
      <c r="DK122" s="44"/>
      <c r="DL122" s="35"/>
      <c r="DM122" s="42"/>
      <c r="DN122" s="43"/>
      <c r="DO122" s="43"/>
      <c r="DP122" s="43"/>
      <c r="DQ122" s="43"/>
      <c r="DR122" s="43"/>
      <c r="DS122" s="43"/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44"/>
    </row>
    <row r="123" spans="20:134">
      <c r="T123" s="35"/>
      <c r="V123" s="42"/>
      <c r="W123" s="43"/>
      <c r="X123" s="43"/>
      <c r="Y123" s="43"/>
      <c r="Z123" s="43"/>
      <c r="AA123" s="43"/>
      <c r="AB123" s="43"/>
      <c r="AC123" s="36">
        <v>1.3641308804001826E-2</v>
      </c>
      <c r="AD123" s="36">
        <v>0</v>
      </c>
      <c r="AE123" s="36">
        <v>4.9634284441794224E-4</v>
      </c>
      <c r="AF123" s="36">
        <v>3.819566465120516E-4</v>
      </c>
      <c r="AG123" s="36">
        <v>8.8309561313561376E-4</v>
      </c>
      <c r="AH123" s="36">
        <v>1.0954438406561762E-3</v>
      </c>
      <c r="AI123" s="36">
        <v>-1.9832550873868748E-3</v>
      </c>
      <c r="AJ123" s="36">
        <v>2.3178179106579672E-3</v>
      </c>
      <c r="AK123" s="36">
        <v>3.1715535087176454E-4</v>
      </c>
      <c r="AL123" s="36">
        <v>2.8133666173844928E-3</v>
      </c>
      <c r="AM123" s="44"/>
      <c r="AN123" s="35"/>
      <c r="AO123" s="42"/>
      <c r="AP123" s="43"/>
      <c r="AQ123" s="43"/>
      <c r="AR123" s="43"/>
      <c r="AS123" s="43"/>
      <c r="AT123" s="43"/>
      <c r="AU123" s="43"/>
      <c r="AV123" s="36">
        <v>1.7606853672550903E-2</v>
      </c>
      <c r="AW123" s="36">
        <v>0</v>
      </c>
      <c r="AX123" s="36">
        <v>6.6156550449930943E-4</v>
      </c>
      <c r="AY123" s="36">
        <v>5.9471960819044685E-4</v>
      </c>
      <c r="AZ123" s="36">
        <v>1.4456153541673377E-3</v>
      </c>
      <c r="BA123" s="36">
        <v>1.9297070175551805E-3</v>
      </c>
      <c r="BB123" s="36">
        <v>-2.2046142287690126E-3</v>
      </c>
      <c r="BC123" s="36">
        <v>3.057899961471901E-3</v>
      </c>
      <c r="BD123" s="36">
        <v>3.122852549789508E-4</v>
      </c>
      <c r="BE123" s="36">
        <v>3.5747447766638941E-3</v>
      </c>
      <c r="BF123" s="44"/>
      <c r="BG123" s="35"/>
      <c r="BH123" s="42"/>
      <c r="BI123" s="43"/>
      <c r="BJ123" s="43"/>
      <c r="BK123" s="43"/>
      <c r="BL123" s="43"/>
      <c r="BM123" s="43"/>
      <c r="BN123" s="43"/>
      <c r="BO123" s="36">
        <v>1.7764797468208891E-2</v>
      </c>
      <c r="BP123" s="36">
        <v>0</v>
      </c>
      <c r="BQ123" s="36">
        <v>0</v>
      </c>
      <c r="BR123" s="36">
        <v>3.1976595965448344E-4</v>
      </c>
      <c r="BS123" s="36">
        <v>1.2669110237800946E-3</v>
      </c>
      <c r="BT123" s="36">
        <v>1.4683955009034816E-3</v>
      </c>
      <c r="BU123" s="36">
        <v>-1.6310042634390526E-3</v>
      </c>
      <c r="BV123" s="36">
        <v>3.0726392547664491E-3</v>
      </c>
      <c r="BW123" s="36">
        <v>2.2099941650840553E-4</v>
      </c>
      <c r="BX123" s="36">
        <v>3.5056663485735235E-3</v>
      </c>
      <c r="BY123" s="44"/>
      <c r="BZ123" s="35"/>
      <c r="CA123" s="42"/>
      <c r="CB123" s="43"/>
      <c r="CC123" s="43"/>
      <c r="CD123" s="43"/>
      <c r="CE123" s="43"/>
      <c r="CF123" s="43"/>
      <c r="CG123" s="43"/>
      <c r="CH123" s="36">
        <v>1.6886849084170968E-2</v>
      </c>
      <c r="CI123" s="36">
        <v>0</v>
      </c>
      <c r="CJ123" s="36">
        <v>4.9797130469306249E-4</v>
      </c>
      <c r="CK123" s="36">
        <v>7.1299991940168518E-4</v>
      </c>
      <c r="CL123" s="36">
        <v>1.0176552970947528E-3</v>
      </c>
      <c r="CM123" s="36">
        <v>9.5410918184172893E-4</v>
      </c>
      <c r="CN123" s="36">
        <v>-6.8612327298684631E-4</v>
      </c>
      <c r="CO123" s="36">
        <v>2.5421312622332221E-3</v>
      </c>
      <c r="CP123" s="36">
        <v>1.5909288628427001E-4</v>
      </c>
      <c r="CQ123" s="36">
        <v>3.1642120835469393E-3</v>
      </c>
      <c r="CR123" s="44"/>
      <c r="CS123" s="35"/>
      <c r="CT123" s="42"/>
      <c r="CU123" s="43"/>
      <c r="CV123" s="43"/>
      <c r="CW123" s="43"/>
      <c r="CX123" s="43"/>
      <c r="CY123" s="43"/>
      <c r="CZ123" s="43"/>
      <c r="DA123" s="36">
        <v>1.2753643928325058E-2</v>
      </c>
      <c r="DB123" s="36">
        <v>0</v>
      </c>
      <c r="DC123" s="36">
        <v>1.5650125737902971E-3</v>
      </c>
      <c r="DD123" s="36">
        <v>1.4085688348918128E-3</v>
      </c>
      <c r="DE123" s="36">
        <v>1.4599566075845795E-3</v>
      </c>
      <c r="DF123" s="36">
        <v>1.7313994045085818E-3</v>
      </c>
      <c r="DG123" s="36">
        <v>7.9114773918629623E-5</v>
      </c>
      <c r="DH123" s="36">
        <v>1.4439811793138201E-3</v>
      </c>
      <c r="DI123" s="36">
        <v>2.6155323675063127E-5</v>
      </c>
      <c r="DJ123" s="36">
        <v>1.6278788714716617E-3</v>
      </c>
      <c r="DK123" s="44"/>
      <c r="DL123" s="35"/>
      <c r="DM123" s="42"/>
      <c r="DN123" s="43"/>
      <c r="DO123" s="43"/>
      <c r="DP123" s="43"/>
      <c r="DQ123" s="43"/>
      <c r="DR123" s="43"/>
      <c r="DS123" s="43"/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44"/>
    </row>
    <row r="124" spans="20:134">
      <c r="T124" s="35"/>
      <c r="V124" s="42"/>
      <c r="W124" s="43"/>
      <c r="X124" s="43"/>
      <c r="Y124" s="43"/>
      <c r="Z124" s="43"/>
      <c r="AA124" s="43"/>
      <c r="AB124" s="43"/>
      <c r="AC124" s="36">
        <v>2.7197136371917511E-3</v>
      </c>
      <c r="AD124" s="36">
        <v>0</v>
      </c>
      <c r="AE124" s="36">
        <v>9.895754301009668E-5</v>
      </c>
      <c r="AF124" s="36">
        <v>7.6151981841369123E-5</v>
      </c>
      <c r="AG124" s="36">
        <v>1.7606574387382499E-4</v>
      </c>
      <c r="AH124" s="36">
        <v>2.1840232451422121E-4</v>
      </c>
      <c r="AI124" s="36">
        <v>-3.954082401252911E-4</v>
      </c>
      <c r="AJ124" s="36">
        <v>4.6211115595407357E-4</v>
      </c>
      <c r="AK124" s="36">
        <v>6.3232329483020572E-5</v>
      </c>
      <c r="AL124" s="36">
        <v>5.6091036906047952E-4</v>
      </c>
      <c r="AM124" s="44"/>
      <c r="AN124" s="35"/>
      <c r="AO124" s="42"/>
      <c r="AP124" s="43"/>
      <c r="AQ124" s="43"/>
      <c r="AR124" s="43"/>
      <c r="AS124" s="43"/>
      <c r="AT124" s="43"/>
      <c r="AU124" s="43"/>
      <c r="AV124" s="36">
        <v>-1.3144212430615506E-3</v>
      </c>
      <c r="AW124" s="36">
        <v>0</v>
      </c>
      <c r="AX124" s="36">
        <v>-4.9388480699779619E-5</v>
      </c>
      <c r="AY124" s="36">
        <v>-4.4398170235801703E-5</v>
      </c>
      <c r="AZ124" s="36">
        <v>-1.0792090206189577E-4</v>
      </c>
      <c r="BA124" s="36">
        <v>-1.4406025880216191E-4</v>
      </c>
      <c r="BB124" s="36">
        <v>1.6458316908530947E-4</v>
      </c>
      <c r="BC124" s="36">
        <v>-2.2828432287035828E-4</v>
      </c>
      <c r="BD124" s="36">
        <v>-2.3313329040676679E-5</v>
      </c>
      <c r="BE124" s="36">
        <v>-2.6686883189673175E-4</v>
      </c>
      <c r="BF124" s="44"/>
      <c r="BG124" s="35"/>
      <c r="BH124" s="42"/>
      <c r="BI124" s="43"/>
      <c r="BJ124" s="43"/>
      <c r="BK124" s="43"/>
      <c r="BL124" s="43"/>
      <c r="BM124" s="43"/>
      <c r="BN124" s="43"/>
      <c r="BO124" s="36">
        <v>-2.1566745662104517E-3</v>
      </c>
      <c r="BP124" s="36">
        <v>0</v>
      </c>
      <c r="BQ124" s="36">
        <v>0</v>
      </c>
      <c r="BR124" s="36">
        <v>-3.8820094265686719E-5</v>
      </c>
      <c r="BS124" s="36">
        <v>-1.5380500608170772E-4</v>
      </c>
      <c r="BT124" s="36">
        <v>-1.7826554091616607E-4</v>
      </c>
      <c r="BU124" s="36">
        <v>1.9800650238960857E-4</v>
      </c>
      <c r="BV124" s="36">
        <v>-3.730232750333045E-4</v>
      </c>
      <c r="BW124" s="36">
        <v>-2.6829679402986368E-5</v>
      </c>
      <c r="BX124" s="36">
        <v>-4.2559345048084391E-4</v>
      </c>
      <c r="BY124" s="44"/>
      <c r="BZ124" s="35"/>
      <c r="CA124" s="42"/>
      <c r="CB124" s="43"/>
      <c r="CC124" s="43"/>
      <c r="CD124" s="43"/>
      <c r="CE124" s="43"/>
      <c r="CF124" s="43"/>
      <c r="CG124" s="43"/>
      <c r="CH124" s="36">
        <v>-2.0679996975273736E-3</v>
      </c>
      <c r="CI124" s="36">
        <v>0</v>
      </c>
      <c r="CJ124" s="36">
        <v>-6.0982632245340602E-5</v>
      </c>
      <c r="CK124" s="36">
        <v>-8.7315496828940496E-5</v>
      </c>
      <c r="CL124" s="36">
        <v>-1.2462424671940483E-4</v>
      </c>
      <c r="CM124" s="36">
        <v>-1.1684225337847574E-4</v>
      </c>
      <c r="CN124" s="36">
        <v>8.4024125159815069E-5</v>
      </c>
      <c r="CO124" s="36">
        <v>-3.1131483766862086E-4</v>
      </c>
      <c r="CP124" s="36">
        <v>-1.9482855509321863E-5</v>
      </c>
      <c r="CQ124" s="36">
        <v>-3.8749618706672878E-4</v>
      </c>
      <c r="CR124" s="44"/>
      <c r="CS124" s="35"/>
      <c r="CT124" s="42"/>
      <c r="CU124" s="43"/>
      <c r="CV124" s="43"/>
      <c r="CW124" s="43"/>
      <c r="CX124" s="43"/>
      <c r="CY124" s="43"/>
      <c r="CZ124" s="43"/>
      <c r="DA124" s="36">
        <v>-5.1843760319512239E-4</v>
      </c>
      <c r="DB124" s="36">
        <v>0</v>
      </c>
      <c r="DC124" s="36">
        <v>-6.3618003786673679E-5</v>
      </c>
      <c r="DD124" s="36">
        <v>-5.7258541543158976E-5</v>
      </c>
      <c r="DE124" s="36">
        <v>-5.9347462471020605E-5</v>
      </c>
      <c r="DF124" s="36">
        <v>-7.0381654254383474E-5</v>
      </c>
      <c r="DG124" s="36">
        <v>-3.2160278268867259E-6</v>
      </c>
      <c r="DH124" s="36">
        <v>-5.8698058834753665E-5</v>
      </c>
      <c r="DI124" s="36">
        <v>-1.063217962889544E-6</v>
      </c>
      <c r="DJ124" s="36">
        <v>-6.6173528535117722E-5</v>
      </c>
      <c r="DK124" s="44"/>
      <c r="DL124" s="35"/>
      <c r="DM124" s="42"/>
      <c r="DN124" s="43"/>
      <c r="DO124" s="43"/>
      <c r="DP124" s="43"/>
      <c r="DQ124" s="43"/>
      <c r="DR124" s="43"/>
      <c r="DS124" s="43"/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44"/>
    </row>
    <row r="125" spans="20:134">
      <c r="T125" s="35"/>
      <c r="V125" s="42"/>
      <c r="W125" s="43"/>
      <c r="X125" s="43"/>
      <c r="Y125" s="43"/>
      <c r="Z125" s="43"/>
      <c r="AA125" s="43"/>
      <c r="AB125" s="43"/>
      <c r="AC125" s="36">
        <v>2.2743486356168692E-2</v>
      </c>
      <c r="AD125" s="36">
        <v>0</v>
      </c>
      <c r="AE125" s="36">
        <v>8.2752812594417675E-4</v>
      </c>
      <c r="AF125" s="36">
        <v>6.3681761797272413E-4</v>
      </c>
      <c r="AG125" s="36">
        <v>1.4723420836752995E-3</v>
      </c>
      <c r="AH125" s="36">
        <v>1.8263798878743892E-3</v>
      </c>
      <c r="AI125" s="36">
        <v>-3.3065841165880769E-3</v>
      </c>
      <c r="AJ125" s="36">
        <v>3.8643843332443512E-3</v>
      </c>
      <c r="AK125" s="36">
        <v>5.2877759011083999E-4</v>
      </c>
      <c r="AL125" s="36">
        <v>4.6905884322927839E-3</v>
      </c>
      <c r="AM125" s="44"/>
      <c r="AN125" s="35"/>
      <c r="AO125" s="42"/>
      <c r="AP125" s="43"/>
      <c r="AQ125" s="43"/>
      <c r="AR125" s="43"/>
      <c r="AS125" s="43"/>
      <c r="AT125" s="43"/>
      <c r="AU125" s="43"/>
      <c r="AV125" s="36">
        <v>3.2735758662954285E-2</v>
      </c>
      <c r="AW125" s="36">
        <v>0</v>
      </c>
      <c r="AX125" s="36">
        <v>1.2300237792506922E-3</v>
      </c>
      <c r="AY125" s="36">
        <v>1.1057397265816296E-3</v>
      </c>
      <c r="AZ125" s="36">
        <v>2.6877780796951949E-3</v>
      </c>
      <c r="BA125" s="36">
        <v>3.5878314428987625E-3</v>
      </c>
      <c r="BB125" s="36">
        <v>-4.0989560474629337E-3</v>
      </c>
      <c r="BC125" s="36">
        <v>5.6854380127132819E-3</v>
      </c>
      <c r="BD125" s="36">
        <v>5.8062019092755784E-4</v>
      </c>
      <c r="BE125" s="36">
        <v>6.6463880751711484E-3</v>
      </c>
      <c r="BF125" s="44"/>
      <c r="BG125" s="35"/>
      <c r="BH125" s="42"/>
      <c r="BI125" s="43"/>
      <c r="BJ125" s="43"/>
      <c r="BK125" s="43"/>
      <c r="BL125" s="43"/>
      <c r="BM125" s="43"/>
      <c r="BN125" s="43"/>
      <c r="BO125" s="36">
        <v>3.3856094168246816E-2</v>
      </c>
      <c r="BP125" s="36">
        <v>0</v>
      </c>
      <c r="BQ125" s="36">
        <v>0</v>
      </c>
      <c r="BR125" s="36">
        <v>6.0940894267079535E-4</v>
      </c>
      <c r="BS125" s="36">
        <v>2.4144749750537658E-3</v>
      </c>
      <c r="BT125" s="36">
        <v>2.7984634468129726E-3</v>
      </c>
      <c r="BU125" s="36">
        <v>-3.1083627061115051E-3</v>
      </c>
      <c r="BV125" s="36">
        <v>5.8558260594069713E-3</v>
      </c>
      <c r="BW125" s="36">
        <v>4.2117998079212312E-4</v>
      </c>
      <c r="BX125" s="36">
        <v>6.6810877091145211E-3</v>
      </c>
      <c r="BY125" s="44"/>
      <c r="BZ125" s="35"/>
      <c r="CA125" s="42"/>
      <c r="CB125" s="43"/>
      <c r="CC125" s="43"/>
      <c r="CD125" s="43"/>
      <c r="CE125" s="43"/>
      <c r="CF125" s="43"/>
      <c r="CG125" s="43"/>
      <c r="CH125" s="36">
        <v>3.1833954313269443E-2</v>
      </c>
      <c r="CI125" s="36">
        <v>0</v>
      </c>
      <c r="CJ125" s="36">
        <v>9.3874207579538972E-4</v>
      </c>
      <c r="CK125" s="36">
        <v>1.3440995858057284E-3</v>
      </c>
      <c r="CL125" s="36">
        <v>1.9184154529300354E-3</v>
      </c>
      <c r="CM125" s="36">
        <v>1.7986225821779232E-3</v>
      </c>
      <c r="CN125" s="36">
        <v>-1.2934335361596834E-3</v>
      </c>
      <c r="CO125" s="36">
        <v>4.7922552074041534E-3</v>
      </c>
      <c r="CP125" s="36">
        <v>2.9991122963767865E-4</v>
      </c>
      <c r="CQ125" s="36">
        <v>5.964960212710607E-3</v>
      </c>
      <c r="CR125" s="44"/>
      <c r="CS125" s="35"/>
      <c r="CT125" s="42"/>
      <c r="CU125" s="43"/>
      <c r="CV125" s="43"/>
      <c r="CW125" s="43"/>
      <c r="CX125" s="43"/>
      <c r="CY125" s="43"/>
      <c r="CZ125" s="43"/>
      <c r="DA125" s="36">
        <v>2.2306702229645987E-2</v>
      </c>
      <c r="DB125" s="36">
        <v>0</v>
      </c>
      <c r="DC125" s="36">
        <v>2.7372780411140745E-3</v>
      </c>
      <c r="DD125" s="36">
        <v>2.4636508394364062E-3</v>
      </c>
      <c r="DE125" s="36">
        <v>2.5535303868147387E-3</v>
      </c>
      <c r="DF125" s="36">
        <v>3.0282961617881343E-3</v>
      </c>
      <c r="DG125" s="36">
        <v>1.3837533129250568E-4</v>
      </c>
      <c r="DH125" s="36">
        <v>2.5255886375053164E-3</v>
      </c>
      <c r="DI125" s="36">
        <v>4.5746848525687707E-5</v>
      </c>
      <c r="DJ125" s="36">
        <v>2.8472340498077136E-3</v>
      </c>
      <c r="DK125" s="44"/>
      <c r="DL125" s="35"/>
      <c r="DM125" s="42"/>
      <c r="DN125" s="43"/>
      <c r="DO125" s="43"/>
      <c r="DP125" s="43"/>
      <c r="DQ125" s="43"/>
      <c r="DR125" s="43"/>
      <c r="DS125" s="43"/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44"/>
    </row>
    <row r="126" spans="20:134">
      <c r="T126" s="35"/>
      <c r="V126" s="42"/>
      <c r="W126" s="43"/>
      <c r="X126" s="43"/>
      <c r="Y126" s="43"/>
      <c r="Z126" s="43"/>
      <c r="AA126" s="43"/>
      <c r="AB126" s="43"/>
      <c r="AC126" s="36">
        <v>3.7549153429368397E-2</v>
      </c>
      <c r="AD126" s="36">
        <v>0</v>
      </c>
      <c r="AE126" s="36">
        <v>1.3662364723501458E-3</v>
      </c>
      <c r="AF126" s="36">
        <v>1.0513762960223164E-3</v>
      </c>
      <c r="AG126" s="36">
        <v>2.4308146048789411E-3</v>
      </c>
      <c r="AH126" s="36">
        <v>3.0153256873701544E-3</v>
      </c>
      <c r="AI126" s="36">
        <v>-5.4591205752939735E-3</v>
      </c>
      <c r="AJ126" s="36">
        <v>6.380040331841347E-3</v>
      </c>
      <c r="AK126" s="36">
        <v>8.7300383723704317E-4</v>
      </c>
      <c r="AL126" s="36">
        <v>7.7440908557280799E-3</v>
      </c>
      <c r="AM126" s="44"/>
      <c r="AN126" s="35"/>
      <c r="AO126" s="42"/>
      <c r="AP126" s="43"/>
      <c r="AQ126" s="43"/>
      <c r="AR126" s="43"/>
      <c r="AS126" s="43"/>
      <c r="AT126" s="43"/>
      <c r="AU126" s="43"/>
      <c r="AV126" s="36">
        <v>3.2773522598126922E-2</v>
      </c>
      <c r="AW126" s="36">
        <v>0</v>
      </c>
      <c r="AX126" s="36">
        <v>1.2314427333289734E-3</v>
      </c>
      <c r="AY126" s="36">
        <v>1.1070153067135084E-3</v>
      </c>
      <c r="AZ126" s="36">
        <v>2.6908786975304217E-3</v>
      </c>
      <c r="BA126" s="36">
        <v>3.5919703613034033E-3</v>
      </c>
      <c r="BB126" s="36">
        <v>-4.1036845986489818E-3</v>
      </c>
      <c r="BC126" s="36">
        <v>5.6919967277487497E-3</v>
      </c>
      <c r="BD126" s="36">
        <v>5.8128999374092367E-4</v>
      </c>
      <c r="BE126" s="36">
        <v>6.6540553411412809E-3</v>
      </c>
      <c r="BF126" s="44"/>
      <c r="BG126" s="35"/>
      <c r="BH126" s="42"/>
      <c r="BI126" s="43"/>
      <c r="BJ126" s="43"/>
      <c r="BK126" s="43"/>
      <c r="BL126" s="43"/>
      <c r="BM126" s="43"/>
      <c r="BN126" s="43"/>
      <c r="BO126" s="36">
        <v>3.1180948609734634E-2</v>
      </c>
      <c r="BP126" s="36">
        <v>0</v>
      </c>
      <c r="BQ126" s="36">
        <v>0</v>
      </c>
      <c r="BR126" s="36">
        <v>5.6125638206525519E-4</v>
      </c>
      <c r="BS126" s="36">
        <v>2.2236947871928821E-3</v>
      </c>
      <c r="BT126" s="36">
        <v>2.5773423386544979E-3</v>
      </c>
      <c r="BU126" s="36">
        <v>-2.8627548505161032E-3</v>
      </c>
      <c r="BV126" s="36">
        <v>5.3931268774991357E-3</v>
      </c>
      <c r="BW126" s="36">
        <v>3.8790036651201431E-4</v>
      </c>
      <c r="BX126" s="36">
        <v>6.153180324929881E-3</v>
      </c>
      <c r="BY126" s="44"/>
      <c r="BZ126" s="35"/>
      <c r="CA126" s="42"/>
      <c r="CB126" s="43"/>
      <c r="CC126" s="43"/>
      <c r="CD126" s="43"/>
      <c r="CE126" s="43"/>
      <c r="CF126" s="43"/>
      <c r="CG126" s="43"/>
      <c r="CH126" s="36">
        <v>2.4048470833907286E-2</v>
      </c>
      <c r="CI126" s="36">
        <v>0</v>
      </c>
      <c r="CJ126" s="36">
        <v>7.0915825310828183E-4</v>
      </c>
      <c r="CK126" s="36">
        <v>1.0153793452434027E-3</v>
      </c>
      <c r="CL126" s="36">
        <v>1.4492374278452244E-3</v>
      </c>
      <c r="CM126" s="36">
        <v>1.3587417473512882E-3</v>
      </c>
      <c r="CN126" s="36">
        <v>-9.7710445783256278E-4</v>
      </c>
      <c r="CO126" s="36">
        <v>3.6202354394867177E-3</v>
      </c>
      <c r="CP126" s="36">
        <v>2.2656332253692454E-4</v>
      </c>
      <c r="CQ126" s="36">
        <v>4.5061373868025721E-3</v>
      </c>
      <c r="CR126" s="44"/>
      <c r="CS126" s="35"/>
      <c r="CT126" s="42"/>
      <c r="CU126" s="43"/>
      <c r="CV126" s="43"/>
      <c r="CW126" s="43"/>
      <c r="CX126" s="43"/>
      <c r="CY126" s="43"/>
      <c r="CZ126" s="43"/>
      <c r="DA126" s="36">
        <v>1.0658221593738885E-2</v>
      </c>
      <c r="DB126" s="36">
        <v>0</v>
      </c>
      <c r="DC126" s="36">
        <v>1.3078811751517387E-3</v>
      </c>
      <c r="DD126" s="36">
        <v>1.1771411258369032E-3</v>
      </c>
      <c r="DE126" s="36">
        <v>1.220085892967478E-3</v>
      </c>
      <c r="DF126" s="36">
        <v>1.4469306673628875E-3</v>
      </c>
      <c r="DG126" s="36">
        <v>6.6116225017899565E-5</v>
      </c>
      <c r="DH126" s="36">
        <v>1.2067352258544912E-3</v>
      </c>
      <c r="DI126" s="36">
        <v>2.1858006790173783E-5</v>
      </c>
      <c r="DJ126" s="36">
        <v>1.3604185468418651E-3</v>
      </c>
      <c r="DK126" s="44"/>
      <c r="DL126" s="35"/>
      <c r="DM126" s="42"/>
      <c r="DN126" s="43"/>
      <c r="DO126" s="43"/>
      <c r="DP126" s="43"/>
      <c r="DQ126" s="43"/>
      <c r="DR126" s="43"/>
      <c r="DS126" s="43"/>
      <c r="DT126" s="36">
        <v>-1.7322989276393754E-3</v>
      </c>
      <c r="DU126" s="36">
        <v>0</v>
      </c>
      <c r="DV126" s="36">
        <v>-4.3997501837254925E-4</v>
      </c>
      <c r="DW126" s="36">
        <v>-5.1237548876847028E-4</v>
      </c>
      <c r="DX126" s="36">
        <v>-4.2623670982705692E-4</v>
      </c>
      <c r="DY126" s="36">
        <v>-4.254848791664591E-4</v>
      </c>
      <c r="DZ126" s="36">
        <v>0</v>
      </c>
      <c r="EA126" s="36">
        <v>0</v>
      </c>
      <c r="EB126" s="36">
        <v>0</v>
      </c>
      <c r="EC126" s="36">
        <v>0</v>
      </c>
      <c r="ED126" s="44"/>
    </row>
    <row r="127" spans="20:134">
      <c r="T127" s="35"/>
      <c r="V127" s="42"/>
      <c r="W127" s="43"/>
      <c r="X127" s="43"/>
      <c r="Y127" s="43"/>
      <c r="Z127" s="43"/>
      <c r="AA127" s="43"/>
      <c r="AB127" s="43"/>
      <c r="AC127" s="36">
        <v>6.4842525881239663E-2</v>
      </c>
      <c r="AD127" s="36">
        <v>0</v>
      </c>
      <c r="AE127" s="36">
        <v>2.3593134791946775E-3</v>
      </c>
      <c r="AF127" s="36">
        <v>1.8155907246747128E-3</v>
      </c>
      <c r="AG127" s="36">
        <v>4.197702066062515E-3</v>
      </c>
      <c r="AH127" s="36">
        <v>5.2070770194979285E-3</v>
      </c>
      <c r="AI127" s="36">
        <v>-9.4271943536134648E-3</v>
      </c>
      <c r="AJ127" s="36">
        <v>1.1017503526915976E-2</v>
      </c>
      <c r="AK127" s="36">
        <v>1.5075645850963382E-3</v>
      </c>
      <c r="AL127" s="36">
        <v>1.3373042156164154E-2</v>
      </c>
      <c r="AM127" s="44"/>
      <c r="AN127" s="35"/>
      <c r="AO127" s="42"/>
      <c r="AP127" s="43"/>
      <c r="AQ127" s="43"/>
      <c r="AR127" s="43"/>
      <c r="AS127" s="43"/>
      <c r="AT127" s="43"/>
      <c r="AU127" s="43"/>
      <c r="AV127" s="36">
        <v>5.9798759622560586E-2</v>
      </c>
      <c r="AW127" s="36">
        <v>0</v>
      </c>
      <c r="AX127" s="36">
        <v>2.2468975612495458E-3</v>
      </c>
      <c r="AY127" s="36">
        <v>2.0198665561949581E-3</v>
      </c>
      <c r="AZ127" s="36">
        <v>4.9097928953260291E-3</v>
      </c>
      <c r="BA127" s="36">
        <v>6.5539299769753869E-3</v>
      </c>
      <c r="BB127" s="36">
        <v>-7.4876067455574439E-3</v>
      </c>
      <c r="BC127" s="36">
        <v>1.0385650278389728E-2</v>
      </c>
      <c r="BD127" s="36">
        <v>1.0606250976725913E-3</v>
      </c>
      <c r="BE127" s="36">
        <v>1.2141028010301948E-2</v>
      </c>
      <c r="BF127" s="44"/>
      <c r="BG127" s="35"/>
      <c r="BH127" s="42"/>
      <c r="BI127" s="43"/>
      <c r="BJ127" s="43"/>
      <c r="BK127" s="43"/>
      <c r="BL127" s="43"/>
      <c r="BM127" s="43"/>
      <c r="BN127" s="43"/>
      <c r="BO127" s="36">
        <v>5.2753140555789384E-2</v>
      </c>
      <c r="BP127" s="36">
        <v>0</v>
      </c>
      <c r="BQ127" s="36">
        <v>0</v>
      </c>
      <c r="BR127" s="36">
        <v>9.4955535771219801E-4</v>
      </c>
      <c r="BS127" s="36">
        <v>3.7621332541928915E-3</v>
      </c>
      <c r="BT127" s="36">
        <v>4.3604479245695649E-3</v>
      </c>
      <c r="BU127" s="36">
        <v>-4.8433199033237834E-3</v>
      </c>
      <c r="BV127" s="36">
        <v>9.1243016293319473E-3</v>
      </c>
      <c r="BW127" s="36">
        <v>6.562649139501167E-4</v>
      </c>
      <c r="BX127" s="36">
        <v>1.0410189587522824E-2</v>
      </c>
      <c r="BY127" s="44"/>
      <c r="BZ127" s="35"/>
      <c r="CA127" s="42"/>
      <c r="CB127" s="43"/>
      <c r="CC127" s="43"/>
      <c r="CD127" s="43"/>
      <c r="CE127" s="43"/>
      <c r="CF127" s="43"/>
      <c r="CG127" s="43"/>
      <c r="CH127" s="36">
        <v>4.9640342884582703E-2</v>
      </c>
      <c r="CI127" s="36">
        <v>0</v>
      </c>
      <c r="CJ127" s="36">
        <v>1.4638294088159783E-3</v>
      </c>
      <c r="CK127" s="36">
        <v>2.0959244853414332E-3</v>
      </c>
      <c r="CL127" s="36">
        <v>2.9914851275272972E-3</v>
      </c>
      <c r="CM127" s="36">
        <v>2.8046858653073149E-3</v>
      </c>
      <c r="CN127" s="36">
        <v>-2.0169182754220891E-3</v>
      </c>
      <c r="CO127" s="36">
        <v>7.4728131272968849E-3</v>
      </c>
      <c r="CP127" s="36">
        <v>4.6766719985978953E-4</v>
      </c>
      <c r="CQ127" s="36">
        <v>9.3014731169738015E-3</v>
      </c>
      <c r="CR127" s="44"/>
      <c r="CS127" s="35"/>
      <c r="CT127" s="42"/>
      <c r="CU127" s="43"/>
      <c r="CV127" s="43"/>
      <c r="CW127" s="43"/>
      <c r="CX127" s="43"/>
      <c r="CY127" s="43"/>
      <c r="CZ127" s="43"/>
      <c r="DA127" s="36">
        <v>4.3923941016715408E-2</v>
      </c>
      <c r="DB127" s="36">
        <v>0</v>
      </c>
      <c r="DC127" s="36">
        <v>5.3899513243358078E-3</v>
      </c>
      <c r="DD127" s="36">
        <v>4.8511542873140995E-3</v>
      </c>
      <c r="DE127" s="36">
        <v>5.0281353532292657E-3</v>
      </c>
      <c r="DF127" s="36">
        <v>5.962992674674648E-3</v>
      </c>
      <c r="DG127" s="36">
        <v>2.7247370890093835E-4</v>
      </c>
      <c r="DH127" s="36">
        <v>4.9731154880813004E-3</v>
      </c>
      <c r="DI127" s="36">
        <v>9.00797372761097E-5</v>
      </c>
      <c r="DJ127" s="36">
        <v>5.6064647825140451E-3</v>
      </c>
      <c r="DK127" s="44"/>
      <c r="DL127" s="35"/>
      <c r="DM127" s="42"/>
      <c r="DN127" s="43"/>
      <c r="DO127" s="43"/>
      <c r="DP127" s="43"/>
      <c r="DQ127" s="43"/>
      <c r="DR127" s="43"/>
      <c r="DS127" s="43"/>
      <c r="DT127" s="36">
        <v>3.4940530470517088E-2</v>
      </c>
      <c r="DU127" s="36">
        <v>0</v>
      </c>
      <c r="DV127" s="36">
        <v>8.8743116389625037E-3</v>
      </c>
      <c r="DW127" s="36">
        <v>1.0334631680490045E-2</v>
      </c>
      <c r="DX127" s="36">
        <v>8.5972094710351273E-3</v>
      </c>
      <c r="DY127" s="36">
        <v>8.5820450200930001E-3</v>
      </c>
      <c r="DZ127" s="36">
        <v>0</v>
      </c>
      <c r="EA127" s="36">
        <v>0</v>
      </c>
      <c r="EB127" s="36">
        <v>0</v>
      </c>
      <c r="EC127" s="36">
        <v>0</v>
      </c>
      <c r="ED127" s="44"/>
    </row>
    <row r="128" spans="20:134">
      <c r="V128" s="42"/>
      <c r="W128" s="43"/>
      <c r="X128" s="43"/>
      <c r="Y128" s="43"/>
      <c r="Z128" s="43"/>
      <c r="AA128" s="43"/>
      <c r="AB128" s="43"/>
      <c r="AC128" s="36">
        <v>7.8422748106034453E-3</v>
      </c>
      <c r="AD128" s="36">
        <v>0</v>
      </c>
      <c r="AE128" s="36">
        <v>2.8534336713059374E-4</v>
      </c>
      <c r="AF128" s="36">
        <v>2.1958369469689674E-4</v>
      </c>
      <c r="AG128" s="36">
        <v>5.0768431253577103E-4</v>
      </c>
      <c r="AH128" s="36">
        <v>6.2976153985227785E-4</v>
      </c>
      <c r="AI128" s="36">
        <v>-1.1401568308645365E-3</v>
      </c>
      <c r="AJ128" s="36">
        <v>1.3324942113315454E-3</v>
      </c>
      <c r="AK128" s="36">
        <v>1.8232996957447982E-4</v>
      </c>
      <c r="AL128" s="36">
        <v>1.6173810353178539E-3</v>
      </c>
      <c r="AM128" s="44"/>
      <c r="AN128" s="35"/>
      <c r="AO128" s="42"/>
      <c r="AP128" s="43"/>
      <c r="AQ128" s="43"/>
      <c r="AR128" s="43"/>
      <c r="AS128" s="43"/>
      <c r="AT128" s="43"/>
      <c r="AU128" s="43"/>
      <c r="AV128" s="36">
        <v>-7.9164409027558721E-3</v>
      </c>
      <c r="AW128" s="36">
        <v>0</v>
      </c>
      <c r="AX128" s="36">
        <v>-2.9745486144611545E-4</v>
      </c>
      <c r="AY128" s="36">
        <v>-2.6739942976238126E-4</v>
      </c>
      <c r="AZ128" s="36">
        <v>-6.499814635946929E-4</v>
      </c>
      <c r="BA128" s="36">
        <v>-8.6764005927559976E-4</v>
      </c>
      <c r="BB128" s="36">
        <v>9.9124457895810049E-4</v>
      </c>
      <c r="BC128" s="36">
        <v>-1.3749012050501424E-3</v>
      </c>
      <c r="BD128" s="36">
        <v>-1.4041053625027028E-4</v>
      </c>
      <c r="BE128" s="36">
        <v>-1.6072863609364527E-3</v>
      </c>
      <c r="BF128" s="44"/>
      <c r="BG128" s="35"/>
      <c r="BH128" s="42"/>
      <c r="BI128" s="43"/>
      <c r="BJ128" s="43"/>
      <c r="BK128" s="43"/>
      <c r="BL128" s="43"/>
      <c r="BM128" s="43"/>
      <c r="BN128" s="43"/>
      <c r="BO128" s="36">
        <v>-7.0142629765844334E-3</v>
      </c>
      <c r="BP128" s="36">
        <v>0</v>
      </c>
      <c r="BQ128" s="36">
        <v>0</v>
      </c>
      <c r="BR128" s="36">
        <v>-1.2625657770600941E-4</v>
      </c>
      <c r="BS128" s="36">
        <v>-5.0022788633702115E-4</v>
      </c>
      <c r="BT128" s="36">
        <v>-5.7978213460650827E-4</v>
      </c>
      <c r="BU128" s="36">
        <v>6.4398667309126158E-4</v>
      </c>
      <c r="BV128" s="36">
        <v>-1.213202672514412E-3</v>
      </c>
      <c r="BW128" s="36">
        <v>-8.7259538299592156E-5</v>
      </c>
      <c r="BX128" s="36">
        <v>-1.3841793423798837E-3</v>
      </c>
      <c r="BY128" s="44"/>
      <c r="BZ128" s="35"/>
      <c r="CA128" s="42"/>
      <c r="CB128" s="43"/>
      <c r="CC128" s="43"/>
      <c r="CD128" s="43"/>
      <c r="CE128" s="43"/>
      <c r="CF128" s="43"/>
      <c r="CG128" s="43"/>
      <c r="CH128" s="36">
        <v>-5.3505007413154919E-3</v>
      </c>
      <c r="CI128" s="36">
        <v>0</v>
      </c>
      <c r="CJ128" s="36">
        <v>-1.5777933595744441E-4</v>
      </c>
      <c r="CK128" s="36">
        <v>-2.2590991239997152E-4</v>
      </c>
      <c r="CL128" s="36">
        <v>-3.2243821179245313E-4</v>
      </c>
      <c r="CM128" s="36">
        <v>-3.023039916620838E-4</v>
      </c>
      <c r="CN128" s="36">
        <v>2.1739420198828405E-4</v>
      </c>
      <c r="CO128" s="36">
        <v>-8.0545962928334507E-4</v>
      </c>
      <c r="CP128" s="36">
        <v>-5.0407663487672925E-5</v>
      </c>
      <c r="CQ128" s="36">
        <v>-1.002562349809055E-3</v>
      </c>
      <c r="CR128" s="44"/>
      <c r="CS128" s="35"/>
      <c r="CT128" s="42"/>
      <c r="CU128" s="43"/>
      <c r="CV128" s="43"/>
      <c r="CW128" s="43"/>
      <c r="CX128" s="43"/>
      <c r="CY128" s="43"/>
      <c r="CZ128" s="43"/>
      <c r="DA128" s="36">
        <v>-4.1758271676677313E-3</v>
      </c>
      <c r="DB128" s="36">
        <v>0</v>
      </c>
      <c r="DC128" s="36">
        <v>-5.1241998444544916E-4</v>
      </c>
      <c r="DD128" s="36">
        <v>-4.6119681883292104E-4</v>
      </c>
      <c r="DE128" s="36">
        <v>-4.7802232050933255E-4</v>
      </c>
      <c r="DF128" s="36">
        <v>-5.6689873984745861E-4</v>
      </c>
      <c r="DG128" s="36">
        <v>-2.5903939623057332E-5</v>
      </c>
      <c r="DH128" s="36">
        <v>-4.7279160936802459E-4</v>
      </c>
      <c r="DI128" s="36">
        <v>-8.5638357002346971E-6</v>
      </c>
      <c r="DJ128" s="36">
        <v>-5.3300381093957688E-4</v>
      </c>
      <c r="DK128" s="44"/>
      <c r="DL128" s="35"/>
      <c r="DM128" s="42"/>
      <c r="DN128" s="43"/>
      <c r="DO128" s="43"/>
      <c r="DP128" s="43"/>
      <c r="DQ128" s="43"/>
      <c r="DR128" s="43"/>
      <c r="DS128" s="43"/>
      <c r="DT128" s="36">
        <v>-9.4975412405830055E-4</v>
      </c>
      <c r="DU128" s="36">
        <v>0</v>
      </c>
      <c r="DV128" s="36">
        <v>-2.4122169766126281E-4</v>
      </c>
      <c r="DW128" s="36">
        <v>-2.8091614314359683E-4</v>
      </c>
      <c r="DX128" s="36">
        <v>-2.3368950157750295E-4</v>
      </c>
      <c r="DY128" s="36">
        <v>-2.3327730120082239E-4</v>
      </c>
      <c r="DZ128" s="36">
        <v>0</v>
      </c>
      <c r="EA128" s="36">
        <v>0</v>
      </c>
      <c r="EB128" s="36">
        <v>0</v>
      </c>
      <c r="EC128" s="36">
        <v>0</v>
      </c>
      <c r="ED128" s="44"/>
    </row>
    <row r="129" spans="21:134">
      <c r="V129" s="42"/>
      <c r="W129" s="43"/>
      <c r="X129" s="43"/>
      <c r="Y129" s="43"/>
      <c r="Z129" s="43"/>
      <c r="AA129" s="43"/>
      <c r="AB129" s="43"/>
      <c r="AC129" s="36">
        <v>3.9144655811334604E-2</v>
      </c>
      <c r="AD129" s="36">
        <v>0</v>
      </c>
      <c r="AE129" s="36">
        <v>1.4242892737285878E-3</v>
      </c>
      <c r="AF129" s="36">
        <v>1.0960503627173704E-3</v>
      </c>
      <c r="AG129" s="36">
        <v>2.5341024326457633E-3</v>
      </c>
      <c r="AH129" s="36">
        <v>3.1434499958356591E-3</v>
      </c>
      <c r="AI129" s="36">
        <v>-5.6910842571837993E-3</v>
      </c>
      <c r="AJ129" s="36">
        <v>6.6511348470783193E-3</v>
      </c>
      <c r="AK129" s="36">
        <v>9.1009867359327179E-4</v>
      </c>
      <c r="AL129" s="36">
        <v>8.0731452891314465E-3</v>
      </c>
      <c r="AM129" s="44"/>
      <c r="AN129" s="35"/>
      <c r="AO129" s="42"/>
      <c r="AP129" s="43"/>
      <c r="AQ129" s="43"/>
      <c r="AR129" s="43"/>
      <c r="AS129" s="43"/>
      <c r="AT129" s="43"/>
      <c r="AU129" s="43"/>
      <c r="AV129" s="36">
        <v>4.1677078469387181E-2</v>
      </c>
      <c r="AW129" s="36">
        <v>0</v>
      </c>
      <c r="AX129" s="36">
        <v>1.5659877656984443E-3</v>
      </c>
      <c r="AY129" s="36">
        <v>1.4077572426513727E-3</v>
      </c>
      <c r="AZ129" s="36">
        <v>3.4219074953812643E-3</v>
      </c>
      <c r="BA129" s="36">
        <v>4.5677979887432298E-3</v>
      </c>
      <c r="BB129" s="36">
        <v>-5.2185292111774388E-3</v>
      </c>
      <c r="BC129" s="36">
        <v>7.2383367872526977E-3</v>
      </c>
      <c r="BD129" s="36">
        <v>7.3920856722294037E-4</v>
      </c>
      <c r="BE129" s="36">
        <v>8.4617570711864702E-3</v>
      </c>
      <c r="BF129" s="44"/>
      <c r="BG129" s="35"/>
      <c r="BH129" s="42"/>
      <c r="BI129" s="43"/>
      <c r="BJ129" s="43"/>
      <c r="BK129" s="43"/>
      <c r="BL129" s="43"/>
      <c r="BM129" s="43"/>
      <c r="BN129" s="43"/>
      <c r="BO129" s="36">
        <v>3.5548418864931611E-2</v>
      </c>
      <c r="BP129" s="36">
        <v>0</v>
      </c>
      <c r="BQ129" s="36">
        <v>0</v>
      </c>
      <c r="BR129" s="36">
        <v>6.3987074960390625E-4</v>
      </c>
      <c r="BS129" s="36">
        <v>2.5351644913785155E-3</v>
      </c>
      <c r="BT129" s="36">
        <v>2.9383469425368534E-3</v>
      </c>
      <c r="BU129" s="36">
        <v>-3.2637367710483902E-3</v>
      </c>
      <c r="BV129" s="36">
        <v>6.1485343384712248E-3</v>
      </c>
      <c r="BW129" s="36">
        <v>4.4223300834165771E-4</v>
      </c>
      <c r="BX129" s="36">
        <v>7.0150473701038867E-3</v>
      </c>
      <c r="BY129" s="44"/>
      <c r="BZ129" s="35"/>
      <c r="CA129" s="42"/>
      <c r="CB129" s="43"/>
      <c r="CC129" s="43"/>
      <c r="CD129" s="43"/>
      <c r="CE129" s="43"/>
      <c r="CF129" s="43"/>
      <c r="CG129" s="43"/>
      <c r="CH129" s="36">
        <v>3.3107600617356882E-2</v>
      </c>
      <c r="CI129" s="36">
        <v>0</v>
      </c>
      <c r="CJ129" s="36">
        <v>9.7630025545357283E-4</v>
      </c>
      <c r="CK129" s="36">
        <v>1.3978757347861692E-3</v>
      </c>
      <c r="CL129" s="36">
        <v>1.995169434772313E-3</v>
      </c>
      <c r="CM129" s="36">
        <v>1.8705837649356754E-3</v>
      </c>
      <c r="CN129" s="36">
        <v>-1.3451825845719897E-3</v>
      </c>
      <c r="CO129" s="36">
        <v>4.9839887907689407E-3</v>
      </c>
      <c r="CP129" s="36">
        <v>3.1191039334267667E-4</v>
      </c>
      <c r="CQ129" s="36">
        <v>6.2036126105303995E-3</v>
      </c>
      <c r="CR129" s="44"/>
      <c r="CS129" s="35"/>
      <c r="CT129" s="42"/>
      <c r="CU129" s="43"/>
      <c r="CV129" s="43"/>
      <c r="CW129" s="43"/>
      <c r="CX129" s="43"/>
      <c r="CY129" s="43"/>
      <c r="CZ129" s="43"/>
      <c r="DA129" s="36">
        <v>3.2213328399361779E-2</v>
      </c>
      <c r="DB129" s="36">
        <v>0</v>
      </c>
      <c r="DC129" s="36">
        <v>3.9529301799519643E-3</v>
      </c>
      <c r="DD129" s="36">
        <v>3.5577824429222126E-3</v>
      </c>
      <c r="DE129" s="36">
        <v>3.6875783825585208E-3</v>
      </c>
      <c r="DF129" s="36">
        <v>4.3731923143960011E-3</v>
      </c>
      <c r="DG129" s="36">
        <v>1.998291788452636E-4</v>
      </c>
      <c r="DH129" s="36">
        <v>3.6472274271689416E-3</v>
      </c>
      <c r="DI129" s="36">
        <v>6.6063474538846024E-5</v>
      </c>
      <c r="DJ129" s="36">
        <v>4.1117187351165114E-3</v>
      </c>
      <c r="DK129" s="44"/>
      <c r="DL129" s="35"/>
      <c r="DM129" s="42"/>
      <c r="DN129" s="43"/>
      <c r="DO129" s="43"/>
      <c r="DP129" s="43"/>
      <c r="DQ129" s="43"/>
      <c r="DR129" s="43"/>
      <c r="DS129" s="43"/>
      <c r="DT129" s="36">
        <v>-2.7196433130100468E-2</v>
      </c>
      <c r="DU129" s="36">
        <v>0</v>
      </c>
      <c r="DV129" s="36">
        <v>-6.9074401508691305E-3</v>
      </c>
      <c r="DW129" s="36">
        <v>-8.0440999503378699E-3</v>
      </c>
      <c r="DX129" s="36">
        <v>-6.6917539412220898E-3</v>
      </c>
      <c r="DY129" s="36">
        <v>-6.6799504863103145E-3</v>
      </c>
      <c r="DZ129" s="36">
        <v>0</v>
      </c>
      <c r="EA129" s="36">
        <v>0</v>
      </c>
      <c r="EB129" s="36">
        <v>0</v>
      </c>
      <c r="EC129" s="36">
        <v>0</v>
      </c>
      <c r="ED129" s="44"/>
    </row>
    <row r="130" spans="21:134">
      <c r="V130" s="45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7"/>
      <c r="AN130" s="35"/>
      <c r="AO130" s="45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7"/>
      <c r="BG130" s="35"/>
      <c r="BH130" s="45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7"/>
      <c r="BZ130" s="35"/>
      <c r="CA130" s="45"/>
      <c r="CB130" s="46"/>
      <c r="CC130" s="46"/>
      <c r="CD130" s="46"/>
      <c r="CE130" s="46"/>
      <c r="CF130" s="46"/>
      <c r="CG130" s="46"/>
      <c r="CH130" s="46"/>
      <c r="CI130" s="46"/>
      <c r="CJ130" s="46"/>
      <c r="CK130" s="46"/>
      <c r="CL130" s="46"/>
      <c r="CM130" s="46"/>
      <c r="CN130" s="46"/>
      <c r="CO130" s="46"/>
      <c r="CP130" s="46"/>
      <c r="CQ130" s="46"/>
      <c r="CR130" s="47"/>
      <c r="CS130" s="35"/>
      <c r="CT130" s="45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H130" s="46"/>
      <c r="DI130" s="46"/>
      <c r="DJ130" s="46"/>
      <c r="DK130" s="47"/>
      <c r="DL130" s="35"/>
      <c r="DM130" s="45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7"/>
    </row>
    <row r="131" spans="21:134">
      <c r="AN131" s="50"/>
      <c r="AO131" s="50"/>
      <c r="AP131" s="50"/>
      <c r="AQ131" s="50">
        <v>3</v>
      </c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>
        <v>4</v>
      </c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</row>
    <row r="132" spans="21:134">
      <c r="U132" s="50"/>
      <c r="V132" s="50" t="s">
        <v>252</v>
      </c>
      <c r="W132" s="50">
        <f>V24/6</f>
        <v>4.6889601791996048E-2</v>
      </c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 t="s">
        <v>252</v>
      </c>
      <c r="AP132" s="50">
        <f>AO24/6</f>
        <v>9.7703014114206788E-2</v>
      </c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 t="s">
        <v>252</v>
      </c>
      <c r="BI132" s="50">
        <f>BH24/6</f>
        <v>0.14534841064378498</v>
      </c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 t="s">
        <v>252</v>
      </c>
      <c r="CB132" s="50">
        <f>CA24/6</f>
        <v>0.14534841064378498</v>
      </c>
      <c r="CC132" s="50"/>
      <c r="CD132" s="50"/>
      <c r="CE132" s="50"/>
      <c r="CF132" s="50"/>
      <c r="CG132" s="50"/>
      <c r="CT132" s="50" t="s">
        <v>252</v>
      </c>
      <c r="CU132" s="50">
        <f>CT24/6</f>
        <v>0.14534841064378498</v>
      </c>
      <c r="DM132" s="50" t="s">
        <v>252</v>
      </c>
      <c r="DN132" s="50">
        <f>DM24/6</f>
        <v>0.14534841064378498</v>
      </c>
    </row>
    <row r="133" spans="21:134"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</row>
    <row r="134" spans="21:134"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</row>
    <row r="135" spans="21:134"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</row>
    <row r="136" spans="21:134"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</row>
    <row r="137" spans="21:134"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</row>
    <row r="138" spans="21:134"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</row>
    <row r="139" spans="21:134"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</row>
    <row r="140" spans="21:134"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</row>
    <row r="141" spans="21:134"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</row>
    <row r="142" spans="21:134"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</row>
    <row r="143" spans="21:134"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</row>
    <row r="144" spans="21:134"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</row>
    <row r="145" spans="21:85"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</row>
    <row r="146" spans="21:85"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</row>
    <row r="147" spans="21:85"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</row>
    <row r="148" spans="21:85"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50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</row>
    <row r="149" spans="21:85"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50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</row>
    <row r="150" spans="21:85"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</row>
    <row r="151" spans="21:85"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  <c r="BE151" s="50"/>
      <c r="BF151" s="50"/>
      <c r="BG151" s="50"/>
      <c r="BH151" s="50"/>
      <c r="BI151" s="50"/>
      <c r="BJ151" s="50"/>
      <c r="BK151" s="50"/>
      <c r="BL151" s="50"/>
      <c r="BM151" s="50"/>
      <c r="BN151" s="50"/>
      <c r="BO151" s="50"/>
      <c r="BP151" s="50"/>
      <c r="BQ151" s="50"/>
      <c r="BR151" s="50"/>
      <c r="BS151" s="50"/>
      <c r="BT151" s="50"/>
      <c r="BU151" s="50"/>
      <c r="BV151" s="50"/>
      <c r="BW151" s="50"/>
      <c r="BX151" s="50"/>
      <c r="BY151" s="50"/>
      <c r="BZ151" s="50"/>
      <c r="CA151" s="50"/>
      <c r="CB151" s="50"/>
      <c r="CC151" s="50"/>
      <c r="CD151" s="50"/>
      <c r="CE151" s="50"/>
      <c r="CF151" s="50"/>
      <c r="CG151" s="50"/>
    </row>
    <row r="152" spans="21:85"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</row>
    <row r="153" spans="21:85"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0"/>
      <c r="CE153" s="50"/>
      <c r="CF153" s="50"/>
      <c r="CG153" s="50"/>
    </row>
    <row r="154" spans="21:85"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  <c r="BT154" s="50"/>
      <c r="BU154" s="50"/>
      <c r="BV154" s="50"/>
      <c r="BW154" s="50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</row>
    <row r="155" spans="21:85"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0"/>
      <c r="BD155" s="50"/>
      <c r="BE155" s="50"/>
      <c r="BF155" s="50"/>
      <c r="BG155" s="50"/>
      <c r="BH155" s="50"/>
      <c r="BI155" s="50"/>
      <c r="BJ155" s="50"/>
      <c r="BK155" s="50"/>
      <c r="BL155" s="50"/>
      <c r="BM155" s="50"/>
      <c r="BN155" s="50"/>
      <c r="BO155" s="50"/>
      <c r="BP155" s="50"/>
      <c r="BQ155" s="50"/>
      <c r="BR155" s="50"/>
      <c r="BS155" s="50"/>
      <c r="BT155" s="50"/>
      <c r="BU155" s="50"/>
      <c r="BV155" s="50"/>
      <c r="BW155" s="50"/>
      <c r="BX155" s="50"/>
      <c r="BY155" s="50"/>
      <c r="BZ155" s="50"/>
      <c r="CA155" s="50"/>
      <c r="CB155" s="50"/>
      <c r="CC155" s="50"/>
      <c r="CD155" s="50"/>
      <c r="CE155" s="50"/>
      <c r="CF155" s="50"/>
      <c r="CG155" s="50"/>
    </row>
    <row r="156" spans="21:85"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50"/>
      <c r="BT156" s="50"/>
      <c r="BU156" s="50"/>
      <c r="BV156" s="50"/>
      <c r="BW156" s="50"/>
      <c r="BX156" s="50"/>
      <c r="BY156" s="50"/>
      <c r="BZ156" s="50"/>
      <c r="CA156" s="50"/>
      <c r="CB156" s="50"/>
      <c r="CC156" s="50"/>
      <c r="CD156" s="50"/>
      <c r="CE156" s="50"/>
      <c r="CF156" s="50"/>
      <c r="CG156" s="50"/>
    </row>
    <row r="157" spans="21:85"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/>
      <c r="BM157" s="50"/>
      <c r="BN157" s="50"/>
      <c r="BO157" s="50"/>
      <c r="BP157" s="50"/>
      <c r="BQ157" s="50"/>
      <c r="BR157" s="50"/>
      <c r="BS157" s="50"/>
      <c r="BT157" s="50"/>
      <c r="BU157" s="50"/>
      <c r="BV157" s="50"/>
      <c r="BW157" s="50"/>
      <c r="BX157" s="50"/>
      <c r="BY157" s="50"/>
      <c r="BZ157" s="50"/>
      <c r="CA157" s="50"/>
      <c r="CB157" s="50"/>
      <c r="CC157" s="50"/>
      <c r="CD157" s="50"/>
      <c r="CE157" s="50"/>
      <c r="CF157" s="50"/>
      <c r="CG157" s="50"/>
    </row>
    <row r="158" spans="21:85"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  <c r="BY158" s="50"/>
      <c r="BZ158" s="50"/>
      <c r="CA158" s="50"/>
      <c r="CB158" s="50"/>
      <c r="CC158" s="50"/>
      <c r="CD158" s="50"/>
      <c r="CE158" s="50"/>
      <c r="CF158" s="50"/>
      <c r="CG158" s="50"/>
    </row>
    <row r="159" spans="21:85"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  <c r="BL159" s="50"/>
      <c r="BM159" s="50"/>
      <c r="BN159" s="50"/>
      <c r="BO159" s="50"/>
      <c r="BP159" s="50"/>
      <c r="BQ159" s="50"/>
      <c r="BR159" s="50"/>
      <c r="BS159" s="50"/>
      <c r="BT159" s="50"/>
      <c r="BU159" s="50"/>
      <c r="BV159" s="50"/>
      <c r="BW159" s="50"/>
      <c r="BX159" s="50"/>
      <c r="BY159" s="50"/>
      <c r="BZ159" s="50"/>
      <c r="CA159" s="50"/>
      <c r="CB159" s="50"/>
      <c r="CC159" s="50"/>
      <c r="CD159" s="50"/>
      <c r="CE159" s="50"/>
      <c r="CF159" s="50"/>
      <c r="CG159" s="50"/>
    </row>
    <row r="160" spans="21:85"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</row>
    <row r="161" spans="21:85"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  <c r="BD161" s="50"/>
      <c r="BE161" s="50"/>
      <c r="BF161" s="50"/>
      <c r="BG161" s="50"/>
      <c r="BH161" s="50"/>
      <c r="BI161" s="50"/>
      <c r="BJ161" s="50"/>
      <c r="BK161" s="50"/>
      <c r="BL161" s="50"/>
      <c r="BM161" s="50"/>
      <c r="BN161" s="50"/>
      <c r="BO161" s="50"/>
      <c r="BP161" s="50"/>
      <c r="BQ161" s="50"/>
      <c r="BR161" s="50"/>
      <c r="BS161" s="50"/>
      <c r="BT161" s="50"/>
      <c r="BU161" s="50"/>
      <c r="BV161" s="50"/>
      <c r="BW161" s="50"/>
      <c r="BX161" s="50"/>
      <c r="BY161" s="50"/>
      <c r="BZ161" s="50"/>
      <c r="CA161" s="50"/>
      <c r="CB161" s="50"/>
      <c r="CC161" s="50"/>
      <c r="CD161" s="50"/>
      <c r="CE161" s="50"/>
      <c r="CF161" s="50"/>
      <c r="CG161" s="50"/>
    </row>
    <row r="162" spans="21:85"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  <c r="BT162" s="50"/>
      <c r="BU162" s="50"/>
      <c r="BV162" s="50"/>
      <c r="BW162" s="50"/>
      <c r="BX162" s="50"/>
      <c r="BY162" s="50"/>
      <c r="BZ162" s="50"/>
      <c r="CA162" s="50"/>
      <c r="CB162" s="50"/>
      <c r="CC162" s="50"/>
      <c r="CD162" s="50"/>
      <c r="CE162" s="50"/>
      <c r="CF162" s="50"/>
      <c r="CG162" s="50"/>
    </row>
    <row r="163" spans="21:85"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  <c r="BF163" s="50"/>
      <c r="BG163" s="50"/>
      <c r="BH163" s="50"/>
      <c r="BI163" s="50"/>
      <c r="BJ163" s="50"/>
      <c r="BK163" s="50"/>
      <c r="BL163" s="50"/>
      <c r="BM163" s="50"/>
      <c r="BN163" s="50"/>
      <c r="BO163" s="50"/>
      <c r="BP163" s="50"/>
      <c r="BQ163" s="50"/>
      <c r="BR163" s="50"/>
      <c r="BS163" s="50"/>
      <c r="BT163" s="50"/>
      <c r="BU163" s="50"/>
      <c r="BV163" s="50"/>
      <c r="BW163" s="50"/>
      <c r="BX163" s="50"/>
      <c r="BY163" s="50"/>
      <c r="BZ163" s="50"/>
      <c r="CA163" s="50"/>
      <c r="CB163" s="50"/>
      <c r="CC163" s="50"/>
      <c r="CD163" s="50"/>
      <c r="CE163" s="50"/>
      <c r="CF163" s="50"/>
      <c r="CG163" s="50"/>
    </row>
    <row r="164" spans="21:85"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  <c r="BF164" s="50"/>
      <c r="BG164" s="50"/>
      <c r="BH164" s="50"/>
      <c r="BI164" s="50"/>
      <c r="BJ164" s="50"/>
      <c r="BK164" s="50"/>
      <c r="BL164" s="50"/>
      <c r="BM164" s="50"/>
      <c r="BN164" s="50"/>
      <c r="BO164" s="50"/>
      <c r="BP164" s="50"/>
      <c r="BQ164" s="50"/>
      <c r="BR164" s="50"/>
      <c r="BS164" s="50"/>
      <c r="BT164" s="50"/>
      <c r="BU164" s="50"/>
      <c r="BV164" s="50"/>
      <c r="BW164" s="50"/>
      <c r="BX164" s="50"/>
      <c r="BY164" s="50"/>
      <c r="BZ164" s="50"/>
      <c r="CA164" s="50"/>
      <c r="CB164" s="50"/>
      <c r="CC164" s="50"/>
      <c r="CD164" s="50"/>
      <c r="CE164" s="50"/>
      <c r="CF164" s="50"/>
      <c r="CG164" s="50"/>
    </row>
    <row r="165" spans="21:85"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  <c r="BD165" s="50"/>
      <c r="BE165" s="50"/>
      <c r="BF165" s="50"/>
      <c r="BG165" s="50"/>
      <c r="BH165" s="50"/>
      <c r="BI165" s="50"/>
      <c r="BJ165" s="50"/>
      <c r="BK165" s="50"/>
      <c r="BL165" s="50"/>
      <c r="BM165" s="50"/>
      <c r="BN165" s="50"/>
      <c r="BO165" s="50"/>
      <c r="BP165" s="50"/>
      <c r="BQ165" s="50"/>
      <c r="BR165" s="50"/>
      <c r="BS165" s="50"/>
      <c r="BT165" s="50"/>
      <c r="BU165" s="50"/>
      <c r="BV165" s="50"/>
      <c r="BW165" s="50"/>
      <c r="BX165" s="50"/>
      <c r="BY165" s="50"/>
      <c r="BZ165" s="50"/>
      <c r="CA165" s="50"/>
      <c r="CB165" s="50"/>
      <c r="CC165" s="50"/>
      <c r="CD165" s="50"/>
      <c r="CE165" s="50"/>
      <c r="CF165" s="50"/>
      <c r="CG165" s="50"/>
    </row>
    <row r="166" spans="21:85"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  <c r="BF166" s="50"/>
      <c r="BG166" s="50"/>
      <c r="BH166" s="50"/>
      <c r="BI166" s="50"/>
      <c r="BJ166" s="50"/>
      <c r="BK166" s="50"/>
      <c r="BL166" s="50"/>
      <c r="BM166" s="50"/>
      <c r="BN166" s="50"/>
      <c r="BO166" s="50"/>
      <c r="BP166" s="50"/>
      <c r="BQ166" s="50"/>
      <c r="BR166" s="50"/>
      <c r="BS166" s="50"/>
      <c r="BT166" s="50"/>
      <c r="BU166" s="50"/>
      <c r="BV166" s="50"/>
      <c r="BW166" s="50"/>
      <c r="BX166" s="50"/>
      <c r="BY166" s="50"/>
      <c r="BZ166" s="50"/>
      <c r="CA166" s="50"/>
      <c r="CB166" s="50"/>
      <c r="CC166" s="50"/>
      <c r="CD166" s="50"/>
      <c r="CE166" s="50"/>
      <c r="CF166" s="50"/>
      <c r="CG166" s="50"/>
    </row>
    <row r="167" spans="21:85"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  <c r="BE167" s="50"/>
      <c r="BF167" s="50"/>
      <c r="BG167" s="50"/>
      <c r="BH167" s="50"/>
      <c r="BI167" s="50"/>
      <c r="BJ167" s="50"/>
      <c r="BK167" s="50"/>
      <c r="BL167" s="50"/>
      <c r="BM167" s="50"/>
      <c r="BN167" s="50"/>
      <c r="BO167" s="50"/>
      <c r="BP167" s="50"/>
      <c r="BQ167" s="50"/>
      <c r="BR167" s="50"/>
      <c r="BS167" s="50"/>
      <c r="BT167" s="50"/>
      <c r="BU167" s="50"/>
      <c r="BV167" s="50"/>
      <c r="BW167" s="50"/>
      <c r="BX167" s="50"/>
      <c r="BY167" s="50"/>
      <c r="BZ167" s="50"/>
      <c r="CA167" s="50"/>
      <c r="CB167" s="50"/>
      <c r="CC167" s="50"/>
      <c r="CD167" s="50"/>
      <c r="CE167" s="50"/>
      <c r="CF167" s="50"/>
      <c r="CG167" s="50"/>
    </row>
    <row r="168" spans="21:85"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  <c r="BX168" s="50"/>
      <c r="BY168" s="50"/>
      <c r="BZ168" s="50"/>
      <c r="CA168" s="50"/>
      <c r="CB168" s="50"/>
      <c r="CC168" s="50"/>
      <c r="CD168" s="50"/>
      <c r="CE168" s="50"/>
      <c r="CF168" s="50"/>
      <c r="CG168" s="50"/>
    </row>
    <row r="169" spans="21:85"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  <c r="BE169" s="50"/>
      <c r="BF169" s="50"/>
      <c r="BG169" s="50"/>
      <c r="BH169" s="50"/>
      <c r="BI169" s="50"/>
      <c r="BJ169" s="50"/>
      <c r="BK169" s="50"/>
      <c r="BL169" s="50"/>
      <c r="BM169" s="50"/>
      <c r="BN169" s="50"/>
      <c r="BO169" s="50"/>
      <c r="BP169" s="50"/>
      <c r="BQ169" s="50"/>
      <c r="BR169" s="50"/>
      <c r="BS169" s="50"/>
      <c r="BT169" s="50"/>
      <c r="BU169" s="50"/>
      <c r="BV169" s="50"/>
      <c r="BW169" s="50"/>
      <c r="BX169" s="50"/>
      <c r="BY169" s="50"/>
      <c r="BZ169" s="50"/>
      <c r="CA169" s="50"/>
      <c r="CB169" s="50"/>
      <c r="CC169" s="50"/>
      <c r="CD169" s="50"/>
      <c r="CE169" s="50"/>
      <c r="CF169" s="50"/>
      <c r="CG169" s="50"/>
    </row>
    <row r="170" spans="21:85"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  <c r="BT170" s="50"/>
      <c r="BU170" s="50"/>
      <c r="BV170" s="50"/>
      <c r="BW170" s="50"/>
      <c r="BX170" s="50"/>
      <c r="BY170" s="50"/>
      <c r="BZ170" s="50"/>
      <c r="CA170" s="50"/>
      <c r="CB170" s="50"/>
      <c r="CC170" s="50"/>
      <c r="CD170" s="50"/>
      <c r="CE170" s="50"/>
      <c r="CF170" s="50"/>
      <c r="CG170" s="50"/>
    </row>
    <row r="171" spans="21:85"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  <c r="BE171" s="50"/>
      <c r="BF171" s="50"/>
      <c r="BG171" s="50"/>
      <c r="BH171" s="50"/>
      <c r="BI171" s="50"/>
      <c r="BJ171" s="50"/>
      <c r="BK171" s="50"/>
      <c r="BL171" s="50"/>
      <c r="BM171" s="50"/>
      <c r="BN171" s="50"/>
      <c r="BO171" s="50"/>
      <c r="BP171" s="50"/>
      <c r="BQ171" s="50"/>
      <c r="BR171" s="50"/>
      <c r="BS171" s="50"/>
      <c r="BT171" s="50"/>
      <c r="BU171" s="50"/>
      <c r="BV171" s="50"/>
      <c r="BW171" s="50"/>
      <c r="BX171" s="50"/>
      <c r="BY171" s="50"/>
      <c r="BZ171" s="50"/>
      <c r="CA171" s="50"/>
      <c r="CB171" s="50"/>
      <c r="CC171" s="50"/>
      <c r="CD171" s="50"/>
      <c r="CE171" s="50"/>
      <c r="CF171" s="50"/>
      <c r="CG171" s="50"/>
    </row>
    <row r="172" spans="21:85"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  <c r="BE172" s="50"/>
      <c r="BF172" s="50"/>
      <c r="BG172" s="50"/>
      <c r="BH172" s="50"/>
      <c r="BI172" s="50"/>
      <c r="BJ172" s="50"/>
      <c r="BK172" s="50"/>
      <c r="BL172" s="50"/>
      <c r="BM172" s="50"/>
      <c r="BN172" s="50"/>
      <c r="BO172" s="50"/>
      <c r="BP172" s="50"/>
      <c r="BQ172" s="50"/>
      <c r="BR172" s="50"/>
      <c r="BS172" s="50"/>
      <c r="BT172" s="50"/>
      <c r="BU172" s="50"/>
      <c r="BV172" s="50"/>
      <c r="BW172" s="50"/>
      <c r="BX172" s="50"/>
      <c r="BY172" s="50"/>
      <c r="BZ172" s="50"/>
      <c r="CA172" s="50"/>
      <c r="CB172" s="50"/>
      <c r="CC172" s="50"/>
      <c r="CD172" s="50"/>
      <c r="CE172" s="50"/>
      <c r="CF172" s="50"/>
      <c r="CG172" s="50"/>
    </row>
    <row r="173" spans="21:85"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  <c r="BD173" s="50"/>
      <c r="BE173" s="50"/>
      <c r="BF173" s="50"/>
      <c r="BG173" s="50"/>
      <c r="BH173" s="50"/>
      <c r="BI173" s="50"/>
      <c r="BJ173" s="50"/>
      <c r="BK173" s="50"/>
      <c r="BL173" s="50"/>
      <c r="BM173" s="50"/>
      <c r="BN173" s="50"/>
      <c r="BO173" s="50"/>
      <c r="BP173" s="50"/>
      <c r="BQ173" s="50"/>
      <c r="BR173" s="50"/>
      <c r="BS173" s="50"/>
      <c r="BT173" s="50"/>
      <c r="BU173" s="50"/>
      <c r="BV173" s="50"/>
      <c r="BW173" s="50"/>
      <c r="BX173" s="50"/>
      <c r="BY173" s="50"/>
      <c r="BZ173" s="50"/>
      <c r="CA173" s="50"/>
      <c r="CB173" s="50"/>
      <c r="CC173" s="50"/>
      <c r="CD173" s="50"/>
      <c r="CE173" s="50"/>
      <c r="CF173" s="50"/>
      <c r="CG173" s="50"/>
    </row>
    <row r="174" spans="21:85"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</row>
    <row r="175" spans="21:85"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  <c r="BD175" s="50"/>
      <c r="BE175" s="50"/>
      <c r="BF175" s="50"/>
      <c r="BG175" s="50"/>
      <c r="BH175" s="50"/>
      <c r="BI175" s="50"/>
      <c r="BJ175" s="50"/>
      <c r="BK175" s="50"/>
      <c r="BL175" s="50"/>
      <c r="BM175" s="50"/>
      <c r="BN175" s="50"/>
      <c r="BO175" s="50"/>
      <c r="BP175" s="50"/>
      <c r="BQ175" s="50"/>
      <c r="BR175" s="50"/>
      <c r="BS175" s="50"/>
      <c r="BT175" s="50"/>
      <c r="BU175" s="50"/>
      <c r="BV175" s="50"/>
      <c r="BW175" s="50"/>
      <c r="BX175" s="50"/>
      <c r="BY175" s="50"/>
      <c r="BZ175" s="50"/>
      <c r="CA175" s="50"/>
      <c r="CB175" s="50"/>
      <c r="CC175" s="50"/>
      <c r="CD175" s="50"/>
      <c r="CE175" s="50"/>
      <c r="CF175" s="50"/>
      <c r="CG175" s="50"/>
    </row>
    <row r="176" spans="21:85"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</row>
    <row r="177" spans="21:85"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</row>
    <row r="178" spans="21:85"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</row>
    <row r="179" spans="21:85"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  <c r="BE179" s="50"/>
      <c r="BF179" s="50"/>
      <c r="BG179" s="50"/>
      <c r="BH179" s="50"/>
      <c r="BI179" s="50"/>
      <c r="BJ179" s="50"/>
      <c r="BK179" s="50"/>
      <c r="BL179" s="50"/>
      <c r="BM179" s="50"/>
      <c r="BN179" s="50"/>
      <c r="BO179" s="50"/>
      <c r="BP179" s="50"/>
      <c r="BQ179" s="50"/>
      <c r="BR179" s="50"/>
      <c r="BS179" s="50"/>
      <c r="BT179" s="50"/>
      <c r="BU179" s="50"/>
      <c r="BV179" s="50"/>
      <c r="BW179" s="50"/>
      <c r="BX179" s="50"/>
      <c r="BY179" s="50"/>
      <c r="BZ179" s="50"/>
      <c r="CA179" s="50"/>
      <c r="CB179" s="50"/>
      <c r="CC179" s="50"/>
      <c r="CD179" s="50"/>
      <c r="CE179" s="50"/>
      <c r="CF179" s="50"/>
      <c r="CG179" s="50"/>
    </row>
    <row r="180" spans="21:85"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0"/>
      <c r="BD180" s="50"/>
      <c r="BE180" s="50"/>
      <c r="BF180" s="50"/>
      <c r="BG180" s="50"/>
      <c r="BH180" s="50"/>
      <c r="BI180" s="50"/>
      <c r="BJ180" s="50"/>
      <c r="BK180" s="50"/>
      <c r="BL180" s="50"/>
      <c r="BM180" s="50"/>
      <c r="BN180" s="50"/>
      <c r="BO180" s="50"/>
      <c r="BP180" s="50"/>
      <c r="BQ180" s="50"/>
      <c r="BR180" s="50"/>
      <c r="BS180" s="50"/>
      <c r="BT180" s="50"/>
      <c r="BU180" s="50"/>
      <c r="BV180" s="50"/>
      <c r="BW180" s="50"/>
      <c r="BX180" s="50"/>
      <c r="BY180" s="50"/>
      <c r="BZ180" s="50"/>
      <c r="CA180" s="50"/>
      <c r="CB180" s="50"/>
      <c r="CC180" s="50"/>
      <c r="CD180" s="50"/>
      <c r="CE180" s="50"/>
      <c r="CF180" s="50"/>
      <c r="CG180" s="50"/>
    </row>
    <row r="181" spans="21:85"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0"/>
      <c r="BD181" s="50"/>
      <c r="BE181" s="50"/>
      <c r="BF181" s="50"/>
      <c r="BG181" s="50"/>
      <c r="BH181" s="50"/>
      <c r="BI181" s="50"/>
      <c r="BJ181" s="50"/>
      <c r="BK181" s="50"/>
      <c r="BL181" s="50"/>
      <c r="BM181" s="50"/>
      <c r="BN181" s="50"/>
      <c r="BO181" s="50"/>
      <c r="BP181" s="50"/>
      <c r="BQ181" s="50"/>
      <c r="BR181" s="50"/>
      <c r="BS181" s="50"/>
      <c r="BT181" s="50"/>
      <c r="BU181" s="50"/>
      <c r="BV181" s="50"/>
      <c r="BW181" s="50"/>
      <c r="BX181" s="50"/>
      <c r="BY181" s="50"/>
      <c r="BZ181" s="50"/>
      <c r="CA181" s="50"/>
      <c r="CB181" s="50"/>
      <c r="CC181" s="50"/>
      <c r="CD181" s="50"/>
      <c r="CE181" s="50"/>
      <c r="CF181" s="50"/>
      <c r="CG181" s="50"/>
    </row>
    <row r="182" spans="21:85"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  <c r="BD182" s="50"/>
      <c r="BE182" s="50"/>
      <c r="BF182" s="50"/>
      <c r="BG182" s="50"/>
      <c r="BH182" s="50"/>
      <c r="BI182" s="50"/>
      <c r="BJ182" s="50"/>
      <c r="BK182" s="50"/>
      <c r="BL182" s="50"/>
      <c r="BM182" s="50"/>
      <c r="BN182" s="50"/>
      <c r="BO182" s="50"/>
      <c r="BP182" s="50"/>
      <c r="BQ182" s="50"/>
      <c r="BR182" s="50"/>
      <c r="BS182" s="50"/>
      <c r="BT182" s="50"/>
      <c r="BU182" s="50"/>
      <c r="BV182" s="50"/>
      <c r="BW182" s="50"/>
      <c r="BX182" s="50"/>
      <c r="BY182" s="50"/>
      <c r="BZ182" s="50"/>
      <c r="CA182" s="50"/>
      <c r="CB182" s="50"/>
      <c r="CC182" s="50"/>
      <c r="CD182" s="50"/>
      <c r="CE182" s="50"/>
      <c r="CF182" s="50"/>
      <c r="CG182" s="50"/>
    </row>
    <row r="183" spans="21:85"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0"/>
      <c r="BD183" s="50"/>
      <c r="BE183" s="50"/>
      <c r="BF183" s="50"/>
      <c r="BG183" s="50"/>
      <c r="BH183" s="50"/>
      <c r="BI183" s="50"/>
      <c r="BJ183" s="50"/>
      <c r="BK183" s="50"/>
      <c r="BL183" s="50"/>
      <c r="BM183" s="50"/>
      <c r="BN183" s="50"/>
      <c r="BO183" s="50"/>
      <c r="BP183" s="50"/>
      <c r="BQ183" s="50"/>
      <c r="BR183" s="50"/>
      <c r="BS183" s="50"/>
      <c r="BT183" s="50"/>
      <c r="BU183" s="50"/>
      <c r="BV183" s="50"/>
      <c r="BW183" s="50"/>
      <c r="BX183" s="50"/>
      <c r="BY183" s="50"/>
      <c r="BZ183" s="50"/>
      <c r="CA183" s="50"/>
      <c r="CB183" s="50"/>
      <c r="CC183" s="50"/>
      <c r="CD183" s="50"/>
      <c r="CE183" s="50"/>
      <c r="CF183" s="50"/>
      <c r="CG183" s="50"/>
    </row>
    <row r="184" spans="21:85"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0"/>
      <c r="BE184" s="50"/>
      <c r="BF184" s="50"/>
      <c r="BG184" s="50"/>
      <c r="BH184" s="50"/>
      <c r="BI184" s="50"/>
      <c r="BJ184" s="50"/>
      <c r="BK184" s="50"/>
      <c r="BL184" s="50"/>
      <c r="BM184" s="50"/>
      <c r="BN184" s="50"/>
      <c r="BO184" s="50"/>
      <c r="BP184" s="50"/>
      <c r="BQ184" s="50"/>
      <c r="BR184" s="50"/>
      <c r="BS184" s="50"/>
      <c r="BT184" s="50"/>
      <c r="BU184" s="50"/>
      <c r="BV184" s="50"/>
      <c r="BW184" s="50"/>
      <c r="BX184" s="50"/>
      <c r="BY184" s="50"/>
      <c r="BZ184" s="50"/>
      <c r="CA184" s="50"/>
      <c r="CB184" s="50"/>
      <c r="CC184" s="50"/>
      <c r="CD184" s="50"/>
      <c r="CE184" s="50"/>
      <c r="CF184" s="50"/>
      <c r="CG184" s="50"/>
    </row>
    <row r="185" spans="21:85"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  <c r="BE185" s="50"/>
      <c r="BF185" s="50"/>
      <c r="BG185" s="50"/>
      <c r="BH185" s="50"/>
      <c r="BI185" s="50"/>
      <c r="BJ185" s="50"/>
      <c r="BK185" s="50"/>
      <c r="BL185" s="50"/>
      <c r="BM185" s="50"/>
      <c r="BN185" s="50"/>
      <c r="BO185" s="50"/>
      <c r="BP185" s="50"/>
      <c r="BQ185" s="50"/>
      <c r="BR185" s="50"/>
      <c r="BS185" s="50"/>
      <c r="BT185" s="50"/>
      <c r="BU185" s="50"/>
      <c r="BV185" s="50"/>
      <c r="BW185" s="50"/>
      <c r="BX185" s="50"/>
      <c r="BY185" s="50"/>
      <c r="BZ185" s="50"/>
      <c r="CA185" s="50"/>
      <c r="CB185" s="50"/>
      <c r="CC185" s="50"/>
      <c r="CD185" s="50"/>
      <c r="CE185" s="50"/>
      <c r="CF185" s="50"/>
      <c r="CG185" s="50"/>
    </row>
    <row r="186" spans="21:85"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50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</row>
    <row r="187" spans="21:85"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</row>
    <row r="188" spans="21:85"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</row>
    <row r="189" spans="21:85"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</row>
    <row r="190" spans="21:85"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</row>
    <row r="191" spans="21:85"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</row>
    <row r="192" spans="21:85"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</row>
    <row r="193" spans="21:85"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</row>
    <row r="194" spans="21:85"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</row>
    <row r="195" spans="21:85"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</row>
    <row r="196" spans="21:85"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</row>
    <row r="197" spans="21:85"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</row>
    <row r="198" spans="21:85"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</row>
    <row r="199" spans="21:85"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</row>
    <row r="200" spans="21:85"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</row>
    <row r="201" spans="21:85"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</row>
    <row r="202" spans="21:85"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</row>
    <row r="203" spans="21:85"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</row>
    <row r="204" spans="21:85"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</row>
    <row r="205" spans="21:85"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</row>
    <row r="206" spans="21:85"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50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</row>
    <row r="207" spans="21:85"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</row>
    <row r="208" spans="21:85"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  <c r="BF208" s="50"/>
      <c r="BG208" s="50"/>
      <c r="BH208" s="50"/>
      <c r="BI208" s="50"/>
      <c r="BJ208" s="50"/>
      <c r="BK208" s="50"/>
      <c r="BL208" s="50"/>
      <c r="BM208" s="50"/>
      <c r="BN208" s="50"/>
      <c r="BO208" s="50"/>
      <c r="BP208" s="50"/>
      <c r="BQ208" s="50"/>
      <c r="BR208" s="50"/>
      <c r="BS208" s="50"/>
      <c r="BT208" s="50"/>
      <c r="BU208" s="50"/>
      <c r="BV208" s="50"/>
      <c r="BW208" s="50"/>
      <c r="BX208" s="50"/>
      <c r="BY208" s="50"/>
      <c r="BZ208" s="50"/>
      <c r="CA208" s="50"/>
      <c r="CB208" s="50"/>
      <c r="CC208" s="50"/>
      <c r="CD208" s="50"/>
      <c r="CE208" s="50"/>
      <c r="CF208" s="50"/>
      <c r="CG208" s="50"/>
    </row>
    <row r="209" spans="21:85"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  <c r="BE209" s="50"/>
      <c r="BF209" s="50"/>
      <c r="BG209" s="50"/>
      <c r="BH209" s="50"/>
      <c r="BI209" s="50"/>
      <c r="BJ209" s="50"/>
      <c r="BK209" s="50"/>
      <c r="BL209" s="50"/>
      <c r="BM209" s="50"/>
      <c r="BN209" s="50"/>
      <c r="BO209" s="50"/>
      <c r="BP209" s="50"/>
      <c r="BQ209" s="50"/>
      <c r="BR209" s="50"/>
      <c r="BS209" s="50"/>
      <c r="BT209" s="50"/>
      <c r="BU209" s="50"/>
      <c r="BV209" s="50"/>
      <c r="BW209" s="50"/>
      <c r="BX209" s="50"/>
      <c r="BY209" s="50"/>
      <c r="BZ209" s="50"/>
      <c r="CA209" s="50"/>
      <c r="CB209" s="50"/>
      <c r="CC209" s="50"/>
      <c r="CD209" s="50"/>
      <c r="CE209" s="50"/>
      <c r="CF209" s="50"/>
      <c r="CG209" s="50"/>
    </row>
    <row r="210" spans="21:85"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  <c r="BF210" s="50"/>
      <c r="BG210" s="50"/>
      <c r="BH210" s="50"/>
      <c r="BI210" s="50"/>
      <c r="BJ210" s="50"/>
      <c r="BK210" s="50"/>
      <c r="BL210" s="50"/>
      <c r="BM210" s="50"/>
      <c r="BN210" s="50"/>
      <c r="BO210" s="50"/>
      <c r="BP210" s="50"/>
      <c r="BQ210" s="50"/>
      <c r="BR210" s="50"/>
      <c r="BS210" s="50"/>
      <c r="BT210" s="50"/>
      <c r="BU210" s="50"/>
      <c r="BV210" s="50"/>
      <c r="BW210" s="50"/>
      <c r="BX210" s="50"/>
      <c r="BY210" s="50"/>
      <c r="BZ210" s="50"/>
      <c r="CA210" s="50"/>
      <c r="CB210" s="50"/>
      <c r="CC210" s="50"/>
      <c r="CD210" s="50"/>
      <c r="CE210" s="50"/>
      <c r="CF210" s="50"/>
      <c r="CG210" s="50"/>
    </row>
    <row r="211" spans="21:85"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0"/>
      <c r="CE211" s="50"/>
      <c r="CF211" s="50"/>
      <c r="CG211" s="50"/>
    </row>
    <row r="212" spans="21:85"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  <c r="BE212" s="50"/>
      <c r="BF212" s="50"/>
      <c r="BG212" s="50"/>
      <c r="BH212" s="50"/>
      <c r="BI212" s="50"/>
      <c r="BJ212" s="50"/>
      <c r="BK212" s="50"/>
      <c r="BL212" s="50"/>
      <c r="BM212" s="50"/>
      <c r="BN212" s="50"/>
      <c r="BO212" s="50"/>
      <c r="BP212" s="50"/>
      <c r="BQ212" s="50"/>
      <c r="BR212" s="50"/>
      <c r="BS212" s="50"/>
      <c r="BT212" s="50"/>
      <c r="BU212" s="50"/>
      <c r="BV212" s="50"/>
      <c r="BW212" s="50"/>
      <c r="BX212" s="50"/>
      <c r="BY212" s="50"/>
      <c r="BZ212" s="50"/>
      <c r="CA212" s="50"/>
      <c r="CB212" s="50"/>
      <c r="CC212" s="50"/>
      <c r="CD212" s="50"/>
      <c r="CE212" s="50"/>
      <c r="CF212" s="50"/>
      <c r="CG212" s="50"/>
    </row>
    <row r="213" spans="21:85"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  <c r="BD213" s="50"/>
      <c r="BE213" s="50"/>
      <c r="BF213" s="50"/>
      <c r="BG213" s="50"/>
      <c r="BH213" s="50"/>
      <c r="BI213" s="50"/>
      <c r="BJ213" s="50"/>
      <c r="BK213" s="50"/>
      <c r="BL213" s="50"/>
      <c r="BM213" s="50"/>
      <c r="BN213" s="50"/>
      <c r="BO213" s="50"/>
      <c r="BP213" s="50"/>
      <c r="BQ213" s="50"/>
      <c r="BR213" s="50"/>
      <c r="BS213" s="50"/>
      <c r="BT213" s="50"/>
      <c r="BU213" s="50"/>
      <c r="BV213" s="50"/>
      <c r="BW213" s="50"/>
      <c r="BX213" s="50"/>
      <c r="BY213" s="50"/>
      <c r="BZ213" s="50"/>
      <c r="CA213" s="50"/>
      <c r="CB213" s="50"/>
      <c r="CC213" s="50"/>
      <c r="CD213" s="50"/>
      <c r="CE213" s="50"/>
      <c r="CF213" s="50"/>
      <c r="CG213" s="50"/>
    </row>
    <row r="214" spans="21:85"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  <c r="BD214" s="50"/>
      <c r="BE214" s="50"/>
      <c r="BF214" s="50"/>
      <c r="BG214" s="50"/>
      <c r="BH214" s="50"/>
      <c r="BI214" s="50"/>
      <c r="BJ214" s="50"/>
      <c r="BK214" s="50"/>
      <c r="BL214" s="50"/>
      <c r="BM214" s="50"/>
      <c r="BN214" s="50"/>
      <c r="BO214" s="50"/>
      <c r="BP214" s="50"/>
      <c r="BQ214" s="50"/>
      <c r="BR214" s="50"/>
      <c r="BS214" s="50"/>
      <c r="BT214" s="50"/>
      <c r="BU214" s="50"/>
      <c r="BV214" s="50"/>
      <c r="BW214" s="50"/>
      <c r="BX214" s="50"/>
      <c r="BY214" s="50"/>
      <c r="BZ214" s="50"/>
      <c r="CA214" s="50"/>
      <c r="CB214" s="50"/>
      <c r="CC214" s="50"/>
      <c r="CD214" s="50"/>
      <c r="CE214" s="50"/>
      <c r="CF214" s="50"/>
      <c r="CG214" s="50"/>
    </row>
    <row r="215" spans="21:85"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  <c r="BD215" s="50"/>
      <c r="BE215" s="50"/>
      <c r="BF215" s="50"/>
      <c r="BG215" s="50"/>
      <c r="BH215" s="50"/>
      <c r="BI215" s="50"/>
      <c r="BJ215" s="50"/>
      <c r="BK215" s="50"/>
      <c r="BL215" s="50"/>
      <c r="BM215" s="50"/>
      <c r="BN215" s="50"/>
      <c r="BO215" s="50"/>
      <c r="BP215" s="50"/>
      <c r="BQ215" s="50"/>
      <c r="BR215" s="50"/>
      <c r="BS215" s="50"/>
      <c r="BT215" s="50"/>
      <c r="BU215" s="50"/>
      <c r="BV215" s="50"/>
      <c r="BW215" s="50"/>
      <c r="BX215" s="50"/>
      <c r="BY215" s="50"/>
      <c r="BZ215" s="50"/>
      <c r="CA215" s="50"/>
      <c r="CB215" s="50"/>
      <c r="CC215" s="50"/>
      <c r="CD215" s="50"/>
      <c r="CE215" s="50"/>
      <c r="CF215" s="50"/>
      <c r="CG215" s="50"/>
    </row>
    <row r="216" spans="21:85"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  <c r="BE216" s="50"/>
      <c r="BF216" s="50"/>
      <c r="BG216" s="50"/>
      <c r="BH216" s="50"/>
      <c r="BI216" s="50"/>
      <c r="BJ216" s="50"/>
      <c r="BK216" s="50"/>
      <c r="BL216" s="50"/>
      <c r="BM216" s="50"/>
      <c r="BN216" s="50"/>
      <c r="BO216" s="50"/>
      <c r="BP216" s="50"/>
      <c r="BQ216" s="50"/>
      <c r="BR216" s="50"/>
      <c r="BS216" s="50"/>
      <c r="BT216" s="50"/>
      <c r="BU216" s="50"/>
      <c r="BV216" s="50"/>
      <c r="BW216" s="50"/>
      <c r="BX216" s="50"/>
      <c r="BY216" s="50"/>
      <c r="BZ216" s="50"/>
      <c r="CA216" s="50"/>
      <c r="CB216" s="50"/>
      <c r="CC216" s="50"/>
      <c r="CD216" s="50"/>
      <c r="CE216" s="50"/>
      <c r="CF216" s="50"/>
      <c r="CG216" s="50"/>
    </row>
    <row r="217" spans="21:85"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  <c r="BD217" s="50"/>
      <c r="BE217" s="50"/>
      <c r="BF217" s="50"/>
      <c r="BG217" s="50"/>
      <c r="BH217" s="50"/>
      <c r="BI217" s="50"/>
      <c r="BJ217" s="50"/>
      <c r="BK217" s="50"/>
      <c r="BL217" s="50"/>
      <c r="BM217" s="50"/>
      <c r="BN217" s="50"/>
      <c r="BO217" s="50"/>
      <c r="BP217" s="50"/>
      <c r="BQ217" s="50"/>
      <c r="BR217" s="50"/>
      <c r="BS217" s="50"/>
      <c r="BT217" s="50"/>
      <c r="BU217" s="50"/>
      <c r="BV217" s="50"/>
      <c r="BW217" s="50"/>
      <c r="BX217" s="50"/>
      <c r="BY217" s="50"/>
      <c r="BZ217" s="50"/>
      <c r="CA217" s="50"/>
      <c r="CB217" s="50"/>
      <c r="CC217" s="50"/>
      <c r="CD217" s="50"/>
      <c r="CE217" s="50"/>
      <c r="CF217" s="50"/>
      <c r="CG217" s="50"/>
    </row>
    <row r="218" spans="21:85"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  <c r="BD218" s="50"/>
      <c r="BE218" s="50"/>
      <c r="BF218" s="50"/>
      <c r="BG218" s="50"/>
      <c r="BH218" s="50"/>
      <c r="BI218" s="50"/>
      <c r="BJ218" s="50"/>
      <c r="BK218" s="50"/>
      <c r="BL218" s="50"/>
      <c r="BM218" s="50"/>
      <c r="BN218" s="50"/>
      <c r="BO218" s="50"/>
      <c r="BP218" s="50"/>
      <c r="BQ218" s="50"/>
      <c r="BR218" s="50"/>
      <c r="BS218" s="50"/>
      <c r="BT218" s="50"/>
      <c r="BU218" s="50"/>
      <c r="BV218" s="50"/>
      <c r="BW218" s="50"/>
      <c r="BX218" s="50"/>
      <c r="BY218" s="50"/>
      <c r="BZ218" s="50"/>
      <c r="CA218" s="50"/>
      <c r="CB218" s="50"/>
      <c r="CC218" s="50"/>
      <c r="CD218" s="50"/>
      <c r="CE218" s="50"/>
      <c r="CF218" s="50"/>
      <c r="CG218" s="50"/>
    </row>
    <row r="219" spans="21:85"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  <c r="BD219" s="50"/>
      <c r="BE219" s="50"/>
      <c r="BF219" s="50"/>
      <c r="BG219" s="50"/>
      <c r="BH219" s="50"/>
      <c r="BI219" s="50"/>
      <c r="BJ219" s="50"/>
      <c r="BK219" s="50"/>
      <c r="BL219" s="50"/>
      <c r="BM219" s="50"/>
      <c r="BN219" s="50"/>
      <c r="BO219" s="50"/>
      <c r="BP219" s="50"/>
      <c r="BQ219" s="50"/>
      <c r="BR219" s="50"/>
      <c r="BS219" s="50"/>
      <c r="BT219" s="50"/>
      <c r="BU219" s="50"/>
      <c r="BV219" s="50"/>
      <c r="BW219" s="50"/>
      <c r="BX219" s="50"/>
      <c r="BY219" s="50"/>
      <c r="BZ219" s="50"/>
      <c r="CA219" s="50"/>
      <c r="CB219" s="50"/>
      <c r="CC219" s="50"/>
      <c r="CD219" s="50"/>
      <c r="CE219" s="50"/>
      <c r="CF219" s="50"/>
      <c r="CG219" s="50"/>
    </row>
    <row r="220" spans="21:85"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  <c r="BD220" s="50"/>
      <c r="BE220" s="50"/>
      <c r="BF220" s="50"/>
      <c r="BG220" s="50"/>
      <c r="BH220" s="50"/>
      <c r="BI220" s="50"/>
      <c r="BJ220" s="50"/>
      <c r="BK220" s="50"/>
      <c r="BL220" s="50"/>
      <c r="BM220" s="50"/>
      <c r="BN220" s="50"/>
      <c r="BO220" s="50"/>
      <c r="BP220" s="50"/>
      <c r="BQ220" s="50"/>
      <c r="BR220" s="50"/>
      <c r="BS220" s="50"/>
      <c r="BT220" s="50"/>
      <c r="BU220" s="50"/>
      <c r="BV220" s="50"/>
      <c r="BW220" s="50"/>
      <c r="BX220" s="50"/>
      <c r="BY220" s="50"/>
      <c r="BZ220" s="50"/>
      <c r="CA220" s="50"/>
      <c r="CB220" s="50"/>
      <c r="CC220" s="50"/>
      <c r="CD220" s="50"/>
      <c r="CE220" s="50"/>
      <c r="CF220" s="50"/>
      <c r="CG220" s="50"/>
    </row>
    <row r="221" spans="21:85"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  <c r="BL221" s="50"/>
      <c r="BM221" s="50"/>
      <c r="BN221" s="50"/>
      <c r="BO221" s="50"/>
      <c r="BP221" s="50"/>
      <c r="BQ221" s="50"/>
      <c r="BR221" s="50"/>
      <c r="BS221" s="50"/>
      <c r="BT221" s="50"/>
      <c r="BU221" s="50"/>
      <c r="BV221" s="50"/>
      <c r="BW221" s="50"/>
      <c r="BX221" s="50"/>
      <c r="BY221" s="50"/>
      <c r="BZ221" s="50"/>
      <c r="CA221" s="50"/>
      <c r="CB221" s="50"/>
      <c r="CC221" s="50"/>
      <c r="CD221" s="50"/>
      <c r="CE221" s="50"/>
      <c r="CF221" s="50"/>
      <c r="CG221" s="50"/>
    </row>
    <row r="222" spans="21:85"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  <c r="BE222" s="50"/>
      <c r="BF222" s="50"/>
      <c r="BG222" s="50"/>
      <c r="BH222" s="50"/>
      <c r="BI222" s="50"/>
      <c r="BJ222" s="50"/>
      <c r="BK222" s="50"/>
      <c r="BL222" s="50"/>
      <c r="BM222" s="50"/>
      <c r="BN222" s="50"/>
      <c r="BO222" s="50"/>
      <c r="BP222" s="50"/>
      <c r="BQ222" s="50"/>
      <c r="BR222" s="50"/>
      <c r="BS222" s="50"/>
      <c r="BT222" s="50"/>
      <c r="BU222" s="50"/>
      <c r="BV222" s="50"/>
      <c r="BW222" s="50"/>
      <c r="BX222" s="50"/>
      <c r="BY222" s="50"/>
      <c r="BZ222" s="50"/>
      <c r="CA222" s="50"/>
      <c r="CB222" s="50"/>
      <c r="CC222" s="50"/>
      <c r="CD222" s="50"/>
      <c r="CE222" s="50"/>
      <c r="CF222" s="50"/>
      <c r="CG222" s="50"/>
    </row>
    <row r="223" spans="21:85"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  <c r="BL223" s="50"/>
      <c r="BM223" s="50"/>
      <c r="BN223" s="50"/>
      <c r="BO223" s="50"/>
      <c r="BP223" s="50"/>
      <c r="BQ223" s="50"/>
      <c r="BR223" s="50"/>
      <c r="BS223" s="50"/>
      <c r="BT223" s="50"/>
      <c r="BU223" s="50"/>
      <c r="BV223" s="50"/>
      <c r="BW223" s="50"/>
      <c r="BX223" s="50"/>
      <c r="BY223" s="50"/>
      <c r="BZ223" s="50"/>
      <c r="CA223" s="50"/>
      <c r="CB223" s="50"/>
      <c r="CC223" s="50"/>
      <c r="CD223" s="50"/>
      <c r="CE223" s="50"/>
      <c r="CF223" s="50"/>
      <c r="CG223" s="50"/>
    </row>
    <row r="224" spans="21:85"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  <c r="BD224" s="50"/>
      <c r="BE224" s="50"/>
      <c r="BF224" s="50"/>
      <c r="BG224" s="50"/>
      <c r="BH224" s="50"/>
      <c r="BI224" s="50"/>
      <c r="BJ224" s="50"/>
      <c r="BK224" s="50"/>
      <c r="BL224" s="50"/>
      <c r="BM224" s="50"/>
      <c r="BN224" s="50"/>
      <c r="BO224" s="50"/>
      <c r="BP224" s="50"/>
      <c r="BQ224" s="50"/>
      <c r="BR224" s="50"/>
      <c r="BS224" s="50"/>
      <c r="BT224" s="50"/>
      <c r="BU224" s="50"/>
      <c r="BV224" s="50"/>
      <c r="BW224" s="50"/>
      <c r="BX224" s="50"/>
      <c r="BY224" s="50"/>
      <c r="BZ224" s="50"/>
      <c r="CA224" s="50"/>
      <c r="CB224" s="50"/>
      <c r="CC224" s="50"/>
      <c r="CD224" s="50"/>
      <c r="CE224" s="50"/>
      <c r="CF224" s="50"/>
      <c r="CG224" s="50"/>
    </row>
    <row r="225" spans="21:85"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50"/>
      <c r="BX225" s="50"/>
      <c r="BY225" s="50"/>
      <c r="BZ225" s="50"/>
      <c r="CA225" s="50"/>
      <c r="CB225" s="50"/>
      <c r="CC225" s="50"/>
      <c r="CD225" s="50"/>
      <c r="CE225" s="50"/>
      <c r="CF225" s="50"/>
      <c r="CG225" s="50"/>
    </row>
    <row r="226" spans="21:85"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  <c r="BT226" s="50"/>
      <c r="BU226" s="50"/>
      <c r="BV226" s="50"/>
      <c r="BW226" s="50"/>
      <c r="BX226" s="50"/>
      <c r="BY226" s="50"/>
      <c r="BZ226" s="50"/>
      <c r="CA226" s="50"/>
      <c r="CB226" s="50"/>
      <c r="CC226" s="50"/>
      <c r="CD226" s="50"/>
      <c r="CE226" s="50"/>
      <c r="CF226" s="50"/>
      <c r="CG226" s="50"/>
    </row>
    <row r="227" spans="21:85"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  <c r="BF227" s="50"/>
      <c r="BG227" s="50"/>
      <c r="BH227" s="50"/>
      <c r="BI227" s="50"/>
      <c r="BJ227" s="50"/>
      <c r="BK227" s="50"/>
      <c r="BL227" s="50"/>
      <c r="BM227" s="50"/>
      <c r="BN227" s="50"/>
      <c r="BO227" s="50"/>
      <c r="BP227" s="50"/>
      <c r="BQ227" s="50"/>
      <c r="BR227" s="50"/>
      <c r="BS227" s="50"/>
      <c r="BT227" s="50"/>
      <c r="BU227" s="50"/>
      <c r="BV227" s="50"/>
      <c r="BW227" s="50"/>
      <c r="BX227" s="50"/>
      <c r="BY227" s="50"/>
      <c r="BZ227" s="50"/>
      <c r="CA227" s="50"/>
      <c r="CB227" s="50"/>
      <c r="CC227" s="50"/>
      <c r="CD227" s="50"/>
      <c r="CE227" s="50"/>
      <c r="CF227" s="50"/>
      <c r="CG227" s="50"/>
    </row>
    <row r="228" spans="21:85"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50"/>
      <c r="BX228" s="50"/>
      <c r="BY228" s="50"/>
      <c r="BZ228" s="50"/>
      <c r="CA228" s="50"/>
      <c r="CB228" s="50"/>
      <c r="CC228" s="50"/>
      <c r="CD228" s="50"/>
      <c r="CE228" s="50"/>
      <c r="CF228" s="50"/>
      <c r="CG228" s="50"/>
    </row>
    <row r="229" spans="21:85"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50"/>
      <c r="BX229" s="50"/>
      <c r="BY229" s="50"/>
      <c r="BZ229" s="50"/>
      <c r="CA229" s="50"/>
      <c r="CB229" s="50"/>
      <c r="CC229" s="50"/>
      <c r="CD229" s="50"/>
      <c r="CE229" s="50"/>
      <c r="CF229" s="50"/>
      <c r="CG229" s="50"/>
    </row>
    <row r="230" spans="21:85"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  <c r="BF230" s="50"/>
      <c r="BG230" s="50"/>
      <c r="BH230" s="50"/>
      <c r="BI230" s="50"/>
      <c r="BJ230" s="50"/>
      <c r="BK230" s="50"/>
      <c r="BL230" s="50"/>
      <c r="BM230" s="50"/>
      <c r="BN230" s="50"/>
      <c r="BO230" s="50"/>
      <c r="BP230" s="50"/>
      <c r="BQ230" s="50"/>
      <c r="BR230" s="50"/>
      <c r="BS230" s="50"/>
      <c r="BT230" s="50"/>
      <c r="BU230" s="50"/>
      <c r="BV230" s="50"/>
      <c r="BW230" s="50"/>
      <c r="BX230" s="50"/>
      <c r="BY230" s="50"/>
      <c r="BZ230" s="50"/>
      <c r="CA230" s="50"/>
      <c r="CB230" s="50"/>
      <c r="CC230" s="50"/>
      <c r="CD230" s="50"/>
      <c r="CE230" s="50"/>
      <c r="CF230" s="50"/>
      <c r="CG230" s="50"/>
    </row>
    <row r="231" spans="21:85"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  <c r="BE231" s="50"/>
      <c r="BF231" s="50"/>
      <c r="BG231" s="50"/>
      <c r="BH231" s="50"/>
      <c r="BI231" s="50"/>
      <c r="BJ231" s="50"/>
      <c r="BK231" s="50"/>
      <c r="BL231" s="50"/>
      <c r="BM231" s="50"/>
      <c r="BN231" s="50"/>
      <c r="BO231" s="50"/>
      <c r="BP231" s="50"/>
      <c r="BQ231" s="50"/>
      <c r="BR231" s="50"/>
      <c r="BS231" s="50"/>
      <c r="BT231" s="50"/>
      <c r="BU231" s="50"/>
      <c r="BV231" s="50"/>
      <c r="BW231" s="50"/>
      <c r="BX231" s="50"/>
      <c r="BY231" s="50"/>
      <c r="BZ231" s="50"/>
      <c r="CA231" s="50"/>
      <c r="CB231" s="50"/>
      <c r="CC231" s="50"/>
      <c r="CD231" s="50"/>
      <c r="CE231" s="50"/>
      <c r="CF231" s="50"/>
      <c r="CG231" s="50"/>
    </row>
    <row r="232" spans="21:85"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0"/>
      <c r="CE232" s="50"/>
      <c r="CF232" s="50"/>
      <c r="CG232" s="50"/>
    </row>
    <row r="233" spans="21:85"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50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</row>
    <row r="234" spans="21:85"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  <c r="BE234" s="50"/>
      <c r="BF234" s="50"/>
      <c r="BG234" s="50"/>
      <c r="BH234" s="50"/>
      <c r="BI234" s="50"/>
      <c r="BJ234" s="50"/>
      <c r="BK234" s="50"/>
      <c r="BL234" s="50"/>
      <c r="BM234" s="50"/>
      <c r="BN234" s="50"/>
      <c r="BO234" s="50"/>
      <c r="BP234" s="50"/>
      <c r="BQ234" s="50"/>
      <c r="BR234" s="50"/>
      <c r="BS234" s="50"/>
      <c r="BT234" s="50"/>
      <c r="BU234" s="50"/>
      <c r="BV234" s="50"/>
      <c r="BW234" s="50"/>
      <c r="BX234" s="50"/>
      <c r="BY234" s="50"/>
      <c r="BZ234" s="50"/>
      <c r="CA234" s="50"/>
      <c r="CB234" s="50"/>
      <c r="CC234" s="50"/>
      <c r="CD234" s="50"/>
      <c r="CE234" s="50"/>
      <c r="CF234" s="50"/>
      <c r="CG234" s="50"/>
    </row>
    <row r="235" spans="21:85"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  <c r="BD235" s="50"/>
      <c r="BE235" s="50"/>
      <c r="BF235" s="50"/>
      <c r="BG235" s="50"/>
      <c r="BH235" s="50"/>
      <c r="BI235" s="50"/>
      <c r="BJ235" s="50"/>
      <c r="BK235" s="50"/>
      <c r="BL235" s="50"/>
      <c r="BM235" s="50"/>
      <c r="BN235" s="50"/>
      <c r="BO235" s="50"/>
      <c r="BP235" s="50"/>
      <c r="BQ235" s="50"/>
      <c r="BR235" s="50"/>
      <c r="BS235" s="50"/>
      <c r="BT235" s="50"/>
      <c r="BU235" s="50"/>
      <c r="BV235" s="50"/>
      <c r="BW235" s="50"/>
      <c r="BX235" s="50"/>
      <c r="BY235" s="50"/>
      <c r="BZ235" s="50"/>
      <c r="CA235" s="50"/>
      <c r="CB235" s="50"/>
      <c r="CC235" s="50"/>
      <c r="CD235" s="50"/>
      <c r="CE235" s="50"/>
      <c r="CF235" s="50"/>
      <c r="CG235" s="50"/>
    </row>
    <row r="236" spans="21:85"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  <c r="BD236" s="50"/>
      <c r="BE236" s="50"/>
      <c r="BF236" s="50"/>
      <c r="BG236" s="50"/>
      <c r="BH236" s="50"/>
      <c r="BI236" s="50"/>
      <c r="BJ236" s="50"/>
      <c r="BK236" s="50"/>
      <c r="BL236" s="50"/>
      <c r="BM236" s="50"/>
      <c r="BN236" s="50"/>
      <c r="BO236" s="50"/>
      <c r="BP236" s="50"/>
      <c r="BQ236" s="50"/>
      <c r="BR236" s="50"/>
      <c r="BS236" s="50"/>
      <c r="BT236" s="50"/>
      <c r="BU236" s="50"/>
      <c r="BV236" s="50"/>
      <c r="BW236" s="50"/>
      <c r="BX236" s="50"/>
      <c r="BY236" s="50"/>
      <c r="BZ236" s="50"/>
      <c r="CA236" s="50"/>
      <c r="CB236" s="50"/>
      <c r="CC236" s="50"/>
      <c r="CD236" s="50"/>
      <c r="CE236" s="50"/>
      <c r="CF236" s="50"/>
      <c r="CG236" s="50"/>
    </row>
    <row r="237" spans="21:85"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  <c r="BD237" s="50"/>
      <c r="BE237" s="50"/>
      <c r="BF237" s="50"/>
      <c r="BG237" s="50"/>
      <c r="BH237" s="50"/>
      <c r="BI237" s="50"/>
      <c r="BJ237" s="50"/>
      <c r="BK237" s="50"/>
      <c r="BL237" s="50"/>
      <c r="BM237" s="50"/>
      <c r="BN237" s="50"/>
      <c r="BO237" s="50"/>
      <c r="BP237" s="50"/>
      <c r="BQ237" s="50"/>
      <c r="BR237" s="50"/>
      <c r="BS237" s="50"/>
      <c r="BT237" s="50"/>
      <c r="BU237" s="50"/>
      <c r="BV237" s="50"/>
      <c r="BW237" s="50"/>
      <c r="BX237" s="50"/>
      <c r="BY237" s="50"/>
      <c r="BZ237" s="50"/>
      <c r="CA237" s="50"/>
      <c r="CB237" s="50"/>
      <c r="CC237" s="50"/>
      <c r="CD237" s="50"/>
      <c r="CE237" s="50"/>
      <c r="CF237" s="50"/>
      <c r="CG237" s="50"/>
    </row>
    <row r="238" spans="21:85"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  <c r="BD238" s="50"/>
      <c r="BE238" s="50"/>
      <c r="BF238" s="50"/>
      <c r="BG238" s="50"/>
      <c r="BH238" s="50"/>
      <c r="BI238" s="50"/>
      <c r="BJ238" s="50"/>
      <c r="BK238" s="50"/>
      <c r="BL238" s="50"/>
      <c r="BM238" s="50"/>
      <c r="BN238" s="50"/>
      <c r="BO238" s="50"/>
      <c r="BP238" s="50"/>
      <c r="BQ238" s="50"/>
      <c r="BR238" s="50"/>
      <c r="BS238" s="50"/>
      <c r="BT238" s="50"/>
      <c r="BU238" s="50"/>
      <c r="BV238" s="50"/>
      <c r="BW238" s="50"/>
      <c r="BX238" s="50"/>
      <c r="BY238" s="50"/>
      <c r="BZ238" s="50"/>
      <c r="CA238" s="50"/>
      <c r="CB238" s="50"/>
      <c r="CC238" s="50"/>
      <c r="CD238" s="50"/>
      <c r="CE238" s="50"/>
      <c r="CF238" s="50"/>
      <c r="CG238" s="50"/>
    </row>
    <row r="239" spans="21:85"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0"/>
      <c r="BT239" s="50"/>
      <c r="BU239" s="50"/>
      <c r="BV239" s="50"/>
      <c r="BW239" s="50"/>
      <c r="BX239" s="50"/>
      <c r="BY239" s="50"/>
      <c r="BZ239" s="50"/>
      <c r="CA239" s="50"/>
      <c r="CB239" s="50"/>
      <c r="CC239" s="50"/>
      <c r="CD239" s="50"/>
      <c r="CE239" s="50"/>
      <c r="CF239" s="50"/>
      <c r="CG239" s="50"/>
    </row>
    <row r="240" spans="21:85"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/>
      <c r="BH240" s="50"/>
      <c r="BI240" s="50"/>
      <c r="BJ240" s="50"/>
      <c r="BK240" s="50"/>
      <c r="BL240" s="50"/>
      <c r="BM240" s="50"/>
      <c r="BN240" s="50"/>
      <c r="BO240" s="50"/>
      <c r="BP240" s="50"/>
      <c r="BQ240" s="50"/>
      <c r="BR240" s="50"/>
      <c r="BS240" s="50"/>
      <c r="BT240" s="50"/>
      <c r="BU240" s="50"/>
      <c r="BV240" s="50"/>
      <c r="BW240" s="50"/>
      <c r="BX240" s="50"/>
      <c r="BY240" s="50"/>
      <c r="BZ240" s="50"/>
      <c r="CA240" s="50"/>
      <c r="CB240" s="50"/>
      <c r="CC240" s="50"/>
      <c r="CD240" s="50"/>
      <c r="CE240" s="50"/>
      <c r="CF240" s="50"/>
      <c r="CG240" s="50"/>
    </row>
    <row r="241" spans="21:85"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0"/>
      <c r="BW241" s="50"/>
      <c r="BX241" s="50"/>
      <c r="BY241" s="50"/>
      <c r="BZ241" s="50"/>
      <c r="CA241" s="50"/>
      <c r="CB241" s="50"/>
      <c r="CC241" s="50"/>
      <c r="CD241" s="50"/>
      <c r="CE241" s="50"/>
      <c r="CF241" s="50"/>
      <c r="CG241" s="50"/>
    </row>
    <row r="242" spans="21:85"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</row>
    <row r="243" spans="21:85"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</row>
    <row r="244" spans="21:85"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</row>
    <row r="245" spans="21:85"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</row>
    <row r="246" spans="21:85"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0"/>
      <c r="BW246" s="50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</row>
    <row r="247" spans="21:85"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0"/>
      <c r="BW247" s="50"/>
      <c r="BX247" s="50"/>
      <c r="BY247" s="50"/>
      <c r="BZ247" s="50"/>
      <c r="CA247" s="50"/>
      <c r="CB247" s="50"/>
      <c r="CC247" s="50"/>
      <c r="CD247" s="50"/>
      <c r="CE247" s="50"/>
      <c r="CF247" s="50"/>
      <c r="CG247" s="50"/>
    </row>
    <row r="248" spans="21:85"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0"/>
      <c r="BW248" s="50"/>
      <c r="BX248" s="50"/>
      <c r="BY248" s="50"/>
      <c r="BZ248" s="50"/>
      <c r="CA248" s="50"/>
      <c r="CB248" s="50"/>
      <c r="CC248" s="50"/>
      <c r="CD248" s="50"/>
      <c r="CE248" s="50"/>
      <c r="CF248" s="50"/>
      <c r="CG248" s="50"/>
    </row>
    <row r="249" spans="21:85"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0"/>
      <c r="BW249" s="50"/>
      <c r="BX249" s="50"/>
      <c r="BY249" s="50"/>
      <c r="BZ249" s="50"/>
      <c r="CA249" s="50"/>
      <c r="CB249" s="50"/>
      <c r="CC249" s="50"/>
      <c r="CD249" s="50"/>
      <c r="CE249" s="50"/>
      <c r="CF249" s="50"/>
      <c r="CG249" s="50"/>
    </row>
    <row r="250" spans="21:85"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</row>
    <row r="251" spans="21:85"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</row>
    <row r="252" spans="21:85"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</row>
    <row r="253" spans="21:85"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</row>
    <row r="254" spans="21:85"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</row>
    <row r="255" spans="21:85"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</row>
    <row r="256" spans="21:85"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</row>
    <row r="257" spans="21:58"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</row>
    <row r="258" spans="21:58"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</row>
    <row r="259" spans="21:58"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</row>
    <row r="260" spans="21:58"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</row>
    <row r="261" spans="21:58"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</row>
    <row r="262" spans="21:58"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</row>
    <row r="263" spans="21:58"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</row>
  </sheetData>
  <mergeCells count="102">
    <mergeCell ref="AV81:AY81"/>
    <mergeCell ref="AU106:AV106"/>
    <mergeCell ref="BA80:BB80"/>
    <mergeCell ref="J1:M1"/>
    <mergeCell ref="N1:Q1"/>
    <mergeCell ref="R1:U1"/>
    <mergeCell ref="V1:Y1"/>
    <mergeCell ref="Z1:AC1"/>
    <mergeCell ref="AD1:AG1"/>
    <mergeCell ref="AB36:AC36"/>
    <mergeCell ref="AB39:AC39"/>
    <mergeCell ref="AB42:AC42"/>
    <mergeCell ref="AB45:AC45"/>
    <mergeCell ref="AC46:AE46"/>
    <mergeCell ref="AH20:AI20"/>
    <mergeCell ref="AC24:AE24"/>
    <mergeCell ref="V26:X26"/>
    <mergeCell ref="AC26:AE26"/>
    <mergeCell ref="V29:Z29"/>
    <mergeCell ref="BN80:BO80"/>
    <mergeCell ref="BT80:BU80"/>
    <mergeCell ref="BO81:BR81"/>
    <mergeCell ref="BH26:BJ26"/>
    <mergeCell ref="BH29:BL29"/>
    <mergeCell ref="AB106:AC106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B80:AC80"/>
    <mergeCell ref="AH80:AI80"/>
    <mergeCell ref="AC81:AF81"/>
    <mergeCell ref="BN106:BO106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CM80:CN80"/>
    <mergeCell ref="CH81:CK81"/>
    <mergeCell ref="CG106:CH106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CZ80:DA80"/>
    <mergeCell ref="DY80:DZ80"/>
    <mergeCell ref="DT81:DW81"/>
    <mergeCell ref="DS106:DT106"/>
    <mergeCell ref="DF80:DG80"/>
    <mergeCell ref="DA81:DD81"/>
    <mergeCell ref="CZ106:DA106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DS80:DT8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9"/>
  <sheetViews>
    <sheetView topLeftCell="A37" zoomScaleNormal="100" workbookViewId="0">
      <selection activeCell="K42" sqref="K42"/>
    </sheetView>
  </sheetViews>
  <sheetFormatPr defaultRowHeight="15"/>
  <sheetData>
    <row r="1" spans="1:65" ht="15.75" thickBot="1">
      <c r="A1" s="4" t="s">
        <v>242</v>
      </c>
      <c r="L1" s="4" t="s">
        <v>243</v>
      </c>
      <c r="W1" s="4" t="s">
        <v>244</v>
      </c>
      <c r="AH1" s="4" t="s">
        <v>245</v>
      </c>
      <c r="AS1" s="4" t="s">
        <v>246</v>
      </c>
      <c r="BD1" s="4" t="s">
        <v>247</v>
      </c>
    </row>
    <row r="2" spans="1:65">
      <c r="A2" s="91">
        <f>'BACKPRO 1'!AC114</f>
        <v>-0.10535596676434471</v>
      </c>
      <c r="B2" s="83">
        <f>'BACKPRO 1'!AD114</f>
        <v>0</v>
      </c>
      <c r="C2" s="83">
        <f>'BACKPRO 1'!AE114</f>
        <v>-3.8334063814226106E-3</v>
      </c>
      <c r="D2" s="83">
        <f>'BACKPRO 1'!AF114</f>
        <v>-2.9499670694016554E-3</v>
      </c>
      <c r="E2" s="83">
        <f>'BACKPRO 1'!AG114</f>
        <v>-6.8204153577961831E-3</v>
      </c>
      <c r="F2" s="83">
        <f>'BACKPRO 1'!AH114</f>
        <v>-8.4604451469144203E-3</v>
      </c>
      <c r="G2" s="83">
        <f>'BACKPRO 1'!AI114</f>
        <v>1.5317280773722537E-2</v>
      </c>
      <c r="H2" s="83">
        <f>'BACKPRO 1'!AJ114</f>
        <v>-1.7901210966607992E-2</v>
      </c>
      <c r="I2" s="83">
        <f>'BACKPRO 1'!AK114</f>
        <v>-2.4494870019933341E-3</v>
      </c>
      <c r="J2" s="84">
        <f>'BACKPRO 1'!AL114</f>
        <v>-2.1728483981692717E-2</v>
      </c>
      <c r="L2" s="91">
        <f>'BACKPRO 1'!AV114</f>
        <v>-0.16454447833884936</v>
      </c>
      <c r="M2" s="83">
        <f>'BACKPRO 1'!AW114</f>
        <v>0</v>
      </c>
      <c r="N2" s="83">
        <f>'BACKPRO 1'!AX114</f>
        <v>-6.1826464199293387E-3</v>
      </c>
      <c r="O2" s="83">
        <f>'BACKPRO 1'!AY114</f>
        <v>-5.5579395108021129E-3</v>
      </c>
      <c r="P2" s="83">
        <f>'BACKPRO 1'!AZ114</f>
        <v>-1.3509967695189742E-2</v>
      </c>
      <c r="Q2" s="83">
        <f>'BACKPRO 1'!BA114</f>
        <v>-1.8034036089335601E-2</v>
      </c>
      <c r="R2" s="83">
        <f>'BACKPRO 1'!BB114</f>
        <v>2.0603175613184112E-2</v>
      </c>
      <c r="S2" s="83">
        <f>'BACKPRO 1'!BC114</f>
        <v>-2.8577539367934269E-2</v>
      </c>
      <c r="T2" s="83">
        <f>'BACKPRO 1'!BD114</f>
        <v>-2.9184552407302044E-3</v>
      </c>
      <c r="U2" s="84">
        <f>'BACKPRO 1'!BE114</f>
        <v>-3.3407701649028766E-2</v>
      </c>
      <c r="W2" s="91">
        <f>'BACKPRO 1'!BO114</f>
        <v>-0.21134462113707278</v>
      </c>
      <c r="X2" s="83">
        <f>'BACKPRO 1'!BP114</f>
        <v>0</v>
      </c>
      <c r="Y2" s="83">
        <f>'BACKPRO 1'!BQ114</f>
        <v>0</v>
      </c>
      <c r="Z2" s="83">
        <f>'BACKPRO 1'!BR114</f>
        <v>-3.8041984839201791E-3</v>
      </c>
      <c r="AA2" s="83">
        <f>'BACKPRO 1'!BS114</f>
        <v>-1.5072214069107599E-2</v>
      </c>
      <c r="AB2" s="83">
        <f>'BACKPRO 1'!BT114</f>
        <v>-1.7469238890744181E-2</v>
      </c>
      <c r="AC2" s="83">
        <f>'BACKPRO 1'!BU114</f>
        <v>1.9403766282522741E-2</v>
      </c>
      <c r="AD2" s="83">
        <f>'BACKPRO 1'!BV114</f>
        <v>-3.6554640172601197E-2</v>
      </c>
      <c r="AE2" s="83">
        <f>'BACKPRO 1'!BW114</f>
        <v>-2.6291905684299524E-3</v>
      </c>
      <c r="AF2" s="84">
        <f>'BACKPRO 1'!BX114</f>
        <v>-4.1706286131217976E-2</v>
      </c>
      <c r="AH2" s="91">
        <f>'BACKPRO 1'!CH114</f>
        <v>-0.2462359547479481</v>
      </c>
      <c r="AI2" s="83">
        <f>'BACKPRO 1'!CI114</f>
        <v>0</v>
      </c>
      <c r="AJ2" s="83">
        <f>'BACKPRO 1'!CJ114</f>
        <v>-7.2611793376607513E-3</v>
      </c>
      <c r="AK2" s="83">
        <f>'BACKPRO 1'!CK114</f>
        <v>-1.0396623728558841E-2</v>
      </c>
      <c r="AL2" s="83">
        <f>'BACKPRO 1'!CL114</f>
        <v>-1.4838962700230419E-2</v>
      </c>
      <c r="AM2" s="83">
        <f>'BACKPRO 1'!CM114</f>
        <v>-1.391236364780455E-2</v>
      </c>
      <c r="AN2" s="83">
        <f>'BACKPRO 1'!CN114</f>
        <v>1.0004721328212035E-2</v>
      </c>
      <c r="AO2" s="83">
        <f>'BACKPRO 1'!CO114</f>
        <v>-3.7068141921002697E-2</v>
      </c>
      <c r="AP2" s="83">
        <f>'BACKPRO 1'!CP114</f>
        <v>-2.319816358430917E-3</v>
      </c>
      <c r="AQ2" s="84">
        <f>'BACKPRO 1'!CQ114</f>
        <v>-4.6139026856556138E-2</v>
      </c>
      <c r="AS2" s="91">
        <f>'BACKPRO 1'!DA114</f>
        <v>-0.27870893908400357</v>
      </c>
      <c r="AT2" s="83">
        <f>'BACKPRO 1'!DB114</f>
        <v>0</v>
      </c>
      <c r="AU2" s="83">
        <f>'BACKPRO 1'!DC114</f>
        <v>-3.4200656419886712E-2</v>
      </c>
      <c r="AV2" s="83">
        <f>'BACKPRO 1'!DD114</f>
        <v>-3.0781847745301291E-2</v>
      </c>
      <c r="AW2" s="83">
        <f>'BACKPRO 1'!DE114</f>
        <v>-3.1904839079353049E-2</v>
      </c>
      <c r="AX2" s="83">
        <f>'BACKPRO 1'!DF114</f>
        <v>-3.7836754254173127E-2</v>
      </c>
      <c r="AY2" s="83">
        <f>'BACKPRO 1'!DG114</f>
        <v>-1.7289172277861998E-3</v>
      </c>
      <c r="AZ2" s="83">
        <f>'BACKPRO 1'!DH114</f>
        <v>-3.1555723588142945E-2</v>
      </c>
      <c r="BA2" s="83">
        <f>'BACKPRO 1'!DI114</f>
        <v>-5.7157958571240502E-4</v>
      </c>
      <c r="BB2" s="84">
        <f>'BACKPRO 1'!DJ114</f>
        <v>-3.5574491163069273E-2</v>
      </c>
      <c r="BD2" s="91">
        <f>'BACKPRO 1'!DT114</f>
        <v>-0.30246010301475174</v>
      </c>
      <c r="BE2" s="83">
        <f>'BACKPRO 1'!DU114</f>
        <v>0</v>
      </c>
      <c r="BF2" s="83">
        <f>'BACKPRO 1'!DV114</f>
        <v>-7.6819818599219061E-2</v>
      </c>
      <c r="BG2" s="83">
        <f>'BACKPRO 1'!DW114</f>
        <v>-8.9460970414805399E-2</v>
      </c>
      <c r="BH2" s="83">
        <f>'BACKPRO 1'!DX114</f>
        <v>-7.4421104294419185E-2</v>
      </c>
      <c r="BI2" s="83">
        <f>'BACKPRO 1'!DY114</f>
        <v>-7.428983435282549E-2</v>
      </c>
      <c r="BJ2" s="83">
        <f>'BACKPRO 1'!DZ114</f>
        <v>0</v>
      </c>
      <c r="BK2" s="83">
        <f>'BACKPRO 1'!EA114</f>
        <v>0</v>
      </c>
      <c r="BL2" s="83">
        <f>'BACKPRO 1'!EB114</f>
        <v>0</v>
      </c>
      <c r="BM2" s="84">
        <f>'BACKPRO 1'!EC114</f>
        <v>0</v>
      </c>
    </row>
    <row r="3" spans="1:65">
      <c r="A3" s="85">
        <f>'BACKPRO 1'!AC115</f>
        <v>1.9402597826387664E-2</v>
      </c>
      <c r="B3" s="43">
        <f>'BACKPRO 1'!AD115</f>
        <v>0</v>
      </c>
      <c r="C3" s="43">
        <f>'BACKPRO 1'!AE115</f>
        <v>7.0596896035529026E-4</v>
      </c>
      <c r="D3" s="43">
        <f>'BACKPRO 1'!AF115</f>
        <v>5.4327273913885529E-4</v>
      </c>
      <c r="E3" s="43">
        <f>'BACKPRO 1'!AG115</f>
        <v>1.256063422513461E-3</v>
      </c>
      <c r="F3" s="43">
        <f>'BACKPRO 1'!AH115</f>
        <v>1.5580950909497814E-3</v>
      </c>
      <c r="G3" s="43">
        <f>'BACKPRO 1'!AI115</f>
        <v>-2.8208657542021362E-3</v>
      </c>
      <c r="H3" s="43">
        <f>'BACKPRO 1'!AJ115</f>
        <v>3.296728297954939E-3</v>
      </c>
      <c r="I3" s="43">
        <f>'BACKPRO 1'!AK115</f>
        <v>4.5110317564590863E-4</v>
      </c>
      <c r="J3" s="87">
        <f>'BACKPRO 1'!AL115</f>
        <v>4.001567723419793E-3</v>
      </c>
      <c r="L3" s="85">
        <f>'BACKPRO 1'!AV115</f>
        <v>2.5196196005126705E-2</v>
      </c>
      <c r="M3" s="43">
        <f>'BACKPRO 1'!AW115</f>
        <v>0</v>
      </c>
      <c r="N3" s="43">
        <f>'BACKPRO 1'!AX115</f>
        <v>9.4672986051914628E-4</v>
      </c>
      <c r="O3" s="43">
        <f>'BACKPRO 1'!AY115</f>
        <v>8.5107038967557099E-4</v>
      </c>
      <c r="P3" s="43">
        <f>'BACKPRO 1'!AZ115</f>
        <v>2.0687403035788247E-3</v>
      </c>
      <c r="Q3" s="43">
        <f>'BACKPRO 1'!BA115</f>
        <v>2.7614971505436781E-3</v>
      </c>
      <c r="R3" s="43">
        <f>'BACKPRO 1'!BB115</f>
        <v>-3.1549016795859725E-3</v>
      </c>
      <c r="S3" s="43">
        <f>'BACKPRO 1'!BC115</f>
        <v>4.375991771512956E-3</v>
      </c>
      <c r="T3" s="43">
        <f>'BACKPRO 1'!BD115</f>
        <v>4.4689418338424982E-4</v>
      </c>
      <c r="U3" s="87">
        <f>'BACKPRO 1'!BE115</f>
        <v>5.1156198453302035E-3</v>
      </c>
      <c r="W3" s="85">
        <f>'BACKPRO 1'!BO115</f>
        <v>2.7676611878872766E-2</v>
      </c>
      <c r="X3" s="43">
        <f>'BACKPRO 1'!BP115</f>
        <v>0</v>
      </c>
      <c r="Y3" s="43">
        <f>'BACKPRO 1'!BQ115</f>
        <v>0</v>
      </c>
      <c r="Z3" s="43">
        <f>'BACKPRO 1'!BR115</f>
        <v>4.9817839878389105E-4</v>
      </c>
      <c r="AA3" s="43">
        <f>'BACKPRO 1'!BS115</f>
        <v>1.9737801544304507E-3</v>
      </c>
      <c r="AB3" s="43">
        <f>'BACKPRO 1'!BT115</f>
        <v>2.2876822792895096E-3</v>
      </c>
      <c r="AC3" s="43">
        <f>'BACKPRO 1'!BU115</f>
        <v>-2.5410181035146161E-3</v>
      </c>
      <c r="AD3" s="43">
        <f>'BACKPRO 1'!BV115</f>
        <v>4.7870089287617374E-3</v>
      </c>
      <c r="AE3" s="43">
        <f>'BACKPRO 1'!BW115</f>
        <v>3.4430536498411177E-4</v>
      </c>
      <c r="AF3" s="87">
        <f>'BACKPRO 1'!BX115</f>
        <v>5.4616421650697774E-3</v>
      </c>
      <c r="AH3" s="85">
        <f>'BACKPRO 1'!CH115</f>
        <v>3.0774864945356851E-2</v>
      </c>
      <c r="AI3" s="43">
        <f>'BACKPRO 1'!CI115</f>
        <v>0</v>
      </c>
      <c r="AJ3" s="43">
        <f>'BACKPRO 1'!CJ115</f>
        <v>9.0751090225334966E-4</v>
      </c>
      <c r="AK3" s="43">
        <f>'BACKPRO 1'!CK115</f>
        <v>1.2993825026958493E-3</v>
      </c>
      <c r="AL3" s="43">
        <f>'BACKPRO 1'!CL115</f>
        <v>1.8545913552561091E-3</v>
      </c>
      <c r="AM3" s="43">
        <f>'BACKPRO 1'!CM115</f>
        <v>1.7387838943753809E-3</v>
      </c>
      <c r="AN3" s="43">
        <f>'BACKPRO 1'!CN115</f>
        <v>-1.2504020706757581E-3</v>
      </c>
      <c r="AO3" s="43">
        <f>'BACKPRO 1'!CO115</f>
        <v>4.6328208346416754E-3</v>
      </c>
      <c r="AP3" s="43">
        <f>'BACKPRO 1'!CP115</f>
        <v>2.8993343072834056E-4</v>
      </c>
      <c r="AQ3" s="87">
        <f>'BACKPRO 1'!CQ115</f>
        <v>5.7665109129743774E-3</v>
      </c>
      <c r="AS3" s="85">
        <f>'BACKPRO 1'!DA115</f>
        <v>3.0295754639425212E-2</v>
      </c>
      <c r="AT3" s="43">
        <f>'BACKPRO 1'!DB115</f>
        <v>0</v>
      </c>
      <c r="AU3" s="43">
        <f>'BACKPRO 1'!DC115</f>
        <v>3.7176227601794891E-3</v>
      </c>
      <c r="AV3" s="43">
        <f>'BACKPRO 1'!DD115</f>
        <v>3.3459971169375242E-3</v>
      </c>
      <c r="AW3" s="43">
        <f>'BACKPRO 1'!DE115</f>
        <v>3.4680666495131504E-3</v>
      </c>
      <c r="AX3" s="43">
        <f>'BACKPRO 1'!DF115</f>
        <v>4.1128678075559016E-3</v>
      </c>
      <c r="AY3" s="43">
        <f>'BACKPRO 1'!DG115</f>
        <v>1.8793387932598322E-4</v>
      </c>
      <c r="AZ3" s="43">
        <f>'BACKPRO 1'!DH115</f>
        <v>3.4301176791741122E-3</v>
      </c>
      <c r="BA3" s="43">
        <f>'BACKPRO 1'!DI115</f>
        <v>6.2130891612443466E-5</v>
      </c>
      <c r="BB3" s="87">
        <f>'BACKPRO 1'!DJ115</f>
        <v>3.8669590549943169E-3</v>
      </c>
      <c r="BD3" s="85">
        <f>'BACKPRO 1'!DT115</f>
        <v>2.8228828627918735E-2</v>
      </c>
      <c r="BE3" s="43">
        <f>'BACKPRO 1'!DU115</f>
        <v>0</v>
      </c>
      <c r="BF3" s="43">
        <f>'BACKPRO 1'!DV115</f>
        <v>7.1696513783154883E-3</v>
      </c>
      <c r="BG3" s="43">
        <f>'BACKPRO 1'!DW115</f>
        <v>8.3494595735282163E-3</v>
      </c>
      <c r="BH3" s="43">
        <f>'BACKPRO 1'!DX115</f>
        <v>6.945777570290532E-3</v>
      </c>
      <c r="BI3" s="43">
        <f>'BACKPRO 1'!DY115</f>
        <v>6.9335260480292149E-3</v>
      </c>
      <c r="BJ3" s="43">
        <f>'BACKPRO 1'!DZ115</f>
        <v>0</v>
      </c>
      <c r="BK3" s="43">
        <f>'BACKPRO 1'!EA115</f>
        <v>0</v>
      </c>
      <c r="BL3" s="43">
        <f>'BACKPRO 1'!EB115</f>
        <v>0</v>
      </c>
      <c r="BM3" s="87">
        <f>'BACKPRO 1'!EC115</f>
        <v>0</v>
      </c>
    </row>
    <row r="4" spans="1:65">
      <c r="A4" s="85">
        <f>'BACKPRO 1'!AC116</f>
        <v>4.9683109629065157E-2</v>
      </c>
      <c r="B4" s="43">
        <f>'BACKPRO 1'!AD116</f>
        <v>0</v>
      </c>
      <c r="C4" s="43">
        <f>'BACKPRO 1'!AE116</f>
        <v>1.807733869757748E-3</v>
      </c>
      <c r="D4" s="43">
        <f>'BACKPRO 1'!AF116</f>
        <v>1.3911270696138262E-3</v>
      </c>
      <c r="E4" s="43">
        <f>'BACKPRO 1'!AG116</f>
        <v>3.2163289308055265E-3</v>
      </c>
      <c r="F4" s="43">
        <f>'BACKPRO 1'!AH116</f>
        <v>3.9897239487635379E-3</v>
      </c>
      <c r="G4" s="43">
        <f>'BACKPRO 1'!AI116</f>
        <v>-7.223227722851432E-3</v>
      </c>
      <c r="H4" s="43">
        <f>'BACKPRO 1'!AJ116</f>
        <v>8.4417414054616322E-3</v>
      </c>
      <c r="I4" s="43">
        <f>'BACKPRO 1'!AK116</f>
        <v>1.1551138012639915E-3</v>
      </c>
      <c r="J4" s="87">
        <f>'BACKPRO 1'!AL116</f>
        <v>1.0246582940579787E-2</v>
      </c>
      <c r="L4" s="85">
        <f>'BACKPRO 1'!AV116</f>
        <v>-3.177126801866504E-2</v>
      </c>
      <c r="M4" s="43">
        <f>'BACKPRO 1'!AW116</f>
        <v>0</v>
      </c>
      <c r="N4" s="43">
        <f>'BACKPRO 1'!AX116</f>
        <v>-1.1937837018614632E-3</v>
      </c>
      <c r="O4" s="43">
        <f>'BACKPRO 1'!AY116</f>
        <v>-1.0731614187963327E-3</v>
      </c>
      <c r="P4" s="43">
        <f>'BACKPRO 1'!AZ116</f>
        <v>-2.6085883215324988E-3</v>
      </c>
      <c r="Q4" s="43">
        <f>'BACKPRO 1'!BA116</f>
        <v>-3.4821234953423593E-3</v>
      </c>
      <c r="R4" s="43">
        <f>'BACKPRO 1'!BB116</f>
        <v>3.9781888827292592E-3</v>
      </c>
      <c r="S4" s="43">
        <f>'BACKPRO 1'!BC116</f>
        <v>-5.5179284758668391E-3</v>
      </c>
      <c r="T4" s="43">
        <f>'BACKPRO 1'!BD116</f>
        <v>-5.6351343168605601E-4</v>
      </c>
      <c r="U4" s="87">
        <f>'BACKPRO 1'!BE116</f>
        <v>-6.4505661550861701E-3</v>
      </c>
      <c r="W4" s="85">
        <f>'BACKPRO 1'!BO116</f>
        <v>-7.3506471025358566E-2</v>
      </c>
      <c r="X4" s="43">
        <f>'BACKPRO 1'!BP116</f>
        <v>0</v>
      </c>
      <c r="Y4" s="43">
        <f>'BACKPRO 1'!BQ116</f>
        <v>0</v>
      </c>
      <c r="Z4" s="43">
        <f>'BACKPRO 1'!BR116</f>
        <v>-1.3231148449793222E-3</v>
      </c>
      <c r="AA4" s="43">
        <f>'BACKPRO 1'!BS116</f>
        <v>-5.2421739469787594E-3</v>
      </c>
      <c r="AB4" s="43">
        <f>'BACKPRO 1'!BT116</f>
        <v>-6.075868387134007E-3</v>
      </c>
      <c r="AC4" s="43">
        <f>'BACKPRO 1'!BU116</f>
        <v>6.7487044446900004E-3</v>
      </c>
      <c r="AD4" s="43">
        <f>'BACKPRO 1'!BV116</f>
        <v>-1.2713844261723587E-2</v>
      </c>
      <c r="AE4" s="43">
        <f>'BACKPRO 1'!BW116</f>
        <v>-9.1444257865970079E-4</v>
      </c>
      <c r="AF4" s="87">
        <f>'BACKPRO 1'!BX116</f>
        <v>-1.4505606514070514E-2</v>
      </c>
      <c r="AH4" s="85">
        <f>'BACKPRO 1'!CH116</f>
        <v>-9.9415701048516256E-2</v>
      </c>
      <c r="AI4" s="43">
        <f>'BACKPRO 1'!CI116</f>
        <v>0</v>
      </c>
      <c r="AJ4" s="43">
        <f>'BACKPRO 1'!CJ116</f>
        <v>-2.9316402433246197E-3</v>
      </c>
      <c r="AK4" s="43">
        <f>'BACKPRO 1'!CK116</f>
        <v>-4.1975496128106738E-3</v>
      </c>
      <c r="AL4" s="43">
        <f>'BACKPRO 1'!CL116</f>
        <v>-5.9911067057053504E-3</v>
      </c>
      <c r="AM4" s="43">
        <f>'BACKPRO 1'!CM116</f>
        <v>-5.6170001115562421E-3</v>
      </c>
      <c r="AN4" s="43">
        <f>'BACKPRO 1'!CN116</f>
        <v>4.0393223063518932E-3</v>
      </c>
      <c r="AO4" s="43">
        <f>'BACKPRO 1'!CO116</f>
        <v>-1.4965951334826687E-2</v>
      </c>
      <c r="AP4" s="43">
        <f>'BACKPRO 1'!CP116</f>
        <v>-9.3660639370598457E-4</v>
      </c>
      <c r="AQ4" s="87">
        <f>'BACKPRO 1'!CQ116</f>
        <v>-1.8628245031624777E-2</v>
      </c>
      <c r="AS4" s="85">
        <f>'BACKPRO 1'!DA116</f>
        <v>-0.1237442022245287</v>
      </c>
      <c r="AT4" s="43">
        <f>'BACKPRO 1'!DB116</f>
        <v>0</v>
      </c>
      <c r="AU4" s="43">
        <f>'BACKPRO 1'!DC116</f>
        <v>-1.5184776484540783E-2</v>
      </c>
      <c r="AV4" s="43">
        <f>'BACKPRO 1'!DD116</f>
        <v>-1.3666856918037892E-2</v>
      </c>
      <c r="AW4" s="43">
        <f>'BACKPRO 1'!DE116</f>
        <v>-1.4165454728334212E-2</v>
      </c>
      <c r="AX4" s="43">
        <f>'BACKPRO 1'!DF116</f>
        <v>-1.6799170436858524E-2</v>
      </c>
      <c r="AY4" s="43">
        <f>'BACKPRO 1'!DG116</f>
        <v>-7.6762332692947442E-4</v>
      </c>
      <c r="AZ4" s="43">
        <f>'BACKPRO 1'!DH116</f>
        <v>-1.4010450665364427E-2</v>
      </c>
      <c r="BA4" s="43">
        <f>'BACKPRO 1'!DI116</f>
        <v>-2.5377607217861816E-4</v>
      </c>
      <c r="BB4" s="87">
        <f>'BACKPRO 1'!DJ116</f>
        <v>-1.5794746458385887E-2</v>
      </c>
      <c r="BD4" s="85">
        <f>'BACKPRO 1'!DT116</f>
        <v>-0.15344095193150609</v>
      </c>
      <c r="BE4" s="43">
        <f>'BACKPRO 1'!DU116</f>
        <v>0</v>
      </c>
      <c r="BF4" s="43">
        <f>'BACKPRO 1'!DV116</f>
        <v>-3.8971441111011237E-2</v>
      </c>
      <c r="BG4" s="43">
        <f>'BACKPRO 1'!DW116</f>
        <v>-4.5384420372608758E-2</v>
      </c>
      <c r="BH4" s="43">
        <f>'BACKPRO 1'!DX116</f>
        <v>-3.7754550014725843E-2</v>
      </c>
      <c r="BI4" s="43">
        <f>'BACKPRO 1'!DY116</f>
        <v>-3.7687955496647711E-2</v>
      </c>
      <c r="BJ4" s="43">
        <f>'BACKPRO 1'!DZ116</f>
        <v>0</v>
      </c>
      <c r="BK4" s="43">
        <f>'BACKPRO 1'!EA116</f>
        <v>0</v>
      </c>
      <c r="BL4" s="43">
        <f>'BACKPRO 1'!EB116</f>
        <v>0</v>
      </c>
      <c r="BM4" s="87">
        <f>'BACKPRO 1'!EC116</f>
        <v>0</v>
      </c>
    </row>
    <row r="5" spans="1:65">
      <c r="A5" s="85">
        <f>'BACKPRO 1'!AC117</f>
        <v>6.2666637840130809E-2</v>
      </c>
      <c r="B5" s="43">
        <f>'BACKPRO 1'!AD117</f>
        <v>0</v>
      </c>
      <c r="C5" s="43">
        <f>'BACKPRO 1'!AE117</f>
        <v>2.2801431829294009E-3</v>
      </c>
      <c r="D5" s="43">
        <f>'BACKPRO 1'!AF117</f>
        <v>1.7546658595236648E-3</v>
      </c>
      <c r="E5" s="43">
        <f>'BACKPRO 1'!AG117</f>
        <v>4.0568418882463092E-3</v>
      </c>
      <c r="F5" s="43">
        <f>'BACKPRO 1'!AH117</f>
        <v>5.0323457538373429E-3</v>
      </c>
      <c r="G5" s="43">
        <f>'BACKPRO 1'!AI117</f>
        <v>-9.1108507322560008E-3</v>
      </c>
      <c r="H5" s="43">
        <f>'BACKPRO 1'!AJ117</f>
        <v>1.064779470016549E-2</v>
      </c>
      <c r="I5" s="43">
        <f>'BACKPRO 1'!AK117</f>
        <v>1.4569759982495168E-3</v>
      </c>
      <c r="J5" s="87">
        <f>'BACKPRO 1'!AL117</f>
        <v>1.2924289703890224E-2</v>
      </c>
      <c r="L5" s="85">
        <f>'BACKPRO 1'!AV117</f>
        <v>8.7077827913207742E-2</v>
      </c>
      <c r="M5" s="43">
        <f>'BACKPRO 1'!AW117</f>
        <v>0</v>
      </c>
      <c r="N5" s="43">
        <f>'BACKPRO 1'!AX117</f>
        <v>3.2718899256779623E-3</v>
      </c>
      <c r="O5" s="43">
        <f>'BACKPRO 1'!AY117</f>
        <v>2.9412916504982299E-3</v>
      </c>
      <c r="P5" s="43">
        <f>'BACKPRO 1'!AZ117</f>
        <v>7.1495479760317962E-3</v>
      </c>
      <c r="Q5" s="43">
        <f>'BACKPRO 1'!BA117</f>
        <v>9.5437094396681205E-3</v>
      </c>
      <c r="R5" s="43">
        <f>'BACKPRO 1'!BB117</f>
        <v>-1.0903311971465031E-2</v>
      </c>
      <c r="S5" s="43">
        <f>'BACKPRO 1'!BC117</f>
        <v>1.5123388401641466E-2</v>
      </c>
      <c r="T5" s="43">
        <f>'BACKPRO 1'!BD117</f>
        <v>1.5444622985243172E-3</v>
      </c>
      <c r="U5" s="87">
        <f>'BACKPRO 1'!BE117</f>
        <v>1.7679536405829518E-2</v>
      </c>
      <c r="W5" s="85">
        <f>'BACKPRO 1'!BO117</f>
        <v>9.5198726938448497E-2</v>
      </c>
      <c r="X5" s="43">
        <f>'BACKPRO 1'!BP117</f>
        <v>0</v>
      </c>
      <c r="Y5" s="43">
        <f>'BACKPRO 1'!BQ117</f>
        <v>0</v>
      </c>
      <c r="Z5" s="43">
        <f>'BACKPRO 1'!BR117</f>
        <v>1.7135749693648103E-3</v>
      </c>
      <c r="AA5" s="43">
        <f>'BACKPRO 1'!BS117</f>
        <v>6.7891748737348035E-3</v>
      </c>
      <c r="AB5" s="43">
        <f>'BACKPRO 1'!BT117</f>
        <v>7.8688981722599347E-3</v>
      </c>
      <c r="AC5" s="43">
        <f>'BACKPRO 1'!BU117</f>
        <v>-8.7402926933697542E-3</v>
      </c>
      <c r="AD5" s="43">
        <f>'BACKPRO 1'!BV117</f>
        <v>1.6465785546856623E-2</v>
      </c>
      <c r="AE5" s="43">
        <f>'BACKPRO 1'!BW117</f>
        <v>1.1843007579112781E-3</v>
      </c>
      <c r="AF5" s="87">
        <f>'BACKPRO 1'!BX117</f>
        <v>1.8786308937796578E-2</v>
      </c>
      <c r="AH5" s="85">
        <f>'BACKPRO 1'!CH117</f>
        <v>8.7383250539437116E-2</v>
      </c>
      <c r="AI5" s="43">
        <f>'BACKPRO 1'!CI117</f>
        <v>0</v>
      </c>
      <c r="AJ5" s="43">
        <f>'BACKPRO 1'!CJ117</f>
        <v>2.5768188643453213E-3</v>
      </c>
      <c r="AK5" s="43">
        <f>'BACKPRO 1'!CK117</f>
        <v>3.6895130809262312E-3</v>
      </c>
      <c r="AL5" s="43">
        <f>'BACKPRO 1'!CL117</f>
        <v>5.265992924172673E-3</v>
      </c>
      <c r="AM5" s="43">
        <f>'BACKPRO 1'!CM117</f>
        <v>4.937165084101078E-3</v>
      </c>
      <c r="AN5" s="43">
        <f>'BACKPRO 1'!CN117</f>
        <v>-3.5504362930884586E-3</v>
      </c>
      <c r="AO5" s="43">
        <f>'BACKPRO 1'!CO117</f>
        <v>1.31545969224114E-2</v>
      </c>
      <c r="AP5" s="43">
        <f>'BACKPRO 1'!CP117</f>
        <v>8.2324733713951134E-4</v>
      </c>
      <c r="AQ5" s="87">
        <f>'BACKPRO 1'!CQ117</f>
        <v>1.6373637016492044E-2</v>
      </c>
      <c r="AS5" s="85">
        <f>'BACKPRO 1'!DA117</f>
        <v>6.1186989175086824E-2</v>
      </c>
      <c r="AT5" s="43">
        <f>'BACKPRO 1'!DB117</f>
        <v>0</v>
      </c>
      <c r="AU5" s="43">
        <f>'BACKPRO 1'!DC117</f>
        <v>7.508317462016338E-3</v>
      </c>
      <c r="AV5" s="43">
        <f>'BACKPRO 1'!DD117</f>
        <v>6.7577616669598269E-3</v>
      </c>
      <c r="AW5" s="43">
        <f>'BACKPRO 1'!DE117</f>
        <v>7.0043000766217833E-3</v>
      </c>
      <c r="AX5" s="43">
        <f>'BACKPRO 1'!DF117</f>
        <v>8.3065763178579981E-3</v>
      </c>
      <c r="AY5" s="43">
        <f>'BACKPRO 1'!DG117</f>
        <v>3.7956170350636221E-4</v>
      </c>
      <c r="AZ5" s="43">
        <f>'BACKPRO 1'!DH117</f>
        <v>6.927656227839132E-3</v>
      </c>
      <c r="BA5" s="43">
        <f>'BACKPRO 1'!DI117</f>
        <v>1.2548300043273644E-4</v>
      </c>
      <c r="BB5" s="87">
        <f>'BACKPRO 1'!DJ117</f>
        <v>7.8099253395237525E-3</v>
      </c>
      <c r="BD5" s="85">
        <f>'BACKPRO 1'!DT117</f>
        <v>-9.8543217852482441E-3</v>
      </c>
      <c r="BE5" s="43">
        <f>'BACKPRO 1'!DU117</f>
        <v>0</v>
      </c>
      <c r="BF5" s="43">
        <f>'BACKPRO 1'!DV117</f>
        <v>-2.5028332808713668E-3</v>
      </c>
      <c r="BG5" s="43">
        <f>'BACKPRO 1'!DW117</f>
        <v>-2.9146891801629412E-3</v>
      </c>
      <c r="BH5" s="43">
        <f>'BACKPRO 1'!DX117</f>
        <v>-2.4246818076860814E-3</v>
      </c>
      <c r="BI5" s="43">
        <f>'BACKPRO 1'!DY117</f>
        <v>-2.42040495850068E-3</v>
      </c>
      <c r="BJ5" s="43">
        <f>'BACKPRO 1'!DZ117</f>
        <v>0</v>
      </c>
      <c r="BK5" s="43">
        <f>'BACKPRO 1'!EA117</f>
        <v>0</v>
      </c>
      <c r="BL5" s="43">
        <f>'BACKPRO 1'!EB117</f>
        <v>0</v>
      </c>
      <c r="BM5" s="87">
        <f>'BACKPRO 1'!EC117</f>
        <v>0</v>
      </c>
    </row>
    <row r="6" spans="1:65">
      <c r="A6" s="85">
        <f>'BACKPRO 1'!AC118</f>
        <v>1.9138691468454684E-2</v>
      </c>
      <c r="B6" s="43">
        <f>'BACKPRO 1'!AD118</f>
        <v>0</v>
      </c>
      <c r="C6" s="43">
        <f>'BACKPRO 1'!AE118</f>
        <v>6.9636665355038842E-4</v>
      </c>
      <c r="D6" s="43">
        <f>'BACKPRO 1'!AF118</f>
        <v>5.3588336111673181E-4</v>
      </c>
      <c r="E6" s="43">
        <f>'BACKPRO 1'!AG118</f>
        <v>1.2389789513444745E-3</v>
      </c>
      <c r="F6" s="43">
        <f>'BACKPRO 1'!AH118</f>
        <v>1.5369025060987676E-3</v>
      </c>
      <c r="G6" s="43">
        <f>'BACKPRO 1'!AI118</f>
        <v>-2.782497468982262E-3</v>
      </c>
      <c r="H6" s="43">
        <f>'BACKPRO 1'!AJ118</f>
        <v>3.2518875211686145E-3</v>
      </c>
      <c r="I6" s="43">
        <f>'BACKPRO 1'!AK118</f>
        <v>4.4496745107943818E-4</v>
      </c>
      <c r="J6" s="87">
        <f>'BACKPRO 1'!AL118</f>
        <v>3.9471400033093624E-3</v>
      </c>
      <c r="L6" s="85">
        <f>'BACKPRO 1'!AV118</f>
        <v>2.8381105527704776E-2</v>
      </c>
      <c r="M6" s="43">
        <f>'BACKPRO 1'!AW118</f>
        <v>0</v>
      </c>
      <c r="N6" s="43">
        <f>'BACKPRO 1'!AX118</f>
        <v>1.0664006611218611E-3</v>
      </c>
      <c r="O6" s="43">
        <f>'BACKPRO 1'!AY118</f>
        <v>9.5864941422000736E-4</v>
      </c>
      <c r="P6" s="43">
        <f>'BACKPRO 1'!AZ118</f>
        <v>2.3302381380641826E-3</v>
      </c>
      <c r="Q6" s="43">
        <f>'BACKPRO 1'!BA118</f>
        <v>3.1105624844357154E-3</v>
      </c>
      <c r="R6" s="43">
        <f>'BACKPRO 1'!BB118</f>
        <v>-3.5536950688764201E-3</v>
      </c>
      <c r="S6" s="43">
        <f>'BACKPRO 1'!BC118</f>
        <v>4.929136296225301E-3</v>
      </c>
      <c r="T6" s="43">
        <f>'BACKPRO 1'!BD118</f>
        <v>5.0338356535110083E-4</v>
      </c>
      <c r="U6" s="87">
        <f>'BACKPRO 1'!BE118</f>
        <v>5.762256597797377E-3</v>
      </c>
      <c r="W6" s="85">
        <f>'BACKPRO 1'!BO118</f>
        <v>3.6251683040780747E-2</v>
      </c>
      <c r="X6" s="43">
        <f>'BACKPRO 1'!BP118</f>
        <v>0</v>
      </c>
      <c r="Y6" s="43">
        <f>'BACKPRO 1'!BQ118</f>
        <v>0</v>
      </c>
      <c r="Z6" s="43">
        <f>'BACKPRO 1'!BR118</f>
        <v>6.5252948914109796E-4</v>
      </c>
      <c r="AA6" s="43">
        <f>'BACKPRO 1'!BS118</f>
        <v>2.5853183497947085E-3</v>
      </c>
      <c r="AB6" s="43">
        <f>'BACKPRO 1'!BT118</f>
        <v>2.9964770705955316E-3</v>
      </c>
      <c r="AC6" s="43">
        <f>'BACKPRO 1'!BU118</f>
        <v>-3.3283041758379222E-3</v>
      </c>
      <c r="AD6" s="43">
        <f>'BACKPRO 1'!BV118</f>
        <v>6.2701724892608437E-3</v>
      </c>
      <c r="AE6" s="43">
        <f>'BACKPRO 1'!BW118</f>
        <v>4.5098182592835174E-4</v>
      </c>
      <c r="AF6" s="87">
        <f>'BACKPRO 1'!BX118</f>
        <v>7.1538279872116022E-3</v>
      </c>
      <c r="AH6" s="85">
        <f>'BACKPRO 1'!CH118</f>
        <v>3.9090224018019926E-2</v>
      </c>
      <c r="AI6" s="43">
        <f>'BACKPRO 1'!CI118</f>
        <v>0</v>
      </c>
      <c r="AJ6" s="43">
        <f>'BACKPRO 1'!CJ118</f>
        <v>1.1527200697993988E-3</v>
      </c>
      <c r="AK6" s="43">
        <f>'BACKPRO 1'!CK118</f>
        <v>1.650475256533645E-3</v>
      </c>
      <c r="AL6" s="43">
        <f>'BACKPRO 1'!CL118</f>
        <v>2.355701370828675E-3</v>
      </c>
      <c r="AM6" s="43">
        <f>'BACKPRO 1'!CM118</f>
        <v>2.208602769524537E-3</v>
      </c>
      <c r="AN6" s="43">
        <f>'BACKPRO 1'!CN118</f>
        <v>-1.5882603267991238E-3</v>
      </c>
      <c r="AO6" s="43">
        <f>'BACKPRO 1'!CO118</f>
        <v>5.8846076037391759E-3</v>
      </c>
      <c r="AP6" s="43">
        <f>'BACKPRO 1'!CP118</f>
        <v>3.6827335481756006E-4</v>
      </c>
      <c r="AQ6" s="87">
        <f>'BACKPRO 1'!CQ118</f>
        <v>7.3246203936480417E-3</v>
      </c>
      <c r="AS6" s="85">
        <f>'BACKPRO 1'!DA118</f>
        <v>2.9277455002959692E-2</v>
      </c>
      <c r="AT6" s="43">
        <f>'BACKPRO 1'!DB118</f>
        <v>0</v>
      </c>
      <c r="AU6" s="43">
        <f>'BACKPRO 1'!DC118</f>
        <v>3.5926661796201699E-3</v>
      </c>
      <c r="AV6" s="43">
        <f>'BACKPRO 1'!DD118</f>
        <v>3.2335316019389913E-3</v>
      </c>
      <c r="AW6" s="43">
        <f>'BACKPRO 1'!DE118</f>
        <v>3.3514981384967029E-3</v>
      </c>
      <c r="AX6" s="43">
        <f>'BACKPRO 1'!DF118</f>
        <v>3.9746262670129666E-3</v>
      </c>
      <c r="AY6" s="43">
        <f>'BACKPRO 1'!DG118</f>
        <v>1.8161705364281767E-4</v>
      </c>
      <c r="AZ6" s="43">
        <f>'BACKPRO 1'!DH118</f>
        <v>3.3148247073597871E-3</v>
      </c>
      <c r="BA6" s="43">
        <f>'BACKPRO 1'!DI118</f>
        <v>6.0042550684969208E-5</v>
      </c>
      <c r="BB6" s="87">
        <f>'BACKPRO 1'!DJ118</f>
        <v>3.7369829891463506E-3</v>
      </c>
      <c r="BD6" s="85">
        <f>'BACKPRO 1'!DT118</f>
        <v>-5.0623993497522397E-3</v>
      </c>
      <c r="BE6" s="43">
        <f>'BACKPRO 1'!DU118</f>
        <v>0</v>
      </c>
      <c r="BF6" s="43">
        <f>'BACKPRO 1'!DV118</f>
        <v>-1.2857649516366274E-3</v>
      </c>
      <c r="BG6" s="43">
        <f>'BACKPRO 1'!DW118</f>
        <v>-1.4973451173956214E-3</v>
      </c>
      <c r="BH6" s="43">
        <f>'BACKPRO 1'!DX118</f>
        <v>-1.2456166821100908E-3</v>
      </c>
      <c r="BI6" s="43">
        <f>'BACKPRO 1'!DY118</f>
        <v>-1.2434195630178792E-3</v>
      </c>
      <c r="BJ6" s="43">
        <f>'BACKPRO 1'!DZ118</f>
        <v>0</v>
      </c>
      <c r="BK6" s="43">
        <f>'BACKPRO 1'!EA118</f>
        <v>0</v>
      </c>
      <c r="BL6" s="43">
        <f>'BACKPRO 1'!EB118</f>
        <v>0</v>
      </c>
      <c r="BM6" s="87">
        <f>'BACKPRO 1'!EC118</f>
        <v>0</v>
      </c>
    </row>
    <row r="7" spans="1:65">
      <c r="A7" s="85">
        <f>'BACKPRO 1'!AC119</f>
        <v>1.2344584650391162E-2</v>
      </c>
      <c r="B7" s="43">
        <f>'BACKPRO 1'!AD119</f>
        <v>0</v>
      </c>
      <c r="C7" s="43">
        <f>'BACKPRO 1'!AE119</f>
        <v>4.4916117262412192E-4</v>
      </c>
      <c r="D7" s="43">
        <f>'BACKPRO 1'!AF119</f>
        <v>3.4564837021095298E-4</v>
      </c>
      <c r="E7" s="43">
        <f>'BACKPRO 1'!AG119</f>
        <v>7.9914975222491926E-4</v>
      </c>
      <c r="F7" s="43">
        <f>'BACKPRO 1'!AH119</f>
        <v>9.9131244772955466E-4</v>
      </c>
      <c r="G7" s="43">
        <f>'BACKPRO 1'!AI119</f>
        <v>-1.7947295718709925E-3</v>
      </c>
      <c r="H7" s="43">
        <f>'BACKPRO 1'!AJ119</f>
        <v>2.0974893108435654E-3</v>
      </c>
      <c r="I7" s="43">
        <f>'BACKPRO 1'!AK119</f>
        <v>2.8700699708611942E-4</v>
      </c>
      <c r="J7" s="87">
        <f>'BACKPRO 1'!AL119</f>
        <v>2.5459318354188374E-3</v>
      </c>
      <c r="L7" s="85">
        <f>'BACKPRO 1'!AV119</f>
        <v>1.6894801556170801E-2</v>
      </c>
      <c r="M7" s="43">
        <f>'BACKPRO 1'!AW119</f>
        <v>0</v>
      </c>
      <c r="N7" s="43">
        <f>'BACKPRO 1'!AX119</f>
        <v>6.3481063242712312E-4</v>
      </c>
      <c r="O7" s="43">
        <f>'BACKPRO 1'!AY119</f>
        <v>5.7066810168392406E-4</v>
      </c>
      <c r="P7" s="43">
        <f>'BACKPRO 1'!AZ119</f>
        <v>1.3871521277698136E-3</v>
      </c>
      <c r="Q7" s="43">
        <f>'BACKPRO 1'!BA119</f>
        <v>1.8516662732292453E-3</v>
      </c>
      <c r="R7" s="43">
        <f>'BACKPRO 1'!BB119</f>
        <v>-2.1154557535188901E-3</v>
      </c>
      <c r="S7" s="43">
        <f>'BACKPRO 1'!BC119</f>
        <v>2.9342331110658437E-3</v>
      </c>
      <c r="T7" s="43">
        <f>'BACKPRO 1'!BD119</f>
        <v>2.9965589025214979E-4</v>
      </c>
      <c r="U7" s="87">
        <f>'BACKPRO 1'!BE119</f>
        <v>3.4301758132885395E-3</v>
      </c>
      <c r="W7" s="85">
        <f>'BACKPRO 1'!BO119</f>
        <v>1.7961422114743626E-2</v>
      </c>
      <c r="X7" s="43">
        <f>'BACKPRO 1'!BP119</f>
        <v>0</v>
      </c>
      <c r="Y7" s="43">
        <f>'BACKPRO 1'!BQ119</f>
        <v>0</v>
      </c>
      <c r="Z7" s="43">
        <f>'BACKPRO 1'!BR119</f>
        <v>3.2330519892267209E-4</v>
      </c>
      <c r="AA7" s="43">
        <f>'BACKPRO 1'!BS119</f>
        <v>1.2809334708520361E-3</v>
      </c>
      <c r="AB7" s="43">
        <f>'BACKPRO 1'!BT119</f>
        <v>1.4846480220400175E-3</v>
      </c>
      <c r="AC7" s="43">
        <f>'BACKPRO 1'!BU119</f>
        <v>-1.649056573766218E-3</v>
      </c>
      <c r="AD7" s="43">
        <f>'BACKPRO 1'!BV119</f>
        <v>3.1066478950832538E-3</v>
      </c>
      <c r="AE7" s="43">
        <f>'BACKPRO 1'!BW119</f>
        <v>2.2344548617135053E-4</v>
      </c>
      <c r="AF7" s="87">
        <f>'BACKPRO 1'!BX119</f>
        <v>3.5444678270531139E-3</v>
      </c>
      <c r="AH7" s="85">
        <f>'BACKPRO 1'!CH119</f>
        <v>1.8700406021378079E-2</v>
      </c>
      <c r="AI7" s="43">
        <f>'BACKPRO 1'!CI119</f>
        <v>0</v>
      </c>
      <c r="AJ7" s="43">
        <f>'BACKPRO 1'!CJ119</f>
        <v>5.5145074953530414E-4</v>
      </c>
      <c r="AK7" s="43">
        <f>'BACKPRO 1'!CK119</f>
        <v>7.8957228311583156E-4</v>
      </c>
      <c r="AL7" s="43">
        <f>'BACKPRO 1'!CL119</f>
        <v>1.1269460128779428E-3</v>
      </c>
      <c r="AM7" s="43">
        <f>'BACKPRO 1'!CM119</f>
        <v>1.056575385984218E-3</v>
      </c>
      <c r="AN7" s="43">
        <f>'BACKPRO 1'!CN119</f>
        <v>-7.5980922915915093E-4</v>
      </c>
      <c r="AO7" s="43">
        <f>'BACKPRO 1'!CO119</f>
        <v>2.8151425127592683E-3</v>
      </c>
      <c r="AP7" s="43">
        <f>'BACKPRO 1'!CP119</f>
        <v>1.7617860820569052E-4</v>
      </c>
      <c r="AQ7" s="87">
        <f>'BACKPRO 1'!CQ119</f>
        <v>3.5040314747375747E-3</v>
      </c>
      <c r="AS7" s="85">
        <f>'BACKPRO 1'!DA119</f>
        <v>1.9686646215898013E-2</v>
      </c>
      <c r="AT7" s="43">
        <f>'BACKPRO 1'!DB119</f>
        <v>0</v>
      </c>
      <c r="AU7" s="43">
        <f>'BACKPRO 1'!DC119</f>
        <v>2.4157683119265063E-3</v>
      </c>
      <c r="AV7" s="43">
        <f>'BACKPRO 1'!DD119</f>
        <v>2.1742802668081526E-3</v>
      </c>
      <c r="AW7" s="43">
        <f>'BACKPRO 1'!DE119</f>
        <v>2.2536029220830626E-3</v>
      </c>
      <c r="AX7" s="43">
        <f>'BACKPRO 1'!DF119</f>
        <v>2.672604608262213E-3</v>
      </c>
      <c r="AY7" s="43">
        <f>'BACKPRO 1'!DG119</f>
        <v>1.2212231840091559E-4</v>
      </c>
      <c r="AZ7" s="43">
        <f>'BACKPRO 1'!DH119</f>
        <v>2.2289430988763474E-3</v>
      </c>
      <c r="BA7" s="43">
        <f>'BACKPRO 1'!DI119</f>
        <v>4.0373606692098762E-5</v>
      </c>
      <c r="BB7" s="87">
        <f>'BACKPRO 1'!DJ119</f>
        <v>2.512809327679476E-3</v>
      </c>
      <c r="BD7" s="85">
        <f>'BACKPRO 1'!DT119</f>
        <v>2.3410181316075064E-2</v>
      </c>
      <c r="BE7" s="43">
        <f>'BACKPRO 1'!DU119</f>
        <v>0</v>
      </c>
      <c r="BF7" s="43">
        <f>'BACKPRO 1'!DV119</f>
        <v>5.9457953764831028E-3</v>
      </c>
      <c r="BG7" s="43">
        <f>'BACKPRO 1'!DW119</f>
        <v>6.9242108868172846E-3</v>
      </c>
      <c r="BH7" s="43">
        <f>'BACKPRO 1'!DX119</f>
        <v>5.7601367185605764E-3</v>
      </c>
      <c r="BI7" s="43">
        <f>'BACKPRO 1'!DY119</f>
        <v>5.749976525188198E-3</v>
      </c>
      <c r="BJ7" s="43">
        <f>'BACKPRO 1'!DZ119</f>
        <v>0</v>
      </c>
      <c r="BK7" s="43">
        <f>'BACKPRO 1'!EA119</f>
        <v>0</v>
      </c>
      <c r="BL7" s="43">
        <f>'BACKPRO 1'!EB119</f>
        <v>0</v>
      </c>
      <c r="BM7" s="87">
        <f>'BACKPRO 1'!EC119</f>
        <v>0</v>
      </c>
    </row>
    <row r="8" spans="1:65">
      <c r="A8" s="85">
        <f>'BACKPRO 1'!AC120</f>
        <v>4.7800859047136728E-3</v>
      </c>
      <c r="B8" s="43">
        <f>'BACKPRO 1'!AD120</f>
        <v>0</v>
      </c>
      <c r="C8" s="43">
        <f>'BACKPRO 1'!AE120</f>
        <v>1.7392476547497266E-4</v>
      </c>
      <c r="D8" s="43">
        <f>'BACKPRO 1'!AF120</f>
        <v>1.3384240533198299E-4</v>
      </c>
      <c r="E8" s="43">
        <f>'BACKPRO 1'!AG120</f>
        <v>3.0944779225477759E-4</v>
      </c>
      <c r="F8" s="43">
        <f>'BACKPRO 1'!AH120</f>
        <v>3.8385727772615689E-4</v>
      </c>
      <c r="G8" s="43">
        <f>'BACKPRO 1'!AI120</f>
        <v>-6.9495748720889482E-4</v>
      </c>
      <c r="H8" s="43">
        <f>'BACKPRO 1'!AJ120</f>
        <v>8.121925017325896E-4</v>
      </c>
      <c r="I8" s="43">
        <f>'BACKPRO 1'!AK120</f>
        <v>1.1113521760184016E-4</v>
      </c>
      <c r="J8" s="87">
        <f>'BACKPRO 1'!AL120</f>
        <v>9.8583899138816075E-4</v>
      </c>
      <c r="L8" s="85">
        <f>'BACKPRO 1'!AV120</f>
        <v>-3.454625379731732E-3</v>
      </c>
      <c r="M8" s="43">
        <f>'BACKPRO 1'!AW120</f>
        <v>0</v>
      </c>
      <c r="N8" s="43">
        <f>'BACKPRO 1'!AX120</f>
        <v>-1.298051897688783E-4</v>
      </c>
      <c r="O8" s="43">
        <f>'BACKPRO 1'!AY120</f>
        <v>-1.1668941484314419E-4</v>
      </c>
      <c r="P8" s="43">
        <f>'BACKPRO 1'!AZ120</f>
        <v>-2.8364292591481598E-4</v>
      </c>
      <c r="Q8" s="43">
        <f>'BACKPRO 1'!BA120</f>
        <v>-3.7862612834032347E-4</v>
      </c>
      <c r="R8" s="43">
        <f>'BACKPRO 1'!BB120</f>
        <v>4.3256543212468791E-4</v>
      </c>
      <c r="S8" s="43">
        <f>'BACKPRO 1'!BC120</f>
        <v>-5.9998788040424513E-4</v>
      </c>
      <c r="T8" s="43">
        <f>'BACKPRO 1'!BD120</f>
        <v>-6.1273217102279508E-5</v>
      </c>
      <c r="U8" s="87">
        <f>'BACKPRO 1'!BE120</f>
        <v>-7.0139755013578944E-4</v>
      </c>
      <c r="W8" s="85">
        <f>'BACKPRO 1'!BO120</f>
        <v>-6.3014003250120637E-3</v>
      </c>
      <c r="X8" s="43">
        <f>'BACKPRO 1'!BP120</f>
        <v>0</v>
      </c>
      <c r="Y8" s="43">
        <f>'BACKPRO 1'!BQ120</f>
        <v>0</v>
      </c>
      <c r="Z8" s="43">
        <f>'BACKPRO 1'!BR120</f>
        <v>-1.1342506581909898E-4</v>
      </c>
      <c r="AA8" s="43">
        <f>'BACKPRO 1'!BS120</f>
        <v>-4.4938950479429021E-4</v>
      </c>
      <c r="AB8" s="43">
        <f>'BACKPRO 1'!BT120</f>
        <v>-5.2085861959294078E-4</v>
      </c>
      <c r="AC8" s="43">
        <f>'BACKPRO 1'!BU120</f>
        <v>5.785380224077011E-4</v>
      </c>
      <c r="AD8" s="43">
        <f>'BACKPRO 1'!BV120</f>
        <v>-1.0899043478136688E-3</v>
      </c>
      <c r="AE8" s="43">
        <f>'BACKPRO 1'!BW120</f>
        <v>-7.8391312791811443E-5</v>
      </c>
      <c r="AF8" s="87">
        <f>'BACKPRO 1'!BX120</f>
        <v>-1.243504583028174E-3</v>
      </c>
      <c r="AH8" s="85">
        <f>'BACKPRO 1'!CH120</f>
        <v>-5.6619310540041885E-3</v>
      </c>
      <c r="AI8" s="43">
        <f>'BACKPRO 1'!CI120</f>
        <v>0</v>
      </c>
      <c r="AJ8" s="43">
        <f>'BACKPRO 1'!CJ120</f>
        <v>-1.6696301245964799E-4</v>
      </c>
      <c r="AK8" s="43">
        <f>'BACKPRO 1'!CK120</f>
        <v>-2.3905918534837626E-4</v>
      </c>
      <c r="AL8" s="43">
        <f>'BACKPRO 1'!CL120</f>
        <v>-3.4120599409475386E-4</v>
      </c>
      <c r="AM8" s="43">
        <f>'BACKPRO 1'!CM120</f>
        <v>-3.1989984506013727E-4</v>
      </c>
      <c r="AN8" s="43">
        <f>'BACKPRO 1'!CN120</f>
        <v>2.3004781098213595E-4</v>
      </c>
      <c r="AO8" s="43">
        <f>'BACKPRO 1'!CO120</f>
        <v>-8.5234207194312503E-4</v>
      </c>
      <c r="AP8" s="43">
        <f>'BACKPRO 1'!CP120</f>
        <v>-5.3341683154402829E-5</v>
      </c>
      <c r="AQ8" s="87">
        <f>'BACKPRO 1'!CQ120</f>
        <v>-1.0609173190327735E-3</v>
      </c>
      <c r="AS8" s="85">
        <f>'BACKPRO 1'!DA120</f>
        <v>-6.2706004057543402E-3</v>
      </c>
      <c r="AT8" s="43">
        <f>'BACKPRO 1'!DB120</f>
        <v>0</v>
      </c>
      <c r="AU8" s="43">
        <f>'BACKPRO 1'!DC120</f>
        <v>-7.6947173179460894E-4</v>
      </c>
      <c r="AV8" s="43">
        <f>'BACKPRO 1'!DD120</f>
        <v>-6.9255283879997005E-4</v>
      </c>
      <c r="AW8" s="43">
        <f>'BACKPRO 1'!DE120</f>
        <v>-7.1781873065872076E-4</v>
      </c>
      <c r="AX8" s="43">
        <f>'BACKPRO 1'!DF120</f>
        <v>-8.5127935744872094E-4</v>
      </c>
      <c r="AY8" s="43">
        <f>'BACKPRO 1'!DG120</f>
        <v>-3.8898461978660119E-5</v>
      </c>
      <c r="AZ8" s="43">
        <f>'BACKPRO 1'!DH120</f>
        <v>-7.0996407142880145E-4</v>
      </c>
      <c r="BA8" s="43">
        <f>'BACKPRO 1'!DI120</f>
        <v>-1.2859821410352517E-5</v>
      </c>
      <c r="BB8" s="87">
        <f>'BACKPRO 1'!DJ120</f>
        <v>-8.003812847007806E-4</v>
      </c>
      <c r="BD8" s="85">
        <f>'BACKPRO 1'!DT120</f>
        <v>-1.5760587970790974E-3</v>
      </c>
      <c r="BE8" s="43">
        <f>'BACKPRO 1'!DU120</f>
        <v>0</v>
      </c>
      <c r="BF8" s="43">
        <f>'BACKPRO 1'!DV120</f>
        <v>-4.0029263260356248E-4</v>
      </c>
      <c r="BG8" s="43">
        <f>'BACKPRO 1'!DW120</f>
        <v>-4.6616313362364423E-4</v>
      </c>
      <c r="BH8" s="43">
        <f>'BACKPRO 1'!DX120</f>
        <v>-3.8779341454446217E-4</v>
      </c>
      <c r="BI8" s="43">
        <f>'BACKPRO 1'!DY120</f>
        <v>-3.8710939326635422E-4</v>
      </c>
      <c r="BJ8" s="43">
        <f>'BACKPRO 1'!DZ120</f>
        <v>0</v>
      </c>
      <c r="BK8" s="43">
        <f>'BACKPRO 1'!EA120</f>
        <v>0</v>
      </c>
      <c r="BL8" s="43">
        <f>'BACKPRO 1'!EB120</f>
        <v>0</v>
      </c>
      <c r="BM8" s="87">
        <f>'BACKPRO 1'!EC120</f>
        <v>0</v>
      </c>
    </row>
    <row r="9" spans="1:65">
      <c r="A9" s="85">
        <f>'BACKPRO 1'!AC121</f>
        <v>3.6069717945776798E-2</v>
      </c>
      <c r="B9" s="43">
        <f>'BACKPRO 1'!AD121</f>
        <v>0</v>
      </c>
      <c r="C9" s="43">
        <f>'BACKPRO 1'!AE121</f>
        <v>1.3124067976019815E-3</v>
      </c>
      <c r="D9" s="43">
        <f>'BACKPRO 1'!AF121</f>
        <v>1.0099521024817515E-3</v>
      </c>
      <c r="E9" s="43">
        <f>'BACKPRO 1'!AG121</f>
        <v>2.3350405846402351E-3</v>
      </c>
      <c r="F9" s="43">
        <f>'BACKPRO 1'!AH121</f>
        <v>2.8965219485622491E-3</v>
      </c>
      <c r="G9" s="43">
        <f>'BACKPRO 1'!AI121</f>
        <v>-5.2440313934969196E-3</v>
      </c>
      <c r="H9" s="43">
        <f>'BACKPRO 1'!AJ121</f>
        <v>6.1286669401235672E-3</v>
      </c>
      <c r="I9" s="43">
        <f>'BACKPRO 1'!AK121</f>
        <v>8.3860751305493946E-4</v>
      </c>
      <c r="J9" s="87">
        <f>'BACKPRO 1'!AL121</f>
        <v>7.438973915563976E-3</v>
      </c>
      <c r="L9" s="85">
        <f>'BACKPRO 1'!AV121</f>
        <v>5.4966774718728857E-2</v>
      </c>
      <c r="M9" s="43">
        <f>'BACKPRO 1'!AW121</f>
        <v>0</v>
      </c>
      <c r="N9" s="43">
        <f>'BACKPRO 1'!AX121</f>
        <v>2.0653390278461527E-3</v>
      </c>
      <c r="O9" s="43">
        <f>'BACKPRO 1'!AY121</f>
        <v>1.8566530586426372E-3</v>
      </c>
      <c r="P9" s="43">
        <f>'BACKPRO 1'!AZ121</f>
        <v>4.5130615032219499E-3</v>
      </c>
      <c r="Q9" s="43">
        <f>'BACKPRO 1'!BA121</f>
        <v>6.0243455690478422E-3</v>
      </c>
      <c r="R9" s="43">
        <f>'BACKPRO 1'!BB121</f>
        <v>-6.8825774274123164E-3</v>
      </c>
      <c r="S9" s="43">
        <f>'BACKPRO 1'!BC121</f>
        <v>9.546447163167885E-3</v>
      </c>
      <c r="T9" s="43">
        <f>'BACKPRO 1'!BD121</f>
        <v>9.7492224207948778E-4</v>
      </c>
      <c r="U9" s="87">
        <f>'BACKPRO 1'!BE121</f>
        <v>1.1159983178719116E-2</v>
      </c>
      <c r="W9" s="85">
        <f>'BACKPRO 1'!BO121</f>
        <v>5.6914547573405472E-2</v>
      </c>
      <c r="X9" s="43">
        <f>'BACKPRO 1'!BP121</f>
        <v>0</v>
      </c>
      <c r="Y9" s="43">
        <f>'BACKPRO 1'!BQ121</f>
        <v>0</v>
      </c>
      <c r="Z9" s="43">
        <f>'BACKPRO 1'!BR121</f>
        <v>1.0244605915535761E-3</v>
      </c>
      <c r="AA9" s="43">
        <f>'BACKPRO 1'!BS121</f>
        <v>4.0589073904862237E-3</v>
      </c>
      <c r="AB9" s="43">
        <f>'BACKPRO 1'!BT121</f>
        <v>4.7044198360439793E-3</v>
      </c>
      <c r="AC9" s="43">
        <f>'BACKPRO 1'!BU121</f>
        <v>-5.2253829468109515E-3</v>
      </c>
      <c r="AD9" s="43">
        <f>'BACKPRO 1'!BV121</f>
        <v>9.8440679300888199E-3</v>
      </c>
      <c r="AE9" s="43">
        <f>'BACKPRO 1'!BW121</f>
        <v>7.0803406720913568E-4</v>
      </c>
      <c r="AF9" s="87">
        <f>'BACKPRO 1'!BX121</f>
        <v>1.1231392563266364E-2</v>
      </c>
      <c r="AH9" s="85">
        <f>'BACKPRO 1'!CH121</f>
        <v>5.6695327611669157E-2</v>
      </c>
      <c r="AI9" s="43">
        <f>'BACKPRO 1'!CI121</f>
        <v>0</v>
      </c>
      <c r="AJ9" s="43">
        <f>'BACKPRO 1'!CJ121</f>
        <v>1.6718717695681673E-3</v>
      </c>
      <c r="AK9" s="43">
        <f>'BACKPRO 1'!CK121</f>
        <v>2.3938014614854233E-3</v>
      </c>
      <c r="AL9" s="43">
        <f>'BACKPRO 1'!CL121</f>
        <v>3.4166409717381577E-3</v>
      </c>
      <c r="AM9" s="43">
        <f>'BACKPRO 1'!CM121</f>
        <v>3.2032934250903842E-3</v>
      </c>
      <c r="AN9" s="43">
        <f>'BACKPRO 1'!CN121</f>
        <v>-2.3035667311341818E-3</v>
      </c>
      <c r="AO9" s="43">
        <f>'BACKPRO 1'!CO121</f>
        <v>8.5348642618756632E-3</v>
      </c>
      <c r="AP9" s="43">
        <f>'BACKPRO 1'!CP121</f>
        <v>5.3413299684353327E-4</v>
      </c>
      <c r="AQ9" s="87">
        <f>'BACKPRO 1'!CQ121</f>
        <v>1.0623417063497913E-2</v>
      </c>
      <c r="AS9" s="85">
        <f>'BACKPRO 1'!DA121</f>
        <v>6.3990543936605582E-2</v>
      </c>
      <c r="AT9" s="43">
        <f>'BACKPRO 1'!DB121</f>
        <v>0</v>
      </c>
      <c r="AU9" s="43">
        <f>'BACKPRO 1'!DC121</f>
        <v>7.852344508540816E-3</v>
      </c>
      <c r="AV9" s="43">
        <f>'BACKPRO 1'!DD121</f>
        <v>7.0673986527641256E-3</v>
      </c>
      <c r="AW9" s="43">
        <f>'BACKPRO 1'!DE121</f>
        <v>7.3252333190587989E-3</v>
      </c>
      <c r="AX9" s="43">
        <f>'BACKPRO 1'!DF121</f>
        <v>8.6871791535558154E-3</v>
      </c>
      <c r="AY9" s="43">
        <f>'BACKPRO 1'!DG121</f>
        <v>3.9695301554020722E-4</v>
      </c>
      <c r="AZ9" s="43">
        <f>'BACKPRO 1'!DH121</f>
        <v>7.2450776905646002E-3</v>
      </c>
      <c r="BA9" s="43">
        <f>'BACKPRO 1'!DI121</f>
        <v>1.3123256366661588E-4</v>
      </c>
      <c r="BB9" s="87">
        <f>'BACKPRO 1'!DJ121</f>
        <v>8.1677718959227551E-3</v>
      </c>
      <c r="BD9" s="85">
        <f>'BACKPRO 1'!DT121</f>
        <v>-1.9254264144324983E-2</v>
      </c>
      <c r="BE9" s="43">
        <f>'BACKPRO 1'!DU121</f>
        <v>0</v>
      </c>
      <c r="BF9" s="43">
        <f>'BACKPRO 1'!DV121</f>
        <v>-4.8902617703477846E-3</v>
      </c>
      <c r="BG9" s="43">
        <f>'BACKPRO 1'!DW121</f>
        <v>-5.6949830334822532E-3</v>
      </c>
      <c r="BH9" s="43">
        <f>'BACKPRO 1'!DX121</f>
        <v>-4.7375623618273318E-3</v>
      </c>
      <c r="BI9" s="43">
        <f>'BACKPRO 1'!DY121</f>
        <v>-4.7292058675179587E-3</v>
      </c>
      <c r="BJ9" s="43">
        <f>'BACKPRO 1'!DZ121</f>
        <v>0</v>
      </c>
      <c r="BK9" s="43">
        <f>'BACKPRO 1'!EA121</f>
        <v>0</v>
      </c>
      <c r="BL9" s="43">
        <f>'BACKPRO 1'!EB121</f>
        <v>0</v>
      </c>
      <c r="BM9" s="87">
        <f>'BACKPRO 1'!EC121</f>
        <v>0</v>
      </c>
    </row>
    <row r="10" spans="1:65">
      <c r="A10" s="85">
        <f>'BACKPRO 1'!AC122</f>
        <v>1.6360059875833468E-2</v>
      </c>
      <c r="B10" s="43">
        <f>'BACKPRO 1'!AD122</f>
        <v>0</v>
      </c>
      <c r="C10" s="43">
        <f>'BACKPRO 1'!AE122</f>
        <v>5.9526536421760962E-4</v>
      </c>
      <c r="D10" s="43">
        <f>'BACKPRO 1'!AF122</f>
        <v>4.5808167652333767E-4</v>
      </c>
      <c r="E10" s="43">
        <f>'BACKPRO 1'!AG122</f>
        <v>1.0590990435423748E-3</v>
      </c>
      <c r="F10" s="43">
        <f>'BACKPRO 1'!AH122</f>
        <v>1.3137688678736268E-3</v>
      </c>
      <c r="G10" s="43">
        <f>'BACKPRO 1'!AI122</f>
        <v>-2.3785233840012605E-3</v>
      </c>
      <c r="H10" s="43">
        <f>'BACKPRO 1'!AJ122</f>
        <v>2.7797655154994678E-3</v>
      </c>
      <c r="I10" s="43">
        <f>'BACKPRO 1'!AK122</f>
        <v>3.8036530106853709E-4</v>
      </c>
      <c r="J10" s="87">
        <f>'BACKPRO 1'!AL122</f>
        <v>3.3740784681583406E-3</v>
      </c>
      <c r="L10" s="85">
        <f>'BACKPRO 1'!AV122</f>
        <v>2.2215713462988559E-2</v>
      </c>
      <c r="M10" s="43">
        <f>'BACKPRO 1'!AW122</f>
        <v>0</v>
      </c>
      <c r="N10" s="43">
        <f>'BACKPRO 1'!AX122</f>
        <v>8.3474026412038587E-4</v>
      </c>
      <c r="O10" s="43">
        <f>'BACKPRO 1'!AY122</f>
        <v>7.50396445162573E-4</v>
      </c>
      <c r="P10" s="43">
        <f>'BACKPRO 1'!AZ122</f>
        <v>1.8240270001190612E-3</v>
      </c>
      <c r="Q10" s="43">
        <f>'BACKPRO 1'!BA122</f>
        <v>2.4348369655822267E-3</v>
      </c>
      <c r="R10" s="43">
        <f>'BACKPRO 1'!BB122</f>
        <v>-2.78170529008912E-3</v>
      </c>
      <c r="S10" s="43">
        <f>'BACKPRO 1'!BC122</f>
        <v>3.8583514468829697E-3</v>
      </c>
      <c r="T10" s="43">
        <f>'BACKPRO 1'!BD122</f>
        <v>3.9403063558962143E-4</v>
      </c>
      <c r="U10" s="87">
        <f>'BACKPRO 1'!BE122</f>
        <v>4.5104881961669811E-3</v>
      </c>
      <c r="W10" s="85">
        <f>'BACKPRO 1'!BO122</f>
        <v>2.081196770640821E-2</v>
      </c>
      <c r="X10" s="43">
        <f>'BACKPRO 1'!BP122</f>
        <v>0</v>
      </c>
      <c r="Y10" s="43">
        <f>'BACKPRO 1'!BQ122</f>
        <v>0</v>
      </c>
      <c r="Z10" s="43">
        <f>'BACKPRO 1'!BR122</f>
        <v>3.7461495622717709E-4</v>
      </c>
      <c r="AA10" s="43">
        <f>'BACKPRO 1'!BS122</f>
        <v>1.484222455166684E-3</v>
      </c>
      <c r="AB10" s="43">
        <f>'BACKPRO 1'!BT122</f>
        <v>1.7202672757585654E-3</v>
      </c>
      <c r="AC10" s="43">
        <f>'BACKPRO 1'!BU122</f>
        <v>-1.9107680861801611E-3</v>
      </c>
      <c r="AD10" s="43">
        <f>'BACKPRO 1'!BV122</f>
        <v>3.5996846605248099E-3</v>
      </c>
      <c r="AE10" s="43">
        <f>'BACKPRO 1'!BW122</f>
        <v>2.5890712954870093E-4</v>
      </c>
      <c r="AF10" s="87">
        <f>'BACKPRO 1'!BX122</f>
        <v>4.1069882708496888E-3</v>
      </c>
      <c r="AH10" s="85">
        <f>'BACKPRO 1'!CH122</f>
        <v>1.0072289130598641E-2</v>
      </c>
      <c r="AI10" s="43">
        <f>'BACKPRO 1'!CI122</f>
        <v>0</v>
      </c>
      <c r="AJ10" s="43">
        <f>'BACKPRO 1'!CJ122</f>
        <v>2.9701875907160664E-4</v>
      </c>
      <c r="AK10" s="43">
        <f>'BACKPRO 1'!CK122</f>
        <v>4.2527420612996299E-4</v>
      </c>
      <c r="AL10" s="43">
        <f>'BACKPRO 1'!CL122</f>
        <v>6.0698821529894798E-4</v>
      </c>
      <c r="AM10" s="43">
        <f>'BACKPRO 1'!CM122</f>
        <v>5.6908565320672427E-4</v>
      </c>
      <c r="AN10" s="43">
        <f>'BACKPRO 1'!CN122</f>
        <v>-4.092434266635393E-4</v>
      </c>
      <c r="AO10" s="43">
        <f>'BACKPRO 1'!CO122</f>
        <v>1.5162734595139972E-3</v>
      </c>
      <c r="AP10" s="43">
        <f>'BACKPRO 1'!CP122</f>
        <v>9.4892157873233406E-5</v>
      </c>
      <c r="AQ10" s="87">
        <f>'BACKPRO 1'!CQ122</f>
        <v>1.8873182804655451E-3</v>
      </c>
      <c r="AS10" s="85">
        <f>'BACKPRO 1'!DA122</f>
        <v>-1.718989430763145E-3</v>
      </c>
      <c r="AT10" s="43">
        <f>'BACKPRO 1'!DB122</f>
        <v>0</v>
      </c>
      <c r="AU10" s="43">
        <f>'BACKPRO 1'!DC122</f>
        <v>-2.1093893545060403E-4</v>
      </c>
      <c r="AV10" s="43">
        <f>'BACKPRO 1'!DD122</f>
        <v>-1.8985279448674214E-4</v>
      </c>
      <c r="AW10" s="43">
        <f>'BACKPRO 1'!DE122</f>
        <v>-1.9677905325841272E-4</v>
      </c>
      <c r="AX10" s="43">
        <f>'BACKPRO 1'!DF122</f>
        <v>-2.3336524788572551E-4</v>
      </c>
      <c r="AY10" s="43">
        <f>'BACKPRO 1'!DG122</f>
        <v>-1.0663419878086611E-5</v>
      </c>
      <c r="AZ10" s="43">
        <f>'BACKPRO 1'!DH122</f>
        <v>-1.9462581826897103E-4</v>
      </c>
      <c r="BA10" s="43">
        <f>'BACKPRO 1'!DI122</f>
        <v>-3.5253238375087118E-6</v>
      </c>
      <c r="BB10" s="87">
        <f>'BACKPRO 1'!DJ122</f>
        <v>-2.1941231779315683E-4</v>
      </c>
      <c r="BD10" s="85">
        <f>'BACKPRO 1'!DT122</f>
        <v>0</v>
      </c>
      <c r="BE10" s="43">
        <f>'BACKPRO 1'!DU122</f>
        <v>0</v>
      </c>
      <c r="BF10" s="43">
        <f>'BACKPRO 1'!DV122</f>
        <v>0</v>
      </c>
      <c r="BG10" s="43">
        <f>'BACKPRO 1'!DW122</f>
        <v>0</v>
      </c>
      <c r="BH10" s="43">
        <f>'BACKPRO 1'!DX122</f>
        <v>0</v>
      </c>
      <c r="BI10" s="43">
        <f>'BACKPRO 1'!DY122</f>
        <v>0</v>
      </c>
      <c r="BJ10" s="43">
        <f>'BACKPRO 1'!DZ122</f>
        <v>0</v>
      </c>
      <c r="BK10" s="43">
        <f>'BACKPRO 1'!EA122</f>
        <v>0</v>
      </c>
      <c r="BL10" s="43">
        <f>'BACKPRO 1'!EB122</f>
        <v>0</v>
      </c>
      <c r="BM10" s="87">
        <f>'BACKPRO 1'!EC122</f>
        <v>0</v>
      </c>
    </row>
    <row r="11" spans="1:65">
      <c r="A11" s="85">
        <f>'BACKPRO 1'!AC123</f>
        <v>1.3641308804001826E-2</v>
      </c>
      <c r="B11" s="43">
        <f>'BACKPRO 1'!AD123</f>
        <v>0</v>
      </c>
      <c r="C11" s="43">
        <f>'BACKPRO 1'!AE123</f>
        <v>4.9634284441794224E-4</v>
      </c>
      <c r="D11" s="43">
        <f>'BACKPRO 1'!AF123</f>
        <v>3.819566465120516E-4</v>
      </c>
      <c r="E11" s="43">
        <f>'BACKPRO 1'!AG123</f>
        <v>8.8309561313561376E-4</v>
      </c>
      <c r="F11" s="43">
        <f>'BACKPRO 1'!AH123</f>
        <v>1.0954438406561762E-3</v>
      </c>
      <c r="G11" s="43">
        <f>'BACKPRO 1'!AI123</f>
        <v>-1.9832550873868748E-3</v>
      </c>
      <c r="H11" s="43">
        <f>'BACKPRO 1'!AJ123</f>
        <v>2.3178179106579672E-3</v>
      </c>
      <c r="I11" s="43">
        <f>'BACKPRO 1'!AK123</f>
        <v>3.1715535087176454E-4</v>
      </c>
      <c r="J11" s="87">
        <f>'BACKPRO 1'!AL123</f>
        <v>2.8133666173844928E-3</v>
      </c>
      <c r="L11" s="85">
        <f>'BACKPRO 1'!AV123</f>
        <v>1.7606853672550903E-2</v>
      </c>
      <c r="M11" s="43">
        <f>'BACKPRO 1'!AW123</f>
        <v>0</v>
      </c>
      <c r="N11" s="43">
        <f>'BACKPRO 1'!AX123</f>
        <v>6.6156550449930943E-4</v>
      </c>
      <c r="O11" s="43">
        <f>'BACKPRO 1'!AY123</f>
        <v>5.9471960819044685E-4</v>
      </c>
      <c r="P11" s="43">
        <f>'BACKPRO 1'!AZ123</f>
        <v>1.4456153541673377E-3</v>
      </c>
      <c r="Q11" s="43">
        <f>'BACKPRO 1'!BA123</f>
        <v>1.9297070175551805E-3</v>
      </c>
      <c r="R11" s="43">
        <f>'BACKPRO 1'!BB123</f>
        <v>-2.2046142287690126E-3</v>
      </c>
      <c r="S11" s="43">
        <f>'BACKPRO 1'!BC123</f>
        <v>3.057899961471901E-3</v>
      </c>
      <c r="T11" s="43">
        <f>'BACKPRO 1'!BD123</f>
        <v>3.122852549789508E-4</v>
      </c>
      <c r="U11" s="87">
        <f>'BACKPRO 1'!BE123</f>
        <v>3.5747447766638941E-3</v>
      </c>
      <c r="W11" s="85">
        <f>'BACKPRO 1'!BO123</f>
        <v>1.7764797468208891E-2</v>
      </c>
      <c r="X11" s="43">
        <f>'BACKPRO 1'!BP123</f>
        <v>0</v>
      </c>
      <c r="Y11" s="43">
        <f>'BACKPRO 1'!BQ123</f>
        <v>0</v>
      </c>
      <c r="Z11" s="43">
        <f>'BACKPRO 1'!BR123</f>
        <v>3.1976595965448344E-4</v>
      </c>
      <c r="AA11" s="43">
        <f>'BACKPRO 1'!BS123</f>
        <v>1.2669110237800946E-3</v>
      </c>
      <c r="AB11" s="43">
        <f>'BACKPRO 1'!BT123</f>
        <v>1.4683955009034816E-3</v>
      </c>
      <c r="AC11" s="43">
        <f>'BACKPRO 1'!BU123</f>
        <v>-1.6310042634390526E-3</v>
      </c>
      <c r="AD11" s="43">
        <f>'BACKPRO 1'!BV123</f>
        <v>3.0726392547664491E-3</v>
      </c>
      <c r="AE11" s="43">
        <f>'BACKPRO 1'!BW123</f>
        <v>2.2099941650840553E-4</v>
      </c>
      <c r="AF11" s="87">
        <f>'BACKPRO 1'!BX123</f>
        <v>3.5056663485735235E-3</v>
      </c>
      <c r="AH11" s="85">
        <f>'BACKPRO 1'!CH123</f>
        <v>1.6886849084170968E-2</v>
      </c>
      <c r="AI11" s="43">
        <f>'BACKPRO 1'!CI123</f>
        <v>0</v>
      </c>
      <c r="AJ11" s="43">
        <f>'BACKPRO 1'!CJ123</f>
        <v>4.9797130469306249E-4</v>
      </c>
      <c r="AK11" s="43">
        <f>'BACKPRO 1'!CK123</f>
        <v>7.1299991940168518E-4</v>
      </c>
      <c r="AL11" s="43">
        <f>'BACKPRO 1'!CL123</f>
        <v>1.0176552970947528E-3</v>
      </c>
      <c r="AM11" s="43">
        <f>'BACKPRO 1'!CM123</f>
        <v>9.5410918184172893E-4</v>
      </c>
      <c r="AN11" s="43">
        <f>'BACKPRO 1'!CN123</f>
        <v>-6.8612327298684631E-4</v>
      </c>
      <c r="AO11" s="43">
        <f>'BACKPRO 1'!CO123</f>
        <v>2.5421312622332221E-3</v>
      </c>
      <c r="AP11" s="43">
        <f>'BACKPRO 1'!CP123</f>
        <v>1.5909288628427001E-4</v>
      </c>
      <c r="AQ11" s="87">
        <f>'BACKPRO 1'!CQ123</f>
        <v>3.1642120835469393E-3</v>
      </c>
      <c r="AS11" s="85">
        <f>'BACKPRO 1'!DA123</f>
        <v>1.2753643928325058E-2</v>
      </c>
      <c r="AT11" s="43">
        <f>'BACKPRO 1'!DB123</f>
        <v>0</v>
      </c>
      <c r="AU11" s="43">
        <f>'BACKPRO 1'!DC123</f>
        <v>1.5650125737902971E-3</v>
      </c>
      <c r="AV11" s="43">
        <f>'BACKPRO 1'!DD123</f>
        <v>1.4085688348918128E-3</v>
      </c>
      <c r="AW11" s="43">
        <f>'BACKPRO 1'!DE123</f>
        <v>1.4599566075845795E-3</v>
      </c>
      <c r="AX11" s="43">
        <f>'BACKPRO 1'!DF123</f>
        <v>1.7313994045085818E-3</v>
      </c>
      <c r="AY11" s="43">
        <f>'BACKPRO 1'!DG123</f>
        <v>7.9114773918629623E-5</v>
      </c>
      <c r="AZ11" s="43">
        <f>'BACKPRO 1'!DH123</f>
        <v>1.4439811793138201E-3</v>
      </c>
      <c r="BA11" s="43">
        <f>'BACKPRO 1'!DI123</f>
        <v>2.6155323675063127E-5</v>
      </c>
      <c r="BB11" s="87">
        <f>'BACKPRO 1'!DJ123</f>
        <v>1.6278788714716617E-3</v>
      </c>
      <c r="BD11" s="85">
        <f>'BACKPRO 1'!DT123</f>
        <v>0</v>
      </c>
      <c r="BE11" s="43">
        <f>'BACKPRO 1'!DU123</f>
        <v>0</v>
      </c>
      <c r="BF11" s="43">
        <f>'BACKPRO 1'!DV123</f>
        <v>0</v>
      </c>
      <c r="BG11" s="43">
        <f>'BACKPRO 1'!DW123</f>
        <v>0</v>
      </c>
      <c r="BH11" s="43">
        <f>'BACKPRO 1'!DX123</f>
        <v>0</v>
      </c>
      <c r="BI11" s="43">
        <f>'BACKPRO 1'!DY123</f>
        <v>0</v>
      </c>
      <c r="BJ11" s="43">
        <f>'BACKPRO 1'!DZ123</f>
        <v>0</v>
      </c>
      <c r="BK11" s="43">
        <f>'BACKPRO 1'!EA123</f>
        <v>0</v>
      </c>
      <c r="BL11" s="43">
        <f>'BACKPRO 1'!EB123</f>
        <v>0</v>
      </c>
      <c r="BM11" s="87">
        <f>'BACKPRO 1'!EC123</f>
        <v>0</v>
      </c>
    </row>
    <row r="12" spans="1:65">
      <c r="A12" s="85">
        <f>'BACKPRO 1'!AC124</f>
        <v>2.7197136371917511E-3</v>
      </c>
      <c r="B12" s="43">
        <f>'BACKPRO 1'!AD124</f>
        <v>0</v>
      </c>
      <c r="C12" s="43">
        <f>'BACKPRO 1'!AE124</f>
        <v>9.895754301009668E-5</v>
      </c>
      <c r="D12" s="43">
        <f>'BACKPRO 1'!AF124</f>
        <v>7.6151981841369123E-5</v>
      </c>
      <c r="E12" s="43">
        <f>'BACKPRO 1'!AG124</f>
        <v>1.7606574387382499E-4</v>
      </c>
      <c r="F12" s="43">
        <f>'BACKPRO 1'!AH124</f>
        <v>2.1840232451422121E-4</v>
      </c>
      <c r="G12" s="43">
        <f>'BACKPRO 1'!AI124</f>
        <v>-3.954082401252911E-4</v>
      </c>
      <c r="H12" s="43">
        <f>'BACKPRO 1'!AJ124</f>
        <v>4.6211115595407357E-4</v>
      </c>
      <c r="I12" s="43">
        <f>'BACKPRO 1'!AK124</f>
        <v>6.3232329483020572E-5</v>
      </c>
      <c r="J12" s="87">
        <f>'BACKPRO 1'!AL124</f>
        <v>5.6091036906047952E-4</v>
      </c>
      <c r="L12" s="85">
        <f>'BACKPRO 1'!AV124</f>
        <v>-1.3144212430615506E-3</v>
      </c>
      <c r="M12" s="43">
        <f>'BACKPRO 1'!AW124</f>
        <v>0</v>
      </c>
      <c r="N12" s="43">
        <f>'BACKPRO 1'!AX124</f>
        <v>-4.9388480699779619E-5</v>
      </c>
      <c r="O12" s="43">
        <f>'BACKPRO 1'!AY124</f>
        <v>-4.4398170235801703E-5</v>
      </c>
      <c r="P12" s="43">
        <f>'BACKPRO 1'!AZ124</f>
        <v>-1.0792090206189577E-4</v>
      </c>
      <c r="Q12" s="43">
        <f>'BACKPRO 1'!BA124</f>
        <v>-1.4406025880216191E-4</v>
      </c>
      <c r="R12" s="43">
        <f>'BACKPRO 1'!BB124</f>
        <v>1.6458316908530947E-4</v>
      </c>
      <c r="S12" s="43">
        <f>'BACKPRO 1'!BC124</f>
        <v>-2.2828432287035828E-4</v>
      </c>
      <c r="T12" s="43">
        <f>'BACKPRO 1'!BD124</f>
        <v>-2.3313329040676679E-5</v>
      </c>
      <c r="U12" s="87">
        <f>'BACKPRO 1'!BE124</f>
        <v>-2.6686883189673175E-4</v>
      </c>
      <c r="W12" s="85">
        <f>'BACKPRO 1'!BO124</f>
        <v>-2.1566745662104517E-3</v>
      </c>
      <c r="X12" s="43">
        <f>'BACKPRO 1'!BP124</f>
        <v>0</v>
      </c>
      <c r="Y12" s="43">
        <f>'BACKPRO 1'!BQ124</f>
        <v>0</v>
      </c>
      <c r="Z12" s="43">
        <f>'BACKPRO 1'!BR124</f>
        <v>-3.8820094265686719E-5</v>
      </c>
      <c r="AA12" s="43">
        <f>'BACKPRO 1'!BS124</f>
        <v>-1.5380500608170772E-4</v>
      </c>
      <c r="AB12" s="43">
        <f>'BACKPRO 1'!BT124</f>
        <v>-1.7826554091616607E-4</v>
      </c>
      <c r="AC12" s="43">
        <f>'BACKPRO 1'!BU124</f>
        <v>1.9800650238960857E-4</v>
      </c>
      <c r="AD12" s="43">
        <f>'BACKPRO 1'!BV124</f>
        <v>-3.730232750333045E-4</v>
      </c>
      <c r="AE12" s="43">
        <f>'BACKPRO 1'!BW124</f>
        <v>-2.6829679402986368E-5</v>
      </c>
      <c r="AF12" s="87">
        <f>'BACKPRO 1'!BX124</f>
        <v>-4.2559345048084391E-4</v>
      </c>
      <c r="AH12" s="85">
        <f>'BACKPRO 1'!CH124</f>
        <v>-2.0679996975273736E-3</v>
      </c>
      <c r="AI12" s="43">
        <f>'BACKPRO 1'!CI124</f>
        <v>0</v>
      </c>
      <c r="AJ12" s="43">
        <f>'BACKPRO 1'!CJ124</f>
        <v>-6.0982632245340602E-5</v>
      </c>
      <c r="AK12" s="43">
        <f>'BACKPRO 1'!CK124</f>
        <v>-8.7315496828940496E-5</v>
      </c>
      <c r="AL12" s="43">
        <f>'BACKPRO 1'!CL124</f>
        <v>-1.2462424671940483E-4</v>
      </c>
      <c r="AM12" s="43">
        <f>'BACKPRO 1'!CM124</f>
        <v>-1.1684225337847574E-4</v>
      </c>
      <c r="AN12" s="43">
        <f>'BACKPRO 1'!CN124</f>
        <v>8.4024125159815069E-5</v>
      </c>
      <c r="AO12" s="43">
        <f>'BACKPRO 1'!CO124</f>
        <v>-3.1131483766862086E-4</v>
      </c>
      <c r="AP12" s="43">
        <f>'BACKPRO 1'!CP124</f>
        <v>-1.9482855509321863E-5</v>
      </c>
      <c r="AQ12" s="87">
        <f>'BACKPRO 1'!CQ124</f>
        <v>-3.8749618706672878E-4</v>
      </c>
      <c r="AS12" s="85">
        <f>'BACKPRO 1'!DA124</f>
        <v>-5.1843760319512239E-4</v>
      </c>
      <c r="AT12" s="43">
        <f>'BACKPRO 1'!DB124</f>
        <v>0</v>
      </c>
      <c r="AU12" s="43">
        <f>'BACKPRO 1'!DC124</f>
        <v>-6.3618003786673679E-5</v>
      </c>
      <c r="AV12" s="43">
        <f>'BACKPRO 1'!DD124</f>
        <v>-5.7258541543158976E-5</v>
      </c>
      <c r="AW12" s="43">
        <f>'BACKPRO 1'!DE124</f>
        <v>-5.9347462471020605E-5</v>
      </c>
      <c r="AX12" s="43">
        <f>'BACKPRO 1'!DF124</f>
        <v>-7.0381654254383474E-5</v>
      </c>
      <c r="AY12" s="43">
        <f>'BACKPRO 1'!DG124</f>
        <v>-3.2160278268867259E-6</v>
      </c>
      <c r="AZ12" s="43">
        <f>'BACKPRO 1'!DH124</f>
        <v>-5.8698058834753665E-5</v>
      </c>
      <c r="BA12" s="43">
        <f>'BACKPRO 1'!DI124</f>
        <v>-1.063217962889544E-6</v>
      </c>
      <c r="BB12" s="87">
        <f>'BACKPRO 1'!DJ124</f>
        <v>-6.6173528535117722E-5</v>
      </c>
      <c r="BD12" s="85">
        <f>'BACKPRO 1'!DT124</f>
        <v>0</v>
      </c>
      <c r="BE12" s="43">
        <f>'BACKPRO 1'!DU124</f>
        <v>0</v>
      </c>
      <c r="BF12" s="43">
        <f>'BACKPRO 1'!DV124</f>
        <v>0</v>
      </c>
      <c r="BG12" s="43">
        <f>'BACKPRO 1'!DW124</f>
        <v>0</v>
      </c>
      <c r="BH12" s="43">
        <f>'BACKPRO 1'!DX124</f>
        <v>0</v>
      </c>
      <c r="BI12" s="43">
        <f>'BACKPRO 1'!DY124</f>
        <v>0</v>
      </c>
      <c r="BJ12" s="43">
        <f>'BACKPRO 1'!DZ124</f>
        <v>0</v>
      </c>
      <c r="BK12" s="43">
        <f>'BACKPRO 1'!EA124</f>
        <v>0</v>
      </c>
      <c r="BL12" s="43">
        <f>'BACKPRO 1'!EB124</f>
        <v>0</v>
      </c>
      <c r="BM12" s="87">
        <f>'BACKPRO 1'!EC124</f>
        <v>0</v>
      </c>
    </row>
    <row r="13" spans="1:65">
      <c r="A13" s="85">
        <f>'BACKPRO 1'!AC125</f>
        <v>2.2743486356168692E-2</v>
      </c>
      <c r="B13" s="43">
        <f>'BACKPRO 1'!AD125</f>
        <v>0</v>
      </c>
      <c r="C13" s="43">
        <f>'BACKPRO 1'!AE125</f>
        <v>8.2752812594417675E-4</v>
      </c>
      <c r="D13" s="43">
        <f>'BACKPRO 1'!AF125</f>
        <v>6.3681761797272413E-4</v>
      </c>
      <c r="E13" s="43">
        <f>'BACKPRO 1'!AG125</f>
        <v>1.4723420836752995E-3</v>
      </c>
      <c r="F13" s="43">
        <f>'BACKPRO 1'!AH125</f>
        <v>1.8263798878743892E-3</v>
      </c>
      <c r="G13" s="43">
        <f>'BACKPRO 1'!AI125</f>
        <v>-3.3065841165880769E-3</v>
      </c>
      <c r="H13" s="43">
        <f>'BACKPRO 1'!AJ125</f>
        <v>3.8643843332443512E-3</v>
      </c>
      <c r="I13" s="43">
        <f>'BACKPRO 1'!AK125</f>
        <v>5.2877759011083999E-4</v>
      </c>
      <c r="J13" s="87">
        <f>'BACKPRO 1'!AL125</f>
        <v>4.6905884322927839E-3</v>
      </c>
      <c r="L13" s="85">
        <f>'BACKPRO 1'!AV125</f>
        <v>3.2735758662954285E-2</v>
      </c>
      <c r="M13" s="43">
        <f>'BACKPRO 1'!AW125</f>
        <v>0</v>
      </c>
      <c r="N13" s="43">
        <f>'BACKPRO 1'!AX125</f>
        <v>1.2300237792506922E-3</v>
      </c>
      <c r="O13" s="43">
        <f>'BACKPRO 1'!AY125</f>
        <v>1.1057397265816296E-3</v>
      </c>
      <c r="P13" s="43">
        <f>'BACKPRO 1'!AZ125</f>
        <v>2.6877780796951949E-3</v>
      </c>
      <c r="Q13" s="43">
        <f>'BACKPRO 1'!BA125</f>
        <v>3.5878314428987625E-3</v>
      </c>
      <c r="R13" s="43">
        <f>'BACKPRO 1'!BB125</f>
        <v>-4.0989560474629337E-3</v>
      </c>
      <c r="S13" s="43">
        <f>'BACKPRO 1'!BC125</f>
        <v>5.6854380127132819E-3</v>
      </c>
      <c r="T13" s="43">
        <f>'BACKPRO 1'!BD125</f>
        <v>5.8062019092755784E-4</v>
      </c>
      <c r="U13" s="87">
        <f>'BACKPRO 1'!BE125</f>
        <v>6.6463880751711484E-3</v>
      </c>
      <c r="W13" s="85">
        <f>'BACKPRO 1'!BO125</f>
        <v>3.3856094168246816E-2</v>
      </c>
      <c r="X13" s="43">
        <f>'BACKPRO 1'!BP125</f>
        <v>0</v>
      </c>
      <c r="Y13" s="43">
        <f>'BACKPRO 1'!BQ125</f>
        <v>0</v>
      </c>
      <c r="Z13" s="43">
        <f>'BACKPRO 1'!BR125</f>
        <v>6.0940894267079535E-4</v>
      </c>
      <c r="AA13" s="43">
        <f>'BACKPRO 1'!BS125</f>
        <v>2.4144749750537658E-3</v>
      </c>
      <c r="AB13" s="43">
        <f>'BACKPRO 1'!BT125</f>
        <v>2.7984634468129726E-3</v>
      </c>
      <c r="AC13" s="43">
        <f>'BACKPRO 1'!BU125</f>
        <v>-3.1083627061115051E-3</v>
      </c>
      <c r="AD13" s="43">
        <f>'BACKPRO 1'!BV125</f>
        <v>5.8558260594069713E-3</v>
      </c>
      <c r="AE13" s="43">
        <f>'BACKPRO 1'!BW125</f>
        <v>4.2117998079212312E-4</v>
      </c>
      <c r="AF13" s="87">
        <f>'BACKPRO 1'!BX125</f>
        <v>6.6810877091145211E-3</v>
      </c>
      <c r="AH13" s="85">
        <f>'BACKPRO 1'!CH125</f>
        <v>3.1833954313269443E-2</v>
      </c>
      <c r="AI13" s="43">
        <f>'BACKPRO 1'!CI125</f>
        <v>0</v>
      </c>
      <c r="AJ13" s="43">
        <f>'BACKPRO 1'!CJ125</f>
        <v>9.3874207579538972E-4</v>
      </c>
      <c r="AK13" s="43">
        <f>'BACKPRO 1'!CK125</f>
        <v>1.3440995858057284E-3</v>
      </c>
      <c r="AL13" s="43">
        <f>'BACKPRO 1'!CL125</f>
        <v>1.9184154529300354E-3</v>
      </c>
      <c r="AM13" s="43">
        <f>'BACKPRO 1'!CM125</f>
        <v>1.7986225821779232E-3</v>
      </c>
      <c r="AN13" s="43">
        <f>'BACKPRO 1'!CN125</f>
        <v>-1.2934335361596834E-3</v>
      </c>
      <c r="AO13" s="43">
        <f>'BACKPRO 1'!CO125</f>
        <v>4.7922552074041534E-3</v>
      </c>
      <c r="AP13" s="43">
        <f>'BACKPRO 1'!CP125</f>
        <v>2.9991122963767865E-4</v>
      </c>
      <c r="AQ13" s="87">
        <f>'BACKPRO 1'!CQ125</f>
        <v>5.964960212710607E-3</v>
      </c>
      <c r="AS13" s="85">
        <f>'BACKPRO 1'!DA125</f>
        <v>2.2306702229645987E-2</v>
      </c>
      <c r="AT13" s="43">
        <f>'BACKPRO 1'!DB125</f>
        <v>0</v>
      </c>
      <c r="AU13" s="43">
        <f>'BACKPRO 1'!DC125</f>
        <v>2.7372780411140745E-3</v>
      </c>
      <c r="AV13" s="43">
        <f>'BACKPRO 1'!DD125</f>
        <v>2.4636508394364062E-3</v>
      </c>
      <c r="AW13" s="43">
        <f>'BACKPRO 1'!DE125</f>
        <v>2.5535303868147387E-3</v>
      </c>
      <c r="AX13" s="43">
        <f>'BACKPRO 1'!DF125</f>
        <v>3.0282961617881343E-3</v>
      </c>
      <c r="AY13" s="43">
        <f>'BACKPRO 1'!DG125</f>
        <v>1.3837533129250568E-4</v>
      </c>
      <c r="AZ13" s="43">
        <f>'BACKPRO 1'!DH125</f>
        <v>2.5255886375053164E-3</v>
      </c>
      <c r="BA13" s="43">
        <f>'BACKPRO 1'!DI125</f>
        <v>4.5746848525687707E-5</v>
      </c>
      <c r="BB13" s="87">
        <f>'BACKPRO 1'!DJ125</f>
        <v>2.8472340498077136E-3</v>
      </c>
      <c r="BD13" s="85">
        <f>'BACKPRO 1'!DT125</f>
        <v>0</v>
      </c>
      <c r="BE13" s="43">
        <f>'BACKPRO 1'!DU125</f>
        <v>0</v>
      </c>
      <c r="BF13" s="43">
        <f>'BACKPRO 1'!DV125</f>
        <v>0</v>
      </c>
      <c r="BG13" s="43">
        <f>'BACKPRO 1'!DW125</f>
        <v>0</v>
      </c>
      <c r="BH13" s="43">
        <f>'BACKPRO 1'!DX125</f>
        <v>0</v>
      </c>
      <c r="BI13" s="43">
        <f>'BACKPRO 1'!DY125</f>
        <v>0</v>
      </c>
      <c r="BJ13" s="43">
        <f>'BACKPRO 1'!DZ125</f>
        <v>0</v>
      </c>
      <c r="BK13" s="43">
        <f>'BACKPRO 1'!EA125</f>
        <v>0</v>
      </c>
      <c r="BL13" s="43">
        <f>'BACKPRO 1'!EB125</f>
        <v>0</v>
      </c>
      <c r="BM13" s="87">
        <f>'BACKPRO 1'!EC125</f>
        <v>0</v>
      </c>
    </row>
    <row r="14" spans="1:65">
      <c r="A14" s="85">
        <f>'BACKPRO 1'!AC126</f>
        <v>3.7549153429368397E-2</v>
      </c>
      <c r="B14" s="43">
        <f>'BACKPRO 1'!AD126</f>
        <v>0</v>
      </c>
      <c r="C14" s="43">
        <f>'BACKPRO 1'!AE126</f>
        <v>1.3662364723501458E-3</v>
      </c>
      <c r="D14" s="43">
        <f>'BACKPRO 1'!AF126</f>
        <v>1.0513762960223164E-3</v>
      </c>
      <c r="E14" s="43">
        <f>'BACKPRO 1'!AG126</f>
        <v>2.4308146048789411E-3</v>
      </c>
      <c r="F14" s="43">
        <f>'BACKPRO 1'!AH126</f>
        <v>3.0153256873701544E-3</v>
      </c>
      <c r="G14" s="43">
        <f>'BACKPRO 1'!AI126</f>
        <v>-5.4591205752939735E-3</v>
      </c>
      <c r="H14" s="43">
        <f>'BACKPRO 1'!AJ126</f>
        <v>6.380040331841347E-3</v>
      </c>
      <c r="I14" s="43">
        <f>'BACKPRO 1'!AK126</f>
        <v>8.7300383723704317E-4</v>
      </c>
      <c r="J14" s="87">
        <f>'BACKPRO 1'!AL126</f>
        <v>7.7440908557280799E-3</v>
      </c>
      <c r="L14" s="85">
        <f>'BACKPRO 1'!AV126</f>
        <v>3.2773522598126922E-2</v>
      </c>
      <c r="M14" s="43">
        <f>'BACKPRO 1'!AW126</f>
        <v>0</v>
      </c>
      <c r="N14" s="43">
        <f>'BACKPRO 1'!AX126</f>
        <v>1.2314427333289734E-3</v>
      </c>
      <c r="O14" s="43">
        <f>'BACKPRO 1'!AY126</f>
        <v>1.1070153067135084E-3</v>
      </c>
      <c r="P14" s="43">
        <f>'BACKPRO 1'!AZ126</f>
        <v>2.6908786975304217E-3</v>
      </c>
      <c r="Q14" s="43">
        <f>'BACKPRO 1'!BA126</f>
        <v>3.5919703613034033E-3</v>
      </c>
      <c r="R14" s="43">
        <f>'BACKPRO 1'!BB126</f>
        <v>-4.1036845986489818E-3</v>
      </c>
      <c r="S14" s="43">
        <f>'BACKPRO 1'!BC126</f>
        <v>5.6919967277487497E-3</v>
      </c>
      <c r="T14" s="43">
        <f>'BACKPRO 1'!BD126</f>
        <v>5.8128999374092367E-4</v>
      </c>
      <c r="U14" s="87">
        <f>'BACKPRO 1'!BE126</f>
        <v>6.6540553411412809E-3</v>
      </c>
      <c r="W14" s="85">
        <f>'BACKPRO 1'!BO126</f>
        <v>3.1180948609734634E-2</v>
      </c>
      <c r="X14" s="43">
        <f>'BACKPRO 1'!BP126</f>
        <v>0</v>
      </c>
      <c r="Y14" s="43">
        <f>'BACKPRO 1'!BQ126</f>
        <v>0</v>
      </c>
      <c r="Z14" s="43">
        <f>'BACKPRO 1'!BR126</f>
        <v>5.6125638206525519E-4</v>
      </c>
      <c r="AA14" s="43">
        <f>'BACKPRO 1'!BS126</f>
        <v>2.2236947871928821E-3</v>
      </c>
      <c r="AB14" s="43">
        <f>'BACKPRO 1'!BT126</f>
        <v>2.5773423386544979E-3</v>
      </c>
      <c r="AC14" s="43">
        <f>'BACKPRO 1'!BU126</f>
        <v>-2.8627548505161032E-3</v>
      </c>
      <c r="AD14" s="43">
        <f>'BACKPRO 1'!BV126</f>
        <v>5.3931268774991357E-3</v>
      </c>
      <c r="AE14" s="43">
        <f>'BACKPRO 1'!BW126</f>
        <v>3.8790036651201431E-4</v>
      </c>
      <c r="AF14" s="87">
        <f>'BACKPRO 1'!BX126</f>
        <v>6.153180324929881E-3</v>
      </c>
      <c r="AH14" s="85">
        <f>'BACKPRO 1'!CH126</f>
        <v>2.4048470833907286E-2</v>
      </c>
      <c r="AI14" s="43">
        <f>'BACKPRO 1'!CI126</f>
        <v>0</v>
      </c>
      <c r="AJ14" s="43">
        <f>'BACKPRO 1'!CJ126</f>
        <v>7.0915825310828183E-4</v>
      </c>
      <c r="AK14" s="43">
        <f>'BACKPRO 1'!CK126</f>
        <v>1.0153793452434027E-3</v>
      </c>
      <c r="AL14" s="43">
        <f>'BACKPRO 1'!CL126</f>
        <v>1.4492374278452244E-3</v>
      </c>
      <c r="AM14" s="43">
        <f>'BACKPRO 1'!CM126</f>
        <v>1.3587417473512882E-3</v>
      </c>
      <c r="AN14" s="43">
        <f>'BACKPRO 1'!CN126</f>
        <v>-9.7710445783256278E-4</v>
      </c>
      <c r="AO14" s="43">
        <f>'BACKPRO 1'!CO126</f>
        <v>3.6202354394867177E-3</v>
      </c>
      <c r="AP14" s="43">
        <f>'BACKPRO 1'!CP126</f>
        <v>2.2656332253692454E-4</v>
      </c>
      <c r="AQ14" s="87">
        <f>'BACKPRO 1'!CQ126</f>
        <v>4.5061373868025721E-3</v>
      </c>
      <c r="AS14" s="85">
        <f>'BACKPRO 1'!DA126</f>
        <v>1.0658221593738885E-2</v>
      </c>
      <c r="AT14" s="43">
        <f>'BACKPRO 1'!DB126</f>
        <v>0</v>
      </c>
      <c r="AU14" s="43">
        <f>'BACKPRO 1'!DC126</f>
        <v>1.3078811751517387E-3</v>
      </c>
      <c r="AV14" s="43">
        <f>'BACKPRO 1'!DD126</f>
        <v>1.1771411258369032E-3</v>
      </c>
      <c r="AW14" s="43">
        <f>'BACKPRO 1'!DE126</f>
        <v>1.220085892967478E-3</v>
      </c>
      <c r="AX14" s="43">
        <f>'BACKPRO 1'!DF126</f>
        <v>1.4469306673628875E-3</v>
      </c>
      <c r="AY14" s="43">
        <f>'BACKPRO 1'!DG126</f>
        <v>6.6116225017899565E-5</v>
      </c>
      <c r="AZ14" s="43">
        <f>'BACKPRO 1'!DH126</f>
        <v>1.2067352258544912E-3</v>
      </c>
      <c r="BA14" s="43">
        <f>'BACKPRO 1'!DI126</f>
        <v>2.1858006790173783E-5</v>
      </c>
      <c r="BB14" s="87">
        <f>'BACKPRO 1'!DJ126</f>
        <v>1.3604185468418651E-3</v>
      </c>
      <c r="BD14" s="85">
        <f>'BACKPRO 1'!DT126</f>
        <v>-1.7322989276393754E-3</v>
      </c>
      <c r="BE14" s="43">
        <f>'BACKPRO 1'!DU126</f>
        <v>0</v>
      </c>
      <c r="BF14" s="43">
        <f>'BACKPRO 1'!DV126</f>
        <v>-4.3997501837254925E-4</v>
      </c>
      <c r="BG14" s="43">
        <f>'BACKPRO 1'!DW126</f>
        <v>-5.1237548876847028E-4</v>
      </c>
      <c r="BH14" s="43">
        <f>'BACKPRO 1'!DX126</f>
        <v>-4.2623670982705692E-4</v>
      </c>
      <c r="BI14" s="43">
        <f>'BACKPRO 1'!DY126</f>
        <v>-4.254848791664591E-4</v>
      </c>
      <c r="BJ14" s="43">
        <f>'BACKPRO 1'!DZ126</f>
        <v>0</v>
      </c>
      <c r="BK14" s="43">
        <f>'BACKPRO 1'!EA126</f>
        <v>0</v>
      </c>
      <c r="BL14" s="43">
        <f>'BACKPRO 1'!EB126</f>
        <v>0</v>
      </c>
      <c r="BM14" s="87">
        <f>'BACKPRO 1'!EC126</f>
        <v>0</v>
      </c>
    </row>
    <row r="15" spans="1:65">
      <c r="A15" s="85">
        <f>'BACKPRO 1'!AC127</f>
        <v>6.4842525881239663E-2</v>
      </c>
      <c r="B15" s="43">
        <f>'BACKPRO 1'!AD127</f>
        <v>0</v>
      </c>
      <c r="C15" s="43">
        <f>'BACKPRO 1'!AE127</f>
        <v>2.3593134791946775E-3</v>
      </c>
      <c r="D15" s="43">
        <f>'BACKPRO 1'!AF127</f>
        <v>1.8155907246747128E-3</v>
      </c>
      <c r="E15" s="43">
        <f>'BACKPRO 1'!AG127</f>
        <v>4.197702066062515E-3</v>
      </c>
      <c r="F15" s="43">
        <f>'BACKPRO 1'!AH127</f>
        <v>5.2070770194979285E-3</v>
      </c>
      <c r="G15" s="43">
        <f>'BACKPRO 1'!AI127</f>
        <v>-9.4271943536134648E-3</v>
      </c>
      <c r="H15" s="43">
        <f>'BACKPRO 1'!AJ127</f>
        <v>1.1017503526915976E-2</v>
      </c>
      <c r="I15" s="43">
        <f>'BACKPRO 1'!AK127</f>
        <v>1.5075645850963382E-3</v>
      </c>
      <c r="J15" s="87">
        <f>'BACKPRO 1'!AL127</f>
        <v>1.3373042156164154E-2</v>
      </c>
      <c r="L15" s="85">
        <f>'BACKPRO 1'!AV127</f>
        <v>5.9798759622560586E-2</v>
      </c>
      <c r="M15" s="43">
        <f>'BACKPRO 1'!AW127</f>
        <v>0</v>
      </c>
      <c r="N15" s="43">
        <f>'BACKPRO 1'!AX127</f>
        <v>2.2468975612495458E-3</v>
      </c>
      <c r="O15" s="43">
        <f>'BACKPRO 1'!AY127</f>
        <v>2.0198665561949581E-3</v>
      </c>
      <c r="P15" s="43">
        <f>'BACKPRO 1'!AZ127</f>
        <v>4.9097928953260291E-3</v>
      </c>
      <c r="Q15" s="43">
        <f>'BACKPRO 1'!BA127</f>
        <v>6.5539299769753869E-3</v>
      </c>
      <c r="R15" s="43">
        <f>'BACKPRO 1'!BB127</f>
        <v>-7.4876067455574439E-3</v>
      </c>
      <c r="S15" s="43">
        <f>'BACKPRO 1'!BC127</f>
        <v>1.0385650278389728E-2</v>
      </c>
      <c r="T15" s="43">
        <f>'BACKPRO 1'!BD127</f>
        <v>1.0606250976725913E-3</v>
      </c>
      <c r="U15" s="87">
        <f>'BACKPRO 1'!BE127</f>
        <v>1.2141028010301948E-2</v>
      </c>
      <c r="W15" s="85">
        <f>'BACKPRO 1'!BO127</f>
        <v>5.2753140555789384E-2</v>
      </c>
      <c r="X15" s="43">
        <f>'BACKPRO 1'!BP127</f>
        <v>0</v>
      </c>
      <c r="Y15" s="43">
        <f>'BACKPRO 1'!BQ127</f>
        <v>0</v>
      </c>
      <c r="Z15" s="43">
        <f>'BACKPRO 1'!BR127</f>
        <v>9.4955535771219801E-4</v>
      </c>
      <c r="AA15" s="43">
        <f>'BACKPRO 1'!BS127</f>
        <v>3.7621332541928915E-3</v>
      </c>
      <c r="AB15" s="43">
        <f>'BACKPRO 1'!BT127</f>
        <v>4.3604479245695649E-3</v>
      </c>
      <c r="AC15" s="43">
        <f>'BACKPRO 1'!BU127</f>
        <v>-4.8433199033237834E-3</v>
      </c>
      <c r="AD15" s="43">
        <f>'BACKPRO 1'!BV127</f>
        <v>9.1243016293319473E-3</v>
      </c>
      <c r="AE15" s="43">
        <f>'BACKPRO 1'!BW127</f>
        <v>6.562649139501167E-4</v>
      </c>
      <c r="AF15" s="87">
        <f>'BACKPRO 1'!BX127</f>
        <v>1.0410189587522824E-2</v>
      </c>
      <c r="AH15" s="85">
        <f>'BACKPRO 1'!CH127</f>
        <v>4.9640342884582703E-2</v>
      </c>
      <c r="AI15" s="43">
        <f>'BACKPRO 1'!CI127</f>
        <v>0</v>
      </c>
      <c r="AJ15" s="43">
        <f>'BACKPRO 1'!CJ127</f>
        <v>1.4638294088159783E-3</v>
      </c>
      <c r="AK15" s="43">
        <f>'BACKPRO 1'!CK127</f>
        <v>2.0959244853414332E-3</v>
      </c>
      <c r="AL15" s="43">
        <f>'BACKPRO 1'!CL127</f>
        <v>2.9914851275272972E-3</v>
      </c>
      <c r="AM15" s="43">
        <f>'BACKPRO 1'!CM127</f>
        <v>2.8046858653073149E-3</v>
      </c>
      <c r="AN15" s="43">
        <f>'BACKPRO 1'!CN127</f>
        <v>-2.0169182754220891E-3</v>
      </c>
      <c r="AO15" s="43">
        <f>'BACKPRO 1'!CO127</f>
        <v>7.4728131272968849E-3</v>
      </c>
      <c r="AP15" s="43">
        <f>'BACKPRO 1'!CP127</f>
        <v>4.6766719985978953E-4</v>
      </c>
      <c r="AQ15" s="87">
        <f>'BACKPRO 1'!CQ127</f>
        <v>9.3014731169738015E-3</v>
      </c>
      <c r="AS15" s="85">
        <f>'BACKPRO 1'!DA127</f>
        <v>4.3923941016715408E-2</v>
      </c>
      <c r="AT15" s="43">
        <f>'BACKPRO 1'!DB127</f>
        <v>0</v>
      </c>
      <c r="AU15" s="43">
        <f>'BACKPRO 1'!DC127</f>
        <v>5.3899513243358078E-3</v>
      </c>
      <c r="AV15" s="43">
        <f>'BACKPRO 1'!DD127</f>
        <v>4.8511542873140995E-3</v>
      </c>
      <c r="AW15" s="43">
        <f>'BACKPRO 1'!DE127</f>
        <v>5.0281353532292657E-3</v>
      </c>
      <c r="AX15" s="43">
        <f>'BACKPRO 1'!DF127</f>
        <v>5.962992674674648E-3</v>
      </c>
      <c r="AY15" s="43">
        <f>'BACKPRO 1'!DG127</f>
        <v>2.7247370890093835E-4</v>
      </c>
      <c r="AZ15" s="43">
        <f>'BACKPRO 1'!DH127</f>
        <v>4.9731154880813004E-3</v>
      </c>
      <c r="BA15" s="43">
        <f>'BACKPRO 1'!DI127</f>
        <v>9.00797372761097E-5</v>
      </c>
      <c r="BB15" s="87">
        <f>'BACKPRO 1'!DJ127</f>
        <v>5.6064647825140451E-3</v>
      </c>
      <c r="BD15" s="85">
        <f>'BACKPRO 1'!DT127</f>
        <v>3.4940530470517088E-2</v>
      </c>
      <c r="BE15" s="43">
        <f>'BACKPRO 1'!DU127</f>
        <v>0</v>
      </c>
      <c r="BF15" s="43">
        <f>'BACKPRO 1'!DV127</f>
        <v>8.8743116389625037E-3</v>
      </c>
      <c r="BG15" s="43">
        <f>'BACKPRO 1'!DW127</f>
        <v>1.0334631680490045E-2</v>
      </c>
      <c r="BH15" s="43">
        <f>'BACKPRO 1'!DX127</f>
        <v>8.5972094710351273E-3</v>
      </c>
      <c r="BI15" s="43">
        <f>'BACKPRO 1'!DY127</f>
        <v>8.5820450200930001E-3</v>
      </c>
      <c r="BJ15" s="43">
        <f>'BACKPRO 1'!DZ127</f>
        <v>0</v>
      </c>
      <c r="BK15" s="43">
        <f>'BACKPRO 1'!EA127</f>
        <v>0</v>
      </c>
      <c r="BL15" s="43">
        <f>'BACKPRO 1'!EB127</f>
        <v>0</v>
      </c>
      <c r="BM15" s="87">
        <f>'BACKPRO 1'!EC127</f>
        <v>0</v>
      </c>
    </row>
    <row r="16" spans="1:65">
      <c r="A16" s="85">
        <f>'BACKPRO 1'!AC128</f>
        <v>7.8422748106034453E-3</v>
      </c>
      <c r="B16" s="43">
        <f>'BACKPRO 1'!AD128</f>
        <v>0</v>
      </c>
      <c r="C16" s="43">
        <f>'BACKPRO 1'!AE128</f>
        <v>2.8534336713059374E-4</v>
      </c>
      <c r="D16" s="43">
        <f>'BACKPRO 1'!AF128</f>
        <v>2.1958369469689674E-4</v>
      </c>
      <c r="E16" s="43">
        <f>'BACKPRO 1'!AG128</f>
        <v>5.0768431253577103E-4</v>
      </c>
      <c r="F16" s="43">
        <f>'BACKPRO 1'!AH128</f>
        <v>6.2976153985227785E-4</v>
      </c>
      <c r="G16" s="43">
        <f>'BACKPRO 1'!AI128</f>
        <v>-1.1401568308645365E-3</v>
      </c>
      <c r="H16" s="43">
        <f>'BACKPRO 1'!AJ128</f>
        <v>1.3324942113315454E-3</v>
      </c>
      <c r="I16" s="43">
        <f>'BACKPRO 1'!AK128</f>
        <v>1.8232996957447982E-4</v>
      </c>
      <c r="J16" s="87">
        <f>'BACKPRO 1'!AL128</f>
        <v>1.6173810353178539E-3</v>
      </c>
      <c r="L16" s="85">
        <f>'BACKPRO 1'!AV128</f>
        <v>-7.9164409027558721E-3</v>
      </c>
      <c r="M16" s="43">
        <f>'BACKPRO 1'!AW128</f>
        <v>0</v>
      </c>
      <c r="N16" s="43">
        <f>'BACKPRO 1'!AX128</f>
        <v>-2.9745486144611545E-4</v>
      </c>
      <c r="O16" s="43">
        <f>'BACKPRO 1'!AY128</f>
        <v>-2.6739942976238126E-4</v>
      </c>
      <c r="P16" s="43">
        <f>'BACKPRO 1'!AZ128</f>
        <v>-6.499814635946929E-4</v>
      </c>
      <c r="Q16" s="43">
        <f>'BACKPRO 1'!BA128</f>
        <v>-8.6764005927559976E-4</v>
      </c>
      <c r="R16" s="43">
        <f>'BACKPRO 1'!BB128</f>
        <v>9.9124457895810049E-4</v>
      </c>
      <c r="S16" s="43">
        <f>'BACKPRO 1'!BC128</f>
        <v>-1.3749012050501424E-3</v>
      </c>
      <c r="T16" s="43">
        <f>'BACKPRO 1'!BD128</f>
        <v>-1.4041053625027028E-4</v>
      </c>
      <c r="U16" s="87">
        <f>'BACKPRO 1'!BE128</f>
        <v>-1.6072863609364527E-3</v>
      </c>
      <c r="W16" s="85">
        <f>'BACKPRO 1'!BO128</f>
        <v>-7.0142629765844334E-3</v>
      </c>
      <c r="X16" s="43">
        <f>'BACKPRO 1'!BP128</f>
        <v>0</v>
      </c>
      <c r="Y16" s="43">
        <f>'BACKPRO 1'!BQ128</f>
        <v>0</v>
      </c>
      <c r="Z16" s="43">
        <f>'BACKPRO 1'!BR128</f>
        <v>-1.2625657770600941E-4</v>
      </c>
      <c r="AA16" s="43">
        <f>'BACKPRO 1'!BS128</f>
        <v>-5.0022788633702115E-4</v>
      </c>
      <c r="AB16" s="43">
        <f>'BACKPRO 1'!BT128</f>
        <v>-5.7978213460650827E-4</v>
      </c>
      <c r="AC16" s="43">
        <f>'BACKPRO 1'!BU128</f>
        <v>6.4398667309126158E-4</v>
      </c>
      <c r="AD16" s="43">
        <f>'BACKPRO 1'!BV128</f>
        <v>-1.213202672514412E-3</v>
      </c>
      <c r="AE16" s="43">
        <f>'BACKPRO 1'!BW128</f>
        <v>-8.7259538299592156E-5</v>
      </c>
      <c r="AF16" s="87">
        <f>'BACKPRO 1'!BX128</f>
        <v>-1.3841793423798837E-3</v>
      </c>
      <c r="AH16" s="85">
        <f>'BACKPRO 1'!CH128</f>
        <v>-5.3505007413154919E-3</v>
      </c>
      <c r="AI16" s="43">
        <f>'BACKPRO 1'!CI128</f>
        <v>0</v>
      </c>
      <c r="AJ16" s="43">
        <f>'BACKPRO 1'!CJ128</f>
        <v>-1.5777933595744441E-4</v>
      </c>
      <c r="AK16" s="43">
        <f>'BACKPRO 1'!CK128</f>
        <v>-2.2590991239997152E-4</v>
      </c>
      <c r="AL16" s="43">
        <f>'BACKPRO 1'!CL128</f>
        <v>-3.2243821179245313E-4</v>
      </c>
      <c r="AM16" s="43">
        <f>'BACKPRO 1'!CM128</f>
        <v>-3.023039916620838E-4</v>
      </c>
      <c r="AN16" s="43">
        <f>'BACKPRO 1'!CN128</f>
        <v>2.1739420198828405E-4</v>
      </c>
      <c r="AO16" s="43">
        <f>'BACKPRO 1'!CO128</f>
        <v>-8.0545962928334507E-4</v>
      </c>
      <c r="AP16" s="43">
        <f>'BACKPRO 1'!CP128</f>
        <v>-5.0407663487672925E-5</v>
      </c>
      <c r="AQ16" s="87">
        <f>'BACKPRO 1'!CQ128</f>
        <v>-1.002562349809055E-3</v>
      </c>
      <c r="AS16" s="85">
        <f>'BACKPRO 1'!DA128</f>
        <v>-4.1758271676677313E-3</v>
      </c>
      <c r="AT16" s="43">
        <f>'BACKPRO 1'!DB128</f>
        <v>0</v>
      </c>
      <c r="AU16" s="43">
        <f>'BACKPRO 1'!DC128</f>
        <v>-5.1241998444544916E-4</v>
      </c>
      <c r="AV16" s="43">
        <f>'BACKPRO 1'!DD128</f>
        <v>-4.6119681883292104E-4</v>
      </c>
      <c r="AW16" s="43">
        <f>'BACKPRO 1'!DE128</f>
        <v>-4.7802232050933255E-4</v>
      </c>
      <c r="AX16" s="43">
        <f>'BACKPRO 1'!DF128</f>
        <v>-5.6689873984745861E-4</v>
      </c>
      <c r="AY16" s="43">
        <f>'BACKPRO 1'!DG128</f>
        <v>-2.5903939623057332E-5</v>
      </c>
      <c r="AZ16" s="43">
        <f>'BACKPRO 1'!DH128</f>
        <v>-4.7279160936802459E-4</v>
      </c>
      <c r="BA16" s="43">
        <f>'BACKPRO 1'!DI128</f>
        <v>-8.5638357002346971E-6</v>
      </c>
      <c r="BB16" s="87">
        <f>'BACKPRO 1'!DJ128</f>
        <v>-5.3300381093957688E-4</v>
      </c>
      <c r="BD16" s="85">
        <f>'BACKPRO 1'!DT128</f>
        <v>-9.4975412405830055E-4</v>
      </c>
      <c r="BE16" s="43">
        <f>'BACKPRO 1'!DU128</f>
        <v>0</v>
      </c>
      <c r="BF16" s="43">
        <f>'BACKPRO 1'!DV128</f>
        <v>-2.4122169766126281E-4</v>
      </c>
      <c r="BG16" s="43">
        <f>'BACKPRO 1'!DW128</f>
        <v>-2.8091614314359683E-4</v>
      </c>
      <c r="BH16" s="43">
        <f>'BACKPRO 1'!DX128</f>
        <v>-2.3368950157750295E-4</v>
      </c>
      <c r="BI16" s="43">
        <f>'BACKPRO 1'!DY128</f>
        <v>-2.3327730120082239E-4</v>
      </c>
      <c r="BJ16" s="43">
        <f>'BACKPRO 1'!DZ128</f>
        <v>0</v>
      </c>
      <c r="BK16" s="43">
        <f>'BACKPRO 1'!EA128</f>
        <v>0</v>
      </c>
      <c r="BL16" s="43">
        <f>'BACKPRO 1'!EB128</f>
        <v>0</v>
      </c>
      <c r="BM16" s="87">
        <f>'BACKPRO 1'!EC128</f>
        <v>0</v>
      </c>
    </row>
    <row r="17" spans="1:65" ht="15.75" thickBot="1">
      <c r="A17" s="99">
        <f>'BACKPRO 1'!AC129</f>
        <v>3.9144655811334604E-2</v>
      </c>
      <c r="B17" s="100">
        <f>'BACKPRO 1'!AD129</f>
        <v>0</v>
      </c>
      <c r="C17" s="100">
        <f>'BACKPRO 1'!AE129</f>
        <v>1.4242892737285878E-3</v>
      </c>
      <c r="D17" s="100">
        <f>'BACKPRO 1'!AF129</f>
        <v>1.0960503627173704E-3</v>
      </c>
      <c r="E17" s="100">
        <f>'BACKPRO 1'!AG129</f>
        <v>2.5341024326457633E-3</v>
      </c>
      <c r="F17" s="100">
        <f>'BACKPRO 1'!AH129</f>
        <v>3.1434499958356591E-3</v>
      </c>
      <c r="G17" s="100">
        <f>'BACKPRO 1'!AI129</f>
        <v>-5.6910842571837993E-3</v>
      </c>
      <c r="H17" s="100">
        <f>'BACKPRO 1'!AJ129</f>
        <v>6.6511348470783193E-3</v>
      </c>
      <c r="I17" s="100">
        <f>'BACKPRO 1'!AK129</f>
        <v>9.1009867359327179E-4</v>
      </c>
      <c r="J17" s="101">
        <f>'BACKPRO 1'!AL129</f>
        <v>8.0731452891314465E-3</v>
      </c>
      <c r="L17" s="99">
        <f>'BACKPRO 1'!AV129</f>
        <v>4.1677078469387181E-2</v>
      </c>
      <c r="M17" s="100">
        <f>'BACKPRO 1'!AW129</f>
        <v>0</v>
      </c>
      <c r="N17" s="100">
        <f>'BACKPRO 1'!AX129</f>
        <v>1.5659877656984443E-3</v>
      </c>
      <c r="O17" s="100">
        <f>'BACKPRO 1'!AY129</f>
        <v>1.4077572426513727E-3</v>
      </c>
      <c r="P17" s="100">
        <f>'BACKPRO 1'!AZ129</f>
        <v>3.4219074953812643E-3</v>
      </c>
      <c r="Q17" s="100">
        <f>'BACKPRO 1'!BA129</f>
        <v>4.5677979887432298E-3</v>
      </c>
      <c r="R17" s="100">
        <f>'BACKPRO 1'!BB129</f>
        <v>-5.2185292111774388E-3</v>
      </c>
      <c r="S17" s="100">
        <f>'BACKPRO 1'!BC129</f>
        <v>7.2383367872526977E-3</v>
      </c>
      <c r="T17" s="100">
        <f>'BACKPRO 1'!BD129</f>
        <v>7.3920856722294037E-4</v>
      </c>
      <c r="U17" s="101">
        <f>'BACKPRO 1'!BE129</f>
        <v>8.4617570711864702E-3</v>
      </c>
      <c r="W17" s="99">
        <f>'BACKPRO 1'!BO129</f>
        <v>3.5548418864931611E-2</v>
      </c>
      <c r="X17" s="100">
        <f>'BACKPRO 1'!BP129</f>
        <v>0</v>
      </c>
      <c r="Y17" s="100">
        <f>'BACKPRO 1'!BQ129</f>
        <v>0</v>
      </c>
      <c r="Z17" s="100">
        <f>'BACKPRO 1'!BR129</f>
        <v>6.3987074960390625E-4</v>
      </c>
      <c r="AA17" s="100">
        <f>'BACKPRO 1'!BS129</f>
        <v>2.5351644913785155E-3</v>
      </c>
      <c r="AB17" s="100">
        <f>'BACKPRO 1'!BT129</f>
        <v>2.9383469425368534E-3</v>
      </c>
      <c r="AC17" s="100">
        <f>'BACKPRO 1'!BU129</f>
        <v>-3.2637367710483902E-3</v>
      </c>
      <c r="AD17" s="100">
        <f>'BACKPRO 1'!BV129</f>
        <v>6.1485343384712248E-3</v>
      </c>
      <c r="AE17" s="100">
        <f>'BACKPRO 1'!BW129</f>
        <v>4.4223300834165771E-4</v>
      </c>
      <c r="AF17" s="101">
        <f>'BACKPRO 1'!BX129</f>
        <v>7.0150473701038867E-3</v>
      </c>
      <c r="AH17" s="99">
        <f>'BACKPRO 1'!CH129</f>
        <v>3.3107600617356882E-2</v>
      </c>
      <c r="AI17" s="100">
        <f>'BACKPRO 1'!CI129</f>
        <v>0</v>
      </c>
      <c r="AJ17" s="100">
        <f>'BACKPRO 1'!CJ129</f>
        <v>9.7630025545357283E-4</v>
      </c>
      <c r="AK17" s="100">
        <f>'BACKPRO 1'!CK129</f>
        <v>1.3978757347861692E-3</v>
      </c>
      <c r="AL17" s="100">
        <f>'BACKPRO 1'!CL129</f>
        <v>1.995169434772313E-3</v>
      </c>
      <c r="AM17" s="100">
        <f>'BACKPRO 1'!CM129</f>
        <v>1.8705837649356754E-3</v>
      </c>
      <c r="AN17" s="100">
        <f>'BACKPRO 1'!CN129</f>
        <v>-1.3451825845719897E-3</v>
      </c>
      <c r="AO17" s="100">
        <f>'BACKPRO 1'!CO129</f>
        <v>4.9839887907689407E-3</v>
      </c>
      <c r="AP17" s="100">
        <f>'BACKPRO 1'!CP129</f>
        <v>3.1191039334267667E-4</v>
      </c>
      <c r="AQ17" s="101">
        <f>'BACKPRO 1'!CQ129</f>
        <v>6.2036126105303995E-3</v>
      </c>
      <c r="AS17" s="99">
        <f>'BACKPRO 1'!DA129</f>
        <v>3.2213328399361779E-2</v>
      </c>
      <c r="AT17" s="100">
        <f>'BACKPRO 1'!DB129</f>
        <v>0</v>
      </c>
      <c r="AU17" s="100">
        <f>'BACKPRO 1'!DC129</f>
        <v>3.9529301799519643E-3</v>
      </c>
      <c r="AV17" s="100">
        <f>'BACKPRO 1'!DD129</f>
        <v>3.5577824429222126E-3</v>
      </c>
      <c r="AW17" s="100">
        <f>'BACKPRO 1'!DE129</f>
        <v>3.6875783825585208E-3</v>
      </c>
      <c r="AX17" s="100">
        <f>'BACKPRO 1'!DF129</f>
        <v>4.3731923143960011E-3</v>
      </c>
      <c r="AY17" s="100">
        <f>'BACKPRO 1'!DG129</f>
        <v>1.998291788452636E-4</v>
      </c>
      <c r="AZ17" s="100">
        <f>'BACKPRO 1'!DH129</f>
        <v>3.6472274271689416E-3</v>
      </c>
      <c r="BA17" s="100">
        <f>'BACKPRO 1'!DI129</f>
        <v>6.6063474538846024E-5</v>
      </c>
      <c r="BB17" s="101">
        <f>'BACKPRO 1'!DJ129</f>
        <v>4.1117187351165114E-3</v>
      </c>
      <c r="BD17" s="99">
        <f>'BACKPRO 1'!DT129</f>
        <v>-2.7196433130100468E-2</v>
      </c>
      <c r="BE17" s="100">
        <f>'BACKPRO 1'!DU129</f>
        <v>0</v>
      </c>
      <c r="BF17" s="100">
        <f>'BACKPRO 1'!DV129</f>
        <v>-6.9074401508691305E-3</v>
      </c>
      <c r="BG17" s="100">
        <f>'BACKPRO 1'!DW129</f>
        <v>-8.0440999503378699E-3</v>
      </c>
      <c r="BH17" s="100">
        <f>'BACKPRO 1'!DX129</f>
        <v>-6.6917539412220898E-3</v>
      </c>
      <c r="BI17" s="100">
        <f>'BACKPRO 1'!DY129</f>
        <v>-6.6799504863103145E-3</v>
      </c>
      <c r="BJ17" s="100">
        <f>'BACKPRO 1'!DZ129</f>
        <v>0</v>
      </c>
      <c r="BK17" s="100">
        <f>'BACKPRO 1'!EA129</f>
        <v>0</v>
      </c>
      <c r="BL17" s="100">
        <f>'BACKPRO 1'!EB129</f>
        <v>0</v>
      </c>
      <c r="BM17" s="101">
        <f>'BACKPRO 1'!EC129</f>
        <v>0</v>
      </c>
    </row>
    <row r="21" spans="1:65">
      <c r="A21" t="s">
        <v>248</v>
      </c>
    </row>
    <row r="22" spans="1:65" ht="15.75" thickBot="1">
      <c r="A22" t="s">
        <v>249</v>
      </c>
    </row>
    <row r="23" spans="1:65">
      <c r="A23" s="91">
        <v>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4">
        <v>0</v>
      </c>
      <c r="L23" s="91">
        <f t="shared" ref="L23:L38" si="0">A42</f>
        <v>-0.10535596676434471</v>
      </c>
      <c r="M23" s="83">
        <f t="shared" ref="M23:M38" si="1">B42</f>
        <v>0</v>
      </c>
      <c r="N23" s="83">
        <f t="shared" ref="N23:N38" si="2">C42</f>
        <v>-3.8334063814226106E-3</v>
      </c>
      <c r="O23" s="83">
        <f t="shared" ref="O23:O38" si="3">D42</f>
        <v>-2.9499670694016554E-3</v>
      </c>
      <c r="P23" s="83">
        <f t="shared" ref="P23:P38" si="4">E42</f>
        <v>-6.8204153577961831E-3</v>
      </c>
      <c r="Q23" s="83">
        <f t="shared" ref="Q23:Q38" si="5">F42</f>
        <v>-8.4604451469144203E-3</v>
      </c>
      <c r="R23" s="83">
        <f t="shared" ref="R23:R38" si="6">G42</f>
        <v>1.5317280773722537E-2</v>
      </c>
      <c r="S23" s="83">
        <f t="shared" ref="S23:S38" si="7">H42</f>
        <v>-1.7901210966607992E-2</v>
      </c>
      <c r="T23" s="83">
        <f t="shared" ref="T23:T38" si="8">I42</f>
        <v>-2.4494870019933341E-3</v>
      </c>
      <c r="U23" s="84">
        <f t="shared" ref="U23:U38" si="9">J42</f>
        <v>-2.1728483981692717E-2</v>
      </c>
      <c r="W23" s="91">
        <f t="shared" ref="W23:W38" si="10">L42</f>
        <v>-0.26990044510319405</v>
      </c>
      <c r="X23" s="83">
        <f t="shared" ref="X23:X38" si="11">M42</f>
        <v>0</v>
      </c>
      <c r="Y23" s="83">
        <f t="shared" ref="Y23:Y38" si="12">N42</f>
        <v>-1.0016052801351949E-2</v>
      </c>
      <c r="Z23" s="83">
        <f t="shared" ref="Z23:Z38" si="13">O42</f>
        <v>-8.5079065802037678E-3</v>
      </c>
      <c r="AA23" s="83">
        <f t="shared" ref="AA23:AA38" si="14">P42</f>
        <v>-2.0330383052985925E-2</v>
      </c>
      <c r="AB23" s="83">
        <f t="shared" ref="AB23:AB38" si="15">Q42</f>
        <v>-2.649448123625002E-2</v>
      </c>
      <c r="AC23" s="83">
        <f t="shared" ref="AC23:AC38" si="16">R42</f>
        <v>3.5920456386906649E-2</v>
      </c>
      <c r="AD23" s="83">
        <f t="shared" ref="AD23:AD38" si="17">S42</f>
        <v>-4.6478750334542261E-2</v>
      </c>
      <c r="AE23" s="83">
        <f t="shared" ref="AE23:AE38" si="18">T42</f>
        <v>-5.367942242723538E-3</v>
      </c>
      <c r="AF23" s="84">
        <f t="shared" ref="AF23:AF38" si="19">U42</f>
        <v>-5.5136185630721479E-2</v>
      </c>
      <c r="AH23" s="91">
        <f t="shared" ref="AH23:AH38" si="20">W42</f>
        <v>-0.48124506624026686</v>
      </c>
      <c r="AI23" s="83">
        <f t="shared" ref="AI23:AI38" si="21">X42</f>
        <v>0</v>
      </c>
      <c r="AJ23" s="83">
        <f t="shared" ref="AJ23:AJ38" si="22">Y42</f>
        <v>-1.0016052801351949E-2</v>
      </c>
      <c r="AK23" s="83">
        <f t="shared" ref="AK23:AK38" si="23">Z42</f>
        <v>-1.2312105064123946E-2</v>
      </c>
      <c r="AL23" s="83">
        <f t="shared" ref="AL23:AL38" si="24">AA42</f>
        <v>-3.5402597122093524E-2</v>
      </c>
      <c r="AM23" s="83">
        <f t="shared" ref="AM23:AM38" si="25">AB42</f>
        <v>-4.3963720126994205E-2</v>
      </c>
      <c r="AN23" s="83">
        <f t="shared" ref="AN23:AN38" si="26">AC42</f>
        <v>5.5324222669429393E-2</v>
      </c>
      <c r="AO23" s="83">
        <f t="shared" ref="AO23:AO38" si="27">AD42</f>
        <v>-8.3033390507143451E-2</v>
      </c>
      <c r="AP23" s="83">
        <f t="shared" ref="AP23:AP38" si="28">AE42</f>
        <v>-7.9971328111534904E-3</v>
      </c>
      <c r="AQ23" s="84">
        <f t="shared" ref="AQ23:AQ38" si="29">AF42</f>
        <v>-9.6842471761939455E-2</v>
      </c>
      <c r="AS23" s="91">
        <f t="shared" ref="AS23:AS38" si="30">AH42</f>
        <v>-0.72748102098821499</v>
      </c>
      <c r="AT23" s="83">
        <f t="shared" ref="AT23:AT38" si="31">AI42</f>
        <v>0</v>
      </c>
      <c r="AU23" s="83">
        <f t="shared" ref="AU23:AU38" si="32">AJ42</f>
        <v>-1.7277232139012701E-2</v>
      </c>
      <c r="AV23" s="83">
        <f t="shared" ref="AV23:AV38" si="33">AK42</f>
        <v>-2.2708728792682785E-2</v>
      </c>
      <c r="AW23" s="83">
        <f t="shared" ref="AW23:AW38" si="34">AL42</f>
        <v>-5.0241559822323943E-2</v>
      </c>
      <c r="AX23" s="83">
        <f t="shared" ref="AX23:AX38" si="35">AM42</f>
        <v>-5.7876083774798755E-2</v>
      </c>
      <c r="AY23" s="83">
        <f t="shared" ref="AY23:AY38" si="36">AN42</f>
        <v>6.5328943997641428E-2</v>
      </c>
      <c r="AZ23" s="83">
        <f t="shared" ref="AZ23:AZ38" si="37">AO42</f>
        <v>-0.12010153242814614</v>
      </c>
      <c r="BA23" s="83">
        <f t="shared" ref="BA23:BA38" si="38">AP42</f>
        <v>-1.0316949169584408E-2</v>
      </c>
      <c r="BB23" s="84">
        <f t="shared" ref="BB23:BB38" si="39">AQ42</f>
        <v>-0.1429814986184956</v>
      </c>
      <c r="BD23" s="91">
        <f t="shared" ref="BD23:BD38" si="40">AS42</f>
        <v>-1.0061899600722186</v>
      </c>
      <c r="BE23" s="83">
        <f t="shared" ref="BE23:BE38" si="41">AT42</f>
        <v>0</v>
      </c>
      <c r="BF23" s="83">
        <f t="shared" ref="BF23:BF38" si="42">AU42</f>
        <v>-5.1477888558899412E-2</v>
      </c>
      <c r="BG23" s="83">
        <f t="shared" ref="BG23:BG38" si="43">AV42</f>
        <v>-5.3490576537984072E-2</v>
      </c>
      <c r="BH23" s="83">
        <f t="shared" ref="BH23:BH38" si="44">AW42</f>
        <v>-8.2146398901676992E-2</v>
      </c>
      <c r="BI23" s="83">
        <f t="shared" ref="BI23:BI38" si="45">AX42</f>
        <v>-9.5712838028971875E-2</v>
      </c>
      <c r="BJ23" s="83">
        <f t="shared" ref="BJ23:BJ38" si="46">AY42</f>
        <v>6.3600026769855225E-2</v>
      </c>
      <c r="BK23" s="83">
        <f t="shared" ref="BK23:BK38" si="47">AZ42</f>
        <v>-0.1516572560162891</v>
      </c>
      <c r="BL23" s="83">
        <f t="shared" ref="BL23:BL38" si="48">BA42</f>
        <v>-1.0888528755296813E-2</v>
      </c>
      <c r="BM23" s="84">
        <f t="shared" ref="BM23:BM38" si="49">BB42</f>
        <v>-0.17855598978156487</v>
      </c>
    </row>
    <row r="24" spans="1:65">
      <c r="A24" s="85">
        <v>0</v>
      </c>
      <c r="B24" s="43">
        <v>0</v>
      </c>
      <c r="C24" s="43">
        <v>0</v>
      </c>
      <c r="D24" s="43">
        <v>0</v>
      </c>
      <c r="E24" s="43">
        <v>0</v>
      </c>
      <c r="F24" s="43">
        <v>0</v>
      </c>
      <c r="G24" s="43">
        <v>0</v>
      </c>
      <c r="H24" s="43">
        <v>0</v>
      </c>
      <c r="I24" s="43">
        <v>0</v>
      </c>
      <c r="J24" s="87">
        <v>0</v>
      </c>
      <c r="L24" s="85">
        <f t="shared" si="0"/>
        <v>1.9402597826387664E-2</v>
      </c>
      <c r="M24" s="43">
        <f t="shared" si="1"/>
        <v>0</v>
      </c>
      <c r="N24" s="43">
        <f t="shared" si="2"/>
        <v>7.0596896035529026E-4</v>
      </c>
      <c r="O24" s="43">
        <f t="shared" si="3"/>
        <v>5.4327273913885529E-4</v>
      </c>
      <c r="P24" s="43">
        <f t="shared" si="4"/>
        <v>1.256063422513461E-3</v>
      </c>
      <c r="Q24" s="43">
        <f t="shared" si="5"/>
        <v>1.5580950909497814E-3</v>
      </c>
      <c r="R24" s="43">
        <f t="shared" si="6"/>
        <v>-2.8208657542021362E-3</v>
      </c>
      <c r="S24" s="43">
        <f t="shared" si="7"/>
        <v>3.296728297954939E-3</v>
      </c>
      <c r="T24" s="43">
        <f t="shared" si="8"/>
        <v>4.5110317564590863E-4</v>
      </c>
      <c r="U24" s="87">
        <f t="shared" si="9"/>
        <v>4.001567723419793E-3</v>
      </c>
      <c r="W24" s="85">
        <f t="shared" si="10"/>
        <v>4.4598793831514369E-2</v>
      </c>
      <c r="X24" s="43">
        <f t="shared" si="11"/>
        <v>0</v>
      </c>
      <c r="Y24" s="43">
        <f t="shared" si="12"/>
        <v>1.6526988208744365E-3</v>
      </c>
      <c r="Z24" s="43">
        <f t="shared" si="13"/>
        <v>1.3943431288144263E-3</v>
      </c>
      <c r="AA24" s="43">
        <f t="shared" si="14"/>
        <v>3.3248037260922856E-3</v>
      </c>
      <c r="AB24" s="43">
        <f t="shared" si="15"/>
        <v>4.3195922414934595E-3</v>
      </c>
      <c r="AC24" s="43">
        <f t="shared" si="16"/>
        <v>-5.9757674337881086E-3</v>
      </c>
      <c r="AD24" s="43">
        <f t="shared" si="17"/>
        <v>7.672720069467895E-3</v>
      </c>
      <c r="AE24" s="43">
        <f t="shared" si="18"/>
        <v>8.9799735903015846E-4</v>
      </c>
      <c r="AF24" s="87">
        <f t="shared" si="19"/>
        <v>9.1171875687499973E-3</v>
      </c>
      <c r="AH24" s="85">
        <f t="shared" si="20"/>
        <v>7.2275405710387139E-2</v>
      </c>
      <c r="AI24" s="43">
        <f t="shared" si="21"/>
        <v>0</v>
      </c>
      <c r="AJ24" s="43">
        <f t="shared" si="22"/>
        <v>1.6526988208744365E-3</v>
      </c>
      <c r="AK24" s="43">
        <f t="shared" si="23"/>
        <v>1.8925215275983173E-3</v>
      </c>
      <c r="AL24" s="43">
        <f t="shared" si="24"/>
        <v>5.2985838805227363E-3</v>
      </c>
      <c r="AM24" s="43">
        <f t="shared" si="25"/>
        <v>6.6072745207829686E-3</v>
      </c>
      <c r="AN24" s="43">
        <f t="shared" si="26"/>
        <v>-8.5167855373027256E-3</v>
      </c>
      <c r="AO24" s="43">
        <f t="shared" si="27"/>
        <v>1.2459728998229632E-2</v>
      </c>
      <c r="AP24" s="43">
        <f t="shared" si="28"/>
        <v>1.2423027240142702E-3</v>
      </c>
      <c r="AQ24" s="87">
        <f t="shared" si="29"/>
        <v>1.4578829733819774E-2</v>
      </c>
      <c r="AS24" s="85">
        <f t="shared" si="30"/>
        <v>0.10305027065574399</v>
      </c>
      <c r="AT24" s="43">
        <f t="shared" si="31"/>
        <v>0</v>
      </c>
      <c r="AU24" s="43">
        <f t="shared" si="32"/>
        <v>2.5602097231277863E-3</v>
      </c>
      <c r="AV24" s="43">
        <f t="shared" si="33"/>
        <v>3.1919040302941667E-3</v>
      </c>
      <c r="AW24" s="43">
        <f t="shared" si="34"/>
        <v>7.1531752357788456E-3</v>
      </c>
      <c r="AX24" s="43">
        <f t="shared" si="35"/>
        <v>8.3460584151583486E-3</v>
      </c>
      <c r="AY24" s="43">
        <f t="shared" si="36"/>
        <v>-9.7671876079784836E-3</v>
      </c>
      <c r="AZ24" s="43">
        <f t="shared" si="37"/>
        <v>1.7092549832871309E-2</v>
      </c>
      <c r="BA24" s="43">
        <f t="shared" si="38"/>
        <v>1.5322361547426108E-3</v>
      </c>
      <c r="BB24" s="87">
        <f t="shared" si="39"/>
        <v>2.0345340646794149E-2</v>
      </c>
      <c r="BD24" s="85">
        <f t="shared" si="40"/>
        <v>0.1333460252951692</v>
      </c>
      <c r="BE24" s="43">
        <f t="shared" si="41"/>
        <v>0</v>
      </c>
      <c r="BF24" s="43">
        <f t="shared" si="42"/>
        <v>6.277832483307275E-3</v>
      </c>
      <c r="BG24" s="43">
        <f t="shared" si="43"/>
        <v>6.5379011472316909E-3</v>
      </c>
      <c r="BH24" s="43">
        <f t="shared" si="44"/>
        <v>1.0621241885291996E-2</v>
      </c>
      <c r="BI24" s="43">
        <f t="shared" si="45"/>
        <v>1.245892622271425E-2</v>
      </c>
      <c r="BJ24" s="43">
        <f t="shared" si="46"/>
        <v>-9.5792537286525006E-3</v>
      </c>
      <c r="BK24" s="43">
        <f t="shared" si="47"/>
        <v>2.0522667512045421E-2</v>
      </c>
      <c r="BL24" s="43">
        <f t="shared" si="48"/>
        <v>1.5943670463550543E-3</v>
      </c>
      <c r="BM24" s="87">
        <f t="shared" si="49"/>
        <v>2.4212299701788467E-2</v>
      </c>
    </row>
    <row r="25" spans="1:65">
      <c r="A25" s="85">
        <v>0</v>
      </c>
      <c r="B25" s="43">
        <v>0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0</v>
      </c>
      <c r="J25" s="87">
        <v>0</v>
      </c>
      <c r="L25" s="85">
        <f t="shared" si="0"/>
        <v>4.9683109629065157E-2</v>
      </c>
      <c r="M25" s="43">
        <f t="shared" si="1"/>
        <v>0</v>
      </c>
      <c r="N25" s="43">
        <f t="shared" si="2"/>
        <v>1.807733869757748E-3</v>
      </c>
      <c r="O25" s="43">
        <f t="shared" si="3"/>
        <v>1.3911270696138262E-3</v>
      </c>
      <c r="P25" s="43">
        <f t="shared" si="4"/>
        <v>3.2163289308055265E-3</v>
      </c>
      <c r="Q25" s="43">
        <f t="shared" si="5"/>
        <v>3.9897239487635379E-3</v>
      </c>
      <c r="R25" s="43">
        <f t="shared" si="6"/>
        <v>-7.223227722851432E-3</v>
      </c>
      <c r="S25" s="43">
        <f t="shared" si="7"/>
        <v>8.4417414054616322E-3</v>
      </c>
      <c r="T25" s="43">
        <f t="shared" si="8"/>
        <v>1.1551138012639915E-3</v>
      </c>
      <c r="U25" s="87">
        <f t="shared" si="9"/>
        <v>1.0246582940579787E-2</v>
      </c>
      <c r="W25" s="85">
        <f t="shared" si="10"/>
        <v>1.7911841610400117E-2</v>
      </c>
      <c r="X25" s="43">
        <f t="shared" si="11"/>
        <v>0</v>
      </c>
      <c r="Y25" s="43">
        <f t="shared" si="12"/>
        <v>6.1395016789628481E-4</v>
      </c>
      <c r="Z25" s="43">
        <f t="shared" si="13"/>
        <v>3.1796565081749356E-4</v>
      </c>
      <c r="AA25" s="43">
        <f t="shared" si="14"/>
        <v>6.0774060927302771E-4</v>
      </c>
      <c r="AB25" s="43">
        <f t="shared" si="15"/>
        <v>5.0760045342117862E-4</v>
      </c>
      <c r="AC25" s="43">
        <f t="shared" si="16"/>
        <v>-3.2450388401221728E-3</v>
      </c>
      <c r="AD25" s="43">
        <f t="shared" si="17"/>
        <v>2.9238129295947931E-3</v>
      </c>
      <c r="AE25" s="43">
        <f t="shared" si="18"/>
        <v>5.9160036957793549E-4</v>
      </c>
      <c r="AF25" s="87">
        <f t="shared" si="19"/>
        <v>3.7960167854936165E-3</v>
      </c>
      <c r="AH25" s="85">
        <f t="shared" si="20"/>
        <v>-5.5594629414958449E-2</v>
      </c>
      <c r="AI25" s="43">
        <f t="shared" si="21"/>
        <v>0</v>
      </c>
      <c r="AJ25" s="43">
        <f t="shared" si="22"/>
        <v>6.1395016789628481E-4</v>
      </c>
      <c r="AK25" s="43">
        <f t="shared" si="23"/>
        <v>-1.0051491941618286E-3</v>
      </c>
      <c r="AL25" s="43">
        <f t="shared" si="24"/>
        <v>-4.6344333377057317E-3</v>
      </c>
      <c r="AM25" s="43">
        <f t="shared" si="25"/>
        <v>-5.5682679337128284E-3</v>
      </c>
      <c r="AN25" s="43">
        <f t="shared" si="26"/>
        <v>3.5036656045678276E-3</v>
      </c>
      <c r="AO25" s="43">
        <f t="shared" si="27"/>
        <v>-9.7900313321287943E-3</v>
      </c>
      <c r="AP25" s="43">
        <f t="shared" si="28"/>
        <v>-3.228422090817653E-4</v>
      </c>
      <c r="AQ25" s="87">
        <f t="shared" si="29"/>
        <v>-1.0709589728576899E-2</v>
      </c>
      <c r="AS25" s="85">
        <f t="shared" si="30"/>
        <v>-0.1550103304634747</v>
      </c>
      <c r="AT25" s="43">
        <f t="shared" si="31"/>
        <v>0</v>
      </c>
      <c r="AU25" s="43">
        <f t="shared" si="32"/>
        <v>-2.3176900754283349E-3</v>
      </c>
      <c r="AV25" s="43">
        <f t="shared" si="33"/>
        <v>-5.2026988069725022E-3</v>
      </c>
      <c r="AW25" s="43">
        <f t="shared" si="34"/>
        <v>-1.0625540043411083E-2</v>
      </c>
      <c r="AX25" s="43">
        <f t="shared" si="35"/>
        <v>-1.1185268045269071E-2</v>
      </c>
      <c r="AY25" s="43">
        <f t="shared" si="36"/>
        <v>7.5429879109197209E-3</v>
      </c>
      <c r="AZ25" s="43">
        <f t="shared" si="37"/>
        <v>-2.475598266695548E-2</v>
      </c>
      <c r="BA25" s="43">
        <f t="shared" si="38"/>
        <v>-1.2594486027877499E-3</v>
      </c>
      <c r="BB25" s="87">
        <f t="shared" si="39"/>
        <v>-2.9337834760201676E-2</v>
      </c>
      <c r="BD25" s="85">
        <f t="shared" si="40"/>
        <v>-0.27875453268800343</v>
      </c>
      <c r="BE25" s="43">
        <f t="shared" si="41"/>
        <v>0</v>
      </c>
      <c r="BF25" s="43">
        <f t="shared" si="42"/>
        <v>-1.7502466559969117E-2</v>
      </c>
      <c r="BG25" s="43">
        <f t="shared" si="43"/>
        <v>-1.8869555725010395E-2</v>
      </c>
      <c r="BH25" s="43">
        <f t="shared" si="44"/>
        <v>-2.4790994771745296E-2</v>
      </c>
      <c r="BI25" s="43">
        <f t="shared" si="45"/>
        <v>-2.7984438482127595E-2</v>
      </c>
      <c r="BJ25" s="43">
        <f t="shared" si="46"/>
        <v>6.7753645839902467E-3</v>
      </c>
      <c r="BK25" s="43">
        <f t="shared" si="47"/>
        <v>-3.8766433332319911E-2</v>
      </c>
      <c r="BL25" s="43">
        <f t="shared" si="48"/>
        <v>-1.513224674966368E-3</v>
      </c>
      <c r="BM25" s="87">
        <f t="shared" si="49"/>
        <v>-4.5132581218587563E-2</v>
      </c>
    </row>
    <row r="26" spans="1:65">
      <c r="A26" s="85">
        <v>0</v>
      </c>
      <c r="B26" s="43">
        <v>0</v>
      </c>
      <c r="C26" s="43">
        <v>0</v>
      </c>
      <c r="D26" s="43">
        <v>0</v>
      </c>
      <c r="E26" s="43">
        <v>0</v>
      </c>
      <c r="F26" s="43">
        <v>0</v>
      </c>
      <c r="G26" s="43">
        <v>0</v>
      </c>
      <c r="H26" s="43">
        <v>0</v>
      </c>
      <c r="I26" s="43">
        <v>0</v>
      </c>
      <c r="J26" s="87">
        <v>0</v>
      </c>
      <c r="L26" s="85">
        <f t="shared" si="0"/>
        <v>6.2666637840130809E-2</v>
      </c>
      <c r="M26" s="43">
        <f t="shared" si="1"/>
        <v>0</v>
      </c>
      <c r="N26" s="43">
        <f t="shared" si="2"/>
        <v>2.2801431829294009E-3</v>
      </c>
      <c r="O26" s="43">
        <f t="shared" si="3"/>
        <v>1.7546658595236648E-3</v>
      </c>
      <c r="P26" s="43">
        <f t="shared" si="4"/>
        <v>4.0568418882463092E-3</v>
      </c>
      <c r="Q26" s="43">
        <f t="shared" si="5"/>
        <v>5.0323457538373429E-3</v>
      </c>
      <c r="R26" s="43">
        <f t="shared" si="6"/>
        <v>-9.1108507322560008E-3</v>
      </c>
      <c r="S26" s="43">
        <f t="shared" si="7"/>
        <v>1.064779470016549E-2</v>
      </c>
      <c r="T26" s="43">
        <f t="shared" si="8"/>
        <v>1.4569759982495168E-3</v>
      </c>
      <c r="U26" s="87">
        <f t="shared" si="9"/>
        <v>1.2924289703890224E-2</v>
      </c>
      <c r="W26" s="85">
        <f t="shared" si="10"/>
        <v>0.14974446575333855</v>
      </c>
      <c r="X26" s="43">
        <f t="shared" si="11"/>
        <v>0</v>
      </c>
      <c r="Y26" s="43">
        <f t="shared" si="12"/>
        <v>5.5520331086073632E-3</v>
      </c>
      <c r="Z26" s="43">
        <f t="shared" si="13"/>
        <v>4.6959575100218951E-3</v>
      </c>
      <c r="AA26" s="43">
        <f t="shared" si="14"/>
        <v>1.1206389864278105E-2</v>
      </c>
      <c r="AB26" s="43">
        <f t="shared" si="15"/>
        <v>1.4576055193505463E-2</v>
      </c>
      <c r="AC26" s="43">
        <f t="shared" si="16"/>
        <v>-2.0014162703721031E-2</v>
      </c>
      <c r="AD26" s="43">
        <f t="shared" si="17"/>
        <v>2.5771183101806955E-2</v>
      </c>
      <c r="AE26" s="43">
        <f t="shared" si="18"/>
        <v>3.0014382967738342E-3</v>
      </c>
      <c r="AF26" s="87">
        <f t="shared" si="19"/>
        <v>3.0603826109719741E-2</v>
      </c>
      <c r="AH26" s="85">
        <f t="shared" si="20"/>
        <v>0.24494319269178705</v>
      </c>
      <c r="AI26" s="43">
        <f t="shared" si="21"/>
        <v>0</v>
      </c>
      <c r="AJ26" s="43">
        <f t="shared" si="22"/>
        <v>5.5520331086073632E-3</v>
      </c>
      <c r="AK26" s="43">
        <f t="shared" si="23"/>
        <v>6.4095324793867056E-3</v>
      </c>
      <c r="AL26" s="43">
        <f t="shared" si="24"/>
        <v>1.7995564738012906E-2</v>
      </c>
      <c r="AM26" s="43">
        <f t="shared" si="25"/>
        <v>2.2444953365765397E-2</v>
      </c>
      <c r="AN26" s="43">
        <f t="shared" si="26"/>
        <v>-2.8754455397090786E-2</v>
      </c>
      <c r="AO26" s="43">
        <f t="shared" si="27"/>
        <v>4.2236968648663581E-2</v>
      </c>
      <c r="AP26" s="43">
        <f t="shared" si="28"/>
        <v>4.1857390546851123E-3</v>
      </c>
      <c r="AQ26" s="87">
        <f t="shared" si="29"/>
        <v>4.9390135047516319E-2</v>
      </c>
      <c r="AS26" s="85">
        <f t="shared" si="30"/>
        <v>0.33232644323122418</v>
      </c>
      <c r="AT26" s="43">
        <f t="shared" si="31"/>
        <v>0</v>
      </c>
      <c r="AU26" s="43">
        <f t="shared" si="32"/>
        <v>8.1288519729526849E-3</v>
      </c>
      <c r="AV26" s="43">
        <f t="shared" si="33"/>
        <v>1.0099045560312936E-2</v>
      </c>
      <c r="AW26" s="43">
        <f t="shared" si="34"/>
        <v>2.3261557662185579E-2</v>
      </c>
      <c r="AX26" s="43">
        <f t="shared" si="35"/>
        <v>2.7382118449866474E-2</v>
      </c>
      <c r="AY26" s="43">
        <f t="shared" si="36"/>
        <v>-3.2304891690179242E-2</v>
      </c>
      <c r="AZ26" s="43">
        <f t="shared" si="37"/>
        <v>5.5391565571074983E-2</v>
      </c>
      <c r="BA26" s="43">
        <f t="shared" si="38"/>
        <v>5.008986391824624E-3</v>
      </c>
      <c r="BB26" s="87">
        <f t="shared" si="39"/>
        <v>6.5763772064008366E-2</v>
      </c>
      <c r="BD26" s="85">
        <f t="shared" si="40"/>
        <v>0.39351343240631098</v>
      </c>
      <c r="BE26" s="43">
        <f t="shared" si="41"/>
        <v>0</v>
      </c>
      <c r="BF26" s="43">
        <f t="shared" si="42"/>
        <v>1.5637169434969022E-2</v>
      </c>
      <c r="BG26" s="43">
        <f t="shared" si="43"/>
        <v>1.6856807227272765E-2</v>
      </c>
      <c r="BH26" s="43">
        <f t="shared" si="44"/>
        <v>3.0265857738807363E-2</v>
      </c>
      <c r="BI26" s="43">
        <f t="shared" si="45"/>
        <v>3.5688694767724474E-2</v>
      </c>
      <c r="BJ26" s="43">
        <f t="shared" si="46"/>
        <v>-3.1925329986672878E-2</v>
      </c>
      <c r="BK26" s="43">
        <f t="shared" si="47"/>
        <v>6.2319221798914116E-2</v>
      </c>
      <c r="BL26" s="43">
        <f t="shared" si="48"/>
        <v>5.1344693922573603E-3</v>
      </c>
      <c r="BM26" s="87">
        <f t="shared" si="49"/>
        <v>7.3573697403532118E-2</v>
      </c>
    </row>
    <row r="27" spans="1:65">
      <c r="A27" s="85">
        <v>0</v>
      </c>
      <c r="B27" s="43">
        <v>0</v>
      </c>
      <c r="C27" s="43">
        <v>0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87">
        <v>0</v>
      </c>
      <c r="L27" s="85">
        <f t="shared" si="0"/>
        <v>1.9138691468454684E-2</v>
      </c>
      <c r="M27" s="43">
        <f t="shared" si="1"/>
        <v>0</v>
      </c>
      <c r="N27" s="43">
        <f t="shared" si="2"/>
        <v>6.9636665355038842E-4</v>
      </c>
      <c r="O27" s="43">
        <f t="shared" si="3"/>
        <v>5.3588336111673181E-4</v>
      </c>
      <c r="P27" s="43">
        <f t="shared" si="4"/>
        <v>1.2389789513444745E-3</v>
      </c>
      <c r="Q27" s="43">
        <f t="shared" si="5"/>
        <v>1.5369025060987676E-3</v>
      </c>
      <c r="R27" s="43">
        <f t="shared" si="6"/>
        <v>-2.782497468982262E-3</v>
      </c>
      <c r="S27" s="43">
        <f t="shared" si="7"/>
        <v>3.2518875211686145E-3</v>
      </c>
      <c r="T27" s="43">
        <f t="shared" si="8"/>
        <v>4.4496745107943818E-4</v>
      </c>
      <c r="U27" s="87">
        <f t="shared" si="9"/>
        <v>3.9471400033093624E-3</v>
      </c>
      <c r="W27" s="85">
        <f t="shared" si="10"/>
        <v>4.7519796996159464E-2</v>
      </c>
      <c r="X27" s="43">
        <f t="shared" si="11"/>
        <v>0</v>
      </c>
      <c r="Y27" s="43">
        <f t="shared" si="12"/>
        <v>1.7627673146722496E-3</v>
      </c>
      <c r="Z27" s="43">
        <f t="shared" si="13"/>
        <v>1.4945327753367391E-3</v>
      </c>
      <c r="AA27" s="43">
        <f t="shared" si="14"/>
        <v>3.5692170894086571E-3</v>
      </c>
      <c r="AB27" s="43">
        <f t="shared" si="15"/>
        <v>4.647464990534483E-3</v>
      </c>
      <c r="AC27" s="43">
        <f t="shared" si="16"/>
        <v>-6.3361925378586821E-3</v>
      </c>
      <c r="AD27" s="43">
        <f t="shared" si="17"/>
        <v>8.1810238173939155E-3</v>
      </c>
      <c r="AE27" s="43">
        <f t="shared" si="18"/>
        <v>9.4835101643053906E-4</v>
      </c>
      <c r="AF27" s="87">
        <f t="shared" si="19"/>
        <v>9.7093966011067394E-3</v>
      </c>
      <c r="AH27" s="85">
        <f t="shared" si="20"/>
        <v>8.377148003694021E-2</v>
      </c>
      <c r="AI27" s="43">
        <f t="shared" si="21"/>
        <v>0</v>
      </c>
      <c r="AJ27" s="43">
        <f t="shared" si="22"/>
        <v>1.7627673146722496E-3</v>
      </c>
      <c r="AK27" s="43">
        <f t="shared" si="23"/>
        <v>2.1470622644778371E-3</v>
      </c>
      <c r="AL27" s="43">
        <f t="shared" si="24"/>
        <v>6.1545354392033656E-3</v>
      </c>
      <c r="AM27" s="43">
        <f t="shared" si="25"/>
        <v>7.643942061130015E-3</v>
      </c>
      <c r="AN27" s="43">
        <f t="shared" si="26"/>
        <v>-9.6644967136966034E-3</v>
      </c>
      <c r="AO27" s="43">
        <f t="shared" si="27"/>
        <v>1.445119630665476E-2</v>
      </c>
      <c r="AP27" s="43">
        <f t="shared" si="28"/>
        <v>1.3993328423588908E-3</v>
      </c>
      <c r="AQ27" s="87">
        <f t="shared" si="29"/>
        <v>1.6863224588318342E-2</v>
      </c>
      <c r="AS27" s="85">
        <f t="shared" si="30"/>
        <v>0.12286170405496014</v>
      </c>
      <c r="AT27" s="43">
        <f t="shared" si="31"/>
        <v>0</v>
      </c>
      <c r="AU27" s="43">
        <f t="shared" si="32"/>
        <v>2.9154873844716486E-3</v>
      </c>
      <c r="AV27" s="43">
        <f t="shared" si="33"/>
        <v>3.7975375210114824E-3</v>
      </c>
      <c r="AW27" s="43">
        <f t="shared" si="34"/>
        <v>8.5102368100320406E-3</v>
      </c>
      <c r="AX27" s="43">
        <f t="shared" si="35"/>
        <v>9.8525448306545516E-3</v>
      </c>
      <c r="AY27" s="43">
        <f t="shared" si="36"/>
        <v>-1.1252757040495727E-2</v>
      </c>
      <c r="AZ27" s="43">
        <f t="shared" si="37"/>
        <v>2.0335803910393937E-2</v>
      </c>
      <c r="BA27" s="43">
        <f t="shared" si="38"/>
        <v>1.7676061971764509E-3</v>
      </c>
      <c r="BB27" s="87">
        <f t="shared" si="39"/>
        <v>2.4187844981966383E-2</v>
      </c>
      <c r="BD27" s="85">
        <f t="shared" si="40"/>
        <v>0.15213915905791983</v>
      </c>
      <c r="BE27" s="43">
        <f t="shared" si="41"/>
        <v>0</v>
      </c>
      <c r="BF27" s="43">
        <f t="shared" si="42"/>
        <v>6.5081535640918184E-3</v>
      </c>
      <c r="BG27" s="43">
        <f t="shared" si="43"/>
        <v>7.0310691229504736E-3</v>
      </c>
      <c r="BH27" s="43">
        <f t="shared" si="44"/>
        <v>1.1861734948528744E-2</v>
      </c>
      <c r="BI27" s="43">
        <f t="shared" si="45"/>
        <v>1.3827171097667519E-2</v>
      </c>
      <c r="BJ27" s="43">
        <f t="shared" si="46"/>
        <v>-1.1071139986852909E-2</v>
      </c>
      <c r="BK27" s="43">
        <f t="shared" si="47"/>
        <v>2.3650628617753723E-2</v>
      </c>
      <c r="BL27" s="43">
        <f t="shared" si="48"/>
        <v>1.82764874786142E-3</v>
      </c>
      <c r="BM27" s="87">
        <f t="shared" si="49"/>
        <v>2.7924827971112735E-2</v>
      </c>
    </row>
    <row r="28" spans="1:65">
      <c r="A28" s="85">
        <v>0</v>
      </c>
      <c r="B28" s="43">
        <v>0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87">
        <v>0</v>
      </c>
      <c r="L28" s="85">
        <f t="shared" si="0"/>
        <v>1.2344584650391162E-2</v>
      </c>
      <c r="M28" s="43">
        <f t="shared" si="1"/>
        <v>0</v>
      </c>
      <c r="N28" s="43">
        <f t="shared" si="2"/>
        <v>4.4916117262412192E-4</v>
      </c>
      <c r="O28" s="43">
        <f t="shared" si="3"/>
        <v>3.4564837021095298E-4</v>
      </c>
      <c r="P28" s="43">
        <f t="shared" si="4"/>
        <v>7.9914975222491926E-4</v>
      </c>
      <c r="Q28" s="43">
        <f t="shared" si="5"/>
        <v>9.9131244772955466E-4</v>
      </c>
      <c r="R28" s="43">
        <f t="shared" si="6"/>
        <v>-1.7947295718709925E-3</v>
      </c>
      <c r="S28" s="43">
        <f t="shared" si="7"/>
        <v>2.0974893108435654E-3</v>
      </c>
      <c r="T28" s="43">
        <f t="shared" si="8"/>
        <v>2.8700699708611942E-4</v>
      </c>
      <c r="U28" s="87">
        <f t="shared" si="9"/>
        <v>2.5459318354188374E-3</v>
      </c>
      <c r="W28" s="85">
        <f t="shared" si="10"/>
        <v>2.9239386206561961E-2</v>
      </c>
      <c r="X28" s="43">
        <f t="shared" si="11"/>
        <v>0</v>
      </c>
      <c r="Y28" s="43">
        <f t="shared" si="12"/>
        <v>1.083971805051245E-3</v>
      </c>
      <c r="Z28" s="43">
        <f t="shared" si="13"/>
        <v>9.1631647189487704E-4</v>
      </c>
      <c r="AA28" s="43">
        <f t="shared" si="14"/>
        <v>2.1863018799947328E-3</v>
      </c>
      <c r="AB28" s="43">
        <f t="shared" si="15"/>
        <v>2.8429787209587999E-3</v>
      </c>
      <c r="AC28" s="43">
        <f t="shared" si="16"/>
        <v>-3.9101853253898826E-3</v>
      </c>
      <c r="AD28" s="43">
        <f t="shared" si="17"/>
        <v>5.0317224219094091E-3</v>
      </c>
      <c r="AE28" s="43">
        <f t="shared" si="18"/>
        <v>5.8666288733826922E-4</v>
      </c>
      <c r="AF28" s="87">
        <f t="shared" si="19"/>
        <v>5.9761076487073773E-3</v>
      </c>
      <c r="AH28" s="85">
        <f t="shared" si="20"/>
        <v>4.720080832130559E-2</v>
      </c>
      <c r="AI28" s="43">
        <f t="shared" si="21"/>
        <v>0</v>
      </c>
      <c r="AJ28" s="43">
        <f t="shared" si="22"/>
        <v>1.083971805051245E-3</v>
      </c>
      <c r="AK28" s="43">
        <f t="shared" si="23"/>
        <v>1.2396216708175491E-3</v>
      </c>
      <c r="AL28" s="43">
        <f t="shared" si="24"/>
        <v>3.4672353508467691E-3</v>
      </c>
      <c r="AM28" s="43">
        <f t="shared" si="25"/>
        <v>4.3276267429988172E-3</v>
      </c>
      <c r="AN28" s="43">
        <f t="shared" si="26"/>
        <v>-5.5592418991561006E-3</v>
      </c>
      <c r="AO28" s="43">
        <f t="shared" si="27"/>
        <v>8.1383703169926637E-3</v>
      </c>
      <c r="AP28" s="43">
        <f t="shared" si="28"/>
        <v>8.1010837350961975E-4</v>
      </c>
      <c r="AQ28" s="87">
        <f t="shared" si="29"/>
        <v>9.5205754757604916E-3</v>
      </c>
      <c r="AS28" s="85">
        <f t="shared" si="30"/>
        <v>6.5901214342683673E-2</v>
      </c>
      <c r="AT28" s="43">
        <f t="shared" si="31"/>
        <v>0</v>
      </c>
      <c r="AU28" s="43">
        <f t="shared" si="32"/>
        <v>1.6354225545865491E-3</v>
      </c>
      <c r="AV28" s="43">
        <f t="shared" si="33"/>
        <v>2.0291939539333805E-3</v>
      </c>
      <c r="AW28" s="43">
        <f t="shared" si="34"/>
        <v>4.5941813637247119E-3</v>
      </c>
      <c r="AX28" s="43">
        <f t="shared" si="35"/>
        <v>5.3842021289830354E-3</v>
      </c>
      <c r="AY28" s="43">
        <f t="shared" si="36"/>
        <v>-6.3190511283152517E-3</v>
      </c>
      <c r="AZ28" s="43">
        <f t="shared" si="37"/>
        <v>1.0953512829751932E-2</v>
      </c>
      <c r="BA28" s="43">
        <f t="shared" si="38"/>
        <v>9.8628698171531024E-4</v>
      </c>
      <c r="BB28" s="87">
        <f t="shared" si="39"/>
        <v>1.3024606950498067E-2</v>
      </c>
      <c r="BD28" s="85">
        <f t="shared" si="40"/>
        <v>8.5587860558581683E-2</v>
      </c>
      <c r="BE28" s="43">
        <f t="shared" si="41"/>
        <v>0</v>
      </c>
      <c r="BF28" s="43">
        <f t="shared" si="42"/>
        <v>4.0511908665130554E-3</v>
      </c>
      <c r="BG28" s="43">
        <f t="shared" si="43"/>
        <v>4.2034742207415331E-3</v>
      </c>
      <c r="BH28" s="43">
        <f t="shared" si="44"/>
        <v>6.8477842858077741E-3</v>
      </c>
      <c r="BI28" s="43">
        <f t="shared" si="45"/>
        <v>8.0568067372452489E-3</v>
      </c>
      <c r="BJ28" s="43">
        <f t="shared" si="46"/>
        <v>-6.1969288099143361E-3</v>
      </c>
      <c r="BK28" s="43">
        <f t="shared" si="47"/>
        <v>1.3182455928628279E-2</v>
      </c>
      <c r="BL28" s="43">
        <f t="shared" si="48"/>
        <v>1.0266605884074089E-3</v>
      </c>
      <c r="BM28" s="87">
        <f t="shared" si="49"/>
        <v>1.5537416278177542E-2</v>
      </c>
    </row>
    <row r="29" spans="1:65">
      <c r="A29" s="85">
        <v>0</v>
      </c>
      <c r="B29" s="43">
        <v>0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87">
        <v>0</v>
      </c>
      <c r="L29" s="85">
        <f t="shared" si="0"/>
        <v>4.7800859047136728E-3</v>
      </c>
      <c r="M29" s="43">
        <f t="shared" si="1"/>
        <v>0</v>
      </c>
      <c r="N29" s="43">
        <f t="shared" si="2"/>
        <v>1.7392476547497266E-4</v>
      </c>
      <c r="O29" s="43">
        <f t="shared" si="3"/>
        <v>1.3384240533198299E-4</v>
      </c>
      <c r="P29" s="43">
        <f t="shared" si="4"/>
        <v>3.0944779225477759E-4</v>
      </c>
      <c r="Q29" s="43">
        <f t="shared" si="5"/>
        <v>3.8385727772615689E-4</v>
      </c>
      <c r="R29" s="43">
        <f t="shared" si="6"/>
        <v>-6.9495748720889482E-4</v>
      </c>
      <c r="S29" s="43">
        <f t="shared" si="7"/>
        <v>8.121925017325896E-4</v>
      </c>
      <c r="T29" s="43">
        <f t="shared" si="8"/>
        <v>1.1113521760184016E-4</v>
      </c>
      <c r="U29" s="87">
        <f t="shared" si="9"/>
        <v>9.8583899138816075E-4</v>
      </c>
      <c r="W29" s="85">
        <f t="shared" si="10"/>
        <v>1.3254605249819408E-3</v>
      </c>
      <c r="X29" s="43">
        <f t="shared" si="11"/>
        <v>0</v>
      </c>
      <c r="Y29" s="43">
        <f t="shared" si="12"/>
        <v>4.4119575706094358E-5</v>
      </c>
      <c r="Z29" s="43">
        <f t="shared" si="13"/>
        <v>1.7152990488838803E-5</v>
      </c>
      <c r="AA29" s="43">
        <f t="shared" si="14"/>
        <v>2.5804866339961615E-5</v>
      </c>
      <c r="AB29" s="43">
        <f t="shared" si="15"/>
        <v>5.2311493858334199E-6</v>
      </c>
      <c r="AC29" s="43">
        <f t="shared" si="16"/>
        <v>-2.6239205508420691E-4</v>
      </c>
      <c r="AD29" s="43">
        <f t="shared" si="17"/>
        <v>2.1220462132834448E-4</v>
      </c>
      <c r="AE29" s="43">
        <f t="shared" si="18"/>
        <v>4.9862000499560657E-5</v>
      </c>
      <c r="AF29" s="87">
        <f t="shared" si="19"/>
        <v>2.8444144125237131E-4</v>
      </c>
      <c r="AH29" s="85">
        <f t="shared" si="20"/>
        <v>-4.9759398000301224E-3</v>
      </c>
      <c r="AI29" s="43">
        <f t="shared" si="21"/>
        <v>0</v>
      </c>
      <c r="AJ29" s="43">
        <f t="shared" si="22"/>
        <v>4.4119575706094358E-5</v>
      </c>
      <c r="AK29" s="43">
        <f t="shared" si="23"/>
        <v>-9.627207533026018E-5</v>
      </c>
      <c r="AL29" s="43">
        <f t="shared" si="24"/>
        <v>-4.2358463845432859E-4</v>
      </c>
      <c r="AM29" s="43">
        <f t="shared" si="25"/>
        <v>-5.1562747020710736E-4</v>
      </c>
      <c r="AN29" s="43">
        <f t="shared" si="26"/>
        <v>3.1614596732349419E-4</v>
      </c>
      <c r="AO29" s="43">
        <f t="shared" si="27"/>
        <v>-8.7769972648532428E-4</v>
      </c>
      <c r="AP29" s="43">
        <f t="shared" si="28"/>
        <v>-2.8529312292250786E-5</v>
      </c>
      <c r="AQ29" s="87">
        <f t="shared" si="29"/>
        <v>-9.590631417758027E-4</v>
      </c>
      <c r="AS29" s="85">
        <f t="shared" si="30"/>
        <v>-1.0637870854034311E-2</v>
      </c>
      <c r="AT29" s="43">
        <f t="shared" si="31"/>
        <v>0</v>
      </c>
      <c r="AU29" s="43">
        <f t="shared" si="32"/>
        <v>-1.2284343675355363E-4</v>
      </c>
      <c r="AV29" s="43">
        <f t="shared" si="33"/>
        <v>-3.3533126067863646E-4</v>
      </c>
      <c r="AW29" s="43">
        <f t="shared" si="34"/>
        <v>-7.6479063254908245E-4</v>
      </c>
      <c r="AX29" s="43">
        <f t="shared" si="35"/>
        <v>-8.3552731526724457E-4</v>
      </c>
      <c r="AY29" s="43">
        <f t="shared" si="36"/>
        <v>5.4619377830563017E-4</v>
      </c>
      <c r="AZ29" s="43">
        <f t="shared" si="37"/>
        <v>-1.7300417984284493E-3</v>
      </c>
      <c r="BA29" s="43">
        <f t="shared" si="38"/>
        <v>-8.1870995446653615E-5</v>
      </c>
      <c r="BB29" s="87">
        <f t="shared" si="39"/>
        <v>-2.0199804608085764E-3</v>
      </c>
      <c r="BD29" s="85">
        <f t="shared" si="40"/>
        <v>-1.690847125978865E-2</v>
      </c>
      <c r="BE29" s="43">
        <f t="shared" si="41"/>
        <v>0</v>
      </c>
      <c r="BF29" s="43">
        <f t="shared" si="42"/>
        <v>-8.9231516854816259E-4</v>
      </c>
      <c r="BG29" s="43">
        <f t="shared" si="43"/>
        <v>-1.0278840994786065E-3</v>
      </c>
      <c r="BH29" s="43">
        <f t="shared" si="44"/>
        <v>-1.4826093632078032E-3</v>
      </c>
      <c r="BI29" s="43">
        <f t="shared" si="45"/>
        <v>-1.6868066727159655E-3</v>
      </c>
      <c r="BJ29" s="43">
        <f t="shared" si="46"/>
        <v>5.072953163269701E-4</v>
      </c>
      <c r="BK29" s="43">
        <f t="shared" si="47"/>
        <v>-2.4400058698572508E-3</v>
      </c>
      <c r="BL29" s="43">
        <f t="shared" si="48"/>
        <v>-9.4730816857006132E-5</v>
      </c>
      <c r="BM29" s="87">
        <f t="shared" si="49"/>
        <v>-2.8203617455093569E-3</v>
      </c>
    </row>
    <row r="30" spans="1:65">
      <c r="A30" s="85">
        <v>0</v>
      </c>
      <c r="B30" s="43">
        <v>0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87">
        <v>0</v>
      </c>
      <c r="L30" s="85">
        <f t="shared" si="0"/>
        <v>3.6069717945776798E-2</v>
      </c>
      <c r="M30" s="43">
        <f t="shared" si="1"/>
        <v>0</v>
      </c>
      <c r="N30" s="43">
        <f t="shared" si="2"/>
        <v>1.3124067976019815E-3</v>
      </c>
      <c r="O30" s="43">
        <f t="shared" si="3"/>
        <v>1.0099521024817515E-3</v>
      </c>
      <c r="P30" s="43">
        <f t="shared" si="4"/>
        <v>2.3350405846402351E-3</v>
      </c>
      <c r="Q30" s="43">
        <f t="shared" si="5"/>
        <v>2.8965219485622491E-3</v>
      </c>
      <c r="R30" s="43">
        <f t="shared" si="6"/>
        <v>-5.2440313934969196E-3</v>
      </c>
      <c r="S30" s="43">
        <f t="shared" si="7"/>
        <v>6.1286669401235672E-3</v>
      </c>
      <c r="T30" s="43">
        <f t="shared" si="8"/>
        <v>8.3860751305493946E-4</v>
      </c>
      <c r="U30" s="87">
        <f t="shared" si="9"/>
        <v>7.438973915563976E-3</v>
      </c>
      <c r="W30" s="85">
        <f t="shared" si="10"/>
        <v>9.1036492664505655E-2</v>
      </c>
      <c r="X30" s="43">
        <f t="shared" si="11"/>
        <v>0</v>
      </c>
      <c r="Y30" s="43">
        <f t="shared" si="12"/>
        <v>3.377745825448134E-3</v>
      </c>
      <c r="Z30" s="43">
        <f t="shared" si="13"/>
        <v>2.8666051611243885E-3</v>
      </c>
      <c r="AA30" s="43">
        <f t="shared" si="14"/>
        <v>6.8481020878621846E-3</v>
      </c>
      <c r="AB30" s="43">
        <f t="shared" si="15"/>
        <v>8.9208675176100909E-3</v>
      </c>
      <c r="AC30" s="43">
        <f t="shared" si="16"/>
        <v>-1.2126608820909237E-2</v>
      </c>
      <c r="AD30" s="43">
        <f t="shared" si="17"/>
        <v>1.5675114103291452E-2</v>
      </c>
      <c r="AE30" s="43">
        <f t="shared" si="18"/>
        <v>1.8135297551344271E-3</v>
      </c>
      <c r="AF30" s="87">
        <f t="shared" si="19"/>
        <v>1.8598957094283091E-2</v>
      </c>
      <c r="AH30" s="85">
        <f t="shared" si="20"/>
        <v>0.14795104023791111</v>
      </c>
      <c r="AI30" s="43">
        <f t="shared" si="21"/>
        <v>0</v>
      </c>
      <c r="AJ30" s="43">
        <f t="shared" si="22"/>
        <v>3.377745825448134E-3</v>
      </c>
      <c r="AK30" s="43">
        <f t="shared" si="23"/>
        <v>3.8910657526779646E-3</v>
      </c>
      <c r="AL30" s="43">
        <f t="shared" si="24"/>
        <v>1.0907009478348408E-2</v>
      </c>
      <c r="AM30" s="43">
        <f t="shared" si="25"/>
        <v>1.3625287353654071E-2</v>
      </c>
      <c r="AN30" s="43">
        <f t="shared" si="26"/>
        <v>-1.735199176772019E-2</v>
      </c>
      <c r="AO30" s="43">
        <f t="shared" si="27"/>
        <v>2.5519182033380272E-2</v>
      </c>
      <c r="AP30" s="43">
        <f t="shared" si="28"/>
        <v>2.5215638223435627E-3</v>
      </c>
      <c r="AQ30" s="87">
        <f t="shared" si="29"/>
        <v>2.9830349657549455E-2</v>
      </c>
      <c r="AS30" s="85">
        <f t="shared" si="30"/>
        <v>0.20464636784958026</v>
      </c>
      <c r="AT30" s="43">
        <f t="shared" si="31"/>
        <v>0</v>
      </c>
      <c r="AU30" s="43">
        <f t="shared" si="32"/>
        <v>5.0496175950163012E-3</v>
      </c>
      <c r="AV30" s="43">
        <f t="shared" si="33"/>
        <v>6.2848672141633879E-3</v>
      </c>
      <c r="AW30" s="43">
        <f t="shared" si="34"/>
        <v>1.4323650450086566E-2</v>
      </c>
      <c r="AX30" s="43">
        <f t="shared" si="35"/>
        <v>1.6828580778744454E-2</v>
      </c>
      <c r="AY30" s="43">
        <f t="shared" si="36"/>
        <v>-1.9655558498854371E-2</v>
      </c>
      <c r="AZ30" s="43">
        <f t="shared" si="37"/>
        <v>3.4054046295255935E-2</v>
      </c>
      <c r="BA30" s="43">
        <f t="shared" si="38"/>
        <v>3.0556968191870959E-3</v>
      </c>
      <c r="BB30" s="87">
        <f t="shared" si="39"/>
        <v>4.045376672104737E-2</v>
      </c>
      <c r="BD30" s="85">
        <f t="shared" si="40"/>
        <v>0.26863691178618587</v>
      </c>
      <c r="BE30" s="43">
        <f t="shared" si="41"/>
        <v>0</v>
      </c>
      <c r="BF30" s="43">
        <f t="shared" si="42"/>
        <v>1.2901962103557117E-2</v>
      </c>
      <c r="BG30" s="43">
        <f t="shared" si="43"/>
        <v>1.3352265866927514E-2</v>
      </c>
      <c r="BH30" s="43">
        <f t="shared" si="44"/>
        <v>2.1648883769145366E-2</v>
      </c>
      <c r="BI30" s="43">
        <f t="shared" si="45"/>
        <v>2.5515759932300271E-2</v>
      </c>
      <c r="BJ30" s="43">
        <f t="shared" si="46"/>
        <v>-1.9258605483314165E-2</v>
      </c>
      <c r="BK30" s="43">
        <f t="shared" si="47"/>
        <v>4.1299123985820536E-2</v>
      </c>
      <c r="BL30" s="43">
        <f t="shared" si="48"/>
        <v>3.1869293828537116E-3</v>
      </c>
      <c r="BM30" s="87">
        <f t="shared" si="49"/>
        <v>4.8621538616970127E-2</v>
      </c>
    </row>
    <row r="31" spans="1:65">
      <c r="A31" s="85">
        <v>0</v>
      </c>
      <c r="B31" s="43">
        <v>0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87">
        <v>0</v>
      </c>
      <c r="L31" s="85">
        <f t="shared" si="0"/>
        <v>1.6360059875833468E-2</v>
      </c>
      <c r="M31" s="43">
        <f t="shared" si="1"/>
        <v>0</v>
      </c>
      <c r="N31" s="43">
        <f t="shared" si="2"/>
        <v>5.9526536421760962E-4</v>
      </c>
      <c r="O31" s="43">
        <f t="shared" si="3"/>
        <v>4.5808167652333767E-4</v>
      </c>
      <c r="P31" s="43">
        <f t="shared" si="4"/>
        <v>1.0590990435423748E-3</v>
      </c>
      <c r="Q31" s="43">
        <f t="shared" si="5"/>
        <v>1.3137688678736268E-3</v>
      </c>
      <c r="R31" s="43">
        <f t="shared" si="6"/>
        <v>-2.3785233840012605E-3</v>
      </c>
      <c r="S31" s="43">
        <f t="shared" si="7"/>
        <v>2.7797655154994678E-3</v>
      </c>
      <c r="T31" s="43">
        <f t="shared" si="8"/>
        <v>3.8036530106853709E-4</v>
      </c>
      <c r="U31" s="87">
        <f t="shared" si="9"/>
        <v>3.3740784681583406E-3</v>
      </c>
      <c r="W31" s="85">
        <f t="shared" si="10"/>
        <v>3.8575773338822027E-2</v>
      </c>
      <c r="X31" s="43">
        <f t="shared" si="11"/>
        <v>0</v>
      </c>
      <c r="Y31" s="43">
        <f t="shared" si="12"/>
        <v>1.4300056283379956E-3</v>
      </c>
      <c r="Z31" s="43">
        <f t="shared" si="13"/>
        <v>1.2084781216859107E-3</v>
      </c>
      <c r="AA31" s="43">
        <f t="shared" si="14"/>
        <v>2.8831260436614362E-3</v>
      </c>
      <c r="AB31" s="43">
        <f t="shared" si="15"/>
        <v>3.7486058334558533E-3</v>
      </c>
      <c r="AC31" s="43">
        <f t="shared" si="16"/>
        <v>-5.1602286740903801E-3</v>
      </c>
      <c r="AD31" s="43">
        <f t="shared" si="17"/>
        <v>6.6381169623824371E-3</v>
      </c>
      <c r="AE31" s="43">
        <f t="shared" si="18"/>
        <v>7.7439593665815857E-4</v>
      </c>
      <c r="AF31" s="87">
        <f t="shared" si="19"/>
        <v>7.8845666643253213E-3</v>
      </c>
      <c r="AH31" s="85">
        <f t="shared" si="20"/>
        <v>5.9387741045230237E-2</v>
      </c>
      <c r="AI31" s="43">
        <f t="shared" si="21"/>
        <v>0</v>
      </c>
      <c r="AJ31" s="43">
        <f t="shared" si="22"/>
        <v>1.4300056283379956E-3</v>
      </c>
      <c r="AK31" s="43">
        <f t="shared" si="23"/>
        <v>1.5830930779130877E-3</v>
      </c>
      <c r="AL31" s="43">
        <f t="shared" si="24"/>
        <v>4.3673484988281204E-3</v>
      </c>
      <c r="AM31" s="43">
        <f t="shared" si="25"/>
        <v>5.4688731092144187E-3</v>
      </c>
      <c r="AN31" s="43">
        <f t="shared" si="26"/>
        <v>-7.0709967602705414E-3</v>
      </c>
      <c r="AO31" s="43">
        <f t="shared" si="27"/>
        <v>1.0237801622907248E-2</v>
      </c>
      <c r="AP31" s="43">
        <f t="shared" si="28"/>
        <v>1.0333030662068596E-3</v>
      </c>
      <c r="AQ31" s="87">
        <f t="shared" si="29"/>
        <v>1.199155493517501E-2</v>
      </c>
      <c r="AS31" s="85">
        <f t="shared" si="30"/>
        <v>6.9460030175828885E-2</v>
      </c>
      <c r="AT31" s="43">
        <f t="shared" si="31"/>
        <v>0</v>
      </c>
      <c r="AU31" s="43">
        <f t="shared" si="32"/>
        <v>1.7270243874096022E-3</v>
      </c>
      <c r="AV31" s="43">
        <f t="shared" si="33"/>
        <v>2.0083672840430509E-3</v>
      </c>
      <c r="AW31" s="43">
        <f t="shared" si="34"/>
        <v>4.9743367141270685E-3</v>
      </c>
      <c r="AX31" s="43">
        <f t="shared" si="35"/>
        <v>6.0379587624211431E-3</v>
      </c>
      <c r="AY31" s="43">
        <f t="shared" si="36"/>
        <v>-7.480240186934081E-3</v>
      </c>
      <c r="AZ31" s="43">
        <f t="shared" si="37"/>
        <v>1.1754075082421244E-2</v>
      </c>
      <c r="BA31" s="43">
        <f t="shared" si="38"/>
        <v>1.128195224080093E-3</v>
      </c>
      <c r="BB31" s="87">
        <f t="shared" si="39"/>
        <v>1.3878873215640556E-2</v>
      </c>
      <c r="BD31" s="85">
        <f t="shared" si="40"/>
        <v>6.7741040745065734E-2</v>
      </c>
      <c r="BE31" s="43">
        <f t="shared" si="41"/>
        <v>0</v>
      </c>
      <c r="BF31" s="43">
        <f t="shared" si="42"/>
        <v>1.5160854519589981E-3</v>
      </c>
      <c r="BG31" s="43">
        <f t="shared" si="43"/>
        <v>1.8185144895563087E-3</v>
      </c>
      <c r="BH31" s="43">
        <f t="shared" si="44"/>
        <v>4.7775576608686558E-3</v>
      </c>
      <c r="BI31" s="43">
        <f t="shared" si="45"/>
        <v>5.804593514535418E-3</v>
      </c>
      <c r="BJ31" s="43">
        <f t="shared" si="46"/>
        <v>-7.4909036068121675E-3</v>
      </c>
      <c r="BK31" s="43">
        <f t="shared" si="47"/>
        <v>1.1559449264152274E-2</v>
      </c>
      <c r="BL31" s="43">
        <f t="shared" si="48"/>
        <v>1.1246699002425843E-3</v>
      </c>
      <c r="BM31" s="87">
        <f t="shared" si="49"/>
        <v>1.3659460897847399E-2</v>
      </c>
    </row>
    <row r="32" spans="1:65">
      <c r="A32" s="85">
        <v>0</v>
      </c>
      <c r="B32" s="43">
        <v>0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87">
        <v>0</v>
      </c>
      <c r="L32" s="85">
        <f t="shared" si="0"/>
        <v>1.3641308804001826E-2</v>
      </c>
      <c r="M32" s="43">
        <f t="shared" si="1"/>
        <v>0</v>
      </c>
      <c r="N32" s="43">
        <f t="shared" si="2"/>
        <v>4.9634284441794224E-4</v>
      </c>
      <c r="O32" s="43">
        <f t="shared" si="3"/>
        <v>3.819566465120516E-4</v>
      </c>
      <c r="P32" s="43">
        <f t="shared" si="4"/>
        <v>8.8309561313561376E-4</v>
      </c>
      <c r="Q32" s="43">
        <f t="shared" si="5"/>
        <v>1.0954438406561762E-3</v>
      </c>
      <c r="R32" s="43">
        <f t="shared" si="6"/>
        <v>-1.9832550873868748E-3</v>
      </c>
      <c r="S32" s="43">
        <f t="shared" si="7"/>
        <v>2.3178179106579672E-3</v>
      </c>
      <c r="T32" s="43">
        <f t="shared" si="8"/>
        <v>3.1715535087176454E-4</v>
      </c>
      <c r="U32" s="87">
        <f t="shared" si="9"/>
        <v>2.8133666173844928E-3</v>
      </c>
      <c r="W32" s="85">
        <f t="shared" si="10"/>
        <v>3.1248162476552731E-2</v>
      </c>
      <c r="X32" s="43">
        <f t="shared" si="11"/>
        <v>0</v>
      </c>
      <c r="Y32" s="43">
        <f t="shared" si="12"/>
        <v>1.1579083489172517E-3</v>
      </c>
      <c r="Z32" s="43">
        <f t="shared" si="13"/>
        <v>9.7667625470249835E-4</v>
      </c>
      <c r="AA32" s="43">
        <f t="shared" si="14"/>
        <v>2.3287109673029516E-3</v>
      </c>
      <c r="AB32" s="43">
        <f t="shared" si="15"/>
        <v>3.0251508582113569E-3</v>
      </c>
      <c r="AC32" s="43">
        <f t="shared" si="16"/>
        <v>-4.1878693161558874E-3</v>
      </c>
      <c r="AD32" s="43">
        <f t="shared" si="17"/>
        <v>5.3757178721298687E-3</v>
      </c>
      <c r="AE32" s="43">
        <f t="shared" si="18"/>
        <v>6.2944060585071529E-4</v>
      </c>
      <c r="AF32" s="87">
        <f t="shared" si="19"/>
        <v>6.3881113940483869E-3</v>
      </c>
      <c r="AH32" s="85">
        <f t="shared" si="20"/>
        <v>4.9012959944761625E-2</v>
      </c>
      <c r="AI32" s="43">
        <f t="shared" si="21"/>
        <v>0</v>
      </c>
      <c r="AJ32" s="43">
        <f t="shared" si="22"/>
        <v>1.1579083489172517E-3</v>
      </c>
      <c r="AK32" s="43">
        <f t="shared" si="23"/>
        <v>1.2964422143569819E-3</v>
      </c>
      <c r="AL32" s="43">
        <f t="shared" si="24"/>
        <v>3.5956219910830462E-3</v>
      </c>
      <c r="AM32" s="43">
        <f t="shared" si="25"/>
        <v>4.4935463591148387E-3</v>
      </c>
      <c r="AN32" s="43">
        <f t="shared" si="26"/>
        <v>-5.8188735795949402E-3</v>
      </c>
      <c r="AO32" s="43">
        <f t="shared" si="27"/>
        <v>8.4483571268963182E-3</v>
      </c>
      <c r="AP32" s="43">
        <f t="shared" si="28"/>
        <v>8.5044002235912079E-4</v>
      </c>
      <c r="AQ32" s="87">
        <f t="shared" si="29"/>
        <v>9.8937777426219113E-3</v>
      </c>
      <c r="AS32" s="85">
        <f t="shared" si="30"/>
        <v>6.5899809028932596E-2</v>
      </c>
      <c r="AT32" s="43">
        <f t="shared" si="31"/>
        <v>0</v>
      </c>
      <c r="AU32" s="43">
        <f t="shared" si="32"/>
        <v>1.6558796536103142E-3</v>
      </c>
      <c r="AV32" s="43">
        <f t="shared" si="33"/>
        <v>2.0094421337586671E-3</v>
      </c>
      <c r="AW32" s="43">
        <f t="shared" si="34"/>
        <v>4.6132772881777992E-3</v>
      </c>
      <c r="AX32" s="43">
        <f t="shared" si="35"/>
        <v>5.4476555409565678E-3</v>
      </c>
      <c r="AY32" s="43">
        <f t="shared" si="36"/>
        <v>-6.5049968525817863E-3</v>
      </c>
      <c r="AZ32" s="43">
        <f t="shared" si="37"/>
        <v>1.0990488389129541E-2</v>
      </c>
      <c r="BA32" s="43">
        <f t="shared" si="38"/>
        <v>1.0095329086433908E-3</v>
      </c>
      <c r="BB32" s="87">
        <f t="shared" si="39"/>
        <v>1.3057989826168851E-2</v>
      </c>
      <c r="BD32" s="85">
        <f t="shared" si="40"/>
        <v>7.8653452957257647E-2</v>
      </c>
      <c r="BE32" s="43">
        <f t="shared" si="41"/>
        <v>0</v>
      </c>
      <c r="BF32" s="43">
        <f t="shared" si="42"/>
        <v>3.2208922274006113E-3</v>
      </c>
      <c r="BG32" s="43">
        <f t="shared" si="43"/>
        <v>3.4180109686504801E-3</v>
      </c>
      <c r="BH32" s="43">
        <f t="shared" si="44"/>
        <v>6.0732338957623783E-3</v>
      </c>
      <c r="BI32" s="43">
        <f t="shared" si="45"/>
        <v>7.1790549454651496E-3</v>
      </c>
      <c r="BJ32" s="43">
        <f t="shared" si="46"/>
        <v>-6.4258820786631567E-3</v>
      </c>
      <c r="BK32" s="43">
        <f t="shared" si="47"/>
        <v>1.243446956844336E-2</v>
      </c>
      <c r="BL32" s="43">
        <f t="shared" si="48"/>
        <v>1.0356882323184539E-3</v>
      </c>
      <c r="BM32" s="87">
        <f t="shared" si="49"/>
        <v>1.4685868697640513E-2</v>
      </c>
    </row>
    <row r="33" spans="1:65">
      <c r="A33" s="85">
        <v>0</v>
      </c>
      <c r="B33" s="43">
        <v>0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87">
        <v>0</v>
      </c>
      <c r="L33" s="85">
        <f t="shared" si="0"/>
        <v>2.7197136371917511E-3</v>
      </c>
      <c r="M33" s="43">
        <f t="shared" si="1"/>
        <v>0</v>
      </c>
      <c r="N33" s="43">
        <f t="shared" si="2"/>
        <v>9.895754301009668E-5</v>
      </c>
      <c r="O33" s="43">
        <f t="shared" si="3"/>
        <v>7.6151981841369123E-5</v>
      </c>
      <c r="P33" s="43">
        <f t="shared" si="4"/>
        <v>1.7606574387382499E-4</v>
      </c>
      <c r="Q33" s="43">
        <f t="shared" si="5"/>
        <v>2.1840232451422121E-4</v>
      </c>
      <c r="R33" s="43">
        <f t="shared" si="6"/>
        <v>-3.954082401252911E-4</v>
      </c>
      <c r="S33" s="43">
        <f t="shared" si="7"/>
        <v>4.6211115595407357E-4</v>
      </c>
      <c r="T33" s="43">
        <f t="shared" si="8"/>
        <v>6.3232329483020572E-5</v>
      </c>
      <c r="U33" s="87">
        <f t="shared" si="9"/>
        <v>5.6091036906047952E-4</v>
      </c>
      <c r="W33" s="85">
        <f t="shared" si="10"/>
        <v>1.4052923941302005E-3</v>
      </c>
      <c r="X33" s="43">
        <f t="shared" si="11"/>
        <v>0</v>
      </c>
      <c r="Y33" s="43">
        <f t="shared" si="12"/>
        <v>4.9569062310317062E-5</v>
      </c>
      <c r="Z33" s="43">
        <f t="shared" si="13"/>
        <v>3.1753811605567419E-5</v>
      </c>
      <c r="AA33" s="43">
        <f t="shared" si="14"/>
        <v>6.8144841811929223E-5</v>
      </c>
      <c r="AB33" s="43">
        <f t="shared" si="15"/>
        <v>7.4342065712059303E-5</v>
      </c>
      <c r="AC33" s="43">
        <f t="shared" si="16"/>
        <v>-2.3082507103998164E-4</v>
      </c>
      <c r="AD33" s="43">
        <f t="shared" si="17"/>
        <v>2.3382683308371529E-4</v>
      </c>
      <c r="AE33" s="43">
        <f t="shared" si="18"/>
        <v>3.9919000442343897E-5</v>
      </c>
      <c r="AF33" s="87">
        <f t="shared" si="19"/>
        <v>2.9404153716374777E-4</v>
      </c>
      <c r="AH33" s="85">
        <f t="shared" si="20"/>
        <v>-7.5138217208025118E-4</v>
      </c>
      <c r="AI33" s="43">
        <f t="shared" si="21"/>
        <v>0</v>
      </c>
      <c r="AJ33" s="43">
        <f t="shared" si="22"/>
        <v>4.9569062310317062E-5</v>
      </c>
      <c r="AK33" s="43">
        <f t="shared" si="23"/>
        <v>-7.0662826601192993E-6</v>
      </c>
      <c r="AL33" s="43">
        <f t="shared" si="24"/>
        <v>-8.5660164269778501E-5</v>
      </c>
      <c r="AM33" s="43">
        <f t="shared" si="25"/>
        <v>-1.0392347520410676E-4</v>
      </c>
      <c r="AN33" s="43">
        <f t="shared" si="26"/>
        <v>-3.281856865037307E-5</v>
      </c>
      <c r="AO33" s="43">
        <f t="shared" si="27"/>
        <v>-1.3919644194958922E-4</v>
      </c>
      <c r="AP33" s="43">
        <f t="shared" si="28"/>
        <v>1.3089321039357529E-5</v>
      </c>
      <c r="AQ33" s="87">
        <f t="shared" si="29"/>
        <v>-1.3155191331709615E-4</v>
      </c>
      <c r="AS33" s="85">
        <f t="shared" si="30"/>
        <v>-2.8193818696076248E-3</v>
      </c>
      <c r="AT33" s="43">
        <f t="shared" si="31"/>
        <v>0</v>
      </c>
      <c r="AU33" s="43">
        <f t="shared" si="32"/>
        <v>-1.141356993502354E-5</v>
      </c>
      <c r="AV33" s="43">
        <f t="shared" si="33"/>
        <v>-9.4381779489059796E-5</v>
      </c>
      <c r="AW33" s="43">
        <f t="shared" si="34"/>
        <v>-2.1028441098918331E-4</v>
      </c>
      <c r="AX33" s="43">
        <f t="shared" si="35"/>
        <v>-2.2076572858258249E-4</v>
      </c>
      <c r="AY33" s="43">
        <f t="shared" si="36"/>
        <v>5.1205556509441999E-5</v>
      </c>
      <c r="AZ33" s="43">
        <f t="shared" si="37"/>
        <v>-4.5051127961821011E-4</v>
      </c>
      <c r="BA33" s="43">
        <f t="shared" si="38"/>
        <v>-6.3935344699643337E-6</v>
      </c>
      <c r="BB33" s="87">
        <f t="shared" si="39"/>
        <v>-5.1904810038382499E-4</v>
      </c>
      <c r="BD33" s="85">
        <f t="shared" si="40"/>
        <v>-3.3378194728027472E-3</v>
      </c>
      <c r="BE33" s="43">
        <f t="shared" si="41"/>
        <v>0</v>
      </c>
      <c r="BF33" s="43">
        <f t="shared" si="42"/>
        <v>-7.5031573721697219E-5</v>
      </c>
      <c r="BG33" s="43">
        <f t="shared" si="43"/>
        <v>-1.5164032103221877E-4</v>
      </c>
      <c r="BH33" s="43">
        <f t="shared" si="44"/>
        <v>-2.696318734602039E-4</v>
      </c>
      <c r="BI33" s="43">
        <f t="shared" si="45"/>
        <v>-2.9114738283696597E-4</v>
      </c>
      <c r="BJ33" s="43">
        <f t="shared" si="46"/>
        <v>4.7989528682555271E-5</v>
      </c>
      <c r="BK33" s="43">
        <f t="shared" si="47"/>
        <v>-5.0920933845296373E-4</v>
      </c>
      <c r="BL33" s="43">
        <f t="shared" si="48"/>
        <v>-7.4567524328538775E-6</v>
      </c>
      <c r="BM33" s="87">
        <f t="shared" si="49"/>
        <v>-5.8522162891894267E-4</v>
      </c>
    </row>
    <row r="34" spans="1:65">
      <c r="A34" s="85">
        <v>0</v>
      </c>
      <c r="B34" s="43">
        <v>0</v>
      </c>
      <c r="C34" s="43">
        <v>0</v>
      </c>
      <c r="D34" s="43">
        <v>0</v>
      </c>
      <c r="E34" s="43">
        <v>0</v>
      </c>
      <c r="F34" s="43">
        <v>0</v>
      </c>
      <c r="G34" s="43">
        <v>0</v>
      </c>
      <c r="H34" s="43">
        <v>0</v>
      </c>
      <c r="I34" s="43">
        <v>0</v>
      </c>
      <c r="J34" s="87">
        <v>0</v>
      </c>
      <c r="L34" s="85">
        <f t="shared" si="0"/>
        <v>2.2743486356168692E-2</v>
      </c>
      <c r="M34" s="43">
        <f t="shared" si="1"/>
        <v>0</v>
      </c>
      <c r="N34" s="43">
        <f t="shared" si="2"/>
        <v>8.2752812594417675E-4</v>
      </c>
      <c r="O34" s="43">
        <f t="shared" si="3"/>
        <v>6.3681761797272413E-4</v>
      </c>
      <c r="P34" s="43">
        <f t="shared" si="4"/>
        <v>1.4723420836752995E-3</v>
      </c>
      <c r="Q34" s="43">
        <f t="shared" si="5"/>
        <v>1.8263798878743892E-3</v>
      </c>
      <c r="R34" s="43">
        <f t="shared" si="6"/>
        <v>-3.3065841165880769E-3</v>
      </c>
      <c r="S34" s="43">
        <f t="shared" si="7"/>
        <v>3.8643843332443512E-3</v>
      </c>
      <c r="T34" s="43">
        <f t="shared" si="8"/>
        <v>5.2877759011083999E-4</v>
      </c>
      <c r="U34" s="87">
        <f t="shared" si="9"/>
        <v>4.6905884322927839E-3</v>
      </c>
      <c r="W34" s="85">
        <f t="shared" si="10"/>
        <v>5.5479245019122977E-2</v>
      </c>
      <c r="X34" s="43">
        <f t="shared" si="11"/>
        <v>0</v>
      </c>
      <c r="Y34" s="43">
        <f t="shared" si="12"/>
        <v>2.0575519051948691E-3</v>
      </c>
      <c r="Z34" s="43">
        <f t="shared" si="13"/>
        <v>1.7425573445543538E-3</v>
      </c>
      <c r="AA34" s="43">
        <f t="shared" si="14"/>
        <v>4.160120163370494E-3</v>
      </c>
      <c r="AB34" s="43">
        <f t="shared" si="15"/>
        <v>5.4142113307731514E-3</v>
      </c>
      <c r="AC34" s="43">
        <f t="shared" si="16"/>
        <v>-7.405540164051011E-3</v>
      </c>
      <c r="AD34" s="43">
        <f t="shared" si="17"/>
        <v>9.5498223459576335E-3</v>
      </c>
      <c r="AE34" s="43">
        <f t="shared" si="18"/>
        <v>1.1093977810383978E-3</v>
      </c>
      <c r="AF34" s="87">
        <f t="shared" si="19"/>
        <v>1.1336976507463932E-2</v>
      </c>
      <c r="AH34" s="85">
        <f t="shared" si="20"/>
        <v>8.93353391873698E-2</v>
      </c>
      <c r="AI34" s="43">
        <f t="shared" si="21"/>
        <v>0</v>
      </c>
      <c r="AJ34" s="43">
        <f t="shared" si="22"/>
        <v>2.0575519051948691E-3</v>
      </c>
      <c r="AK34" s="43">
        <f t="shared" si="23"/>
        <v>2.3519662872251491E-3</v>
      </c>
      <c r="AL34" s="43">
        <f t="shared" si="24"/>
        <v>6.5745951384242598E-3</v>
      </c>
      <c r="AM34" s="43">
        <f t="shared" si="25"/>
        <v>8.2126747775861236E-3</v>
      </c>
      <c r="AN34" s="43">
        <f t="shared" si="26"/>
        <v>-1.0513902870162517E-2</v>
      </c>
      <c r="AO34" s="43">
        <f t="shared" si="27"/>
        <v>1.5405648405364604E-2</v>
      </c>
      <c r="AP34" s="43">
        <f t="shared" si="28"/>
        <v>1.530577761830521E-3</v>
      </c>
      <c r="AQ34" s="87">
        <f t="shared" si="29"/>
        <v>1.8018064216578453E-2</v>
      </c>
      <c r="AS34" s="85">
        <f t="shared" si="30"/>
        <v>0.12116929350063924</v>
      </c>
      <c r="AT34" s="43">
        <f t="shared" si="31"/>
        <v>0</v>
      </c>
      <c r="AU34" s="43">
        <f t="shared" si="32"/>
        <v>2.9962939809902588E-3</v>
      </c>
      <c r="AV34" s="43">
        <f t="shared" si="33"/>
        <v>3.6960658730308777E-3</v>
      </c>
      <c r="AW34" s="43">
        <f t="shared" si="34"/>
        <v>8.4930105913542959E-3</v>
      </c>
      <c r="AX34" s="43">
        <f t="shared" si="35"/>
        <v>1.0011297359764047E-2</v>
      </c>
      <c r="AY34" s="43">
        <f t="shared" si="36"/>
        <v>-1.18073364063222E-2</v>
      </c>
      <c r="AZ34" s="43">
        <f t="shared" si="37"/>
        <v>2.0197903612768756E-2</v>
      </c>
      <c r="BA34" s="43">
        <f t="shared" si="38"/>
        <v>1.8304889914681995E-3</v>
      </c>
      <c r="BB34" s="87">
        <f t="shared" si="39"/>
        <v>2.3983024429289061E-2</v>
      </c>
      <c r="BD34" s="85">
        <f t="shared" si="40"/>
        <v>0.14347599573028522</v>
      </c>
      <c r="BE34" s="43">
        <f t="shared" si="41"/>
        <v>0</v>
      </c>
      <c r="BF34" s="43">
        <f t="shared" si="42"/>
        <v>5.7335720221043333E-3</v>
      </c>
      <c r="BG34" s="43">
        <f t="shared" si="43"/>
        <v>6.1597167124672839E-3</v>
      </c>
      <c r="BH34" s="43">
        <f t="shared" si="44"/>
        <v>1.1046540978169034E-2</v>
      </c>
      <c r="BI34" s="43">
        <f t="shared" si="45"/>
        <v>1.3039593521552182E-2</v>
      </c>
      <c r="BJ34" s="43">
        <f t="shared" si="46"/>
        <v>-1.1668961075029695E-2</v>
      </c>
      <c r="BK34" s="43">
        <f t="shared" si="47"/>
        <v>2.272349225027407E-2</v>
      </c>
      <c r="BL34" s="43">
        <f t="shared" si="48"/>
        <v>1.8762358399938873E-3</v>
      </c>
      <c r="BM34" s="87">
        <f t="shared" si="49"/>
        <v>2.6830258479096775E-2</v>
      </c>
    </row>
    <row r="35" spans="1:65">
      <c r="A35" s="85">
        <v>0</v>
      </c>
      <c r="B35" s="43">
        <v>0</v>
      </c>
      <c r="C35" s="43">
        <v>0</v>
      </c>
      <c r="D35" s="43">
        <v>0</v>
      </c>
      <c r="E35" s="43">
        <v>0</v>
      </c>
      <c r="F35" s="43">
        <v>0</v>
      </c>
      <c r="G35" s="43">
        <v>0</v>
      </c>
      <c r="H35" s="43">
        <v>0</v>
      </c>
      <c r="I35" s="43">
        <v>0</v>
      </c>
      <c r="J35" s="87">
        <v>0</v>
      </c>
      <c r="L35" s="85">
        <f t="shared" si="0"/>
        <v>3.7549153429368397E-2</v>
      </c>
      <c r="M35" s="43">
        <f t="shared" si="1"/>
        <v>0</v>
      </c>
      <c r="N35" s="43">
        <f t="shared" si="2"/>
        <v>1.3662364723501458E-3</v>
      </c>
      <c r="O35" s="43">
        <f t="shared" si="3"/>
        <v>1.0513762960223164E-3</v>
      </c>
      <c r="P35" s="43">
        <f t="shared" si="4"/>
        <v>2.4308146048789411E-3</v>
      </c>
      <c r="Q35" s="43">
        <f t="shared" si="5"/>
        <v>3.0153256873701544E-3</v>
      </c>
      <c r="R35" s="43">
        <f t="shared" si="6"/>
        <v>-5.4591205752939735E-3</v>
      </c>
      <c r="S35" s="43">
        <f t="shared" si="7"/>
        <v>6.380040331841347E-3</v>
      </c>
      <c r="T35" s="43">
        <f t="shared" si="8"/>
        <v>8.7300383723704317E-4</v>
      </c>
      <c r="U35" s="87">
        <f t="shared" si="9"/>
        <v>7.7440908557280799E-3</v>
      </c>
      <c r="W35" s="85">
        <f t="shared" si="10"/>
        <v>7.0322676027495312E-2</v>
      </c>
      <c r="X35" s="43">
        <f t="shared" si="11"/>
        <v>0</v>
      </c>
      <c r="Y35" s="43">
        <f t="shared" si="12"/>
        <v>2.597679205679119E-3</v>
      </c>
      <c r="Z35" s="43">
        <f t="shared" si="13"/>
        <v>2.1583916027358247E-3</v>
      </c>
      <c r="AA35" s="43">
        <f t="shared" si="14"/>
        <v>5.1216933024093633E-3</v>
      </c>
      <c r="AB35" s="43">
        <f t="shared" si="15"/>
        <v>6.6072960486735577E-3</v>
      </c>
      <c r="AC35" s="43">
        <f t="shared" si="16"/>
        <v>-9.5628051739429544E-3</v>
      </c>
      <c r="AD35" s="43">
        <f t="shared" si="17"/>
        <v>1.2072037059590097E-2</v>
      </c>
      <c r="AE35" s="43">
        <f t="shared" si="18"/>
        <v>1.4542938309779667E-3</v>
      </c>
      <c r="AF35" s="87">
        <f t="shared" si="19"/>
        <v>1.4398146196869362E-2</v>
      </c>
      <c r="AH35" s="85">
        <f t="shared" si="20"/>
        <v>0.10150362463722995</v>
      </c>
      <c r="AI35" s="43">
        <f t="shared" si="21"/>
        <v>0</v>
      </c>
      <c r="AJ35" s="43">
        <f t="shared" si="22"/>
        <v>2.597679205679119E-3</v>
      </c>
      <c r="AK35" s="43">
        <f t="shared" si="23"/>
        <v>2.71964798480108E-3</v>
      </c>
      <c r="AL35" s="43">
        <f t="shared" si="24"/>
        <v>7.3453880896022453E-3</v>
      </c>
      <c r="AM35" s="43">
        <f t="shared" si="25"/>
        <v>9.1846383873280552E-3</v>
      </c>
      <c r="AN35" s="43">
        <f t="shared" si="26"/>
        <v>-1.2425560024459058E-2</v>
      </c>
      <c r="AO35" s="43">
        <f t="shared" si="27"/>
        <v>1.7465163937089231E-2</v>
      </c>
      <c r="AP35" s="43">
        <f t="shared" si="28"/>
        <v>1.8421941974899811E-3</v>
      </c>
      <c r="AQ35" s="87">
        <f t="shared" si="29"/>
        <v>2.0551326521799244E-2</v>
      </c>
      <c r="AS35" s="85">
        <f t="shared" si="30"/>
        <v>0.12555209547113724</v>
      </c>
      <c r="AT35" s="43">
        <f t="shared" si="31"/>
        <v>0</v>
      </c>
      <c r="AU35" s="43">
        <f t="shared" si="32"/>
        <v>3.3068374587874008E-3</v>
      </c>
      <c r="AV35" s="43">
        <f t="shared" si="33"/>
        <v>3.7350273300444828E-3</v>
      </c>
      <c r="AW35" s="43">
        <f t="shared" si="34"/>
        <v>8.7946255174474706E-3</v>
      </c>
      <c r="AX35" s="43">
        <f t="shared" si="35"/>
        <v>1.0543380134679344E-2</v>
      </c>
      <c r="AY35" s="43">
        <f t="shared" si="36"/>
        <v>-1.3402664482291621E-2</v>
      </c>
      <c r="AZ35" s="43">
        <f t="shared" si="37"/>
        <v>2.1085399376575949E-2</v>
      </c>
      <c r="BA35" s="43">
        <f t="shared" si="38"/>
        <v>2.0687575200269057E-3</v>
      </c>
      <c r="BB35" s="87">
        <f t="shared" si="39"/>
        <v>2.5057463908601817E-2</v>
      </c>
      <c r="BD35" s="85">
        <f t="shared" si="40"/>
        <v>0.13621031706487613</v>
      </c>
      <c r="BE35" s="43">
        <f t="shared" si="41"/>
        <v>0</v>
      </c>
      <c r="BF35" s="43">
        <f t="shared" si="42"/>
        <v>4.6147186339391393E-3</v>
      </c>
      <c r="BG35" s="43">
        <f t="shared" si="43"/>
        <v>4.9121684558813862E-3</v>
      </c>
      <c r="BH35" s="43">
        <f t="shared" si="44"/>
        <v>1.0014711410414949E-2</v>
      </c>
      <c r="BI35" s="43">
        <f t="shared" si="45"/>
        <v>1.1990310802042232E-2</v>
      </c>
      <c r="BJ35" s="43">
        <f t="shared" si="46"/>
        <v>-1.3336548257273722E-2</v>
      </c>
      <c r="BK35" s="43">
        <f t="shared" si="47"/>
        <v>2.2292134602430441E-2</v>
      </c>
      <c r="BL35" s="43">
        <f t="shared" si="48"/>
        <v>2.0906155268170796E-3</v>
      </c>
      <c r="BM35" s="87">
        <f t="shared" si="49"/>
        <v>2.6417882455443683E-2</v>
      </c>
    </row>
    <row r="36" spans="1:65">
      <c r="A36" s="85">
        <v>0</v>
      </c>
      <c r="B36" s="43">
        <v>0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>
        <v>0</v>
      </c>
      <c r="I36" s="43">
        <v>0</v>
      </c>
      <c r="J36" s="87">
        <v>0</v>
      </c>
      <c r="L36" s="85">
        <f t="shared" si="0"/>
        <v>6.4842525881239663E-2</v>
      </c>
      <c r="M36" s="43">
        <f t="shared" si="1"/>
        <v>0</v>
      </c>
      <c r="N36" s="43">
        <f t="shared" si="2"/>
        <v>2.3593134791946775E-3</v>
      </c>
      <c r="O36" s="43">
        <f t="shared" si="3"/>
        <v>1.8155907246747128E-3</v>
      </c>
      <c r="P36" s="43">
        <f t="shared" si="4"/>
        <v>4.197702066062515E-3</v>
      </c>
      <c r="Q36" s="43">
        <f t="shared" si="5"/>
        <v>5.2070770194979285E-3</v>
      </c>
      <c r="R36" s="43">
        <f t="shared" si="6"/>
        <v>-9.4271943536134648E-3</v>
      </c>
      <c r="S36" s="43">
        <f t="shared" si="7"/>
        <v>1.1017503526915976E-2</v>
      </c>
      <c r="T36" s="43">
        <f t="shared" si="8"/>
        <v>1.5075645850963382E-3</v>
      </c>
      <c r="U36" s="87">
        <f t="shared" si="9"/>
        <v>1.3373042156164154E-2</v>
      </c>
      <c r="W36" s="85">
        <f t="shared" si="10"/>
        <v>0.12464128550380024</v>
      </c>
      <c r="X36" s="43">
        <f t="shared" si="11"/>
        <v>0</v>
      </c>
      <c r="Y36" s="43">
        <f t="shared" si="12"/>
        <v>4.6062110404442233E-3</v>
      </c>
      <c r="Z36" s="43">
        <f t="shared" si="13"/>
        <v>3.8354572808696709E-3</v>
      </c>
      <c r="AA36" s="43">
        <f t="shared" si="14"/>
        <v>9.1074949613885441E-3</v>
      </c>
      <c r="AB36" s="43">
        <f t="shared" si="15"/>
        <v>1.1761006996473315E-2</v>
      </c>
      <c r="AC36" s="43">
        <f t="shared" si="16"/>
        <v>-1.6914801099170908E-2</v>
      </c>
      <c r="AD36" s="43">
        <f t="shared" si="17"/>
        <v>2.1403153805305705E-2</v>
      </c>
      <c r="AE36" s="43">
        <f t="shared" si="18"/>
        <v>2.5681896827689293E-3</v>
      </c>
      <c r="AF36" s="87">
        <f t="shared" si="19"/>
        <v>2.5514070166466105E-2</v>
      </c>
      <c r="AH36" s="85">
        <f t="shared" si="20"/>
        <v>0.17739442605958963</v>
      </c>
      <c r="AI36" s="43">
        <f t="shared" si="21"/>
        <v>0</v>
      </c>
      <c r="AJ36" s="43">
        <f t="shared" si="22"/>
        <v>4.6062110404442233E-3</v>
      </c>
      <c r="AK36" s="43">
        <f t="shared" si="23"/>
        <v>4.7850126385818688E-3</v>
      </c>
      <c r="AL36" s="43">
        <f t="shared" si="24"/>
        <v>1.2869628215581436E-2</v>
      </c>
      <c r="AM36" s="43">
        <f t="shared" si="25"/>
        <v>1.6121454921042881E-2</v>
      </c>
      <c r="AN36" s="43">
        <f t="shared" si="26"/>
        <v>-2.175812100249469E-2</v>
      </c>
      <c r="AO36" s="43">
        <f t="shared" si="27"/>
        <v>3.0527455434637654E-2</v>
      </c>
      <c r="AP36" s="43">
        <f t="shared" si="28"/>
        <v>3.224454596719046E-3</v>
      </c>
      <c r="AQ36" s="87">
        <f t="shared" si="29"/>
        <v>3.5924259753988927E-2</v>
      </c>
      <c r="AS36" s="85">
        <f t="shared" si="30"/>
        <v>0.22703476894417235</v>
      </c>
      <c r="AT36" s="43">
        <f t="shared" si="31"/>
        <v>0</v>
      </c>
      <c r="AU36" s="43">
        <f t="shared" si="32"/>
        <v>6.0700404492602016E-3</v>
      </c>
      <c r="AV36" s="43">
        <f t="shared" si="33"/>
        <v>6.8809371239233023E-3</v>
      </c>
      <c r="AW36" s="43">
        <f t="shared" si="34"/>
        <v>1.5861113343108732E-2</v>
      </c>
      <c r="AX36" s="43">
        <f t="shared" si="35"/>
        <v>1.8926140786350194E-2</v>
      </c>
      <c r="AY36" s="43">
        <f t="shared" si="36"/>
        <v>-2.3775039277916778E-2</v>
      </c>
      <c r="AZ36" s="43">
        <f t="shared" si="37"/>
        <v>3.8000268561934537E-2</v>
      </c>
      <c r="BA36" s="43">
        <f t="shared" si="38"/>
        <v>3.6921217965788355E-3</v>
      </c>
      <c r="BB36" s="87">
        <f t="shared" si="39"/>
        <v>4.522573287096273E-2</v>
      </c>
      <c r="BD36" s="85">
        <f t="shared" si="40"/>
        <v>0.27095870996088778</v>
      </c>
      <c r="BE36" s="43">
        <f t="shared" si="41"/>
        <v>0</v>
      </c>
      <c r="BF36" s="43">
        <f t="shared" si="42"/>
        <v>1.1459991773596009E-2</v>
      </c>
      <c r="BG36" s="43">
        <f t="shared" si="43"/>
        <v>1.1732091411237402E-2</v>
      </c>
      <c r="BH36" s="43">
        <f t="shared" si="44"/>
        <v>2.0889248696337997E-2</v>
      </c>
      <c r="BI36" s="43">
        <f t="shared" si="45"/>
        <v>2.4889133461024844E-2</v>
      </c>
      <c r="BJ36" s="43">
        <f t="shared" si="46"/>
        <v>-2.3502565569015841E-2</v>
      </c>
      <c r="BK36" s="43">
        <f t="shared" si="47"/>
        <v>4.2973384050015835E-2</v>
      </c>
      <c r="BL36" s="43">
        <f t="shared" si="48"/>
        <v>3.7822015338549453E-3</v>
      </c>
      <c r="BM36" s="87">
        <f t="shared" si="49"/>
        <v>5.0832197653476775E-2</v>
      </c>
    </row>
    <row r="37" spans="1:65">
      <c r="A37" s="85">
        <v>0</v>
      </c>
      <c r="B37" s="43">
        <v>0</v>
      </c>
      <c r="C37" s="43">
        <v>0</v>
      </c>
      <c r="D37" s="43">
        <v>0</v>
      </c>
      <c r="E37" s="43">
        <v>0</v>
      </c>
      <c r="F37" s="43">
        <v>0</v>
      </c>
      <c r="G37" s="43">
        <v>0</v>
      </c>
      <c r="H37" s="43">
        <v>0</v>
      </c>
      <c r="I37" s="43">
        <v>0</v>
      </c>
      <c r="J37" s="87">
        <v>0</v>
      </c>
      <c r="L37" s="85">
        <f t="shared" si="0"/>
        <v>7.8422748106034453E-3</v>
      </c>
      <c r="M37" s="43">
        <f t="shared" si="1"/>
        <v>0</v>
      </c>
      <c r="N37" s="43">
        <f t="shared" si="2"/>
        <v>2.8534336713059374E-4</v>
      </c>
      <c r="O37" s="43">
        <f t="shared" si="3"/>
        <v>2.1958369469689674E-4</v>
      </c>
      <c r="P37" s="43">
        <f t="shared" si="4"/>
        <v>5.0768431253577103E-4</v>
      </c>
      <c r="Q37" s="43">
        <f t="shared" si="5"/>
        <v>6.2976153985227785E-4</v>
      </c>
      <c r="R37" s="43">
        <f t="shared" si="6"/>
        <v>-1.1401568308645365E-3</v>
      </c>
      <c r="S37" s="43">
        <f t="shared" si="7"/>
        <v>1.3324942113315454E-3</v>
      </c>
      <c r="T37" s="43">
        <f t="shared" si="8"/>
        <v>1.8232996957447982E-4</v>
      </c>
      <c r="U37" s="87">
        <f t="shared" si="9"/>
        <v>1.6173810353178539E-3</v>
      </c>
      <c r="W37" s="85">
        <f t="shared" si="10"/>
        <v>-7.4166092152426824E-5</v>
      </c>
      <c r="X37" s="43">
        <f t="shared" si="11"/>
        <v>0</v>
      </c>
      <c r="Y37" s="43">
        <f t="shared" si="12"/>
        <v>-1.2111494315521709E-5</v>
      </c>
      <c r="Z37" s="43">
        <f t="shared" si="13"/>
        <v>-4.7815735065484516E-5</v>
      </c>
      <c r="AA37" s="43">
        <f t="shared" si="14"/>
        <v>-1.4229715105892188E-4</v>
      </c>
      <c r="AB37" s="43">
        <f t="shared" si="15"/>
        <v>-2.3787851942332191E-4</v>
      </c>
      <c r="AC37" s="43">
        <f t="shared" si="16"/>
        <v>-1.4891225190643599E-4</v>
      </c>
      <c r="AD37" s="43">
        <f t="shared" si="17"/>
        <v>-4.2406993718597033E-5</v>
      </c>
      <c r="AE37" s="43">
        <f t="shared" si="18"/>
        <v>4.1919433324209539E-5</v>
      </c>
      <c r="AF37" s="87">
        <f t="shared" si="19"/>
        <v>1.0094674381401188E-5</v>
      </c>
      <c r="AH37" s="85">
        <f t="shared" si="20"/>
        <v>-7.0884290687368602E-3</v>
      </c>
      <c r="AI37" s="43">
        <f t="shared" si="21"/>
        <v>0</v>
      </c>
      <c r="AJ37" s="43">
        <f t="shared" si="22"/>
        <v>-1.2111494315521709E-5</v>
      </c>
      <c r="AK37" s="43">
        <f t="shared" si="23"/>
        <v>-1.7407231277149392E-4</v>
      </c>
      <c r="AL37" s="43">
        <f t="shared" si="24"/>
        <v>-6.4252503739594302E-4</v>
      </c>
      <c r="AM37" s="43">
        <f t="shared" si="25"/>
        <v>-8.1766065402983019E-4</v>
      </c>
      <c r="AN37" s="43">
        <f t="shared" si="26"/>
        <v>4.9507442118482559E-4</v>
      </c>
      <c r="AO37" s="43">
        <f t="shared" si="27"/>
        <v>-1.2556096662330091E-3</v>
      </c>
      <c r="AP37" s="43">
        <f t="shared" si="28"/>
        <v>-4.5340104975382617E-5</v>
      </c>
      <c r="AQ37" s="87">
        <f t="shared" si="29"/>
        <v>-1.3740846679984825E-3</v>
      </c>
      <c r="AS37" s="85">
        <f t="shared" si="30"/>
        <v>-1.2438929810052353E-2</v>
      </c>
      <c r="AT37" s="43">
        <f t="shared" si="31"/>
        <v>0</v>
      </c>
      <c r="AU37" s="43">
        <f t="shared" si="32"/>
        <v>-1.6989083027296612E-4</v>
      </c>
      <c r="AV37" s="43">
        <f t="shared" si="33"/>
        <v>-3.9998222517146546E-4</v>
      </c>
      <c r="AW37" s="43">
        <f t="shared" si="34"/>
        <v>-9.6496324918839615E-4</v>
      </c>
      <c r="AX37" s="43">
        <f t="shared" si="35"/>
        <v>-1.119964645691914E-3</v>
      </c>
      <c r="AY37" s="43">
        <f t="shared" si="36"/>
        <v>7.1246862317310964E-4</v>
      </c>
      <c r="AZ37" s="43">
        <f t="shared" si="37"/>
        <v>-2.061069295516354E-3</v>
      </c>
      <c r="BA37" s="43">
        <f t="shared" si="38"/>
        <v>-9.5747768463055535E-5</v>
      </c>
      <c r="BB37" s="87">
        <f t="shared" si="39"/>
        <v>-2.3766470178075375E-3</v>
      </c>
      <c r="BD37" s="85">
        <f t="shared" si="40"/>
        <v>-1.6614756977720083E-2</v>
      </c>
      <c r="BE37" s="43">
        <f t="shared" si="41"/>
        <v>0</v>
      </c>
      <c r="BF37" s="43">
        <f t="shared" si="42"/>
        <v>-6.8231081471841534E-4</v>
      </c>
      <c r="BG37" s="43">
        <f t="shared" si="43"/>
        <v>-8.6117904400438651E-4</v>
      </c>
      <c r="BH37" s="43">
        <f t="shared" si="44"/>
        <v>-1.4429855696977286E-3</v>
      </c>
      <c r="BI37" s="43">
        <f t="shared" si="45"/>
        <v>-1.6868633855393726E-3</v>
      </c>
      <c r="BJ37" s="43">
        <f t="shared" si="46"/>
        <v>6.8656468355005236E-4</v>
      </c>
      <c r="BK37" s="43">
        <f t="shared" si="47"/>
        <v>-2.5338609048843786E-3</v>
      </c>
      <c r="BL37" s="43">
        <f t="shared" si="48"/>
        <v>-1.0431160416329024E-4</v>
      </c>
      <c r="BM37" s="87">
        <f t="shared" si="49"/>
        <v>-2.9096508287471145E-3</v>
      </c>
    </row>
    <row r="38" spans="1:65" ht="15.75" thickBot="1">
      <c r="A38" s="99">
        <v>0</v>
      </c>
      <c r="B38" s="100">
        <v>0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1">
        <v>0</v>
      </c>
      <c r="L38" s="99">
        <f t="shared" si="0"/>
        <v>3.9144655811334604E-2</v>
      </c>
      <c r="M38" s="100">
        <f t="shared" si="1"/>
        <v>0</v>
      </c>
      <c r="N38" s="100">
        <f t="shared" si="2"/>
        <v>1.4242892737285878E-3</v>
      </c>
      <c r="O38" s="100">
        <f t="shared" si="3"/>
        <v>1.0960503627173704E-3</v>
      </c>
      <c r="P38" s="100">
        <f t="shared" si="4"/>
        <v>2.5341024326457633E-3</v>
      </c>
      <c r="Q38" s="100">
        <f t="shared" si="5"/>
        <v>3.1434499958356591E-3</v>
      </c>
      <c r="R38" s="100">
        <f t="shared" si="6"/>
        <v>-5.6910842571837993E-3</v>
      </c>
      <c r="S38" s="100">
        <f t="shared" si="7"/>
        <v>6.6511348470783193E-3</v>
      </c>
      <c r="T38" s="100">
        <f t="shared" si="8"/>
        <v>9.1009867359327179E-4</v>
      </c>
      <c r="U38" s="101">
        <f t="shared" si="9"/>
        <v>8.0731452891314465E-3</v>
      </c>
      <c r="W38" s="99">
        <f t="shared" si="10"/>
        <v>8.0821734280721785E-2</v>
      </c>
      <c r="X38" s="100">
        <f t="shared" si="11"/>
        <v>0</v>
      </c>
      <c r="Y38" s="100">
        <f t="shared" si="12"/>
        <v>2.9902770394270323E-3</v>
      </c>
      <c r="Z38" s="100">
        <f t="shared" si="13"/>
        <v>2.5038076053687432E-3</v>
      </c>
      <c r="AA38" s="100">
        <f t="shared" si="14"/>
        <v>5.9560099280270276E-3</v>
      </c>
      <c r="AB38" s="100">
        <f t="shared" si="15"/>
        <v>7.711247984578889E-3</v>
      </c>
      <c r="AC38" s="100">
        <f t="shared" si="16"/>
        <v>-1.0909613468361237E-2</v>
      </c>
      <c r="AD38" s="100">
        <f t="shared" si="17"/>
        <v>1.3889471634331017E-2</v>
      </c>
      <c r="AE38" s="100">
        <f t="shared" si="18"/>
        <v>1.6493072408162121E-3</v>
      </c>
      <c r="AF38" s="101">
        <f t="shared" si="19"/>
        <v>1.6534902360317918E-2</v>
      </c>
      <c r="AH38" s="99">
        <f t="shared" si="20"/>
        <v>0.1163701531456534</v>
      </c>
      <c r="AI38" s="100">
        <f t="shared" si="21"/>
        <v>0</v>
      </c>
      <c r="AJ38" s="100">
        <f t="shared" si="22"/>
        <v>2.9902770394270323E-3</v>
      </c>
      <c r="AK38" s="100">
        <f t="shared" si="23"/>
        <v>3.1436783549726494E-3</v>
      </c>
      <c r="AL38" s="100">
        <f t="shared" si="24"/>
        <v>8.4911744194055422E-3</v>
      </c>
      <c r="AM38" s="100">
        <f t="shared" si="25"/>
        <v>1.0649594927115742E-2</v>
      </c>
      <c r="AN38" s="100">
        <f t="shared" si="26"/>
        <v>-1.4173350239409627E-2</v>
      </c>
      <c r="AO38" s="100">
        <f t="shared" si="27"/>
        <v>2.0038005972802243E-2</v>
      </c>
      <c r="AP38" s="100">
        <f t="shared" si="28"/>
        <v>2.0915402491578699E-3</v>
      </c>
      <c r="AQ38" s="101">
        <f t="shared" si="29"/>
        <v>2.3549949730421807E-2</v>
      </c>
      <c r="AS38" s="99">
        <f t="shared" si="30"/>
        <v>0.14947775376301028</v>
      </c>
      <c r="AT38" s="100">
        <f t="shared" si="31"/>
        <v>0</v>
      </c>
      <c r="AU38" s="100">
        <f t="shared" si="32"/>
        <v>3.966577294880605E-3</v>
      </c>
      <c r="AV38" s="100">
        <f t="shared" si="33"/>
        <v>4.5415540897588182E-3</v>
      </c>
      <c r="AW38" s="100">
        <f t="shared" si="34"/>
        <v>1.0486343854177856E-2</v>
      </c>
      <c r="AX38" s="100">
        <f t="shared" si="35"/>
        <v>1.2520178692051418E-2</v>
      </c>
      <c r="AY38" s="100">
        <f t="shared" si="36"/>
        <v>-1.5518532823981617E-2</v>
      </c>
      <c r="AZ38" s="100">
        <f t="shared" si="37"/>
        <v>2.5021994763571184E-2</v>
      </c>
      <c r="BA38" s="100">
        <f t="shared" si="38"/>
        <v>2.4034506425005464E-3</v>
      </c>
      <c r="BB38" s="101">
        <f t="shared" si="39"/>
        <v>2.9753562340952208E-2</v>
      </c>
      <c r="BD38" s="99">
        <f t="shared" si="40"/>
        <v>0.18169108216237206</v>
      </c>
      <c r="BE38" s="100">
        <f t="shared" si="41"/>
        <v>0</v>
      </c>
      <c r="BF38" s="100">
        <f t="shared" si="42"/>
        <v>7.9195074748325683E-3</v>
      </c>
      <c r="BG38" s="100">
        <f t="shared" si="43"/>
        <v>8.0993365326810299E-3</v>
      </c>
      <c r="BH38" s="100">
        <f t="shared" si="44"/>
        <v>1.4173922236736376E-2</v>
      </c>
      <c r="BI38" s="100">
        <f t="shared" si="45"/>
        <v>1.689337100644742E-2</v>
      </c>
      <c r="BJ38" s="100">
        <f t="shared" si="46"/>
        <v>-1.5318703645136354E-2</v>
      </c>
      <c r="BK38" s="100">
        <f t="shared" si="47"/>
        <v>2.8669222190740126E-2</v>
      </c>
      <c r="BL38" s="100">
        <f t="shared" si="48"/>
        <v>2.4695141170393924E-3</v>
      </c>
      <c r="BM38" s="101">
        <f t="shared" si="49"/>
        <v>3.3865281076068718E-2</v>
      </c>
    </row>
    <row r="39" spans="1:65">
      <c r="A39" t="str">
        <f>'BACKPRO 1'!V132</f>
        <v>E =</v>
      </c>
      <c r="B39">
        <f>'BACKPRO 1'!W132</f>
        <v>4.6889601791996048E-2</v>
      </c>
      <c r="L39" t="str">
        <f>'BACKPRO 1'!AO132</f>
        <v>E =</v>
      </c>
      <c r="M39">
        <f>'BACKPRO 1'!AP132</f>
        <v>9.7703014114206788E-2</v>
      </c>
      <c r="W39" t="str">
        <f>'BACKPRO 1'!BH132</f>
        <v>E =</v>
      </c>
      <c r="X39">
        <f>'BACKPRO 1'!BI132</f>
        <v>0.14534841064378498</v>
      </c>
      <c r="AH39" t="str">
        <f>'BACKPRO 1'!CA132</f>
        <v>E =</v>
      </c>
      <c r="AI39">
        <f>'BACKPRO 1'!CB132</f>
        <v>0.14534841064378498</v>
      </c>
      <c r="AS39" t="str">
        <f>'BACKPRO 1'!CT132</f>
        <v>E =</v>
      </c>
      <c r="AT39">
        <f>'BACKPRO 1'!CU132</f>
        <v>0.14534841064378498</v>
      </c>
      <c r="BD39" t="str">
        <f>'BACKPRO 1'!DM132</f>
        <v>E =</v>
      </c>
      <c r="BE39">
        <f>'BACKPRO 1'!DN132</f>
        <v>0.14534841064378498</v>
      </c>
    </row>
    <row r="41" spans="1:65" ht="15.75" thickBot="1">
      <c r="A41" s="73" t="s">
        <v>250</v>
      </c>
      <c r="L41">
        <v>5</v>
      </c>
      <c r="W41">
        <v>4</v>
      </c>
      <c r="AH41">
        <v>3</v>
      </c>
      <c r="AS41">
        <v>2</v>
      </c>
      <c r="BD41">
        <v>1</v>
      </c>
    </row>
    <row r="42" spans="1:65">
      <c r="A42" s="91">
        <f t="array" ref="A42:J57">A23:J38+A2:J17</f>
        <v>-0.10535596676434471</v>
      </c>
      <c r="B42" s="83">
        <v>0</v>
      </c>
      <c r="C42" s="83">
        <v>-3.8334063814226106E-3</v>
      </c>
      <c r="D42" s="83">
        <v>-2.9499670694016554E-3</v>
      </c>
      <c r="E42" s="83">
        <v>-6.8204153577961831E-3</v>
      </c>
      <c r="F42" s="83">
        <v>-8.4604451469144203E-3</v>
      </c>
      <c r="G42" s="83">
        <v>1.5317280773722537E-2</v>
      </c>
      <c r="H42" s="83">
        <v>-1.7901210966607992E-2</v>
      </c>
      <c r="I42" s="83">
        <v>-2.4494870019933341E-3</v>
      </c>
      <c r="J42" s="84">
        <v>-2.1728483981692717E-2</v>
      </c>
      <c r="L42" s="91">
        <f t="array" ref="L42:U57">L23:U38+L2:U17</f>
        <v>-0.26990044510319405</v>
      </c>
      <c r="M42" s="83">
        <v>0</v>
      </c>
      <c r="N42" s="83">
        <v>-1.0016052801351949E-2</v>
      </c>
      <c r="O42" s="83">
        <v>-8.5079065802037678E-3</v>
      </c>
      <c r="P42" s="83">
        <v>-2.0330383052985925E-2</v>
      </c>
      <c r="Q42" s="83">
        <v>-2.649448123625002E-2</v>
      </c>
      <c r="R42" s="83">
        <v>3.5920456386906649E-2</v>
      </c>
      <c r="S42" s="83">
        <v>-4.6478750334542261E-2</v>
      </c>
      <c r="T42" s="83">
        <v>-5.367942242723538E-3</v>
      </c>
      <c r="U42" s="84">
        <v>-5.5136185630721479E-2</v>
      </c>
      <c r="W42" s="91">
        <f t="array" ref="W42:AF57">W23:AF38+W2:AF17</f>
        <v>-0.48124506624026686</v>
      </c>
      <c r="X42" s="83">
        <v>0</v>
      </c>
      <c r="Y42" s="83">
        <v>-1.0016052801351949E-2</v>
      </c>
      <c r="Z42" s="83">
        <v>-1.2312105064123946E-2</v>
      </c>
      <c r="AA42" s="83">
        <v>-3.5402597122093524E-2</v>
      </c>
      <c r="AB42" s="83">
        <v>-4.3963720126994205E-2</v>
      </c>
      <c r="AC42" s="83">
        <v>5.5324222669429393E-2</v>
      </c>
      <c r="AD42" s="83">
        <v>-8.3033390507143451E-2</v>
      </c>
      <c r="AE42" s="83">
        <v>-7.9971328111534904E-3</v>
      </c>
      <c r="AF42" s="84">
        <v>-9.6842471761939455E-2</v>
      </c>
      <c r="AH42" s="91">
        <f t="array" ref="AH42:AQ57">AH23:AQ38+AH2:AQ17</f>
        <v>-0.72748102098821499</v>
      </c>
      <c r="AI42" s="83">
        <v>0</v>
      </c>
      <c r="AJ42" s="83">
        <v>-1.7277232139012701E-2</v>
      </c>
      <c r="AK42" s="83">
        <v>-2.2708728792682785E-2</v>
      </c>
      <c r="AL42" s="83">
        <v>-5.0241559822323943E-2</v>
      </c>
      <c r="AM42" s="83">
        <v>-5.7876083774798755E-2</v>
      </c>
      <c r="AN42" s="83">
        <v>6.5328943997641428E-2</v>
      </c>
      <c r="AO42" s="83">
        <v>-0.12010153242814614</v>
      </c>
      <c r="AP42" s="83">
        <v>-1.0316949169584408E-2</v>
      </c>
      <c r="AQ42" s="84">
        <v>-0.1429814986184956</v>
      </c>
      <c r="AS42" s="91">
        <f t="array" ref="AS42:BB57">AS23:BB38+AS2:BB17</f>
        <v>-1.0061899600722186</v>
      </c>
      <c r="AT42" s="83">
        <v>0</v>
      </c>
      <c r="AU42" s="83">
        <v>-5.1477888558899412E-2</v>
      </c>
      <c r="AV42" s="83">
        <v>-5.3490576537984072E-2</v>
      </c>
      <c r="AW42" s="83">
        <v>-8.2146398901676992E-2</v>
      </c>
      <c r="AX42" s="83">
        <v>-9.5712838028971875E-2</v>
      </c>
      <c r="AY42" s="83">
        <v>6.3600026769855225E-2</v>
      </c>
      <c r="AZ42" s="83">
        <v>-0.1516572560162891</v>
      </c>
      <c r="BA42" s="83">
        <v>-1.0888528755296813E-2</v>
      </c>
      <c r="BB42" s="84">
        <v>-0.17855598978156487</v>
      </c>
      <c r="BD42" s="91">
        <f t="array" ref="BD42:BM57">BD23:BM38+BD2:BM17</f>
        <v>-1.3086500630869704</v>
      </c>
      <c r="BE42" s="83">
        <v>0</v>
      </c>
      <c r="BF42" s="83">
        <v>-0.12829770715811847</v>
      </c>
      <c r="BG42" s="83">
        <v>-0.14295154695278947</v>
      </c>
      <c r="BH42" s="83">
        <v>-0.15656750319609619</v>
      </c>
      <c r="BI42" s="83">
        <v>-0.17000267238179737</v>
      </c>
      <c r="BJ42" s="83">
        <v>6.3600026769855225E-2</v>
      </c>
      <c r="BK42" s="83">
        <v>-0.1516572560162891</v>
      </c>
      <c r="BL42" s="83">
        <v>-1.0888528755296813E-2</v>
      </c>
      <c r="BM42" s="84">
        <v>-0.17855598978156487</v>
      </c>
    </row>
    <row r="43" spans="1:65">
      <c r="A43" s="85">
        <v>1.9402597826387664E-2</v>
      </c>
      <c r="B43" s="43">
        <v>0</v>
      </c>
      <c r="C43" s="43">
        <v>7.0596896035529026E-4</v>
      </c>
      <c r="D43" s="43">
        <v>5.4327273913885529E-4</v>
      </c>
      <c r="E43" s="43">
        <v>1.256063422513461E-3</v>
      </c>
      <c r="F43" s="43">
        <v>1.5580950909497814E-3</v>
      </c>
      <c r="G43" s="43">
        <v>-2.8208657542021362E-3</v>
      </c>
      <c r="H43" s="43">
        <v>3.296728297954939E-3</v>
      </c>
      <c r="I43" s="43">
        <v>4.5110317564590863E-4</v>
      </c>
      <c r="J43" s="87">
        <v>4.001567723419793E-3</v>
      </c>
      <c r="L43" s="85">
        <v>4.4598793831514369E-2</v>
      </c>
      <c r="M43" s="43">
        <v>0</v>
      </c>
      <c r="N43" s="43">
        <v>1.6526988208744365E-3</v>
      </c>
      <c r="O43" s="43">
        <v>1.3943431288144263E-3</v>
      </c>
      <c r="P43" s="43">
        <v>3.3248037260922856E-3</v>
      </c>
      <c r="Q43" s="43">
        <v>4.3195922414934595E-3</v>
      </c>
      <c r="R43" s="43">
        <v>-5.9757674337881086E-3</v>
      </c>
      <c r="S43" s="43">
        <v>7.672720069467895E-3</v>
      </c>
      <c r="T43" s="43">
        <v>8.9799735903015846E-4</v>
      </c>
      <c r="U43" s="87">
        <v>9.1171875687499973E-3</v>
      </c>
      <c r="W43" s="85">
        <v>7.2275405710387139E-2</v>
      </c>
      <c r="X43" s="43">
        <v>0</v>
      </c>
      <c r="Y43" s="43">
        <v>1.6526988208744365E-3</v>
      </c>
      <c r="Z43" s="43">
        <v>1.8925215275983173E-3</v>
      </c>
      <c r="AA43" s="43">
        <v>5.2985838805227363E-3</v>
      </c>
      <c r="AB43" s="43">
        <v>6.6072745207829686E-3</v>
      </c>
      <c r="AC43" s="43">
        <v>-8.5167855373027256E-3</v>
      </c>
      <c r="AD43" s="43">
        <v>1.2459728998229632E-2</v>
      </c>
      <c r="AE43" s="43">
        <v>1.2423027240142702E-3</v>
      </c>
      <c r="AF43" s="87">
        <v>1.4578829733819774E-2</v>
      </c>
      <c r="AH43" s="85">
        <v>0.10305027065574399</v>
      </c>
      <c r="AI43" s="43">
        <v>0</v>
      </c>
      <c r="AJ43" s="43">
        <v>2.5602097231277863E-3</v>
      </c>
      <c r="AK43" s="43">
        <v>3.1919040302941667E-3</v>
      </c>
      <c r="AL43" s="43">
        <v>7.1531752357788456E-3</v>
      </c>
      <c r="AM43" s="43">
        <v>8.3460584151583486E-3</v>
      </c>
      <c r="AN43" s="43">
        <v>-9.7671876079784836E-3</v>
      </c>
      <c r="AO43" s="43">
        <v>1.7092549832871309E-2</v>
      </c>
      <c r="AP43" s="43">
        <v>1.5322361547426108E-3</v>
      </c>
      <c r="AQ43" s="87">
        <v>2.0345340646794149E-2</v>
      </c>
      <c r="AS43" s="85">
        <v>0.1333460252951692</v>
      </c>
      <c r="AT43" s="43">
        <v>0</v>
      </c>
      <c r="AU43" s="43">
        <v>6.277832483307275E-3</v>
      </c>
      <c r="AV43" s="43">
        <v>6.5379011472316909E-3</v>
      </c>
      <c r="AW43" s="43">
        <v>1.0621241885291996E-2</v>
      </c>
      <c r="AX43" s="43">
        <v>1.245892622271425E-2</v>
      </c>
      <c r="AY43" s="43">
        <v>-9.5792537286525006E-3</v>
      </c>
      <c r="AZ43" s="43">
        <v>2.0522667512045421E-2</v>
      </c>
      <c r="BA43" s="43">
        <v>1.5943670463550543E-3</v>
      </c>
      <c r="BB43" s="87">
        <v>2.4212299701788467E-2</v>
      </c>
      <c r="BD43" s="85">
        <v>0.16157485392308793</v>
      </c>
      <c r="BE43" s="43">
        <v>0</v>
      </c>
      <c r="BF43" s="43">
        <v>1.3447483861622762E-2</v>
      </c>
      <c r="BG43" s="43">
        <v>1.4887360720759907E-2</v>
      </c>
      <c r="BH43" s="43">
        <v>1.7567019455582526E-2</v>
      </c>
      <c r="BI43" s="43">
        <v>1.9392452270743467E-2</v>
      </c>
      <c r="BJ43" s="43">
        <v>-9.5792537286525006E-3</v>
      </c>
      <c r="BK43" s="43">
        <v>2.0522667512045421E-2</v>
      </c>
      <c r="BL43" s="43">
        <v>1.5943670463550543E-3</v>
      </c>
      <c r="BM43" s="87">
        <v>2.4212299701788467E-2</v>
      </c>
    </row>
    <row r="44" spans="1:65">
      <c r="A44" s="85">
        <v>4.9683109629065157E-2</v>
      </c>
      <c r="B44" s="43">
        <v>0</v>
      </c>
      <c r="C44" s="43">
        <v>1.807733869757748E-3</v>
      </c>
      <c r="D44" s="43">
        <v>1.3911270696138262E-3</v>
      </c>
      <c r="E44" s="43">
        <v>3.2163289308055265E-3</v>
      </c>
      <c r="F44" s="43">
        <v>3.9897239487635379E-3</v>
      </c>
      <c r="G44" s="43">
        <v>-7.223227722851432E-3</v>
      </c>
      <c r="H44" s="43">
        <v>8.4417414054616322E-3</v>
      </c>
      <c r="I44" s="43">
        <v>1.1551138012639915E-3</v>
      </c>
      <c r="J44" s="87">
        <v>1.0246582940579787E-2</v>
      </c>
      <c r="L44" s="85">
        <v>1.7911841610400117E-2</v>
      </c>
      <c r="M44" s="43">
        <v>0</v>
      </c>
      <c r="N44" s="43">
        <v>6.1395016789628481E-4</v>
      </c>
      <c r="O44" s="43">
        <v>3.1796565081749356E-4</v>
      </c>
      <c r="P44" s="43">
        <v>6.0774060927302771E-4</v>
      </c>
      <c r="Q44" s="43">
        <v>5.0760045342117862E-4</v>
      </c>
      <c r="R44" s="43">
        <v>-3.2450388401221728E-3</v>
      </c>
      <c r="S44" s="43">
        <v>2.9238129295947931E-3</v>
      </c>
      <c r="T44" s="43">
        <v>5.9160036957793549E-4</v>
      </c>
      <c r="U44" s="87">
        <v>3.7960167854936165E-3</v>
      </c>
      <c r="W44" s="85">
        <v>-5.5594629414958449E-2</v>
      </c>
      <c r="X44" s="43">
        <v>0</v>
      </c>
      <c r="Y44" s="43">
        <v>6.1395016789628481E-4</v>
      </c>
      <c r="Z44" s="43">
        <v>-1.0051491941618286E-3</v>
      </c>
      <c r="AA44" s="43">
        <v>-4.6344333377057317E-3</v>
      </c>
      <c r="AB44" s="43">
        <v>-5.5682679337128284E-3</v>
      </c>
      <c r="AC44" s="43">
        <v>3.5036656045678276E-3</v>
      </c>
      <c r="AD44" s="43">
        <v>-9.7900313321287943E-3</v>
      </c>
      <c r="AE44" s="43">
        <v>-3.228422090817653E-4</v>
      </c>
      <c r="AF44" s="87">
        <v>-1.0709589728576899E-2</v>
      </c>
      <c r="AH44" s="85">
        <v>-0.1550103304634747</v>
      </c>
      <c r="AI44" s="43">
        <v>0</v>
      </c>
      <c r="AJ44" s="43">
        <v>-2.3176900754283349E-3</v>
      </c>
      <c r="AK44" s="43">
        <v>-5.2026988069725022E-3</v>
      </c>
      <c r="AL44" s="43">
        <v>-1.0625540043411083E-2</v>
      </c>
      <c r="AM44" s="43">
        <v>-1.1185268045269071E-2</v>
      </c>
      <c r="AN44" s="43">
        <v>7.5429879109197209E-3</v>
      </c>
      <c r="AO44" s="43">
        <v>-2.475598266695548E-2</v>
      </c>
      <c r="AP44" s="43">
        <v>-1.2594486027877499E-3</v>
      </c>
      <c r="AQ44" s="87">
        <v>-2.9337834760201676E-2</v>
      </c>
      <c r="AS44" s="85">
        <v>-0.27875453268800343</v>
      </c>
      <c r="AT44" s="43">
        <v>0</v>
      </c>
      <c r="AU44" s="43">
        <v>-1.7502466559969117E-2</v>
      </c>
      <c r="AV44" s="43">
        <v>-1.8869555725010395E-2</v>
      </c>
      <c r="AW44" s="43">
        <v>-2.4790994771745296E-2</v>
      </c>
      <c r="AX44" s="43">
        <v>-2.7984438482127595E-2</v>
      </c>
      <c r="AY44" s="43">
        <v>6.7753645839902467E-3</v>
      </c>
      <c r="AZ44" s="43">
        <v>-3.8766433332319911E-2</v>
      </c>
      <c r="BA44" s="43">
        <v>-1.513224674966368E-3</v>
      </c>
      <c r="BB44" s="87">
        <v>-4.5132581218587563E-2</v>
      </c>
      <c r="BD44" s="85">
        <v>-0.43219548461950952</v>
      </c>
      <c r="BE44" s="43">
        <v>0</v>
      </c>
      <c r="BF44" s="43">
        <v>-5.6473907670980358E-2</v>
      </c>
      <c r="BG44" s="43">
        <v>-6.4253976097619153E-2</v>
      </c>
      <c r="BH44" s="43">
        <v>-6.2545544786471147E-2</v>
      </c>
      <c r="BI44" s="43">
        <v>-6.5672393978775306E-2</v>
      </c>
      <c r="BJ44" s="43">
        <v>6.7753645839902467E-3</v>
      </c>
      <c r="BK44" s="43">
        <v>-3.8766433332319911E-2</v>
      </c>
      <c r="BL44" s="43">
        <v>-1.513224674966368E-3</v>
      </c>
      <c r="BM44" s="87">
        <v>-4.5132581218587563E-2</v>
      </c>
    </row>
    <row r="45" spans="1:65">
      <c r="A45" s="85">
        <v>6.2666637840130809E-2</v>
      </c>
      <c r="B45" s="43">
        <v>0</v>
      </c>
      <c r="C45" s="43">
        <v>2.2801431829294009E-3</v>
      </c>
      <c r="D45" s="43">
        <v>1.7546658595236648E-3</v>
      </c>
      <c r="E45" s="43">
        <v>4.0568418882463092E-3</v>
      </c>
      <c r="F45" s="43">
        <v>5.0323457538373429E-3</v>
      </c>
      <c r="G45" s="43">
        <v>-9.1108507322560008E-3</v>
      </c>
      <c r="H45" s="43">
        <v>1.064779470016549E-2</v>
      </c>
      <c r="I45" s="43">
        <v>1.4569759982495168E-3</v>
      </c>
      <c r="J45" s="87">
        <v>1.2924289703890224E-2</v>
      </c>
      <c r="L45" s="85">
        <v>0.14974446575333855</v>
      </c>
      <c r="M45" s="43">
        <v>0</v>
      </c>
      <c r="N45" s="43">
        <v>5.5520331086073632E-3</v>
      </c>
      <c r="O45" s="43">
        <v>4.6959575100218951E-3</v>
      </c>
      <c r="P45" s="43">
        <v>1.1206389864278105E-2</v>
      </c>
      <c r="Q45" s="43">
        <v>1.4576055193505463E-2</v>
      </c>
      <c r="R45" s="43">
        <v>-2.0014162703721031E-2</v>
      </c>
      <c r="S45" s="43">
        <v>2.5771183101806955E-2</v>
      </c>
      <c r="T45" s="43">
        <v>3.0014382967738342E-3</v>
      </c>
      <c r="U45" s="87">
        <v>3.0603826109719741E-2</v>
      </c>
      <c r="W45" s="85">
        <v>0.24494319269178705</v>
      </c>
      <c r="X45" s="43">
        <v>0</v>
      </c>
      <c r="Y45" s="43">
        <v>5.5520331086073632E-3</v>
      </c>
      <c r="Z45" s="43">
        <v>6.4095324793867056E-3</v>
      </c>
      <c r="AA45" s="43">
        <v>1.7995564738012906E-2</v>
      </c>
      <c r="AB45" s="43">
        <v>2.2444953365765397E-2</v>
      </c>
      <c r="AC45" s="43">
        <v>-2.8754455397090786E-2</v>
      </c>
      <c r="AD45" s="43">
        <v>4.2236968648663581E-2</v>
      </c>
      <c r="AE45" s="43">
        <v>4.1857390546851123E-3</v>
      </c>
      <c r="AF45" s="87">
        <v>4.9390135047516319E-2</v>
      </c>
      <c r="AH45" s="85">
        <v>0.33232644323122418</v>
      </c>
      <c r="AI45" s="43">
        <v>0</v>
      </c>
      <c r="AJ45" s="43">
        <v>8.1288519729526849E-3</v>
      </c>
      <c r="AK45" s="43">
        <v>1.0099045560312936E-2</v>
      </c>
      <c r="AL45" s="43">
        <v>2.3261557662185579E-2</v>
      </c>
      <c r="AM45" s="43">
        <v>2.7382118449866474E-2</v>
      </c>
      <c r="AN45" s="43">
        <v>-3.2304891690179242E-2</v>
      </c>
      <c r="AO45" s="43">
        <v>5.5391565571074983E-2</v>
      </c>
      <c r="AP45" s="43">
        <v>5.008986391824624E-3</v>
      </c>
      <c r="AQ45" s="87">
        <v>6.5763772064008366E-2</v>
      </c>
      <c r="AS45" s="85">
        <v>0.39351343240631098</v>
      </c>
      <c r="AT45" s="43">
        <v>0</v>
      </c>
      <c r="AU45" s="43">
        <v>1.5637169434969022E-2</v>
      </c>
      <c r="AV45" s="43">
        <v>1.6856807227272765E-2</v>
      </c>
      <c r="AW45" s="43">
        <v>3.0265857738807363E-2</v>
      </c>
      <c r="AX45" s="43">
        <v>3.5688694767724474E-2</v>
      </c>
      <c r="AY45" s="43">
        <v>-3.1925329986672878E-2</v>
      </c>
      <c r="AZ45" s="43">
        <v>6.2319221798914116E-2</v>
      </c>
      <c r="BA45" s="43">
        <v>5.1344693922573603E-3</v>
      </c>
      <c r="BB45" s="87">
        <v>7.3573697403532118E-2</v>
      </c>
      <c r="BD45" s="85">
        <v>0.38365911062106273</v>
      </c>
      <c r="BE45" s="43">
        <v>0</v>
      </c>
      <c r="BF45" s="43">
        <v>1.3134336154097655E-2</v>
      </c>
      <c r="BG45" s="43">
        <v>1.3942118047109823E-2</v>
      </c>
      <c r="BH45" s="43">
        <v>2.784117593112128E-2</v>
      </c>
      <c r="BI45" s="43">
        <v>3.3268289809223792E-2</v>
      </c>
      <c r="BJ45" s="43">
        <v>-3.1925329986672878E-2</v>
      </c>
      <c r="BK45" s="43">
        <v>6.2319221798914116E-2</v>
      </c>
      <c r="BL45" s="43">
        <v>5.1344693922573603E-3</v>
      </c>
      <c r="BM45" s="87">
        <v>7.3573697403532118E-2</v>
      </c>
    </row>
    <row r="46" spans="1:65">
      <c r="A46" s="85">
        <v>1.9138691468454684E-2</v>
      </c>
      <c r="B46" s="43">
        <v>0</v>
      </c>
      <c r="C46" s="43">
        <v>6.9636665355038842E-4</v>
      </c>
      <c r="D46" s="43">
        <v>5.3588336111673181E-4</v>
      </c>
      <c r="E46" s="43">
        <v>1.2389789513444745E-3</v>
      </c>
      <c r="F46" s="43">
        <v>1.5369025060987676E-3</v>
      </c>
      <c r="G46" s="43">
        <v>-2.782497468982262E-3</v>
      </c>
      <c r="H46" s="43">
        <v>3.2518875211686145E-3</v>
      </c>
      <c r="I46" s="43">
        <v>4.4496745107943818E-4</v>
      </c>
      <c r="J46" s="87">
        <v>3.9471400033093624E-3</v>
      </c>
      <c r="L46" s="85">
        <v>4.7519796996159464E-2</v>
      </c>
      <c r="M46" s="43">
        <v>0</v>
      </c>
      <c r="N46" s="43">
        <v>1.7627673146722496E-3</v>
      </c>
      <c r="O46" s="43">
        <v>1.4945327753367391E-3</v>
      </c>
      <c r="P46" s="43">
        <v>3.5692170894086571E-3</v>
      </c>
      <c r="Q46" s="43">
        <v>4.647464990534483E-3</v>
      </c>
      <c r="R46" s="43">
        <v>-6.3361925378586821E-3</v>
      </c>
      <c r="S46" s="43">
        <v>8.1810238173939155E-3</v>
      </c>
      <c r="T46" s="43">
        <v>9.4835101643053906E-4</v>
      </c>
      <c r="U46" s="87">
        <v>9.7093966011067394E-3</v>
      </c>
      <c r="W46" s="85">
        <v>8.377148003694021E-2</v>
      </c>
      <c r="X46" s="43">
        <v>0</v>
      </c>
      <c r="Y46" s="43">
        <v>1.7627673146722496E-3</v>
      </c>
      <c r="Z46" s="43">
        <v>2.1470622644778371E-3</v>
      </c>
      <c r="AA46" s="43">
        <v>6.1545354392033656E-3</v>
      </c>
      <c r="AB46" s="43">
        <v>7.643942061130015E-3</v>
      </c>
      <c r="AC46" s="43">
        <v>-9.6644967136966034E-3</v>
      </c>
      <c r="AD46" s="43">
        <v>1.445119630665476E-2</v>
      </c>
      <c r="AE46" s="43">
        <v>1.3993328423588908E-3</v>
      </c>
      <c r="AF46" s="87">
        <v>1.6863224588318342E-2</v>
      </c>
      <c r="AH46" s="85">
        <v>0.12286170405496014</v>
      </c>
      <c r="AI46" s="43">
        <v>0</v>
      </c>
      <c r="AJ46" s="43">
        <v>2.9154873844716486E-3</v>
      </c>
      <c r="AK46" s="43">
        <v>3.7975375210114824E-3</v>
      </c>
      <c r="AL46" s="43">
        <v>8.5102368100320406E-3</v>
      </c>
      <c r="AM46" s="43">
        <v>9.8525448306545516E-3</v>
      </c>
      <c r="AN46" s="43">
        <v>-1.1252757040495727E-2</v>
      </c>
      <c r="AO46" s="43">
        <v>2.0335803910393937E-2</v>
      </c>
      <c r="AP46" s="43">
        <v>1.7676061971764509E-3</v>
      </c>
      <c r="AQ46" s="87">
        <v>2.4187844981966383E-2</v>
      </c>
      <c r="AS46" s="85">
        <v>0.15213915905791983</v>
      </c>
      <c r="AT46" s="43">
        <v>0</v>
      </c>
      <c r="AU46" s="43">
        <v>6.5081535640918184E-3</v>
      </c>
      <c r="AV46" s="43">
        <v>7.0310691229504736E-3</v>
      </c>
      <c r="AW46" s="43">
        <v>1.1861734948528744E-2</v>
      </c>
      <c r="AX46" s="43">
        <v>1.3827171097667519E-2</v>
      </c>
      <c r="AY46" s="43">
        <v>-1.1071139986852909E-2</v>
      </c>
      <c r="AZ46" s="43">
        <v>2.3650628617753723E-2</v>
      </c>
      <c r="BA46" s="43">
        <v>1.82764874786142E-3</v>
      </c>
      <c r="BB46" s="87">
        <v>2.7924827971112735E-2</v>
      </c>
      <c r="BD46" s="85">
        <v>0.14707675970816758</v>
      </c>
      <c r="BE46" s="43">
        <v>0</v>
      </c>
      <c r="BF46" s="43">
        <v>5.2223886124551913E-3</v>
      </c>
      <c r="BG46" s="43">
        <v>5.533724005554852E-3</v>
      </c>
      <c r="BH46" s="43">
        <v>1.0616118266418654E-2</v>
      </c>
      <c r="BI46" s="43">
        <v>1.2583751534649639E-2</v>
      </c>
      <c r="BJ46" s="43">
        <v>-1.1071139986852909E-2</v>
      </c>
      <c r="BK46" s="43">
        <v>2.3650628617753723E-2</v>
      </c>
      <c r="BL46" s="43">
        <v>1.82764874786142E-3</v>
      </c>
      <c r="BM46" s="87">
        <v>2.7924827971112735E-2</v>
      </c>
    </row>
    <row r="47" spans="1:65">
      <c r="A47" s="85">
        <v>1.2344584650391162E-2</v>
      </c>
      <c r="B47" s="43">
        <v>0</v>
      </c>
      <c r="C47" s="43">
        <v>4.4916117262412192E-4</v>
      </c>
      <c r="D47" s="43">
        <v>3.4564837021095298E-4</v>
      </c>
      <c r="E47" s="43">
        <v>7.9914975222491926E-4</v>
      </c>
      <c r="F47" s="43">
        <v>9.9131244772955466E-4</v>
      </c>
      <c r="G47" s="43">
        <v>-1.7947295718709925E-3</v>
      </c>
      <c r="H47" s="43">
        <v>2.0974893108435654E-3</v>
      </c>
      <c r="I47" s="43">
        <v>2.8700699708611942E-4</v>
      </c>
      <c r="J47" s="87">
        <v>2.5459318354188374E-3</v>
      </c>
      <c r="L47" s="85">
        <v>2.9239386206561961E-2</v>
      </c>
      <c r="M47" s="43">
        <v>0</v>
      </c>
      <c r="N47" s="43">
        <v>1.083971805051245E-3</v>
      </c>
      <c r="O47" s="43">
        <v>9.1631647189487704E-4</v>
      </c>
      <c r="P47" s="43">
        <v>2.1863018799947328E-3</v>
      </c>
      <c r="Q47" s="43">
        <v>2.8429787209587999E-3</v>
      </c>
      <c r="R47" s="43">
        <v>-3.9101853253898826E-3</v>
      </c>
      <c r="S47" s="43">
        <v>5.0317224219094091E-3</v>
      </c>
      <c r="T47" s="43">
        <v>5.8666288733826922E-4</v>
      </c>
      <c r="U47" s="87">
        <v>5.9761076487073773E-3</v>
      </c>
      <c r="W47" s="85">
        <v>4.720080832130559E-2</v>
      </c>
      <c r="X47" s="43">
        <v>0</v>
      </c>
      <c r="Y47" s="43">
        <v>1.083971805051245E-3</v>
      </c>
      <c r="Z47" s="43">
        <v>1.2396216708175491E-3</v>
      </c>
      <c r="AA47" s="43">
        <v>3.4672353508467691E-3</v>
      </c>
      <c r="AB47" s="43">
        <v>4.3276267429988172E-3</v>
      </c>
      <c r="AC47" s="43">
        <v>-5.5592418991561006E-3</v>
      </c>
      <c r="AD47" s="43">
        <v>8.1383703169926637E-3</v>
      </c>
      <c r="AE47" s="43">
        <v>8.1010837350961975E-4</v>
      </c>
      <c r="AF47" s="87">
        <v>9.5205754757604916E-3</v>
      </c>
      <c r="AH47" s="85">
        <v>6.5901214342683673E-2</v>
      </c>
      <c r="AI47" s="43">
        <v>0</v>
      </c>
      <c r="AJ47" s="43">
        <v>1.6354225545865491E-3</v>
      </c>
      <c r="AK47" s="43">
        <v>2.0291939539333805E-3</v>
      </c>
      <c r="AL47" s="43">
        <v>4.5941813637247119E-3</v>
      </c>
      <c r="AM47" s="43">
        <v>5.3842021289830354E-3</v>
      </c>
      <c r="AN47" s="43">
        <v>-6.3190511283152517E-3</v>
      </c>
      <c r="AO47" s="43">
        <v>1.0953512829751932E-2</v>
      </c>
      <c r="AP47" s="43">
        <v>9.8628698171531024E-4</v>
      </c>
      <c r="AQ47" s="87">
        <v>1.3024606950498067E-2</v>
      </c>
      <c r="AS47" s="85">
        <v>8.5587860558581683E-2</v>
      </c>
      <c r="AT47" s="43">
        <v>0</v>
      </c>
      <c r="AU47" s="43">
        <v>4.0511908665130554E-3</v>
      </c>
      <c r="AV47" s="43">
        <v>4.2034742207415331E-3</v>
      </c>
      <c r="AW47" s="43">
        <v>6.8477842858077741E-3</v>
      </c>
      <c r="AX47" s="43">
        <v>8.0568067372452489E-3</v>
      </c>
      <c r="AY47" s="43">
        <v>-6.1969288099143361E-3</v>
      </c>
      <c r="AZ47" s="43">
        <v>1.3182455928628279E-2</v>
      </c>
      <c r="BA47" s="43">
        <v>1.0266605884074089E-3</v>
      </c>
      <c r="BB47" s="87">
        <v>1.5537416278177542E-2</v>
      </c>
      <c r="BD47" s="85">
        <v>0.10899804187465675</v>
      </c>
      <c r="BE47" s="43">
        <v>0</v>
      </c>
      <c r="BF47" s="43">
        <v>9.9969862429961573E-3</v>
      </c>
      <c r="BG47" s="43">
        <v>1.1127685107558818E-2</v>
      </c>
      <c r="BH47" s="43">
        <v>1.2607921004368351E-2</v>
      </c>
      <c r="BI47" s="43">
        <v>1.3806783262433446E-2</v>
      </c>
      <c r="BJ47" s="43">
        <v>-6.1969288099143361E-3</v>
      </c>
      <c r="BK47" s="43">
        <v>1.3182455928628279E-2</v>
      </c>
      <c r="BL47" s="43">
        <v>1.0266605884074089E-3</v>
      </c>
      <c r="BM47" s="87">
        <v>1.5537416278177542E-2</v>
      </c>
    </row>
    <row r="48" spans="1:65">
      <c r="A48" s="85">
        <v>4.7800859047136728E-3</v>
      </c>
      <c r="B48" s="43">
        <v>0</v>
      </c>
      <c r="C48" s="43">
        <v>1.7392476547497266E-4</v>
      </c>
      <c r="D48" s="43">
        <v>1.3384240533198299E-4</v>
      </c>
      <c r="E48" s="43">
        <v>3.0944779225477759E-4</v>
      </c>
      <c r="F48" s="43">
        <v>3.8385727772615689E-4</v>
      </c>
      <c r="G48" s="43">
        <v>-6.9495748720889482E-4</v>
      </c>
      <c r="H48" s="43">
        <v>8.121925017325896E-4</v>
      </c>
      <c r="I48" s="43">
        <v>1.1113521760184016E-4</v>
      </c>
      <c r="J48" s="87">
        <v>9.8583899138816075E-4</v>
      </c>
      <c r="L48" s="85">
        <v>1.3254605249819408E-3</v>
      </c>
      <c r="M48" s="43">
        <v>0</v>
      </c>
      <c r="N48" s="43">
        <v>4.4119575706094358E-5</v>
      </c>
      <c r="O48" s="43">
        <v>1.7152990488838803E-5</v>
      </c>
      <c r="P48" s="43">
        <v>2.5804866339961615E-5</v>
      </c>
      <c r="Q48" s="43">
        <v>5.2311493858334199E-6</v>
      </c>
      <c r="R48" s="43">
        <v>-2.6239205508420691E-4</v>
      </c>
      <c r="S48" s="43">
        <v>2.1220462132834448E-4</v>
      </c>
      <c r="T48" s="43">
        <v>4.9862000499560657E-5</v>
      </c>
      <c r="U48" s="87">
        <v>2.8444144125237131E-4</v>
      </c>
      <c r="W48" s="85">
        <v>-4.9759398000301224E-3</v>
      </c>
      <c r="X48" s="43">
        <v>0</v>
      </c>
      <c r="Y48" s="43">
        <v>4.4119575706094358E-5</v>
      </c>
      <c r="Z48" s="43">
        <v>-9.627207533026018E-5</v>
      </c>
      <c r="AA48" s="43">
        <v>-4.2358463845432859E-4</v>
      </c>
      <c r="AB48" s="43">
        <v>-5.1562747020710736E-4</v>
      </c>
      <c r="AC48" s="43">
        <v>3.1614596732349419E-4</v>
      </c>
      <c r="AD48" s="43">
        <v>-8.7769972648532428E-4</v>
      </c>
      <c r="AE48" s="43">
        <v>-2.8529312292250786E-5</v>
      </c>
      <c r="AF48" s="87">
        <v>-9.590631417758027E-4</v>
      </c>
      <c r="AH48" s="85">
        <v>-1.0637870854034311E-2</v>
      </c>
      <c r="AI48" s="43">
        <v>0</v>
      </c>
      <c r="AJ48" s="43">
        <v>-1.2284343675355363E-4</v>
      </c>
      <c r="AK48" s="43">
        <v>-3.3533126067863646E-4</v>
      </c>
      <c r="AL48" s="43">
        <v>-7.6479063254908245E-4</v>
      </c>
      <c r="AM48" s="43">
        <v>-8.3552731526724457E-4</v>
      </c>
      <c r="AN48" s="43">
        <v>5.4619377830563017E-4</v>
      </c>
      <c r="AO48" s="43">
        <v>-1.7300417984284493E-3</v>
      </c>
      <c r="AP48" s="43">
        <v>-8.1870995446653615E-5</v>
      </c>
      <c r="AQ48" s="87">
        <v>-2.0199804608085764E-3</v>
      </c>
      <c r="AS48" s="85">
        <v>-1.690847125978865E-2</v>
      </c>
      <c r="AT48" s="43">
        <v>0</v>
      </c>
      <c r="AU48" s="43">
        <v>-8.9231516854816259E-4</v>
      </c>
      <c r="AV48" s="43">
        <v>-1.0278840994786065E-3</v>
      </c>
      <c r="AW48" s="43">
        <v>-1.4826093632078032E-3</v>
      </c>
      <c r="AX48" s="43">
        <v>-1.6868066727159655E-3</v>
      </c>
      <c r="AY48" s="43">
        <v>5.072953163269701E-4</v>
      </c>
      <c r="AZ48" s="43">
        <v>-2.4400058698572508E-3</v>
      </c>
      <c r="BA48" s="43">
        <v>-9.4730816857006132E-5</v>
      </c>
      <c r="BB48" s="87">
        <v>-2.8203617455093569E-3</v>
      </c>
      <c r="BD48" s="85">
        <v>-1.8484530056867749E-2</v>
      </c>
      <c r="BE48" s="43">
        <v>0</v>
      </c>
      <c r="BF48" s="43">
        <v>-1.2926078011517251E-3</v>
      </c>
      <c r="BG48" s="43">
        <v>-1.4940472331022507E-3</v>
      </c>
      <c r="BH48" s="43">
        <v>-1.8704027777522653E-3</v>
      </c>
      <c r="BI48" s="43">
        <v>-2.0739160659823197E-3</v>
      </c>
      <c r="BJ48" s="43">
        <v>5.072953163269701E-4</v>
      </c>
      <c r="BK48" s="43">
        <v>-2.4400058698572508E-3</v>
      </c>
      <c r="BL48" s="43">
        <v>-9.4730816857006132E-5</v>
      </c>
      <c r="BM48" s="87">
        <v>-2.8203617455093569E-3</v>
      </c>
    </row>
    <row r="49" spans="1:65">
      <c r="A49" s="85">
        <v>3.6069717945776798E-2</v>
      </c>
      <c r="B49" s="43">
        <v>0</v>
      </c>
      <c r="C49" s="43">
        <v>1.3124067976019815E-3</v>
      </c>
      <c r="D49" s="43">
        <v>1.0099521024817515E-3</v>
      </c>
      <c r="E49" s="43">
        <v>2.3350405846402351E-3</v>
      </c>
      <c r="F49" s="43">
        <v>2.8965219485622491E-3</v>
      </c>
      <c r="G49" s="43">
        <v>-5.2440313934969196E-3</v>
      </c>
      <c r="H49" s="43">
        <v>6.1286669401235672E-3</v>
      </c>
      <c r="I49" s="43">
        <v>8.3860751305493946E-4</v>
      </c>
      <c r="J49" s="87">
        <v>7.438973915563976E-3</v>
      </c>
      <c r="L49" s="85">
        <v>9.1036492664505655E-2</v>
      </c>
      <c r="M49" s="43">
        <v>0</v>
      </c>
      <c r="N49" s="43">
        <v>3.377745825448134E-3</v>
      </c>
      <c r="O49" s="43">
        <v>2.8666051611243885E-3</v>
      </c>
      <c r="P49" s="43">
        <v>6.8481020878621846E-3</v>
      </c>
      <c r="Q49" s="43">
        <v>8.9208675176100909E-3</v>
      </c>
      <c r="R49" s="43">
        <v>-1.2126608820909237E-2</v>
      </c>
      <c r="S49" s="43">
        <v>1.5675114103291452E-2</v>
      </c>
      <c r="T49" s="43">
        <v>1.8135297551344271E-3</v>
      </c>
      <c r="U49" s="87">
        <v>1.8598957094283091E-2</v>
      </c>
      <c r="W49" s="85">
        <v>0.14795104023791111</v>
      </c>
      <c r="X49" s="43">
        <v>0</v>
      </c>
      <c r="Y49" s="43">
        <v>3.377745825448134E-3</v>
      </c>
      <c r="Z49" s="43">
        <v>3.8910657526779646E-3</v>
      </c>
      <c r="AA49" s="43">
        <v>1.0907009478348408E-2</v>
      </c>
      <c r="AB49" s="43">
        <v>1.3625287353654071E-2</v>
      </c>
      <c r="AC49" s="43">
        <v>-1.735199176772019E-2</v>
      </c>
      <c r="AD49" s="43">
        <v>2.5519182033380272E-2</v>
      </c>
      <c r="AE49" s="43">
        <v>2.5215638223435627E-3</v>
      </c>
      <c r="AF49" s="87">
        <v>2.9830349657549455E-2</v>
      </c>
      <c r="AH49" s="85">
        <v>0.20464636784958026</v>
      </c>
      <c r="AI49" s="43">
        <v>0</v>
      </c>
      <c r="AJ49" s="43">
        <v>5.0496175950163012E-3</v>
      </c>
      <c r="AK49" s="43">
        <v>6.2848672141633879E-3</v>
      </c>
      <c r="AL49" s="43">
        <v>1.4323650450086566E-2</v>
      </c>
      <c r="AM49" s="43">
        <v>1.6828580778744454E-2</v>
      </c>
      <c r="AN49" s="43">
        <v>-1.9655558498854371E-2</v>
      </c>
      <c r="AO49" s="43">
        <v>3.4054046295255935E-2</v>
      </c>
      <c r="AP49" s="43">
        <v>3.0556968191870959E-3</v>
      </c>
      <c r="AQ49" s="87">
        <v>4.045376672104737E-2</v>
      </c>
      <c r="AS49" s="85">
        <v>0.26863691178618587</v>
      </c>
      <c r="AT49" s="43">
        <v>0</v>
      </c>
      <c r="AU49" s="43">
        <v>1.2901962103557117E-2</v>
      </c>
      <c r="AV49" s="43">
        <v>1.3352265866927514E-2</v>
      </c>
      <c r="AW49" s="43">
        <v>2.1648883769145366E-2</v>
      </c>
      <c r="AX49" s="43">
        <v>2.5515759932300271E-2</v>
      </c>
      <c r="AY49" s="43">
        <v>-1.9258605483314165E-2</v>
      </c>
      <c r="AZ49" s="43">
        <v>4.1299123985820536E-2</v>
      </c>
      <c r="BA49" s="43">
        <v>3.1869293828537116E-3</v>
      </c>
      <c r="BB49" s="87">
        <v>4.8621538616970127E-2</v>
      </c>
      <c r="BD49" s="85">
        <v>0.24938264764186088</v>
      </c>
      <c r="BE49" s="43">
        <v>0</v>
      </c>
      <c r="BF49" s="43">
        <v>8.0117003332093317E-3</v>
      </c>
      <c r="BG49" s="43">
        <v>7.6572828334452612E-3</v>
      </c>
      <c r="BH49" s="43">
        <v>1.6911321407318033E-2</v>
      </c>
      <c r="BI49" s="43">
        <v>2.078655406478231E-2</v>
      </c>
      <c r="BJ49" s="43">
        <v>-1.9258605483314165E-2</v>
      </c>
      <c r="BK49" s="43">
        <v>4.1299123985820536E-2</v>
      </c>
      <c r="BL49" s="43">
        <v>3.1869293828537116E-3</v>
      </c>
      <c r="BM49" s="87">
        <v>4.8621538616970127E-2</v>
      </c>
    </row>
    <row r="50" spans="1:65">
      <c r="A50" s="85">
        <v>1.6360059875833468E-2</v>
      </c>
      <c r="B50" s="43">
        <v>0</v>
      </c>
      <c r="C50" s="43">
        <v>5.9526536421760962E-4</v>
      </c>
      <c r="D50" s="43">
        <v>4.5808167652333767E-4</v>
      </c>
      <c r="E50" s="43">
        <v>1.0590990435423748E-3</v>
      </c>
      <c r="F50" s="43">
        <v>1.3137688678736268E-3</v>
      </c>
      <c r="G50" s="43">
        <v>-2.3785233840012605E-3</v>
      </c>
      <c r="H50" s="43">
        <v>2.7797655154994678E-3</v>
      </c>
      <c r="I50" s="43">
        <v>3.8036530106853709E-4</v>
      </c>
      <c r="J50" s="87">
        <v>3.3740784681583406E-3</v>
      </c>
      <c r="L50" s="85">
        <v>3.8575773338822027E-2</v>
      </c>
      <c r="M50" s="43">
        <v>0</v>
      </c>
      <c r="N50" s="43">
        <v>1.4300056283379956E-3</v>
      </c>
      <c r="O50" s="43">
        <v>1.2084781216859107E-3</v>
      </c>
      <c r="P50" s="43">
        <v>2.8831260436614362E-3</v>
      </c>
      <c r="Q50" s="43">
        <v>3.7486058334558533E-3</v>
      </c>
      <c r="R50" s="43">
        <v>-5.1602286740903801E-3</v>
      </c>
      <c r="S50" s="43">
        <v>6.6381169623824371E-3</v>
      </c>
      <c r="T50" s="43">
        <v>7.7439593665815857E-4</v>
      </c>
      <c r="U50" s="87">
        <v>7.8845666643253213E-3</v>
      </c>
      <c r="W50" s="85">
        <v>5.9387741045230237E-2</v>
      </c>
      <c r="X50" s="43">
        <v>0</v>
      </c>
      <c r="Y50" s="43">
        <v>1.4300056283379956E-3</v>
      </c>
      <c r="Z50" s="43">
        <v>1.5830930779130877E-3</v>
      </c>
      <c r="AA50" s="43">
        <v>4.3673484988281204E-3</v>
      </c>
      <c r="AB50" s="43">
        <v>5.4688731092144187E-3</v>
      </c>
      <c r="AC50" s="43">
        <v>-7.0709967602705414E-3</v>
      </c>
      <c r="AD50" s="43">
        <v>1.0237801622907248E-2</v>
      </c>
      <c r="AE50" s="43">
        <v>1.0333030662068596E-3</v>
      </c>
      <c r="AF50" s="87">
        <v>1.199155493517501E-2</v>
      </c>
      <c r="AH50" s="85">
        <v>6.9460030175828885E-2</v>
      </c>
      <c r="AI50" s="43">
        <v>0</v>
      </c>
      <c r="AJ50" s="43">
        <v>1.7270243874096022E-3</v>
      </c>
      <c r="AK50" s="43">
        <v>2.0083672840430509E-3</v>
      </c>
      <c r="AL50" s="43">
        <v>4.9743367141270685E-3</v>
      </c>
      <c r="AM50" s="43">
        <v>6.0379587624211431E-3</v>
      </c>
      <c r="AN50" s="43">
        <v>-7.480240186934081E-3</v>
      </c>
      <c r="AO50" s="43">
        <v>1.1754075082421244E-2</v>
      </c>
      <c r="AP50" s="43">
        <v>1.128195224080093E-3</v>
      </c>
      <c r="AQ50" s="87">
        <v>1.3878873215640556E-2</v>
      </c>
      <c r="AS50" s="85">
        <v>6.7741040745065734E-2</v>
      </c>
      <c r="AT50" s="43">
        <v>0</v>
      </c>
      <c r="AU50" s="43">
        <v>1.5160854519589981E-3</v>
      </c>
      <c r="AV50" s="43">
        <v>1.8185144895563087E-3</v>
      </c>
      <c r="AW50" s="43">
        <v>4.7775576608686558E-3</v>
      </c>
      <c r="AX50" s="43">
        <v>5.804593514535418E-3</v>
      </c>
      <c r="AY50" s="43">
        <v>-7.4909036068121675E-3</v>
      </c>
      <c r="AZ50" s="43">
        <v>1.1559449264152274E-2</v>
      </c>
      <c r="BA50" s="43">
        <v>1.1246699002425843E-3</v>
      </c>
      <c r="BB50" s="87">
        <v>1.3659460897847399E-2</v>
      </c>
      <c r="BD50" s="85">
        <v>6.7741040745065734E-2</v>
      </c>
      <c r="BE50" s="43">
        <v>0</v>
      </c>
      <c r="BF50" s="43">
        <v>1.5160854519589981E-3</v>
      </c>
      <c r="BG50" s="43">
        <v>1.8185144895563087E-3</v>
      </c>
      <c r="BH50" s="43">
        <v>4.7775576608686558E-3</v>
      </c>
      <c r="BI50" s="43">
        <v>5.804593514535418E-3</v>
      </c>
      <c r="BJ50" s="43">
        <v>-7.4909036068121675E-3</v>
      </c>
      <c r="BK50" s="43">
        <v>1.1559449264152274E-2</v>
      </c>
      <c r="BL50" s="43">
        <v>1.1246699002425843E-3</v>
      </c>
      <c r="BM50" s="87">
        <v>1.3659460897847399E-2</v>
      </c>
    </row>
    <row r="51" spans="1:65">
      <c r="A51" s="85">
        <v>1.3641308804001826E-2</v>
      </c>
      <c r="B51" s="43">
        <v>0</v>
      </c>
      <c r="C51" s="43">
        <v>4.9634284441794224E-4</v>
      </c>
      <c r="D51" s="43">
        <v>3.819566465120516E-4</v>
      </c>
      <c r="E51" s="43">
        <v>8.8309561313561376E-4</v>
      </c>
      <c r="F51" s="43">
        <v>1.0954438406561762E-3</v>
      </c>
      <c r="G51" s="43">
        <v>-1.9832550873868748E-3</v>
      </c>
      <c r="H51" s="43">
        <v>2.3178179106579672E-3</v>
      </c>
      <c r="I51" s="43">
        <v>3.1715535087176454E-4</v>
      </c>
      <c r="J51" s="87">
        <v>2.8133666173844928E-3</v>
      </c>
      <c r="L51" s="85">
        <v>3.1248162476552731E-2</v>
      </c>
      <c r="M51" s="43">
        <v>0</v>
      </c>
      <c r="N51" s="43">
        <v>1.1579083489172517E-3</v>
      </c>
      <c r="O51" s="43">
        <v>9.7667625470249835E-4</v>
      </c>
      <c r="P51" s="43">
        <v>2.3287109673029516E-3</v>
      </c>
      <c r="Q51" s="43">
        <v>3.0251508582113569E-3</v>
      </c>
      <c r="R51" s="43">
        <v>-4.1878693161558874E-3</v>
      </c>
      <c r="S51" s="43">
        <v>5.3757178721298687E-3</v>
      </c>
      <c r="T51" s="43">
        <v>6.2944060585071529E-4</v>
      </c>
      <c r="U51" s="87">
        <v>6.3881113940483869E-3</v>
      </c>
      <c r="W51" s="85">
        <v>4.9012959944761625E-2</v>
      </c>
      <c r="X51" s="43">
        <v>0</v>
      </c>
      <c r="Y51" s="43">
        <v>1.1579083489172517E-3</v>
      </c>
      <c r="Z51" s="43">
        <v>1.2964422143569819E-3</v>
      </c>
      <c r="AA51" s="43">
        <v>3.5956219910830462E-3</v>
      </c>
      <c r="AB51" s="43">
        <v>4.4935463591148387E-3</v>
      </c>
      <c r="AC51" s="43">
        <v>-5.8188735795949402E-3</v>
      </c>
      <c r="AD51" s="43">
        <v>8.4483571268963182E-3</v>
      </c>
      <c r="AE51" s="43">
        <v>8.5044002235912079E-4</v>
      </c>
      <c r="AF51" s="87">
        <v>9.8937777426219113E-3</v>
      </c>
      <c r="AH51" s="85">
        <v>6.5899809028932596E-2</v>
      </c>
      <c r="AI51" s="43">
        <v>0</v>
      </c>
      <c r="AJ51" s="43">
        <v>1.6558796536103142E-3</v>
      </c>
      <c r="AK51" s="43">
        <v>2.0094421337586671E-3</v>
      </c>
      <c r="AL51" s="43">
        <v>4.6132772881777992E-3</v>
      </c>
      <c r="AM51" s="43">
        <v>5.4476555409565678E-3</v>
      </c>
      <c r="AN51" s="43">
        <v>-6.5049968525817863E-3</v>
      </c>
      <c r="AO51" s="43">
        <v>1.0990488389129541E-2</v>
      </c>
      <c r="AP51" s="43">
        <v>1.0095329086433908E-3</v>
      </c>
      <c r="AQ51" s="87">
        <v>1.3057989826168851E-2</v>
      </c>
      <c r="AS51" s="85">
        <v>7.8653452957257647E-2</v>
      </c>
      <c r="AT51" s="43">
        <v>0</v>
      </c>
      <c r="AU51" s="43">
        <v>3.2208922274006113E-3</v>
      </c>
      <c r="AV51" s="43">
        <v>3.4180109686504801E-3</v>
      </c>
      <c r="AW51" s="43">
        <v>6.0732338957623783E-3</v>
      </c>
      <c r="AX51" s="43">
        <v>7.1790549454651496E-3</v>
      </c>
      <c r="AY51" s="43">
        <v>-6.4258820786631567E-3</v>
      </c>
      <c r="AZ51" s="43">
        <v>1.243446956844336E-2</v>
      </c>
      <c r="BA51" s="43">
        <v>1.0356882323184539E-3</v>
      </c>
      <c r="BB51" s="87">
        <v>1.4685868697640513E-2</v>
      </c>
      <c r="BD51" s="85">
        <v>7.8653452957257647E-2</v>
      </c>
      <c r="BE51" s="43">
        <v>0</v>
      </c>
      <c r="BF51" s="43">
        <v>3.2208922274006113E-3</v>
      </c>
      <c r="BG51" s="43">
        <v>3.4180109686504801E-3</v>
      </c>
      <c r="BH51" s="43">
        <v>6.0732338957623783E-3</v>
      </c>
      <c r="BI51" s="43">
        <v>7.1790549454651496E-3</v>
      </c>
      <c r="BJ51" s="43">
        <v>-6.4258820786631567E-3</v>
      </c>
      <c r="BK51" s="43">
        <v>1.243446956844336E-2</v>
      </c>
      <c r="BL51" s="43">
        <v>1.0356882323184539E-3</v>
      </c>
      <c r="BM51" s="87">
        <v>1.4685868697640513E-2</v>
      </c>
    </row>
    <row r="52" spans="1:65">
      <c r="A52" s="85">
        <v>2.7197136371917511E-3</v>
      </c>
      <c r="B52" s="43">
        <v>0</v>
      </c>
      <c r="C52" s="43">
        <v>9.895754301009668E-5</v>
      </c>
      <c r="D52" s="43">
        <v>7.6151981841369123E-5</v>
      </c>
      <c r="E52" s="43">
        <v>1.7606574387382499E-4</v>
      </c>
      <c r="F52" s="43">
        <v>2.1840232451422121E-4</v>
      </c>
      <c r="G52" s="43">
        <v>-3.954082401252911E-4</v>
      </c>
      <c r="H52" s="43">
        <v>4.6211115595407357E-4</v>
      </c>
      <c r="I52" s="43">
        <v>6.3232329483020572E-5</v>
      </c>
      <c r="J52" s="87">
        <v>5.6091036906047952E-4</v>
      </c>
      <c r="L52" s="85">
        <v>1.4052923941302005E-3</v>
      </c>
      <c r="M52" s="43">
        <v>0</v>
      </c>
      <c r="N52" s="43">
        <v>4.9569062310317062E-5</v>
      </c>
      <c r="O52" s="43">
        <v>3.1753811605567419E-5</v>
      </c>
      <c r="P52" s="43">
        <v>6.8144841811929223E-5</v>
      </c>
      <c r="Q52" s="43">
        <v>7.4342065712059303E-5</v>
      </c>
      <c r="R52" s="43">
        <v>-2.3082507103998164E-4</v>
      </c>
      <c r="S52" s="43">
        <v>2.3382683308371529E-4</v>
      </c>
      <c r="T52" s="43">
        <v>3.9919000442343897E-5</v>
      </c>
      <c r="U52" s="87">
        <v>2.9404153716374777E-4</v>
      </c>
      <c r="W52" s="85">
        <v>-7.5138217208025118E-4</v>
      </c>
      <c r="X52" s="43">
        <v>0</v>
      </c>
      <c r="Y52" s="43">
        <v>4.9569062310317062E-5</v>
      </c>
      <c r="Z52" s="43">
        <v>-7.0662826601192993E-6</v>
      </c>
      <c r="AA52" s="43">
        <v>-8.5660164269778501E-5</v>
      </c>
      <c r="AB52" s="43">
        <v>-1.0392347520410676E-4</v>
      </c>
      <c r="AC52" s="43">
        <v>-3.281856865037307E-5</v>
      </c>
      <c r="AD52" s="43">
        <v>-1.3919644194958922E-4</v>
      </c>
      <c r="AE52" s="43">
        <v>1.3089321039357529E-5</v>
      </c>
      <c r="AF52" s="87">
        <v>-1.3155191331709615E-4</v>
      </c>
      <c r="AH52" s="85">
        <v>-2.8193818696076248E-3</v>
      </c>
      <c r="AI52" s="43">
        <v>0</v>
      </c>
      <c r="AJ52" s="43">
        <v>-1.141356993502354E-5</v>
      </c>
      <c r="AK52" s="43">
        <v>-9.4381779489059796E-5</v>
      </c>
      <c r="AL52" s="43">
        <v>-2.1028441098918331E-4</v>
      </c>
      <c r="AM52" s="43">
        <v>-2.2076572858258249E-4</v>
      </c>
      <c r="AN52" s="43">
        <v>5.1205556509441999E-5</v>
      </c>
      <c r="AO52" s="43">
        <v>-4.5051127961821011E-4</v>
      </c>
      <c r="AP52" s="43">
        <v>-6.3935344699643337E-6</v>
      </c>
      <c r="AQ52" s="87">
        <v>-5.1904810038382499E-4</v>
      </c>
      <c r="AS52" s="85">
        <v>-3.3378194728027472E-3</v>
      </c>
      <c r="AT52" s="43">
        <v>0</v>
      </c>
      <c r="AU52" s="43">
        <v>-7.5031573721697219E-5</v>
      </c>
      <c r="AV52" s="43">
        <v>-1.5164032103221877E-4</v>
      </c>
      <c r="AW52" s="43">
        <v>-2.696318734602039E-4</v>
      </c>
      <c r="AX52" s="43">
        <v>-2.9114738283696597E-4</v>
      </c>
      <c r="AY52" s="43">
        <v>4.7989528682555271E-5</v>
      </c>
      <c r="AZ52" s="43">
        <v>-5.0920933845296373E-4</v>
      </c>
      <c r="BA52" s="43">
        <v>-7.4567524328538775E-6</v>
      </c>
      <c r="BB52" s="87">
        <v>-5.8522162891894267E-4</v>
      </c>
      <c r="BD52" s="85">
        <v>-3.3378194728027472E-3</v>
      </c>
      <c r="BE52" s="43">
        <v>0</v>
      </c>
      <c r="BF52" s="43">
        <v>-7.5031573721697219E-5</v>
      </c>
      <c r="BG52" s="43">
        <v>-1.5164032103221877E-4</v>
      </c>
      <c r="BH52" s="43">
        <v>-2.696318734602039E-4</v>
      </c>
      <c r="BI52" s="43">
        <v>-2.9114738283696597E-4</v>
      </c>
      <c r="BJ52" s="43">
        <v>4.7989528682555271E-5</v>
      </c>
      <c r="BK52" s="43">
        <v>-5.0920933845296373E-4</v>
      </c>
      <c r="BL52" s="43">
        <v>-7.4567524328538775E-6</v>
      </c>
      <c r="BM52" s="87">
        <v>-5.8522162891894267E-4</v>
      </c>
    </row>
    <row r="53" spans="1:65">
      <c r="A53" s="85">
        <v>2.2743486356168692E-2</v>
      </c>
      <c r="B53" s="43">
        <v>0</v>
      </c>
      <c r="C53" s="43">
        <v>8.2752812594417675E-4</v>
      </c>
      <c r="D53" s="43">
        <v>6.3681761797272413E-4</v>
      </c>
      <c r="E53" s="43">
        <v>1.4723420836752995E-3</v>
      </c>
      <c r="F53" s="43">
        <v>1.8263798878743892E-3</v>
      </c>
      <c r="G53" s="43">
        <v>-3.3065841165880769E-3</v>
      </c>
      <c r="H53" s="43">
        <v>3.8643843332443512E-3</v>
      </c>
      <c r="I53" s="43">
        <v>5.2877759011083999E-4</v>
      </c>
      <c r="J53" s="87">
        <v>4.6905884322927839E-3</v>
      </c>
      <c r="L53" s="85">
        <v>5.5479245019122977E-2</v>
      </c>
      <c r="M53" s="43">
        <v>0</v>
      </c>
      <c r="N53" s="43">
        <v>2.0575519051948691E-3</v>
      </c>
      <c r="O53" s="43">
        <v>1.7425573445543538E-3</v>
      </c>
      <c r="P53" s="43">
        <v>4.160120163370494E-3</v>
      </c>
      <c r="Q53" s="43">
        <v>5.4142113307731514E-3</v>
      </c>
      <c r="R53" s="43">
        <v>-7.405540164051011E-3</v>
      </c>
      <c r="S53" s="43">
        <v>9.5498223459576335E-3</v>
      </c>
      <c r="T53" s="43">
        <v>1.1093977810383978E-3</v>
      </c>
      <c r="U53" s="87">
        <v>1.1336976507463932E-2</v>
      </c>
      <c r="W53" s="85">
        <v>8.93353391873698E-2</v>
      </c>
      <c r="X53" s="43">
        <v>0</v>
      </c>
      <c r="Y53" s="43">
        <v>2.0575519051948691E-3</v>
      </c>
      <c r="Z53" s="43">
        <v>2.3519662872251491E-3</v>
      </c>
      <c r="AA53" s="43">
        <v>6.5745951384242598E-3</v>
      </c>
      <c r="AB53" s="43">
        <v>8.2126747775861236E-3</v>
      </c>
      <c r="AC53" s="43">
        <v>-1.0513902870162517E-2</v>
      </c>
      <c r="AD53" s="43">
        <v>1.5405648405364604E-2</v>
      </c>
      <c r="AE53" s="43">
        <v>1.530577761830521E-3</v>
      </c>
      <c r="AF53" s="87">
        <v>1.8018064216578453E-2</v>
      </c>
      <c r="AH53" s="85">
        <v>0.12116929350063924</v>
      </c>
      <c r="AI53" s="43">
        <v>0</v>
      </c>
      <c r="AJ53" s="43">
        <v>2.9962939809902588E-3</v>
      </c>
      <c r="AK53" s="43">
        <v>3.6960658730308777E-3</v>
      </c>
      <c r="AL53" s="43">
        <v>8.4930105913542959E-3</v>
      </c>
      <c r="AM53" s="43">
        <v>1.0011297359764047E-2</v>
      </c>
      <c r="AN53" s="43">
        <v>-1.18073364063222E-2</v>
      </c>
      <c r="AO53" s="43">
        <v>2.0197903612768756E-2</v>
      </c>
      <c r="AP53" s="43">
        <v>1.8304889914681995E-3</v>
      </c>
      <c r="AQ53" s="87">
        <v>2.3983024429289061E-2</v>
      </c>
      <c r="AS53" s="85">
        <v>0.14347599573028522</v>
      </c>
      <c r="AT53" s="43">
        <v>0</v>
      </c>
      <c r="AU53" s="43">
        <v>5.7335720221043333E-3</v>
      </c>
      <c r="AV53" s="43">
        <v>6.1597167124672839E-3</v>
      </c>
      <c r="AW53" s="43">
        <v>1.1046540978169034E-2</v>
      </c>
      <c r="AX53" s="43">
        <v>1.3039593521552182E-2</v>
      </c>
      <c r="AY53" s="43">
        <v>-1.1668961075029695E-2</v>
      </c>
      <c r="AZ53" s="43">
        <v>2.272349225027407E-2</v>
      </c>
      <c r="BA53" s="43">
        <v>1.8762358399938873E-3</v>
      </c>
      <c r="BB53" s="87">
        <v>2.6830258479096775E-2</v>
      </c>
      <c r="BD53" s="85">
        <v>0.14347599573028522</v>
      </c>
      <c r="BE53" s="43">
        <v>0</v>
      </c>
      <c r="BF53" s="43">
        <v>5.7335720221043333E-3</v>
      </c>
      <c r="BG53" s="43">
        <v>6.1597167124672839E-3</v>
      </c>
      <c r="BH53" s="43">
        <v>1.1046540978169034E-2</v>
      </c>
      <c r="BI53" s="43">
        <v>1.3039593521552182E-2</v>
      </c>
      <c r="BJ53" s="43">
        <v>-1.1668961075029695E-2</v>
      </c>
      <c r="BK53" s="43">
        <v>2.272349225027407E-2</v>
      </c>
      <c r="BL53" s="43">
        <v>1.8762358399938873E-3</v>
      </c>
      <c r="BM53" s="87">
        <v>2.6830258479096775E-2</v>
      </c>
    </row>
    <row r="54" spans="1:65">
      <c r="A54" s="85">
        <v>3.7549153429368397E-2</v>
      </c>
      <c r="B54" s="43">
        <v>0</v>
      </c>
      <c r="C54" s="43">
        <v>1.3662364723501458E-3</v>
      </c>
      <c r="D54" s="43">
        <v>1.0513762960223164E-3</v>
      </c>
      <c r="E54" s="43">
        <v>2.4308146048789411E-3</v>
      </c>
      <c r="F54" s="43">
        <v>3.0153256873701544E-3</v>
      </c>
      <c r="G54" s="43">
        <v>-5.4591205752939735E-3</v>
      </c>
      <c r="H54" s="43">
        <v>6.380040331841347E-3</v>
      </c>
      <c r="I54" s="43">
        <v>8.7300383723704317E-4</v>
      </c>
      <c r="J54" s="87">
        <v>7.7440908557280799E-3</v>
      </c>
      <c r="L54" s="85">
        <v>7.0322676027495312E-2</v>
      </c>
      <c r="M54" s="43">
        <v>0</v>
      </c>
      <c r="N54" s="43">
        <v>2.597679205679119E-3</v>
      </c>
      <c r="O54" s="43">
        <v>2.1583916027358247E-3</v>
      </c>
      <c r="P54" s="43">
        <v>5.1216933024093633E-3</v>
      </c>
      <c r="Q54" s="43">
        <v>6.6072960486735577E-3</v>
      </c>
      <c r="R54" s="43">
        <v>-9.5628051739429544E-3</v>
      </c>
      <c r="S54" s="43">
        <v>1.2072037059590097E-2</v>
      </c>
      <c r="T54" s="43">
        <v>1.4542938309779667E-3</v>
      </c>
      <c r="U54" s="87">
        <v>1.4398146196869362E-2</v>
      </c>
      <c r="W54" s="85">
        <v>0.10150362463722995</v>
      </c>
      <c r="X54" s="43">
        <v>0</v>
      </c>
      <c r="Y54" s="43">
        <v>2.597679205679119E-3</v>
      </c>
      <c r="Z54" s="43">
        <v>2.71964798480108E-3</v>
      </c>
      <c r="AA54" s="43">
        <v>7.3453880896022453E-3</v>
      </c>
      <c r="AB54" s="43">
        <v>9.1846383873280552E-3</v>
      </c>
      <c r="AC54" s="43">
        <v>-1.2425560024459058E-2</v>
      </c>
      <c r="AD54" s="43">
        <v>1.7465163937089231E-2</v>
      </c>
      <c r="AE54" s="43">
        <v>1.8421941974899811E-3</v>
      </c>
      <c r="AF54" s="87">
        <v>2.0551326521799244E-2</v>
      </c>
      <c r="AH54" s="85">
        <v>0.12555209547113724</v>
      </c>
      <c r="AI54" s="43">
        <v>0</v>
      </c>
      <c r="AJ54" s="43">
        <v>3.3068374587874008E-3</v>
      </c>
      <c r="AK54" s="43">
        <v>3.7350273300444828E-3</v>
      </c>
      <c r="AL54" s="43">
        <v>8.7946255174474706E-3</v>
      </c>
      <c r="AM54" s="43">
        <v>1.0543380134679344E-2</v>
      </c>
      <c r="AN54" s="43">
        <v>-1.3402664482291621E-2</v>
      </c>
      <c r="AO54" s="43">
        <v>2.1085399376575949E-2</v>
      </c>
      <c r="AP54" s="43">
        <v>2.0687575200269057E-3</v>
      </c>
      <c r="AQ54" s="87">
        <v>2.5057463908601817E-2</v>
      </c>
      <c r="AS54" s="85">
        <v>0.13621031706487613</v>
      </c>
      <c r="AT54" s="43">
        <v>0</v>
      </c>
      <c r="AU54" s="43">
        <v>4.6147186339391393E-3</v>
      </c>
      <c r="AV54" s="43">
        <v>4.9121684558813862E-3</v>
      </c>
      <c r="AW54" s="43">
        <v>1.0014711410414949E-2</v>
      </c>
      <c r="AX54" s="43">
        <v>1.1990310802042232E-2</v>
      </c>
      <c r="AY54" s="43">
        <v>-1.3336548257273722E-2</v>
      </c>
      <c r="AZ54" s="43">
        <v>2.2292134602430441E-2</v>
      </c>
      <c r="BA54" s="43">
        <v>2.0906155268170796E-3</v>
      </c>
      <c r="BB54" s="87">
        <v>2.6417882455443683E-2</v>
      </c>
      <c r="BD54" s="85">
        <v>0.13447801813723675</v>
      </c>
      <c r="BE54" s="43">
        <v>0</v>
      </c>
      <c r="BF54" s="43">
        <v>4.1747436155665897E-3</v>
      </c>
      <c r="BG54" s="43">
        <v>4.3997929671129163E-3</v>
      </c>
      <c r="BH54" s="43">
        <v>9.5884747005878929E-3</v>
      </c>
      <c r="BI54" s="43">
        <v>1.1564825922875773E-2</v>
      </c>
      <c r="BJ54" s="43">
        <v>-1.3336548257273722E-2</v>
      </c>
      <c r="BK54" s="43">
        <v>2.2292134602430441E-2</v>
      </c>
      <c r="BL54" s="43">
        <v>2.0906155268170796E-3</v>
      </c>
      <c r="BM54" s="87">
        <v>2.6417882455443683E-2</v>
      </c>
    </row>
    <row r="55" spans="1:65">
      <c r="A55" s="85">
        <v>6.4842525881239663E-2</v>
      </c>
      <c r="B55" s="43">
        <v>0</v>
      </c>
      <c r="C55" s="43">
        <v>2.3593134791946775E-3</v>
      </c>
      <c r="D55" s="43">
        <v>1.8155907246747128E-3</v>
      </c>
      <c r="E55" s="43">
        <v>4.197702066062515E-3</v>
      </c>
      <c r="F55" s="43">
        <v>5.2070770194979285E-3</v>
      </c>
      <c r="G55" s="43">
        <v>-9.4271943536134648E-3</v>
      </c>
      <c r="H55" s="43">
        <v>1.1017503526915976E-2</v>
      </c>
      <c r="I55" s="43">
        <v>1.5075645850963382E-3</v>
      </c>
      <c r="J55" s="87">
        <v>1.3373042156164154E-2</v>
      </c>
      <c r="L55" s="85">
        <v>0.12464128550380024</v>
      </c>
      <c r="M55" s="43">
        <v>0</v>
      </c>
      <c r="N55" s="43">
        <v>4.6062110404442233E-3</v>
      </c>
      <c r="O55" s="43">
        <v>3.8354572808696709E-3</v>
      </c>
      <c r="P55" s="43">
        <v>9.1074949613885441E-3</v>
      </c>
      <c r="Q55" s="43">
        <v>1.1761006996473315E-2</v>
      </c>
      <c r="R55" s="43">
        <v>-1.6914801099170908E-2</v>
      </c>
      <c r="S55" s="43">
        <v>2.1403153805305705E-2</v>
      </c>
      <c r="T55" s="43">
        <v>2.5681896827689293E-3</v>
      </c>
      <c r="U55" s="87">
        <v>2.5514070166466105E-2</v>
      </c>
      <c r="W55" s="85">
        <v>0.17739442605958963</v>
      </c>
      <c r="X55" s="43">
        <v>0</v>
      </c>
      <c r="Y55" s="43">
        <v>4.6062110404442233E-3</v>
      </c>
      <c r="Z55" s="43">
        <v>4.7850126385818688E-3</v>
      </c>
      <c r="AA55" s="43">
        <v>1.2869628215581436E-2</v>
      </c>
      <c r="AB55" s="43">
        <v>1.6121454921042881E-2</v>
      </c>
      <c r="AC55" s="43">
        <v>-2.175812100249469E-2</v>
      </c>
      <c r="AD55" s="43">
        <v>3.0527455434637654E-2</v>
      </c>
      <c r="AE55" s="43">
        <v>3.224454596719046E-3</v>
      </c>
      <c r="AF55" s="87">
        <v>3.5924259753988927E-2</v>
      </c>
      <c r="AH55" s="85">
        <v>0.22703476894417235</v>
      </c>
      <c r="AI55" s="43">
        <v>0</v>
      </c>
      <c r="AJ55" s="43">
        <v>6.0700404492602016E-3</v>
      </c>
      <c r="AK55" s="43">
        <v>6.8809371239233023E-3</v>
      </c>
      <c r="AL55" s="43">
        <v>1.5861113343108732E-2</v>
      </c>
      <c r="AM55" s="43">
        <v>1.8926140786350194E-2</v>
      </c>
      <c r="AN55" s="43">
        <v>-2.3775039277916778E-2</v>
      </c>
      <c r="AO55" s="43">
        <v>3.8000268561934537E-2</v>
      </c>
      <c r="AP55" s="43">
        <v>3.6921217965788355E-3</v>
      </c>
      <c r="AQ55" s="87">
        <v>4.522573287096273E-2</v>
      </c>
      <c r="AS55" s="85">
        <v>0.27095870996088778</v>
      </c>
      <c r="AT55" s="43">
        <v>0</v>
      </c>
      <c r="AU55" s="43">
        <v>1.1459991773596009E-2</v>
      </c>
      <c r="AV55" s="43">
        <v>1.1732091411237402E-2</v>
      </c>
      <c r="AW55" s="43">
        <v>2.0889248696337997E-2</v>
      </c>
      <c r="AX55" s="43">
        <v>2.4889133461024844E-2</v>
      </c>
      <c r="AY55" s="43">
        <v>-2.3502565569015841E-2</v>
      </c>
      <c r="AZ55" s="43">
        <v>4.2973384050015835E-2</v>
      </c>
      <c r="BA55" s="43">
        <v>3.7822015338549453E-3</v>
      </c>
      <c r="BB55" s="87">
        <v>5.0832197653476775E-2</v>
      </c>
      <c r="BD55" s="85">
        <v>0.30589924043140487</v>
      </c>
      <c r="BE55" s="43">
        <v>0</v>
      </c>
      <c r="BF55" s="43">
        <v>2.0334303412558513E-2</v>
      </c>
      <c r="BG55" s="43">
        <v>2.2066723091727448E-2</v>
      </c>
      <c r="BH55" s="43">
        <v>2.9486458167373122E-2</v>
      </c>
      <c r="BI55" s="43">
        <v>3.3471178481117844E-2</v>
      </c>
      <c r="BJ55" s="43">
        <v>-2.3502565569015841E-2</v>
      </c>
      <c r="BK55" s="43">
        <v>4.2973384050015835E-2</v>
      </c>
      <c r="BL55" s="43">
        <v>3.7822015338549453E-3</v>
      </c>
      <c r="BM55" s="87">
        <v>5.0832197653476775E-2</v>
      </c>
    </row>
    <row r="56" spans="1:65">
      <c r="A56" s="85">
        <v>7.8422748106034453E-3</v>
      </c>
      <c r="B56" s="43">
        <v>0</v>
      </c>
      <c r="C56" s="43">
        <v>2.8534336713059374E-4</v>
      </c>
      <c r="D56" s="43">
        <v>2.1958369469689674E-4</v>
      </c>
      <c r="E56" s="43">
        <v>5.0768431253577103E-4</v>
      </c>
      <c r="F56" s="43">
        <v>6.2976153985227785E-4</v>
      </c>
      <c r="G56" s="43">
        <v>-1.1401568308645365E-3</v>
      </c>
      <c r="H56" s="43">
        <v>1.3324942113315454E-3</v>
      </c>
      <c r="I56" s="43">
        <v>1.8232996957447982E-4</v>
      </c>
      <c r="J56" s="87">
        <v>1.6173810353178539E-3</v>
      </c>
      <c r="L56" s="85">
        <v>-7.4166092152426824E-5</v>
      </c>
      <c r="M56" s="43">
        <v>0</v>
      </c>
      <c r="N56" s="43">
        <v>-1.2111494315521709E-5</v>
      </c>
      <c r="O56" s="43">
        <v>-4.7815735065484516E-5</v>
      </c>
      <c r="P56" s="43">
        <v>-1.4229715105892188E-4</v>
      </c>
      <c r="Q56" s="43">
        <v>-2.3787851942332191E-4</v>
      </c>
      <c r="R56" s="43">
        <v>-1.4891225190643599E-4</v>
      </c>
      <c r="S56" s="43">
        <v>-4.2406993718597033E-5</v>
      </c>
      <c r="T56" s="43">
        <v>4.1919433324209539E-5</v>
      </c>
      <c r="U56" s="87">
        <v>1.0094674381401188E-5</v>
      </c>
      <c r="W56" s="85">
        <v>-7.0884290687368602E-3</v>
      </c>
      <c r="X56" s="43">
        <v>0</v>
      </c>
      <c r="Y56" s="43">
        <v>-1.2111494315521709E-5</v>
      </c>
      <c r="Z56" s="43">
        <v>-1.7407231277149392E-4</v>
      </c>
      <c r="AA56" s="43">
        <v>-6.4252503739594302E-4</v>
      </c>
      <c r="AB56" s="43">
        <v>-8.1766065402983019E-4</v>
      </c>
      <c r="AC56" s="43">
        <v>4.9507442118482559E-4</v>
      </c>
      <c r="AD56" s="43">
        <v>-1.2556096662330091E-3</v>
      </c>
      <c r="AE56" s="43">
        <v>-4.5340104975382617E-5</v>
      </c>
      <c r="AF56" s="87">
        <v>-1.3740846679984825E-3</v>
      </c>
      <c r="AH56" s="85">
        <v>-1.2438929810052353E-2</v>
      </c>
      <c r="AI56" s="43">
        <v>0</v>
      </c>
      <c r="AJ56" s="43">
        <v>-1.6989083027296612E-4</v>
      </c>
      <c r="AK56" s="43">
        <v>-3.9998222517146546E-4</v>
      </c>
      <c r="AL56" s="43">
        <v>-9.6496324918839615E-4</v>
      </c>
      <c r="AM56" s="43">
        <v>-1.119964645691914E-3</v>
      </c>
      <c r="AN56" s="43">
        <v>7.1246862317310964E-4</v>
      </c>
      <c r="AO56" s="43">
        <v>-2.061069295516354E-3</v>
      </c>
      <c r="AP56" s="43">
        <v>-9.5747768463055535E-5</v>
      </c>
      <c r="AQ56" s="87">
        <v>-2.3766470178075375E-3</v>
      </c>
      <c r="AS56" s="85">
        <v>-1.6614756977720083E-2</v>
      </c>
      <c r="AT56" s="43">
        <v>0</v>
      </c>
      <c r="AU56" s="43">
        <v>-6.8231081471841534E-4</v>
      </c>
      <c r="AV56" s="43">
        <v>-8.6117904400438651E-4</v>
      </c>
      <c r="AW56" s="43">
        <v>-1.4429855696977286E-3</v>
      </c>
      <c r="AX56" s="43">
        <v>-1.6868633855393726E-3</v>
      </c>
      <c r="AY56" s="43">
        <v>6.8656468355005236E-4</v>
      </c>
      <c r="AZ56" s="43">
        <v>-2.5338609048843786E-3</v>
      </c>
      <c r="BA56" s="43">
        <v>-1.0431160416329024E-4</v>
      </c>
      <c r="BB56" s="87">
        <v>-2.9096508287471145E-3</v>
      </c>
      <c r="BD56" s="85">
        <v>-1.7564511101778382E-2</v>
      </c>
      <c r="BE56" s="43">
        <v>0</v>
      </c>
      <c r="BF56" s="43">
        <v>-9.2353251237967809E-4</v>
      </c>
      <c r="BG56" s="43">
        <v>-1.1420951871479834E-3</v>
      </c>
      <c r="BH56" s="43">
        <v>-1.6766750712752315E-3</v>
      </c>
      <c r="BI56" s="43">
        <v>-1.920140686740195E-3</v>
      </c>
      <c r="BJ56" s="43">
        <v>6.8656468355005236E-4</v>
      </c>
      <c r="BK56" s="43">
        <v>-2.5338609048843786E-3</v>
      </c>
      <c r="BL56" s="43">
        <v>-1.0431160416329024E-4</v>
      </c>
      <c r="BM56" s="87">
        <v>-2.9096508287471145E-3</v>
      </c>
    </row>
    <row r="57" spans="1:65" ht="15.75" thickBot="1">
      <c r="A57" s="99">
        <v>3.9144655811334604E-2</v>
      </c>
      <c r="B57" s="100">
        <v>0</v>
      </c>
      <c r="C57" s="100">
        <v>1.4242892737285878E-3</v>
      </c>
      <c r="D57" s="100">
        <v>1.0960503627173704E-3</v>
      </c>
      <c r="E57" s="100">
        <v>2.5341024326457633E-3</v>
      </c>
      <c r="F57" s="100">
        <v>3.1434499958356591E-3</v>
      </c>
      <c r="G57" s="100">
        <v>-5.6910842571837993E-3</v>
      </c>
      <c r="H57" s="100">
        <v>6.6511348470783193E-3</v>
      </c>
      <c r="I57" s="100">
        <v>9.1009867359327179E-4</v>
      </c>
      <c r="J57" s="101">
        <v>8.0731452891314465E-3</v>
      </c>
      <c r="L57" s="99">
        <v>8.0821734280721785E-2</v>
      </c>
      <c r="M57" s="100">
        <v>0</v>
      </c>
      <c r="N57" s="100">
        <v>2.9902770394270323E-3</v>
      </c>
      <c r="O57" s="100">
        <v>2.5038076053687432E-3</v>
      </c>
      <c r="P57" s="100">
        <v>5.9560099280270276E-3</v>
      </c>
      <c r="Q57" s="100">
        <v>7.711247984578889E-3</v>
      </c>
      <c r="R57" s="100">
        <v>-1.0909613468361237E-2</v>
      </c>
      <c r="S57" s="100">
        <v>1.3889471634331017E-2</v>
      </c>
      <c r="T57" s="100">
        <v>1.6493072408162121E-3</v>
      </c>
      <c r="U57" s="101">
        <v>1.6534902360317918E-2</v>
      </c>
      <c r="W57" s="99">
        <v>0.1163701531456534</v>
      </c>
      <c r="X57" s="100">
        <v>0</v>
      </c>
      <c r="Y57" s="100">
        <v>2.9902770394270323E-3</v>
      </c>
      <c r="Z57" s="100">
        <v>3.1436783549726494E-3</v>
      </c>
      <c r="AA57" s="100">
        <v>8.4911744194055422E-3</v>
      </c>
      <c r="AB57" s="100">
        <v>1.0649594927115742E-2</v>
      </c>
      <c r="AC57" s="100">
        <v>-1.4173350239409627E-2</v>
      </c>
      <c r="AD57" s="100">
        <v>2.0038005972802243E-2</v>
      </c>
      <c r="AE57" s="100">
        <v>2.0915402491578699E-3</v>
      </c>
      <c r="AF57" s="101">
        <v>2.3549949730421807E-2</v>
      </c>
      <c r="AH57" s="99">
        <v>0.14947775376301028</v>
      </c>
      <c r="AI57" s="100">
        <v>0</v>
      </c>
      <c r="AJ57" s="100">
        <v>3.966577294880605E-3</v>
      </c>
      <c r="AK57" s="100">
        <v>4.5415540897588182E-3</v>
      </c>
      <c r="AL57" s="100">
        <v>1.0486343854177856E-2</v>
      </c>
      <c r="AM57" s="100">
        <v>1.2520178692051418E-2</v>
      </c>
      <c r="AN57" s="100">
        <v>-1.5518532823981617E-2</v>
      </c>
      <c r="AO57" s="100">
        <v>2.5021994763571184E-2</v>
      </c>
      <c r="AP57" s="100">
        <v>2.4034506425005464E-3</v>
      </c>
      <c r="AQ57" s="101">
        <v>2.9753562340952208E-2</v>
      </c>
      <c r="AS57" s="99">
        <v>0.18169108216237206</v>
      </c>
      <c r="AT57" s="100">
        <v>0</v>
      </c>
      <c r="AU57" s="100">
        <v>7.9195074748325683E-3</v>
      </c>
      <c r="AV57" s="100">
        <v>8.0993365326810299E-3</v>
      </c>
      <c r="AW57" s="100">
        <v>1.4173922236736376E-2</v>
      </c>
      <c r="AX57" s="100">
        <v>1.689337100644742E-2</v>
      </c>
      <c r="AY57" s="100">
        <v>-1.5318703645136354E-2</v>
      </c>
      <c r="AZ57" s="100">
        <v>2.8669222190740126E-2</v>
      </c>
      <c r="BA57" s="100">
        <v>2.4695141170393924E-3</v>
      </c>
      <c r="BB57" s="101">
        <v>3.3865281076068718E-2</v>
      </c>
      <c r="BD57" s="99">
        <v>0.15449464903227159</v>
      </c>
      <c r="BE57" s="100">
        <v>0</v>
      </c>
      <c r="BF57" s="100">
        <v>1.0120673239634378E-3</v>
      </c>
      <c r="BG57" s="100">
        <v>5.5236582343159979E-5</v>
      </c>
      <c r="BH57" s="100">
        <v>7.4821682955142858E-3</v>
      </c>
      <c r="BI57" s="100">
        <v>1.0213420520137104E-2</v>
      </c>
      <c r="BJ57" s="100">
        <v>-1.5318703645136354E-2</v>
      </c>
      <c r="BK57" s="100">
        <v>2.8669222190740126E-2</v>
      </c>
      <c r="BL57" s="100">
        <v>2.4695141170393924E-3</v>
      </c>
      <c r="BM57" s="101">
        <v>3.3865281076068718E-2</v>
      </c>
    </row>
    <row r="59" spans="1:65">
      <c r="A59" t="s">
        <v>251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abSelected="1" topLeftCell="U13" workbookViewId="0">
      <selection activeCell="AE17" sqref="AE17"/>
    </sheetView>
  </sheetViews>
  <sheetFormatPr defaultRowHeight="15"/>
  <cols>
    <col min="22" max="22" width="16.85546875" customWidth="1"/>
    <col min="25" max="25" width="14.42578125" customWidth="1"/>
  </cols>
  <sheetData>
    <row r="1" spans="12:26">
      <c r="L1" t="s">
        <v>254</v>
      </c>
      <c r="V1" t="s">
        <v>255</v>
      </c>
      <c r="W1">
        <f>0.05/(1+(0/10))</f>
        <v>0.05</v>
      </c>
      <c r="Y1" t="s">
        <v>256</v>
      </c>
      <c r="Z1">
        <f>0+'menghitung Bobot untuk squence'!$BE$39</f>
        <v>0.14534841064378498</v>
      </c>
    </row>
    <row r="2" spans="12:26">
      <c r="L2">
        <f>'menghitung Bobot untuk squence'!BD42</f>
        <v>-1.3086500630869704</v>
      </c>
      <c r="M2">
        <f>'menghitung Bobot untuk squence'!BE42</f>
        <v>0</v>
      </c>
      <c r="N2">
        <f>'menghitung Bobot untuk squence'!BF42</f>
        <v>-0.12829770715811847</v>
      </c>
      <c r="O2">
        <f>'menghitung Bobot untuk squence'!BG42</f>
        <v>-0.14295154695278947</v>
      </c>
      <c r="P2">
        <f>'menghitung Bobot untuk squence'!BH42</f>
        <v>-0.15656750319609619</v>
      </c>
      <c r="Q2">
        <f>'menghitung Bobot untuk squence'!BI42</f>
        <v>-0.17000267238179737</v>
      </c>
      <c r="R2">
        <f>'menghitung Bobot untuk squence'!BJ42</f>
        <v>6.3600026769855225E-2</v>
      </c>
      <c r="S2">
        <f>'menghitung Bobot untuk squence'!BK42</f>
        <v>-0.1516572560162891</v>
      </c>
      <c r="T2">
        <f>'menghitung Bobot untuk squence'!BL42</f>
        <v>-1.0888528755296813E-2</v>
      </c>
      <c r="U2">
        <f>'menghitung Bobot untuk squence'!BM42</f>
        <v>-0.17855598978156487</v>
      </c>
    </row>
    <row r="3" spans="12:26">
      <c r="L3">
        <f>'menghitung Bobot untuk squence'!BD43</f>
        <v>0.16157485392308793</v>
      </c>
      <c r="M3">
        <f>'menghitung Bobot untuk squence'!BE43</f>
        <v>0</v>
      </c>
      <c r="N3">
        <f>'menghitung Bobot untuk squence'!BF43</f>
        <v>1.3447483861622762E-2</v>
      </c>
      <c r="O3">
        <f>'menghitung Bobot untuk squence'!BG43</f>
        <v>1.4887360720759907E-2</v>
      </c>
      <c r="P3">
        <f>'menghitung Bobot untuk squence'!BH43</f>
        <v>1.7567019455582526E-2</v>
      </c>
      <c r="Q3">
        <f>'menghitung Bobot untuk squence'!BI43</f>
        <v>1.9392452270743467E-2</v>
      </c>
      <c r="R3">
        <f>'menghitung Bobot untuk squence'!BJ43</f>
        <v>-9.5792537286525006E-3</v>
      </c>
      <c r="S3">
        <f>'menghitung Bobot untuk squence'!BK43</f>
        <v>2.0522667512045421E-2</v>
      </c>
      <c r="T3">
        <f>'menghitung Bobot untuk squence'!BL43</f>
        <v>1.5943670463550543E-3</v>
      </c>
      <c r="U3">
        <f>'menghitung Bobot untuk squence'!BM43</f>
        <v>2.4212299701788467E-2</v>
      </c>
    </row>
    <row r="4" spans="12:26">
      <c r="L4">
        <f>'menghitung Bobot untuk squence'!BD44</f>
        <v>-0.43219548461950952</v>
      </c>
      <c r="M4">
        <f>'menghitung Bobot untuk squence'!BE44</f>
        <v>0</v>
      </c>
      <c r="N4">
        <f>'menghitung Bobot untuk squence'!BF44</f>
        <v>-5.6473907670980358E-2</v>
      </c>
      <c r="O4">
        <f>'menghitung Bobot untuk squence'!BG44</f>
        <v>-6.4253976097619153E-2</v>
      </c>
      <c r="P4">
        <f>'menghitung Bobot untuk squence'!BH44</f>
        <v>-6.2545544786471147E-2</v>
      </c>
      <c r="Q4">
        <f>'menghitung Bobot untuk squence'!BI44</f>
        <v>-6.5672393978775306E-2</v>
      </c>
      <c r="R4">
        <f>'menghitung Bobot untuk squence'!BJ44</f>
        <v>6.7753645839902467E-3</v>
      </c>
      <c r="S4">
        <f>'menghitung Bobot untuk squence'!BK44</f>
        <v>-3.8766433332319911E-2</v>
      </c>
      <c r="T4">
        <f>'menghitung Bobot untuk squence'!BL44</f>
        <v>-1.513224674966368E-3</v>
      </c>
      <c r="U4">
        <f>'menghitung Bobot untuk squence'!BM44</f>
        <v>-4.5132581218587563E-2</v>
      </c>
    </row>
    <row r="5" spans="12:26">
      <c r="L5">
        <f>'menghitung Bobot untuk squence'!BD45</f>
        <v>0.38365911062106273</v>
      </c>
      <c r="M5">
        <f>'menghitung Bobot untuk squence'!BE45</f>
        <v>0</v>
      </c>
      <c r="N5">
        <f>'menghitung Bobot untuk squence'!BF45</f>
        <v>1.3134336154097655E-2</v>
      </c>
      <c r="O5">
        <f>'menghitung Bobot untuk squence'!BG45</f>
        <v>1.3942118047109823E-2</v>
      </c>
      <c r="P5">
        <f>'menghitung Bobot untuk squence'!BH45</f>
        <v>2.784117593112128E-2</v>
      </c>
      <c r="Q5">
        <f>'menghitung Bobot untuk squence'!BI45</f>
        <v>3.3268289809223792E-2</v>
      </c>
      <c r="R5">
        <f>'menghitung Bobot untuk squence'!BJ45</f>
        <v>-3.1925329986672878E-2</v>
      </c>
      <c r="S5">
        <f>'menghitung Bobot untuk squence'!BK45</f>
        <v>6.2319221798914116E-2</v>
      </c>
      <c r="T5">
        <f>'menghitung Bobot untuk squence'!BL45</f>
        <v>5.1344693922573603E-3</v>
      </c>
      <c r="U5">
        <f>'menghitung Bobot untuk squence'!BM45</f>
        <v>7.3573697403532118E-2</v>
      </c>
    </row>
    <row r="6" spans="12:26">
      <c r="L6">
        <f>'menghitung Bobot untuk squence'!BD46</f>
        <v>0.14707675970816758</v>
      </c>
      <c r="M6">
        <f>'menghitung Bobot untuk squence'!BE46</f>
        <v>0</v>
      </c>
      <c r="N6">
        <f>'menghitung Bobot untuk squence'!BF46</f>
        <v>5.2223886124551913E-3</v>
      </c>
      <c r="O6">
        <f>'menghitung Bobot untuk squence'!BG46</f>
        <v>5.533724005554852E-3</v>
      </c>
      <c r="P6">
        <f>'menghitung Bobot untuk squence'!BH46</f>
        <v>1.0616118266418654E-2</v>
      </c>
      <c r="Q6">
        <f>'menghitung Bobot untuk squence'!BI46</f>
        <v>1.2583751534649639E-2</v>
      </c>
      <c r="R6">
        <f>'menghitung Bobot untuk squence'!BJ46</f>
        <v>-1.1071139986852909E-2</v>
      </c>
      <c r="S6">
        <f>'menghitung Bobot untuk squence'!BK46</f>
        <v>2.3650628617753723E-2</v>
      </c>
      <c r="T6">
        <f>'menghitung Bobot untuk squence'!BL46</f>
        <v>1.82764874786142E-3</v>
      </c>
      <c r="U6">
        <f>'menghitung Bobot untuk squence'!BM46</f>
        <v>2.7924827971112735E-2</v>
      </c>
    </row>
    <row r="7" spans="12:26">
      <c r="L7">
        <f>'menghitung Bobot untuk squence'!BD47</f>
        <v>0.10899804187465675</v>
      </c>
      <c r="M7">
        <f>'menghitung Bobot untuk squence'!BE47</f>
        <v>0</v>
      </c>
      <c r="N7">
        <f>'menghitung Bobot untuk squence'!BF47</f>
        <v>9.9969862429961573E-3</v>
      </c>
      <c r="O7">
        <f>'menghitung Bobot untuk squence'!BG47</f>
        <v>1.1127685107558818E-2</v>
      </c>
      <c r="P7">
        <f>'menghitung Bobot untuk squence'!BH47</f>
        <v>1.2607921004368351E-2</v>
      </c>
      <c r="Q7">
        <f>'menghitung Bobot untuk squence'!BI47</f>
        <v>1.3806783262433446E-2</v>
      </c>
      <c r="R7">
        <f>'menghitung Bobot untuk squence'!BJ47</f>
        <v>-6.1969288099143361E-3</v>
      </c>
      <c r="S7">
        <f>'menghitung Bobot untuk squence'!BK47</f>
        <v>1.3182455928628279E-2</v>
      </c>
      <c r="T7">
        <f>'menghitung Bobot untuk squence'!BL47</f>
        <v>1.0266605884074089E-3</v>
      </c>
      <c r="U7">
        <f>'menghitung Bobot untuk squence'!BM47</f>
        <v>1.5537416278177542E-2</v>
      </c>
    </row>
    <row r="8" spans="12:26">
      <c r="L8">
        <f>'menghitung Bobot untuk squence'!BD48</f>
        <v>-1.8484530056867749E-2</v>
      </c>
      <c r="M8">
        <f>'menghitung Bobot untuk squence'!BE48</f>
        <v>0</v>
      </c>
      <c r="N8">
        <f>'menghitung Bobot untuk squence'!BF48</f>
        <v>-1.2926078011517251E-3</v>
      </c>
      <c r="O8">
        <f>'menghitung Bobot untuk squence'!BG48</f>
        <v>-1.4940472331022507E-3</v>
      </c>
      <c r="P8">
        <f>'menghitung Bobot untuk squence'!BH48</f>
        <v>-1.8704027777522653E-3</v>
      </c>
      <c r="Q8">
        <f>'menghitung Bobot untuk squence'!BI48</f>
        <v>-2.0739160659823197E-3</v>
      </c>
      <c r="R8">
        <f>'menghitung Bobot untuk squence'!BJ48</f>
        <v>5.072953163269701E-4</v>
      </c>
      <c r="S8">
        <f>'menghitung Bobot untuk squence'!BK48</f>
        <v>-2.4400058698572508E-3</v>
      </c>
      <c r="T8">
        <f>'menghitung Bobot untuk squence'!BL48</f>
        <v>-9.4730816857006132E-5</v>
      </c>
      <c r="U8">
        <f>'menghitung Bobot untuk squence'!BM48</f>
        <v>-2.8203617455093569E-3</v>
      </c>
    </row>
    <row r="9" spans="12:26">
      <c r="L9">
        <f>'menghitung Bobot untuk squence'!BD49</f>
        <v>0.24938264764186088</v>
      </c>
      <c r="M9">
        <f>'menghitung Bobot untuk squence'!BE49</f>
        <v>0</v>
      </c>
      <c r="N9">
        <f>'menghitung Bobot untuk squence'!BF49</f>
        <v>8.0117003332093317E-3</v>
      </c>
      <c r="O9">
        <f>'menghitung Bobot untuk squence'!BG49</f>
        <v>7.6572828334452612E-3</v>
      </c>
      <c r="P9">
        <f>'menghitung Bobot untuk squence'!BH49</f>
        <v>1.6911321407318033E-2</v>
      </c>
      <c r="Q9">
        <f>'menghitung Bobot untuk squence'!BI49</f>
        <v>2.078655406478231E-2</v>
      </c>
      <c r="R9">
        <f>'menghitung Bobot untuk squence'!BJ49</f>
        <v>-1.9258605483314165E-2</v>
      </c>
      <c r="S9">
        <f>'menghitung Bobot untuk squence'!BK49</f>
        <v>4.1299123985820536E-2</v>
      </c>
      <c r="T9">
        <f>'menghitung Bobot untuk squence'!BL49</f>
        <v>3.1869293828537116E-3</v>
      </c>
      <c r="U9">
        <f>'menghitung Bobot untuk squence'!BM49</f>
        <v>4.8621538616970127E-2</v>
      </c>
    </row>
    <row r="10" spans="12:26">
      <c r="L10">
        <f>'menghitung Bobot untuk squence'!BD50</f>
        <v>6.7741040745065734E-2</v>
      </c>
      <c r="M10">
        <f>'menghitung Bobot untuk squence'!BE50</f>
        <v>0</v>
      </c>
      <c r="N10">
        <f>'menghitung Bobot untuk squence'!BF50</f>
        <v>1.5160854519589981E-3</v>
      </c>
      <c r="O10">
        <f>'menghitung Bobot untuk squence'!BG50</f>
        <v>1.8185144895563087E-3</v>
      </c>
      <c r="P10">
        <f>'menghitung Bobot untuk squence'!BH50</f>
        <v>4.7775576608686558E-3</v>
      </c>
      <c r="Q10">
        <f>'menghitung Bobot untuk squence'!BI50</f>
        <v>5.804593514535418E-3</v>
      </c>
      <c r="R10">
        <f>'menghitung Bobot untuk squence'!BJ50</f>
        <v>-7.4909036068121675E-3</v>
      </c>
      <c r="S10">
        <f>'menghitung Bobot untuk squence'!BK50</f>
        <v>1.1559449264152274E-2</v>
      </c>
      <c r="T10">
        <f>'menghitung Bobot untuk squence'!BL50</f>
        <v>1.1246699002425843E-3</v>
      </c>
      <c r="U10">
        <f>'menghitung Bobot untuk squence'!BM50</f>
        <v>1.3659460897847399E-2</v>
      </c>
    </row>
    <row r="11" spans="12:26">
      <c r="L11">
        <f>'menghitung Bobot untuk squence'!BD51</f>
        <v>7.8653452957257647E-2</v>
      </c>
      <c r="M11">
        <f>'menghitung Bobot untuk squence'!BE51</f>
        <v>0</v>
      </c>
      <c r="N11">
        <f>'menghitung Bobot untuk squence'!BF51</f>
        <v>3.2208922274006113E-3</v>
      </c>
      <c r="O11">
        <f>'menghitung Bobot untuk squence'!BG51</f>
        <v>3.4180109686504801E-3</v>
      </c>
      <c r="P11">
        <f>'menghitung Bobot untuk squence'!BH51</f>
        <v>6.0732338957623783E-3</v>
      </c>
      <c r="Q11">
        <f>'menghitung Bobot untuk squence'!BI51</f>
        <v>7.1790549454651496E-3</v>
      </c>
      <c r="R11">
        <f>'menghitung Bobot untuk squence'!BJ51</f>
        <v>-6.4258820786631567E-3</v>
      </c>
      <c r="S11">
        <f>'menghitung Bobot untuk squence'!BK51</f>
        <v>1.243446956844336E-2</v>
      </c>
      <c r="T11">
        <f>'menghitung Bobot untuk squence'!BL51</f>
        <v>1.0356882323184539E-3</v>
      </c>
      <c r="U11">
        <f>'menghitung Bobot untuk squence'!BM51</f>
        <v>1.4685868697640513E-2</v>
      </c>
    </row>
    <row r="12" spans="12:26">
      <c r="L12">
        <f>'menghitung Bobot untuk squence'!BD52</f>
        <v>-3.3378194728027472E-3</v>
      </c>
      <c r="M12">
        <f>'menghitung Bobot untuk squence'!BE52</f>
        <v>0</v>
      </c>
      <c r="N12">
        <f>'menghitung Bobot untuk squence'!BF52</f>
        <v>-7.5031573721697219E-5</v>
      </c>
      <c r="O12">
        <f>'menghitung Bobot untuk squence'!BG52</f>
        <v>-1.5164032103221877E-4</v>
      </c>
      <c r="P12">
        <f>'menghitung Bobot untuk squence'!BH52</f>
        <v>-2.696318734602039E-4</v>
      </c>
      <c r="Q12">
        <f>'menghitung Bobot untuk squence'!BI52</f>
        <v>-2.9114738283696597E-4</v>
      </c>
      <c r="R12">
        <f>'menghitung Bobot untuk squence'!BJ52</f>
        <v>4.7989528682555271E-5</v>
      </c>
      <c r="S12">
        <f>'menghitung Bobot untuk squence'!BK52</f>
        <v>-5.0920933845296373E-4</v>
      </c>
      <c r="T12">
        <f>'menghitung Bobot untuk squence'!BL52</f>
        <v>-7.4567524328538775E-6</v>
      </c>
      <c r="U12">
        <f>'menghitung Bobot untuk squence'!BM52</f>
        <v>-5.8522162891894267E-4</v>
      </c>
    </row>
    <row r="13" spans="12:26">
      <c r="L13">
        <f>'menghitung Bobot untuk squence'!BD53</f>
        <v>0.14347599573028522</v>
      </c>
      <c r="M13">
        <f>'menghitung Bobot untuk squence'!BE53</f>
        <v>0</v>
      </c>
      <c r="N13">
        <f>'menghitung Bobot untuk squence'!BF53</f>
        <v>5.7335720221043333E-3</v>
      </c>
      <c r="O13">
        <f>'menghitung Bobot untuk squence'!BG53</f>
        <v>6.1597167124672839E-3</v>
      </c>
      <c r="P13">
        <f>'menghitung Bobot untuk squence'!BH53</f>
        <v>1.1046540978169034E-2</v>
      </c>
      <c r="Q13">
        <f>'menghitung Bobot untuk squence'!BI53</f>
        <v>1.3039593521552182E-2</v>
      </c>
      <c r="R13">
        <f>'menghitung Bobot untuk squence'!BJ53</f>
        <v>-1.1668961075029695E-2</v>
      </c>
      <c r="S13">
        <f>'menghitung Bobot untuk squence'!BK53</f>
        <v>2.272349225027407E-2</v>
      </c>
      <c r="T13">
        <f>'menghitung Bobot untuk squence'!BL53</f>
        <v>1.8762358399938873E-3</v>
      </c>
      <c r="U13">
        <f>'menghitung Bobot untuk squence'!BM53</f>
        <v>2.6830258479096775E-2</v>
      </c>
    </row>
    <row r="14" spans="12:26">
      <c r="L14">
        <f>'menghitung Bobot untuk squence'!BD54</f>
        <v>0.13447801813723675</v>
      </c>
      <c r="M14">
        <f>'menghitung Bobot untuk squence'!BE54</f>
        <v>0</v>
      </c>
      <c r="N14">
        <f>'menghitung Bobot untuk squence'!BF54</f>
        <v>4.1747436155665897E-3</v>
      </c>
      <c r="O14">
        <f>'menghitung Bobot untuk squence'!BG54</f>
        <v>4.3997929671129163E-3</v>
      </c>
      <c r="P14">
        <f>'menghitung Bobot untuk squence'!BH54</f>
        <v>9.5884747005878929E-3</v>
      </c>
      <c r="Q14">
        <f>'menghitung Bobot untuk squence'!BI54</f>
        <v>1.1564825922875773E-2</v>
      </c>
      <c r="R14">
        <f>'menghitung Bobot untuk squence'!BJ54</f>
        <v>-1.3336548257273722E-2</v>
      </c>
      <c r="S14">
        <f>'menghitung Bobot untuk squence'!BK54</f>
        <v>2.2292134602430441E-2</v>
      </c>
      <c r="T14">
        <f>'menghitung Bobot untuk squence'!BL54</f>
        <v>2.0906155268170796E-3</v>
      </c>
      <c r="U14">
        <f>'menghitung Bobot untuk squence'!BM54</f>
        <v>2.6417882455443683E-2</v>
      </c>
    </row>
    <row r="15" spans="12:26">
      <c r="L15">
        <f>'menghitung Bobot untuk squence'!BD55</f>
        <v>0.30589924043140487</v>
      </c>
      <c r="M15">
        <f>'menghitung Bobot untuk squence'!BE55</f>
        <v>0</v>
      </c>
      <c r="N15">
        <f>'menghitung Bobot untuk squence'!BF55</f>
        <v>2.0334303412558513E-2</v>
      </c>
      <c r="O15">
        <f>'menghitung Bobot untuk squence'!BG55</f>
        <v>2.2066723091727448E-2</v>
      </c>
      <c r="P15">
        <f>'menghitung Bobot untuk squence'!BH55</f>
        <v>2.9486458167373122E-2</v>
      </c>
      <c r="Q15">
        <f>'menghitung Bobot untuk squence'!BI55</f>
        <v>3.3471178481117844E-2</v>
      </c>
      <c r="R15">
        <f>'menghitung Bobot untuk squence'!BJ55</f>
        <v>-2.3502565569015841E-2</v>
      </c>
      <c r="S15">
        <f>'menghitung Bobot untuk squence'!BK55</f>
        <v>4.2973384050015835E-2</v>
      </c>
      <c r="T15">
        <f>'menghitung Bobot untuk squence'!BL55</f>
        <v>3.7822015338549453E-3</v>
      </c>
      <c r="U15">
        <f>'menghitung Bobot untuk squence'!BM55</f>
        <v>5.0832197653476775E-2</v>
      </c>
    </row>
    <row r="16" spans="12:26">
      <c r="L16">
        <f>'menghitung Bobot untuk squence'!BD56</f>
        <v>-1.7564511101778382E-2</v>
      </c>
      <c r="M16">
        <f>'menghitung Bobot untuk squence'!BE56</f>
        <v>0</v>
      </c>
      <c r="N16">
        <f>'menghitung Bobot untuk squence'!BF56</f>
        <v>-9.2353251237967809E-4</v>
      </c>
      <c r="O16">
        <f>'menghitung Bobot untuk squence'!BG56</f>
        <v>-1.1420951871479834E-3</v>
      </c>
      <c r="P16">
        <f>'menghitung Bobot untuk squence'!BH56</f>
        <v>-1.6766750712752315E-3</v>
      </c>
      <c r="Q16">
        <f>'menghitung Bobot untuk squence'!BI56</f>
        <v>-1.920140686740195E-3</v>
      </c>
      <c r="R16">
        <f>'menghitung Bobot untuk squence'!BJ56</f>
        <v>6.8656468355005236E-4</v>
      </c>
      <c r="S16">
        <f>'menghitung Bobot untuk squence'!BK56</f>
        <v>-2.5338609048843786E-3</v>
      </c>
      <c r="T16">
        <f>'menghitung Bobot untuk squence'!BL56</f>
        <v>-1.0431160416329024E-4</v>
      </c>
      <c r="U16">
        <f>'menghitung Bobot untuk squence'!BM56</f>
        <v>-2.9096508287471145E-3</v>
      </c>
    </row>
    <row r="17" spans="1:34">
      <c r="L17">
        <f>'menghitung Bobot untuk squence'!BD57</f>
        <v>0.15449464903227159</v>
      </c>
      <c r="M17">
        <f>'menghitung Bobot untuk squence'!BE57</f>
        <v>0</v>
      </c>
      <c r="N17">
        <f>'menghitung Bobot untuk squence'!BF57</f>
        <v>1.0120673239634378E-3</v>
      </c>
      <c r="O17">
        <f>'menghitung Bobot untuk squence'!BG57</f>
        <v>5.5236582343159979E-5</v>
      </c>
      <c r="P17">
        <f>'menghitung Bobot untuk squence'!BH57</f>
        <v>7.4821682955142858E-3</v>
      </c>
      <c r="Q17">
        <f>'menghitung Bobot untuk squence'!BI57</f>
        <v>1.0213420520137104E-2</v>
      </c>
      <c r="R17">
        <f>'menghitung Bobot untuk squence'!BJ57</f>
        <v>-1.5318703645136354E-2</v>
      </c>
      <c r="S17">
        <f>'menghitung Bobot untuk squence'!BK57</f>
        <v>2.8669222190740126E-2</v>
      </c>
      <c r="T17">
        <f>'menghitung Bobot untuk squence'!BL57</f>
        <v>2.4695141170393924E-3</v>
      </c>
      <c r="U17">
        <f>'menghitung Bobot untuk squence'!BM57</f>
        <v>3.3865281076068718E-2</v>
      </c>
    </row>
    <row r="18" spans="1:34">
      <c r="A18" t="s">
        <v>253</v>
      </c>
    </row>
    <row r="19" spans="1:34">
      <c r="A19">
        <f>iNPUT!M5</f>
        <v>-0.24571428566790501</v>
      </c>
      <c r="B19">
        <f>iNPUT!N5</f>
        <v>0.85036060194095398</v>
      </c>
      <c r="C19">
        <f>iNPUT!O5</f>
        <v>2.92620451446696E-2</v>
      </c>
      <c r="D19">
        <f>iNPUT!P5</f>
        <v>0.184398086691373</v>
      </c>
      <c r="E19">
        <f>iNPUT!Q5</f>
        <v>0.95933570867949003</v>
      </c>
      <c r="F19">
        <f>iNPUT!R5</f>
        <v>-9.9485081832568698E-2</v>
      </c>
      <c r="G19">
        <f>iNPUT!S5</f>
        <v>0.39216633927922701</v>
      </c>
      <c r="H19">
        <f>iNPUT!T5</f>
        <v>-0.115332029515086</v>
      </c>
      <c r="I19">
        <f>iNPUT!U5</f>
        <v>0.43777571266936699</v>
      </c>
      <c r="J19">
        <f>iNPUT!V5</f>
        <v>-0.37798765435810799</v>
      </c>
      <c r="L19">
        <f t="array" ref="L19:U34">L2*$W$1</f>
        <v>-6.5432503154348523E-2</v>
      </c>
      <c r="M19" s="35">
        <v>-6.5432503154348523E-2</v>
      </c>
      <c r="N19" s="35">
        <v>-6.5432503154348523E-2</v>
      </c>
      <c r="O19" s="35">
        <v>-6.5432503154348523E-2</v>
      </c>
      <c r="P19" s="35">
        <v>-6.5432503154348523E-2</v>
      </c>
      <c r="Q19" s="35">
        <v>-6.5432503154348523E-2</v>
      </c>
      <c r="R19" s="35">
        <v>-6.5432503154348523E-2</v>
      </c>
      <c r="S19" s="35">
        <v>-6.5432503154348523E-2</v>
      </c>
      <c r="T19" s="35">
        <v>-6.5432503154348523E-2</v>
      </c>
      <c r="U19" s="35">
        <v>-6.5432503154348523E-2</v>
      </c>
      <c r="X19" s="35">
        <f>L19-A19</f>
        <v>0.18028178251355648</v>
      </c>
      <c r="Y19" s="35">
        <f t="shared" ref="Y19:AH34" si="0">M19-B19</f>
        <v>-0.91579310509530254</v>
      </c>
      <c r="Z19" s="35">
        <f t="shared" si="0"/>
        <v>-9.4694548299018119E-2</v>
      </c>
      <c r="AA19" s="35">
        <f t="shared" si="0"/>
        <v>-0.24983058984572154</v>
      </c>
      <c r="AB19" s="35">
        <f t="shared" si="0"/>
        <v>-1.0247682118338386</v>
      </c>
      <c r="AC19" s="35">
        <f t="shared" si="0"/>
        <v>3.4052578678220174E-2</v>
      </c>
      <c r="AD19" s="35">
        <f>R19-G19</f>
        <v>-0.45759884243357551</v>
      </c>
      <c r="AE19" s="35">
        <f t="shared" si="0"/>
        <v>4.9899526360737481E-2</v>
      </c>
      <c r="AF19" s="35">
        <f t="shared" si="0"/>
        <v>-0.50320821582371555</v>
      </c>
      <c r="AG19" s="35">
        <f t="shared" si="0"/>
        <v>0.31255515120375948</v>
      </c>
      <c r="AH19" s="35"/>
    </row>
    <row r="20" spans="1:34">
      <c r="A20">
        <f>iNPUT!M6</f>
        <v>0.86802039774552897</v>
      </c>
      <c r="B20">
        <f>iNPUT!N6</f>
        <v>0.86042975449316705</v>
      </c>
      <c r="C20">
        <f>iNPUT!O6</f>
        <v>-0.37958092521959402</v>
      </c>
      <c r="D20">
        <f>iNPUT!P6</f>
        <v>7.9506914225139003E-2</v>
      </c>
      <c r="E20">
        <f>iNPUT!Q6</f>
        <v>0.40254345863788299</v>
      </c>
      <c r="F20">
        <f>iNPUT!R6</f>
        <v>0.75986215578417904</v>
      </c>
      <c r="G20">
        <f>iNPUT!S6</f>
        <v>-0.242968242321522</v>
      </c>
      <c r="H20">
        <f>iNPUT!T6</f>
        <v>-0.86908489349029905</v>
      </c>
      <c r="I20">
        <f>iNPUT!U6</f>
        <v>0.69643092862904399</v>
      </c>
      <c r="J20">
        <f>iNPUT!V6</f>
        <v>0.77122355462346104</v>
      </c>
      <c r="L20" s="35">
        <v>-6.5432503154348523E-2</v>
      </c>
      <c r="M20" s="35">
        <v>-6.5432503154348523E-2</v>
      </c>
      <c r="N20" s="35">
        <v>-6.5432503154348523E-2</v>
      </c>
      <c r="O20" s="35">
        <v>-6.5432503154348523E-2</v>
      </c>
      <c r="P20" s="35">
        <v>-6.5432503154348523E-2</v>
      </c>
      <c r="Q20" s="35">
        <v>-6.5432503154348523E-2</v>
      </c>
      <c r="R20" s="35">
        <v>-6.5432503154348523E-2</v>
      </c>
      <c r="S20" s="35">
        <v>-6.5432503154348523E-2</v>
      </c>
      <c r="T20" s="35">
        <v>-6.5432503154348523E-2</v>
      </c>
      <c r="U20" s="35">
        <v>-6.5432503154348523E-2</v>
      </c>
      <c r="X20" s="35">
        <f>L20-A20</f>
        <v>-0.93345290089987754</v>
      </c>
      <c r="Y20" s="35">
        <f t="shared" si="0"/>
        <v>-0.92586225764751562</v>
      </c>
      <c r="Z20" s="35">
        <f t="shared" si="0"/>
        <v>0.31414842206524551</v>
      </c>
      <c r="AA20" s="35">
        <f t="shared" si="0"/>
        <v>-0.14493941737948751</v>
      </c>
      <c r="AB20" s="35">
        <f t="shared" si="0"/>
        <v>-0.4679759617922315</v>
      </c>
      <c r="AC20" s="35">
        <f t="shared" si="0"/>
        <v>-0.8252946589385276</v>
      </c>
      <c r="AD20" s="35">
        <f t="shared" si="0"/>
        <v>0.17753573916717347</v>
      </c>
      <c r="AE20" s="35">
        <f t="shared" si="0"/>
        <v>0.80365239033595048</v>
      </c>
      <c r="AF20" s="35">
        <f t="shared" si="0"/>
        <v>-0.76186343178339255</v>
      </c>
      <c r="AG20" s="35">
        <f t="shared" si="0"/>
        <v>-0.8366560577778096</v>
      </c>
      <c r="AH20" s="35"/>
    </row>
    <row r="21" spans="1:34">
      <c r="A21">
        <f>iNPUT!M7</f>
        <v>-0.20644416090359599</v>
      </c>
      <c r="B21">
        <f>iNPUT!N7</f>
        <v>-0.248561659698114</v>
      </c>
      <c r="C21">
        <f>iNPUT!O7</f>
        <v>-8.52532467742039E-2</v>
      </c>
      <c r="D21">
        <f>iNPUT!P7</f>
        <v>0.25112624003832001</v>
      </c>
      <c r="E21">
        <f>iNPUT!Q7</f>
        <v>-0.20415488921559699</v>
      </c>
      <c r="F21">
        <f>iNPUT!R7</f>
        <v>0.89488657964323504</v>
      </c>
      <c r="G21">
        <f>iNPUT!S7</f>
        <v>-1.0754663727889E-2</v>
      </c>
      <c r="H21">
        <f>iNPUT!T7</f>
        <v>0.47624777903135401</v>
      </c>
      <c r="I21">
        <f>iNPUT!U7</f>
        <v>0.98462066896193601</v>
      </c>
      <c r="J21">
        <f>iNPUT!V7</f>
        <v>0.85811756102465997</v>
      </c>
      <c r="L21" s="35">
        <v>-6.5432503154348523E-2</v>
      </c>
      <c r="M21" s="35">
        <v>-6.5432503154348523E-2</v>
      </c>
      <c r="N21" s="35">
        <v>-6.5432503154348523E-2</v>
      </c>
      <c r="O21" s="35">
        <v>-6.5432503154348523E-2</v>
      </c>
      <c r="P21" s="35">
        <v>-6.5432503154348523E-2</v>
      </c>
      <c r="Q21" s="35">
        <v>-6.5432503154348523E-2</v>
      </c>
      <c r="R21" s="35">
        <v>-6.5432503154348523E-2</v>
      </c>
      <c r="S21" s="35">
        <v>-6.5432503154348523E-2</v>
      </c>
      <c r="T21" s="35">
        <v>-6.5432503154348523E-2</v>
      </c>
      <c r="U21" s="35">
        <v>-6.5432503154348523E-2</v>
      </c>
      <c r="X21" s="35">
        <f t="shared" ref="X20:X34" si="1">L21-A21</f>
        <v>0.14101165774924745</v>
      </c>
      <c r="Y21" s="35">
        <f t="shared" si="0"/>
        <v>0.18312915654376549</v>
      </c>
      <c r="Z21" s="35">
        <f t="shared" si="0"/>
        <v>1.9820743619855377E-2</v>
      </c>
      <c r="AA21" s="35">
        <f t="shared" si="0"/>
        <v>-0.31655874319266852</v>
      </c>
      <c r="AB21" s="35">
        <f t="shared" si="0"/>
        <v>0.13872238606124848</v>
      </c>
      <c r="AC21" s="35">
        <f t="shared" si="0"/>
        <v>-0.9603190827975836</v>
      </c>
      <c r="AD21" s="35">
        <f t="shared" si="0"/>
        <v>-5.4677839426459526E-2</v>
      </c>
      <c r="AE21" s="35">
        <f t="shared" si="0"/>
        <v>-0.54168028218570252</v>
      </c>
      <c r="AF21" s="35">
        <f t="shared" si="0"/>
        <v>-1.0500531721162845</v>
      </c>
      <c r="AG21" s="35">
        <f t="shared" si="0"/>
        <v>-0.92355006417900853</v>
      </c>
      <c r="AH21" s="35"/>
    </row>
    <row r="22" spans="1:34">
      <c r="A22">
        <f>iNPUT!M8</f>
        <v>0.84287438280084104</v>
      </c>
      <c r="B22">
        <f>iNPUT!N8</f>
        <v>-0.32420606505682098</v>
      </c>
      <c r="C22">
        <f>iNPUT!O8</f>
        <v>0.90772282903366497</v>
      </c>
      <c r="D22">
        <f>iNPUT!P8</f>
        <v>-0.59373879210080704</v>
      </c>
      <c r="E22">
        <f>iNPUT!Q8</f>
        <v>0.62190803906297498</v>
      </c>
      <c r="F22">
        <f>iNPUT!R8</f>
        <v>0.54049934907390895</v>
      </c>
      <c r="G22">
        <f>iNPUT!S8</f>
        <v>0.49659237129921802</v>
      </c>
      <c r="H22">
        <f>iNPUT!T8</f>
        <v>-8.2000833192932499E-2</v>
      </c>
      <c r="I22">
        <f>iNPUT!U8</f>
        <v>-7.8056646290275797E-2</v>
      </c>
      <c r="J22">
        <f>iNPUT!V8</f>
        <v>-0.912741137728037</v>
      </c>
      <c r="L22" s="35">
        <v>-6.5432503154348523E-2</v>
      </c>
      <c r="M22" s="35">
        <v>-6.5432503154348523E-2</v>
      </c>
      <c r="N22" s="35">
        <v>-6.5432503154348523E-2</v>
      </c>
      <c r="O22" s="35">
        <v>-6.5432503154348523E-2</v>
      </c>
      <c r="P22" s="35">
        <v>-6.5432503154348523E-2</v>
      </c>
      <c r="Q22" s="35">
        <v>-6.5432503154348523E-2</v>
      </c>
      <c r="R22" s="35">
        <v>-6.5432503154348523E-2</v>
      </c>
      <c r="S22" s="35">
        <v>-6.5432503154348523E-2</v>
      </c>
      <c r="T22" s="35">
        <v>-6.5432503154348523E-2</v>
      </c>
      <c r="U22" s="35">
        <v>-6.5432503154348523E-2</v>
      </c>
      <c r="X22" s="35">
        <f t="shared" si="1"/>
        <v>-0.9083068859551896</v>
      </c>
      <c r="Y22" s="35">
        <f t="shared" si="0"/>
        <v>0.25877356190247247</v>
      </c>
      <c r="Z22" s="35">
        <f t="shared" si="0"/>
        <v>-0.97315533218801353</v>
      </c>
      <c r="AA22" s="35">
        <f t="shared" si="0"/>
        <v>0.52830628894645848</v>
      </c>
      <c r="AB22" s="35">
        <f t="shared" si="0"/>
        <v>-0.68734054221732355</v>
      </c>
      <c r="AC22" s="35">
        <f t="shared" si="0"/>
        <v>-0.60593185222825752</v>
      </c>
      <c r="AD22" s="35">
        <f t="shared" si="0"/>
        <v>-0.56202487445356653</v>
      </c>
      <c r="AE22" s="35">
        <f t="shared" si="0"/>
        <v>1.6568330038583975E-2</v>
      </c>
      <c r="AF22" s="35">
        <f t="shared" si="0"/>
        <v>1.2624143135927274E-2</v>
      </c>
      <c r="AG22" s="35">
        <f t="shared" si="0"/>
        <v>0.84730863457368844</v>
      </c>
      <c r="AH22" s="35"/>
    </row>
    <row r="23" spans="1:34">
      <c r="A23">
        <f>iNPUT!M9</f>
        <v>-3.3688638013480598E-2</v>
      </c>
      <c r="B23">
        <f>iNPUT!N9</f>
        <v>-0.37633417815307302</v>
      </c>
      <c r="C23">
        <f>iNPUT!O9</f>
        <v>0.106290154056943</v>
      </c>
      <c r="D23">
        <f>iNPUT!P9</f>
        <v>-0.476211950266822</v>
      </c>
      <c r="E23">
        <f>iNPUT!Q9</f>
        <v>-0.281579612441484</v>
      </c>
      <c r="F23">
        <f>iNPUT!R9</f>
        <v>-0.77199317520024102</v>
      </c>
      <c r="G23">
        <f>iNPUT!S9</f>
        <v>-0.72069876899548801</v>
      </c>
      <c r="H23">
        <f>iNPUT!T9</f>
        <v>-0.42186846550169199</v>
      </c>
      <c r="I23">
        <f>iNPUT!U9</f>
        <v>0.23591815774516101</v>
      </c>
      <c r="J23">
        <f>iNPUT!V9</f>
        <v>0.16129818738304899</v>
      </c>
      <c r="L23" s="35">
        <v>-6.5432503154348523E-2</v>
      </c>
      <c r="M23" s="35">
        <v>-6.5432503154348523E-2</v>
      </c>
      <c r="N23" s="35">
        <v>-6.5432503154348523E-2</v>
      </c>
      <c r="O23" s="35">
        <v>-6.5432503154348523E-2</v>
      </c>
      <c r="P23" s="35">
        <v>-6.5432503154348523E-2</v>
      </c>
      <c r="Q23" s="35">
        <v>-6.5432503154348523E-2</v>
      </c>
      <c r="R23" s="35">
        <v>-6.5432503154348523E-2</v>
      </c>
      <c r="S23" s="35">
        <v>-6.5432503154348523E-2</v>
      </c>
      <c r="T23" s="35">
        <v>-6.5432503154348523E-2</v>
      </c>
      <c r="U23" s="35">
        <v>-6.5432503154348523E-2</v>
      </c>
      <c r="X23" s="35">
        <f t="shared" si="1"/>
        <v>-3.1743865140867925E-2</v>
      </c>
      <c r="Y23" s="35">
        <f t="shared" si="0"/>
        <v>0.31090167499872451</v>
      </c>
      <c r="Z23" s="35">
        <f t="shared" si="0"/>
        <v>-0.17172265721129154</v>
      </c>
      <c r="AA23" s="35">
        <f t="shared" si="0"/>
        <v>0.41077944711247349</v>
      </c>
      <c r="AB23" s="35">
        <f t="shared" si="0"/>
        <v>0.21614710928713549</v>
      </c>
      <c r="AC23" s="35">
        <f t="shared" si="0"/>
        <v>0.70656067204589246</v>
      </c>
      <c r="AD23" s="35">
        <f t="shared" si="0"/>
        <v>0.65526626584113945</v>
      </c>
      <c r="AE23" s="35">
        <f t="shared" si="0"/>
        <v>0.35643596234734348</v>
      </c>
      <c r="AF23" s="35">
        <f t="shared" si="0"/>
        <v>-0.30135066089950951</v>
      </c>
      <c r="AG23" s="35">
        <f t="shared" si="0"/>
        <v>-0.22673069053739753</v>
      </c>
      <c r="AH23" s="35"/>
    </row>
    <row r="24" spans="1:34">
      <c r="A24">
        <f>iNPUT!M10</f>
        <v>0.63718613541014402</v>
      </c>
      <c r="B24">
        <f>iNPUT!N10</f>
        <v>6.4674992228903605E-2</v>
      </c>
      <c r="C24">
        <f>iNPUT!O10</f>
        <v>0.79265583347785296</v>
      </c>
      <c r="D24">
        <f>iNPUT!P10</f>
        <v>-0.62277947400202505</v>
      </c>
      <c r="E24">
        <f>iNPUT!Q10</f>
        <v>-0.75087270017404195</v>
      </c>
      <c r="F24">
        <f>iNPUT!R10</f>
        <v>-4.0263882830577198E-2</v>
      </c>
      <c r="G24">
        <f>iNPUT!S10</f>
        <v>-0.90475694619612901</v>
      </c>
      <c r="H24">
        <f>iNPUT!T10</f>
        <v>-0.52496061466262001</v>
      </c>
      <c r="I24">
        <f>iNPUT!U10</f>
        <v>-0.64859607081584503</v>
      </c>
      <c r="J24">
        <f>iNPUT!V10</f>
        <v>5.6959619118414198E-2</v>
      </c>
      <c r="L24" s="35">
        <v>-6.5432503154348523E-2</v>
      </c>
      <c r="M24" s="35">
        <v>-6.5432503154348523E-2</v>
      </c>
      <c r="N24" s="35">
        <v>-6.5432503154348523E-2</v>
      </c>
      <c r="O24" s="35">
        <v>-6.5432503154348523E-2</v>
      </c>
      <c r="P24" s="35">
        <v>-6.5432503154348523E-2</v>
      </c>
      <c r="Q24" s="35">
        <v>-6.5432503154348523E-2</v>
      </c>
      <c r="R24" s="35">
        <v>-6.5432503154348523E-2</v>
      </c>
      <c r="S24" s="35">
        <v>-6.5432503154348523E-2</v>
      </c>
      <c r="T24" s="35">
        <v>-6.5432503154348523E-2</v>
      </c>
      <c r="U24" s="35">
        <v>-6.5432503154348523E-2</v>
      </c>
      <c r="X24" s="35">
        <f t="shared" si="1"/>
        <v>-0.70261863856449258</v>
      </c>
      <c r="Y24" s="35">
        <f t="shared" si="0"/>
        <v>-0.13010749538325211</v>
      </c>
      <c r="Z24" s="35">
        <f t="shared" si="0"/>
        <v>-0.85808833663220152</v>
      </c>
      <c r="AA24" s="35">
        <f t="shared" si="0"/>
        <v>0.55734697084767648</v>
      </c>
      <c r="AB24" s="35">
        <f t="shared" si="0"/>
        <v>0.68544019701969339</v>
      </c>
      <c r="AC24" s="35">
        <f t="shared" si="0"/>
        <v>-2.5168620323771325E-2</v>
      </c>
      <c r="AD24" s="35">
        <f t="shared" si="0"/>
        <v>0.83932444304178044</v>
      </c>
      <c r="AE24" s="35">
        <f t="shared" si="0"/>
        <v>0.4595281115082715</v>
      </c>
      <c r="AF24" s="35">
        <f t="shared" si="0"/>
        <v>0.58316356766149646</v>
      </c>
      <c r="AG24" s="35">
        <f t="shared" si="0"/>
        <v>-0.12239212227276272</v>
      </c>
      <c r="AH24" s="35"/>
    </row>
    <row r="25" spans="1:34">
      <c r="A25">
        <f>iNPUT!M11</f>
        <v>-0.91169719770305402</v>
      </c>
      <c r="B25">
        <f>iNPUT!N11</f>
        <v>-0.91663759835016501</v>
      </c>
      <c r="C25">
        <f>iNPUT!O11</f>
        <v>0.58263103190466103</v>
      </c>
      <c r="D25">
        <f>iNPUT!P11</f>
        <v>0.54204509846008997</v>
      </c>
      <c r="E25">
        <f>iNPUT!Q11</f>
        <v>0.13065204355176299</v>
      </c>
      <c r="F25">
        <f>iNPUT!R11</f>
        <v>-0.232408057101884</v>
      </c>
      <c r="G25">
        <f>iNPUT!S11</f>
        <v>-0.29982545778926001</v>
      </c>
      <c r="H25">
        <f>iNPUT!T11</f>
        <v>0.387831388002504</v>
      </c>
      <c r="I25">
        <f>iNPUT!U11</f>
        <v>-0.70537503491824105</v>
      </c>
      <c r="J25">
        <f>iNPUT!V11</f>
        <v>5.4400065890228097E-2</v>
      </c>
      <c r="L25" s="35">
        <v>-6.5432503154348523E-2</v>
      </c>
      <c r="M25" s="35">
        <v>-6.5432503154348523E-2</v>
      </c>
      <c r="N25" s="35">
        <v>-6.5432503154348523E-2</v>
      </c>
      <c r="O25" s="35">
        <v>-6.5432503154348523E-2</v>
      </c>
      <c r="P25" s="35">
        <v>-6.5432503154348523E-2</v>
      </c>
      <c r="Q25" s="35">
        <v>-6.5432503154348523E-2</v>
      </c>
      <c r="R25" s="35">
        <v>-6.5432503154348523E-2</v>
      </c>
      <c r="S25" s="35">
        <v>-6.5432503154348523E-2</v>
      </c>
      <c r="T25" s="35">
        <v>-6.5432503154348523E-2</v>
      </c>
      <c r="U25" s="35">
        <v>-6.5432503154348523E-2</v>
      </c>
      <c r="X25" s="35">
        <f t="shared" si="1"/>
        <v>0.84626469454870545</v>
      </c>
      <c r="Y25" s="35">
        <f t="shared" si="0"/>
        <v>0.85120509519581644</v>
      </c>
      <c r="Z25" s="35">
        <f t="shared" si="0"/>
        <v>-0.6480635350590096</v>
      </c>
      <c r="AA25" s="35">
        <f t="shared" si="0"/>
        <v>-0.60747760161443853</v>
      </c>
      <c r="AB25" s="35">
        <f t="shared" si="0"/>
        <v>-0.19608454670611153</v>
      </c>
      <c r="AC25" s="35">
        <f t="shared" si="0"/>
        <v>0.16697555394753549</v>
      </c>
      <c r="AD25" s="35">
        <f t="shared" si="0"/>
        <v>0.2343929546349115</v>
      </c>
      <c r="AE25" s="35">
        <f t="shared" si="0"/>
        <v>-0.45326389115685251</v>
      </c>
      <c r="AF25" s="35">
        <f t="shared" si="0"/>
        <v>0.63994253176389249</v>
      </c>
      <c r="AG25" s="35">
        <f t="shared" si="0"/>
        <v>-0.11983256904457662</v>
      </c>
      <c r="AH25" s="35"/>
    </row>
    <row r="26" spans="1:34">
      <c r="A26">
        <f>iNPUT!M12</f>
        <v>-0.73101821009060897</v>
      </c>
      <c r="B26">
        <f>iNPUT!N12</f>
        <v>0.43617224360187501</v>
      </c>
      <c r="C26">
        <f>iNPUT!O12</f>
        <v>-0.312168511613377</v>
      </c>
      <c r="D26">
        <f>iNPUT!P12</f>
        <v>-0.32548577581627902</v>
      </c>
      <c r="E26">
        <f>iNPUT!Q12</f>
        <v>-0.59304823356445002</v>
      </c>
      <c r="F26">
        <f>iNPUT!R12</f>
        <v>4.4100620359316597E-2</v>
      </c>
      <c r="G26">
        <f>iNPUT!S12</f>
        <v>-0.66962364949557396</v>
      </c>
      <c r="H26">
        <f>iNPUT!T12</f>
        <v>0.45575040903341901</v>
      </c>
      <c r="I26">
        <f>iNPUT!U12</f>
        <v>-0.32761969644373001</v>
      </c>
      <c r="J26">
        <f>iNPUT!V12</f>
        <v>-4.3612854880400898E-2</v>
      </c>
      <c r="L26" s="35">
        <v>-6.5432503154348523E-2</v>
      </c>
      <c r="M26" s="35">
        <v>-6.5432503154348523E-2</v>
      </c>
      <c r="N26" s="35">
        <v>-6.5432503154348523E-2</v>
      </c>
      <c r="O26" s="35">
        <v>-6.5432503154348523E-2</v>
      </c>
      <c r="P26" s="35">
        <v>-6.5432503154348523E-2</v>
      </c>
      <c r="Q26" s="35">
        <v>-6.5432503154348523E-2</v>
      </c>
      <c r="R26" s="35">
        <v>-6.5432503154348523E-2</v>
      </c>
      <c r="S26" s="35">
        <v>-6.5432503154348523E-2</v>
      </c>
      <c r="T26" s="35">
        <v>-6.5432503154348523E-2</v>
      </c>
      <c r="U26" s="35">
        <v>-6.5432503154348523E-2</v>
      </c>
      <c r="X26" s="35">
        <f t="shared" si="1"/>
        <v>0.6655857069362604</v>
      </c>
      <c r="Y26" s="35">
        <f t="shared" si="0"/>
        <v>-0.50160474675622357</v>
      </c>
      <c r="Z26" s="35">
        <f t="shared" si="0"/>
        <v>0.24673600845902849</v>
      </c>
      <c r="AA26" s="35">
        <f t="shared" si="0"/>
        <v>0.26005327266193051</v>
      </c>
      <c r="AB26" s="35">
        <f t="shared" si="0"/>
        <v>0.52761573041010146</v>
      </c>
      <c r="AC26" s="35">
        <f t="shared" si="0"/>
        <v>-0.10953312351366512</v>
      </c>
      <c r="AD26" s="35">
        <f t="shared" si="0"/>
        <v>0.60419114634122539</v>
      </c>
      <c r="AE26" s="35">
        <f t="shared" si="0"/>
        <v>-0.52118291218776758</v>
      </c>
      <c r="AF26" s="35">
        <f t="shared" si="0"/>
        <v>0.2621871932893815</v>
      </c>
      <c r="AG26" s="35">
        <f t="shared" si="0"/>
        <v>-2.1819648273947626E-2</v>
      </c>
      <c r="AH26" s="35"/>
    </row>
    <row r="27" spans="1:34">
      <c r="A27">
        <f>iNPUT!M13</f>
        <v>0.422948332023037</v>
      </c>
      <c r="B27">
        <f>iNPUT!N13</f>
        <v>-0.43776731755294501</v>
      </c>
      <c r="C27">
        <f>iNPUT!O13</f>
        <v>0.90236966873465996</v>
      </c>
      <c r="D27">
        <f>iNPUT!P13</f>
        <v>0.98390974381523899</v>
      </c>
      <c r="E27">
        <f>iNPUT!Q13</f>
        <v>-0.58665370366138203</v>
      </c>
      <c r="F27">
        <f>iNPUT!R13</f>
        <v>0.18483402433478699</v>
      </c>
      <c r="G27">
        <f>iNPUT!S13</f>
        <v>0.26953863477411599</v>
      </c>
      <c r="H27">
        <f>iNPUT!T13</f>
        <v>-0.48213197379355999</v>
      </c>
      <c r="I27">
        <f>iNPUT!U13</f>
        <v>0.64127493451894502</v>
      </c>
      <c r="J27">
        <f>iNPUT!V13</f>
        <v>-0.46089027443845998</v>
      </c>
      <c r="L27" s="35">
        <v>-6.5432503154348523E-2</v>
      </c>
      <c r="M27" s="35">
        <v>-6.5432503154348523E-2</v>
      </c>
      <c r="N27" s="35">
        <v>-6.5432503154348523E-2</v>
      </c>
      <c r="O27" s="35">
        <v>-6.5432503154348523E-2</v>
      </c>
      <c r="P27" s="35">
        <v>-6.5432503154348523E-2</v>
      </c>
      <c r="Q27" s="35">
        <v>-6.5432503154348523E-2</v>
      </c>
      <c r="R27" s="35">
        <v>-6.5432503154348523E-2</v>
      </c>
      <c r="S27" s="35">
        <v>-6.5432503154348523E-2</v>
      </c>
      <c r="T27" s="35">
        <v>-6.5432503154348523E-2</v>
      </c>
      <c r="U27" s="35">
        <v>-6.5432503154348523E-2</v>
      </c>
      <c r="X27" s="35">
        <f t="shared" si="1"/>
        <v>-0.48838083517738551</v>
      </c>
      <c r="Y27" s="35">
        <f t="shared" si="0"/>
        <v>0.3723348143985965</v>
      </c>
      <c r="Z27" s="35">
        <f t="shared" si="0"/>
        <v>-0.96780217188900852</v>
      </c>
      <c r="AA27" s="35">
        <f t="shared" si="0"/>
        <v>-1.0493422469695874</v>
      </c>
      <c r="AB27" s="35">
        <f t="shared" si="0"/>
        <v>0.52122120050703347</v>
      </c>
      <c r="AC27" s="35">
        <f t="shared" si="0"/>
        <v>-0.25026652748913553</v>
      </c>
      <c r="AD27" s="35">
        <f t="shared" si="0"/>
        <v>-0.3349711379284645</v>
      </c>
      <c r="AE27" s="35">
        <f t="shared" si="0"/>
        <v>0.41669947063921148</v>
      </c>
      <c r="AF27" s="35">
        <f t="shared" si="0"/>
        <v>-0.70670743767329358</v>
      </c>
      <c r="AG27" s="35">
        <f t="shared" si="0"/>
        <v>0.39545777128411147</v>
      </c>
      <c r="AH27" s="35"/>
    </row>
    <row r="28" spans="1:34">
      <c r="A28">
        <f>iNPUT!M14</f>
        <v>-0.32251625653697003</v>
      </c>
      <c r="B28">
        <f>iNPUT!N14</f>
        <v>-0.71297747540941403</v>
      </c>
      <c r="C28">
        <f>iNPUT!O14</f>
        <v>-0.29056653558819001</v>
      </c>
      <c r="D28">
        <f>iNPUT!P14</f>
        <v>-0.49684985298294598</v>
      </c>
      <c r="E28">
        <f>iNPUT!Q14</f>
        <v>-0.58580241667415001</v>
      </c>
      <c r="F28">
        <f>iNPUT!R14</f>
        <v>0.324760846625892</v>
      </c>
      <c r="G28">
        <f>iNPUT!S14</f>
        <v>-0.136000234636562</v>
      </c>
      <c r="H28">
        <f>iNPUT!T14</f>
        <v>-0.79160649393643101</v>
      </c>
      <c r="I28">
        <f>iNPUT!U14</f>
        <v>0.62867453942059603</v>
      </c>
      <c r="J28">
        <f>iNPUT!V14</f>
        <v>0.16489798712270701</v>
      </c>
      <c r="L28" s="35">
        <v>-6.5432503154348523E-2</v>
      </c>
      <c r="M28" s="35">
        <v>-6.5432503154348523E-2</v>
      </c>
      <c r="N28" s="35">
        <v>-6.5432503154348523E-2</v>
      </c>
      <c r="O28" s="35">
        <v>-6.5432503154348523E-2</v>
      </c>
      <c r="P28" s="35">
        <v>-6.5432503154348523E-2</v>
      </c>
      <c r="Q28" s="35">
        <v>-6.5432503154348523E-2</v>
      </c>
      <c r="R28" s="35">
        <v>-6.5432503154348523E-2</v>
      </c>
      <c r="S28" s="35">
        <v>-6.5432503154348523E-2</v>
      </c>
      <c r="T28" s="35">
        <v>-6.5432503154348523E-2</v>
      </c>
      <c r="U28" s="35">
        <v>-6.5432503154348523E-2</v>
      </c>
      <c r="X28" s="35">
        <f t="shared" si="1"/>
        <v>0.25708375338262152</v>
      </c>
      <c r="Y28" s="35">
        <f t="shared" si="0"/>
        <v>0.64754497225506547</v>
      </c>
      <c r="Z28" s="35">
        <f t="shared" si="0"/>
        <v>0.2251340324338415</v>
      </c>
      <c r="AA28" s="35">
        <f t="shared" si="0"/>
        <v>0.43141734982859747</v>
      </c>
      <c r="AB28" s="35">
        <f t="shared" si="0"/>
        <v>0.52036991351980144</v>
      </c>
      <c r="AC28" s="35">
        <f t="shared" si="0"/>
        <v>-0.39019334978024051</v>
      </c>
      <c r="AD28" s="35">
        <f t="shared" si="0"/>
        <v>7.0567731482213472E-2</v>
      </c>
      <c r="AE28" s="35">
        <f t="shared" si="0"/>
        <v>0.72617399078208245</v>
      </c>
      <c r="AF28" s="35">
        <f t="shared" si="0"/>
        <v>-0.6941070425749446</v>
      </c>
      <c r="AG28" s="35">
        <f t="shared" si="0"/>
        <v>-0.23033049027705554</v>
      </c>
      <c r="AH28" s="35"/>
    </row>
    <row r="29" spans="1:34">
      <c r="A29">
        <f>iNPUT!M15</f>
        <v>-8.5563577975749705E-2</v>
      </c>
      <c r="B29">
        <f>iNPUT!N15</f>
        <v>-0.86354554821761398</v>
      </c>
      <c r="C29">
        <f>iNPUT!O15</f>
        <v>0.20694458527293799</v>
      </c>
      <c r="D29">
        <f>iNPUT!P15</f>
        <v>-0.78311659057955896</v>
      </c>
      <c r="E29">
        <f>iNPUT!Q15</f>
        <v>0.23243438399188701</v>
      </c>
      <c r="F29">
        <f>iNPUT!R15</f>
        <v>-0.75814815425682303</v>
      </c>
      <c r="G29">
        <f>iNPUT!S15</f>
        <v>0.67017113149798302</v>
      </c>
      <c r="H29">
        <f>iNPUT!T15</f>
        <v>2.11558022796221E-3</v>
      </c>
      <c r="I29">
        <f>iNPUT!U15</f>
        <v>0.92332832021988498</v>
      </c>
      <c r="J29">
        <f>iNPUT!V15</f>
        <v>-0.72784152832272997</v>
      </c>
      <c r="L29" s="35">
        <v>-6.5432503154348523E-2</v>
      </c>
      <c r="M29" s="35">
        <v>-6.5432503154348523E-2</v>
      </c>
      <c r="N29" s="35">
        <v>-6.5432503154348523E-2</v>
      </c>
      <c r="O29" s="35">
        <v>-6.5432503154348523E-2</v>
      </c>
      <c r="P29" s="35">
        <v>-6.5432503154348523E-2</v>
      </c>
      <c r="Q29" s="35">
        <v>-6.5432503154348523E-2</v>
      </c>
      <c r="R29" s="35">
        <v>-6.5432503154348523E-2</v>
      </c>
      <c r="S29" s="35">
        <v>-6.5432503154348523E-2</v>
      </c>
      <c r="T29" s="35">
        <v>-6.5432503154348523E-2</v>
      </c>
      <c r="U29" s="35">
        <v>-6.5432503154348523E-2</v>
      </c>
      <c r="X29" s="35">
        <f t="shared" si="1"/>
        <v>2.0131074821401182E-2</v>
      </c>
      <c r="Y29" s="35">
        <f t="shared" si="0"/>
        <v>0.79811304506326541</v>
      </c>
      <c r="Z29" s="35">
        <f t="shared" si="0"/>
        <v>-0.27237708842728653</v>
      </c>
      <c r="AA29" s="35">
        <f t="shared" si="0"/>
        <v>0.71768408742521039</v>
      </c>
      <c r="AB29" s="35">
        <f t="shared" si="0"/>
        <v>-0.29786688714623555</v>
      </c>
      <c r="AC29" s="35">
        <f t="shared" si="0"/>
        <v>0.69271565110247446</v>
      </c>
      <c r="AD29" s="35">
        <f t="shared" si="0"/>
        <v>-0.73560363465233158</v>
      </c>
      <c r="AE29" s="35">
        <f t="shared" si="0"/>
        <v>-6.7548083382310734E-2</v>
      </c>
      <c r="AF29" s="35">
        <f t="shared" si="0"/>
        <v>-0.98876082337423354</v>
      </c>
      <c r="AG29" s="35">
        <f t="shared" si="0"/>
        <v>0.6624090251683814</v>
      </c>
      <c r="AH29" s="35"/>
    </row>
    <row r="30" spans="1:34">
      <c r="A30">
        <f>iNPUT!M16</f>
        <v>-0.27839803785600797</v>
      </c>
      <c r="B30">
        <f>iNPUT!N16</f>
        <v>-0.56810615556787003</v>
      </c>
      <c r="C30">
        <f>iNPUT!O16</f>
        <v>0.16909449788559699</v>
      </c>
      <c r="D30">
        <f>iNPUT!P16</f>
        <v>-0.14374156732430901</v>
      </c>
      <c r="E30">
        <f>iNPUT!Q16</f>
        <v>0.62630421594589303</v>
      </c>
      <c r="F30">
        <f>iNPUT!R16</f>
        <v>0.59097555657809597</v>
      </c>
      <c r="G30">
        <f>iNPUT!S16</f>
        <v>0.188457129018791</v>
      </c>
      <c r="H30">
        <f>iNPUT!T16</f>
        <v>-8.8438995884666305E-2</v>
      </c>
      <c r="I30">
        <f>iNPUT!U16</f>
        <v>0.90578063072025505</v>
      </c>
      <c r="J30">
        <f>iNPUT!V16</f>
        <v>-0.88197478195644097</v>
      </c>
      <c r="L30" s="35">
        <v>-6.5432503154348523E-2</v>
      </c>
      <c r="M30" s="35">
        <v>-6.5432503154348523E-2</v>
      </c>
      <c r="N30" s="35">
        <v>-6.5432503154348523E-2</v>
      </c>
      <c r="O30" s="35">
        <v>-6.5432503154348523E-2</v>
      </c>
      <c r="P30" s="35">
        <v>-6.5432503154348523E-2</v>
      </c>
      <c r="Q30" s="35">
        <v>-6.5432503154348523E-2</v>
      </c>
      <c r="R30" s="35">
        <v>-6.5432503154348523E-2</v>
      </c>
      <c r="S30" s="35">
        <v>-6.5432503154348523E-2</v>
      </c>
      <c r="T30" s="35">
        <v>-6.5432503154348523E-2</v>
      </c>
      <c r="U30" s="35">
        <v>-6.5432503154348523E-2</v>
      </c>
      <c r="X30" s="35">
        <f t="shared" si="1"/>
        <v>0.21296553470165946</v>
      </c>
      <c r="Y30" s="35">
        <f t="shared" si="0"/>
        <v>0.50267365241352147</v>
      </c>
      <c r="Z30" s="35">
        <f t="shared" si="0"/>
        <v>-0.2345270010399455</v>
      </c>
      <c r="AA30" s="35">
        <f t="shared" si="0"/>
        <v>7.8309064169960488E-2</v>
      </c>
      <c r="AB30" s="35">
        <f t="shared" si="0"/>
        <v>-0.69173671910024159</v>
      </c>
      <c r="AC30" s="35">
        <f t="shared" si="0"/>
        <v>-0.65640805973244454</v>
      </c>
      <c r="AD30" s="35">
        <f t="shared" si="0"/>
        <v>-0.25388963217313953</v>
      </c>
      <c r="AE30" s="35">
        <f t="shared" si="0"/>
        <v>2.3006492730317782E-2</v>
      </c>
      <c r="AF30" s="35">
        <f t="shared" si="0"/>
        <v>-0.97121313387460362</v>
      </c>
      <c r="AG30" s="35">
        <f t="shared" si="0"/>
        <v>0.8165422788020924</v>
      </c>
      <c r="AH30" s="35"/>
    </row>
    <row r="31" spans="1:34">
      <c r="A31">
        <f>iNPUT!M17</f>
        <v>0.10084364551318201</v>
      </c>
      <c r="B31">
        <f>iNPUT!N17</f>
        <v>-0.295229906505664</v>
      </c>
      <c r="C31">
        <f>iNPUT!O17</f>
        <v>0.59368906530708698</v>
      </c>
      <c r="D31">
        <f>iNPUT!P17</f>
        <v>-0.97344654545605402</v>
      </c>
      <c r="E31">
        <f>iNPUT!Q17</f>
        <v>0.25539685132158702</v>
      </c>
      <c r="F31">
        <f>iNPUT!R17</f>
        <v>0.82321609192014</v>
      </c>
      <c r="G31">
        <f>iNPUT!S17</f>
        <v>0.55397886876325297</v>
      </c>
      <c r="H31">
        <f>iNPUT!T17</f>
        <v>-6.1636168391381897E-2</v>
      </c>
      <c r="I31">
        <f>iNPUT!U17</f>
        <v>-0.95446925122432003</v>
      </c>
      <c r="J31">
        <f>iNPUT!V17</f>
        <v>0.25833182189588599</v>
      </c>
      <c r="L31" s="35">
        <v>-6.5432503154348523E-2</v>
      </c>
      <c r="M31" s="35">
        <v>-6.5432503154348523E-2</v>
      </c>
      <c r="N31" s="35">
        <v>-6.5432503154348523E-2</v>
      </c>
      <c r="O31" s="35">
        <v>-6.5432503154348523E-2</v>
      </c>
      <c r="P31" s="35">
        <v>-6.5432503154348523E-2</v>
      </c>
      <c r="Q31" s="35">
        <v>-6.5432503154348523E-2</v>
      </c>
      <c r="R31" s="35">
        <v>-6.5432503154348523E-2</v>
      </c>
      <c r="S31" s="35">
        <v>-6.5432503154348523E-2</v>
      </c>
      <c r="T31" s="35">
        <v>-6.5432503154348523E-2</v>
      </c>
      <c r="U31" s="35">
        <v>-6.5432503154348523E-2</v>
      </c>
      <c r="X31" s="35">
        <f t="shared" si="1"/>
        <v>-0.16627614866753054</v>
      </c>
      <c r="Y31" s="35">
        <f t="shared" si="0"/>
        <v>0.22979740335131549</v>
      </c>
      <c r="Z31" s="35">
        <f t="shared" si="0"/>
        <v>-0.65912156846143555</v>
      </c>
      <c r="AA31" s="35">
        <f t="shared" si="0"/>
        <v>0.90801404230170546</v>
      </c>
      <c r="AB31" s="35">
        <f t="shared" si="0"/>
        <v>-0.32082935447593552</v>
      </c>
      <c r="AC31" s="35">
        <f t="shared" si="0"/>
        <v>-0.88864859507448857</v>
      </c>
      <c r="AD31" s="35">
        <f t="shared" si="0"/>
        <v>-0.61941137191760154</v>
      </c>
      <c r="AE31" s="35">
        <f t="shared" si="0"/>
        <v>-3.7963347629666258E-3</v>
      </c>
      <c r="AF31" s="35">
        <f t="shared" si="0"/>
        <v>0.88903674806997146</v>
      </c>
      <c r="AG31" s="35">
        <f t="shared" si="0"/>
        <v>-0.3237643250502345</v>
      </c>
      <c r="AH31" s="35"/>
    </row>
    <row r="32" spans="1:34">
      <c r="A32">
        <f>iNPUT!M18</f>
        <v>-0.74387335851811298</v>
      </c>
      <c r="B32">
        <f>iNPUT!N18</f>
        <v>0.84961193364862697</v>
      </c>
      <c r="C32">
        <f>iNPUT!O18</f>
        <v>-0.99958067658662197</v>
      </c>
      <c r="D32">
        <f>iNPUT!P18</f>
        <v>0.80442242644253603</v>
      </c>
      <c r="E32">
        <f>iNPUT!Q18</f>
        <v>-0.584357739910914</v>
      </c>
      <c r="F32">
        <f>iNPUT!R18</f>
        <v>-0.77521831110930295</v>
      </c>
      <c r="G32">
        <f>iNPUT!S18</f>
        <v>0.37434472784919398</v>
      </c>
      <c r="H32">
        <f>iNPUT!T18</f>
        <v>-0.64238117558075902</v>
      </c>
      <c r="I32">
        <f>iNPUT!U18</f>
        <v>0.21701275843269399</v>
      </c>
      <c r="J32">
        <f>iNPUT!V18</f>
        <v>-0.124984937433835</v>
      </c>
      <c r="L32" s="35">
        <v>-6.5432503154348523E-2</v>
      </c>
      <c r="M32" s="35">
        <v>-6.5432503154348523E-2</v>
      </c>
      <c r="N32" s="35">
        <v>-6.5432503154348523E-2</v>
      </c>
      <c r="O32" s="35">
        <v>-6.5432503154348523E-2</v>
      </c>
      <c r="P32" s="35">
        <v>-6.5432503154348523E-2</v>
      </c>
      <c r="Q32" s="35">
        <v>-6.5432503154348523E-2</v>
      </c>
      <c r="R32" s="35">
        <v>-6.5432503154348523E-2</v>
      </c>
      <c r="S32" s="35">
        <v>-6.5432503154348523E-2</v>
      </c>
      <c r="T32" s="35">
        <v>-6.5432503154348523E-2</v>
      </c>
      <c r="U32" s="35">
        <v>-6.5432503154348523E-2</v>
      </c>
      <c r="X32" s="35">
        <f t="shared" si="1"/>
        <v>0.67844085536376442</v>
      </c>
      <c r="Y32" s="35">
        <f t="shared" si="0"/>
        <v>-0.91504443680297554</v>
      </c>
      <c r="Z32" s="35">
        <f t="shared" si="0"/>
        <v>0.93414817343227341</v>
      </c>
      <c r="AA32" s="35">
        <f t="shared" si="0"/>
        <v>-0.8698549295968846</v>
      </c>
      <c r="AB32" s="35">
        <f t="shared" si="0"/>
        <v>0.51892523675656543</v>
      </c>
      <c r="AC32" s="35">
        <f t="shared" si="0"/>
        <v>0.70978580795495438</v>
      </c>
      <c r="AD32" s="35">
        <f t="shared" si="0"/>
        <v>-0.43977723100354249</v>
      </c>
      <c r="AE32" s="35">
        <f t="shared" si="0"/>
        <v>0.57694867242641046</v>
      </c>
      <c r="AF32" s="35">
        <f t="shared" si="0"/>
        <v>-0.28244526158704253</v>
      </c>
      <c r="AG32" s="35">
        <f t="shared" si="0"/>
        <v>5.9552434279486477E-2</v>
      </c>
      <c r="AH32" s="35"/>
    </row>
    <row r="33" spans="1:34">
      <c r="A33">
        <f>iNPUT!M19</f>
        <v>-0.69024293478626797</v>
      </c>
      <c r="B33">
        <f>iNPUT!N19</f>
        <v>0.220126548897839</v>
      </c>
      <c r="C33">
        <f>iNPUT!O19</f>
        <v>-0.42138024293502901</v>
      </c>
      <c r="D33">
        <f>iNPUT!P19</f>
        <v>0.70010880369407502</v>
      </c>
      <c r="E33">
        <f>iNPUT!Q19</f>
        <v>-0.52137237014203397</v>
      </c>
      <c r="F33">
        <f>iNPUT!R19</f>
        <v>0.83425682437096704</v>
      </c>
      <c r="G33">
        <f>iNPUT!S19</f>
        <v>0.79766220000757304</v>
      </c>
      <c r="H33">
        <f>iNPUT!T19</f>
        <v>0.97835733304528905</v>
      </c>
      <c r="I33">
        <f>iNPUT!U19</f>
        <v>-0.32973610570879203</v>
      </c>
      <c r="J33">
        <f>iNPUT!V19</f>
        <v>-0.60402167308474297</v>
      </c>
      <c r="L33" s="35">
        <v>-6.5432503154348523E-2</v>
      </c>
      <c r="M33" s="35">
        <v>-6.5432503154348523E-2</v>
      </c>
      <c r="N33" s="35">
        <v>-6.5432503154348523E-2</v>
      </c>
      <c r="O33" s="35">
        <v>-6.5432503154348523E-2</v>
      </c>
      <c r="P33" s="35">
        <v>-6.5432503154348523E-2</v>
      </c>
      <c r="Q33" s="35">
        <v>-6.5432503154348523E-2</v>
      </c>
      <c r="R33" s="35">
        <v>-6.5432503154348523E-2</v>
      </c>
      <c r="S33" s="35">
        <v>-6.5432503154348523E-2</v>
      </c>
      <c r="T33" s="35">
        <v>-6.5432503154348523E-2</v>
      </c>
      <c r="U33" s="35">
        <v>-6.5432503154348523E-2</v>
      </c>
      <c r="X33" s="35">
        <f t="shared" si="1"/>
        <v>0.62481043163191941</v>
      </c>
      <c r="Y33" s="35">
        <f t="shared" si="0"/>
        <v>-0.28555905205218751</v>
      </c>
      <c r="Z33" s="35">
        <f t="shared" si="0"/>
        <v>0.35594773978068051</v>
      </c>
      <c r="AA33" s="35">
        <f t="shared" si="0"/>
        <v>-0.76554130684842359</v>
      </c>
      <c r="AB33" s="35">
        <f t="shared" si="0"/>
        <v>0.45593986698768546</v>
      </c>
      <c r="AC33" s="35">
        <f t="shared" si="0"/>
        <v>-0.89968932752531561</v>
      </c>
      <c r="AD33" s="35">
        <f t="shared" si="0"/>
        <v>-0.86309470316192161</v>
      </c>
      <c r="AE33" s="35">
        <f t="shared" si="0"/>
        <v>-1.0437898361996376</v>
      </c>
      <c r="AF33" s="35">
        <f t="shared" si="0"/>
        <v>0.26430360255444352</v>
      </c>
      <c r="AG33" s="35">
        <f t="shared" si="0"/>
        <v>0.53858916993039441</v>
      </c>
      <c r="AH33" s="35"/>
    </row>
    <row r="34" spans="1:34">
      <c r="A34">
        <f>iNPUT!M20</f>
        <v>0.34674523325583501</v>
      </c>
      <c r="B34">
        <f>iNPUT!N20</f>
        <v>0.63582599694530895</v>
      </c>
      <c r="C34">
        <f>iNPUT!O20</f>
        <v>-0.74845881874345699</v>
      </c>
      <c r="D34">
        <f>iNPUT!P20</f>
        <v>0.107733446188696</v>
      </c>
      <c r="E34">
        <f>iNPUT!Q20</f>
        <v>0.68142855183136697</v>
      </c>
      <c r="F34">
        <f>iNPUT!R20</f>
        <v>0.19680125107297</v>
      </c>
      <c r="G34">
        <f>iNPUT!S20</f>
        <v>0.43054744456285499</v>
      </c>
      <c r="H34">
        <f>iNPUT!T20</f>
        <v>0.3177671688257</v>
      </c>
      <c r="I34">
        <f>iNPUT!U20</f>
        <v>-0.548290639848664</v>
      </c>
      <c r="J34">
        <f>iNPUT!V20</f>
        <v>0.46099053413924401</v>
      </c>
      <c r="L34" s="35">
        <v>-6.5432503154348523E-2</v>
      </c>
      <c r="M34" s="35">
        <v>-6.5432503154348523E-2</v>
      </c>
      <c r="N34" s="35">
        <v>-6.5432503154348523E-2</v>
      </c>
      <c r="O34" s="35">
        <v>-6.5432503154348523E-2</v>
      </c>
      <c r="P34" s="35">
        <v>-6.5432503154348523E-2</v>
      </c>
      <c r="Q34" s="35">
        <v>-6.5432503154348523E-2</v>
      </c>
      <c r="R34" s="35">
        <v>-6.5432503154348523E-2</v>
      </c>
      <c r="S34" s="35">
        <v>-6.5432503154348523E-2</v>
      </c>
      <c r="T34" s="35">
        <v>-6.5432503154348523E-2</v>
      </c>
      <c r="U34" s="35">
        <v>-6.5432503154348523E-2</v>
      </c>
      <c r="X34" s="35">
        <f t="shared" si="1"/>
        <v>-0.41217773641018352</v>
      </c>
      <c r="Y34" s="35">
        <f t="shared" si="0"/>
        <v>-0.70125850009965751</v>
      </c>
      <c r="Z34" s="35">
        <f t="shared" si="0"/>
        <v>0.68302631558910842</v>
      </c>
      <c r="AA34" s="35">
        <f t="shared" si="0"/>
        <v>-0.17316594934304452</v>
      </c>
      <c r="AB34" s="35">
        <f t="shared" si="0"/>
        <v>-0.74686105498571553</v>
      </c>
      <c r="AC34" s="35">
        <f t="shared" si="0"/>
        <v>-0.26223375422731854</v>
      </c>
      <c r="AD34" s="35">
        <f t="shared" si="0"/>
        <v>-0.4959799477172035</v>
      </c>
      <c r="AE34" s="35">
        <f t="shared" si="0"/>
        <v>-0.38319967198004851</v>
      </c>
      <c r="AF34" s="35">
        <f t="shared" si="0"/>
        <v>0.48285813669431549</v>
      </c>
      <c r="AG34" s="35">
        <f t="shared" si="0"/>
        <v>-0.52642303729359252</v>
      </c>
      <c r="AH34" s="35"/>
    </row>
    <row r="35" spans="1:34">
      <c r="L35" s="35"/>
      <c r="M35" s="35"/>
      <c r="N35" s="35"/>
      <c r="O35" s="35"/>
      <c r="P35" s="35"/>
      <c r="Q35" s="35"/>
      <c r="R35" s="35"/>
      <c r="S35" s="35"/>
      <c r="T35" s="35"/>
      <c r="U35" s="3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M1" sqref="M1"/>
    </sheetView>
  </sheetViews>
  <sheetFormatPr defaultRowHeight="15"/>
  <sheetData>
    <row r="1" spans="1:14">
      <c r="A1">
        <v>1</v>
      </c>
      <c r="B1">
        <v>2</v>
      </c>
      <c r="C1">
        <v>3</v>
      </c>
      <c r="D1">
        <v>4</v>
      </c>
      <c r="E1">
        <v>5</v>
      </c>
      <c r="G1">
        <v>2</v>
      </c>
      <c r="H1">
        <v>3</v>
      </c>
      <c r="I1">
        <v>4</v>
      </c>
      <c r="J1">
        <v>5</v>
      </c>
      <c r="K1">
        <v>6</v>
      </c>
      <c r="M1">
        <v>1</v>
      </c>
      <c r="N1">
        <v>2</v>
      </c>
    </row>
    <row r="2" spans="1:14">
      <c r="M2">
        <v>2</v>
      </c>
      <c r="N2">
        <v>3</v>
      </c>
    </row>
    <row r="3" spans="1:14">
      <c r="M3">
        <v>3</v>
      </c>
      <c r="N3">
        <v>4</v>
      </c>
    </row>
    <row r="4" spans="1:14">
      <c r="M4">
        <v>4</v>
      </c>
      <c r="N4">
        <v>5</v>
      </c>
    </row>
    <row r="5" spans="1:14">
      <c r="M5">
        <v>5</v>
      </c>
      <c r="N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B1" workbookViewId="0">
      <selection activeCell="H22" sqref="H22"/>
    </sheetView>
  </sheetViews>
  <sheetFormatPr defaultRowHeight="15"/>
  <cols>
    <col min="1" max="1" width="13.7109375" customWidth="1"/>
    <col min="7" max="7" width="13.5703125" customWidth="1"/>
    <col min="12" max="12" width="12.5703125" customWidth="1"/>
  </cols>
  <sheetData>
    <row r="1" spans="1:16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</row>
    <row r="2" spans="1:16">
      <c r="A2" s="18">
        <v>41047</v>
      </c>
      <c r="B2" s="19">
        <v>42.049999</v>
      </c>
      <c r="C2" s="19">
        <v>45</v>
      </c>
      <c r="D2" s="19">
        <v>38</v>
      </c>
      <c r="E2" s="19">
        <v>38.229999999999997</v>
      </c>
      <c r="G2" s="18">
        <v>41047</v>
      </c>
      <c r="H2" s="19">
        <v>42.049999</v>
      </c>
      <c r="I2" s="19">
        <v>45</v>
      </c>
      <c r="J2" s="19">
        <v>38</v>
      </c>
      <c r="K2" s="19">
        <v>38.229999999999997</v>
      </c>
    </row>
    <row r="3" spans="1:16">
      <c r="A3" s="18">
        <v>41050</v>
      </c>
      <c r="B3" s="19">
        <v>36.529998999999997</v>
      </c>
      <c r="C3" s="19">
        <v>36.659999999999997</v>
      </c>
      <c r="D3" s="19">
        <v>33</v>
      </c>
      <c r="E3" s="19">
        <v>34.029998999999997</v>
      </c>
      <c r="G3" s="18">
        <v>41050</v>
      </c>
      <c r="H3" s="19">
        <v>36.529998999999997</v>
      </c>
      <c r="I3" s="19">
        <v>36.659999999999997</v>
      </c>
      <c r="J3" s="19">
        <v>33</v>
      </c>
      <c r="K3" s="19">
        <v>34.029998999999997</v>
      </c>
    </row>
    <row r="4" spans="1:16">
      <c r="A4" s="18">
        <v>41051</v>
      </c>
      <c r="B4" s="19">
        <v>32.610000999999997</v>
      </c>
      <c r="C4" s="19">
        <v>33.590000000000003</v>
      </c>
      <c r="D4" s="19">
        <v>30.940000999999999</v>
      </c>
      <c r="E4" s="19">
        <v>31</v>
      </c>
      <c r="G4" s="18">
        <v>41051</v>
      </c>
      <c r="H4" s="19">
        <v>32.610000999999997</v>
      </c>
      <c r="I4" s="19">
        <v>33.590000000000003</v>
      </c>
      <c r="J4" s="19">
        <v>30.940000999999999</v>
      </c>
      <c r="K4" s="19">
        <v>31</v>
      </c>
    </row>
    <row r="5" spans="1:16">
      <c r="A5" s="18">
        <v>41052</v>
      </c>
      <c r="B5" s="19">
        <v>31.370000999999998</v>
      </c>
      <c r="C5" s="19">
        <v>32.5</v>
      </c>
      <c r="D5" s="19">
        <v>31.360001</v>
      </c>
      <c r="E5" s="19">
        <v>32</v>
      </c>
      <c r="G5" s="18">
        <v>41052</v>
      </c>
      <c r="H5" s="19">
        <v>31.370000999999998</v>
      </c>
      <c r="I5" s="19">
        <v>32.5</v>
      </c>
      <c r="J5" s="19">
        <v>31.360001</v>
      </c>
      <c r="K5" s="19">
        <v>32</v>
      </c>
    </row>
    <row r="6" spans="1:16">
      <c r="A6" s="18">
        <v>41053</v>
      </c>
      <c r="B6" s="19">
        <v>32.950001</v>
      </c>
      <c r="C6" s="19">
        <v>33.209999000000003</v>
      </c>
      <c r="D6" s="19">
        <v>31.77</v>
      </c>
      <c r="E6" s="19">
        <v>33.029998999999997</v>
      </c>
      <c r="G6" s="18">
        <v>41053</v>
      </c>
      <c r="H6" s="19">
        <v>32.950001</v>
      </c>
      <c r="I6" s="19">
        <v>33.209999000000003</v>
      </c>
      <c r="J6" s="19">
        <v>31.77</v>
      </c>
      <c r="K6" s="19">
        <v>33.029998999999997</v>
      </c>
    </row>
    <row r="7" spans="1:16">
      <c r="A7" s="18">
        <v>41054</v>
      </c>
      <c r="B7" s="19">
        <v>32.900002000000001</v>
      </c>
      <c r="C7" s="19">
        <v>32.950001</v>
      </c>
      <c r="D7" s="19">
        <v>31.110001</v>
      </c>
      <c r="E7" s="19">
        <v>31.91</v>
      </c>
      <c r="G7" s="18">
        <v>41054</v>
      </c>
      <c r="H7" t="s">
        <v>185</v>
      </c>
      <c r="I7" s="35" t="s">
        <v>185</v>
      </c>
      <c r="J7" s="35" t="s">
        <v>185</v>
      </c>
      <c r="K7" s="35" t="s">
        <v>185</v>
      </c>
      <c r="L7" s="18">
        <v>41054</v>
      </c>
      <c r="M7" s="19">
        <v>32.900002000000001</v>
      </c>
      <c r="N7" s="19">
        <v>32.950001</v>
      </c>
      <c r="O7" s="19">
        <v>31.110001</v>
      </c>
      <c r="P7" s="19">
        <v>31.91</v>
      </c>
    </row>
    <row r="8" spans="1:16">
      <c r="A8" s="18">
        <v>41058</v>
      </c>
      <c r="B8" s="19">
        <v>31.48</v>
      </c>
      <c r="C8" s="19">
        <v>31.690000999999999</v>
      </c>
      <c r="D8" s="19">
        <v>28.65</v>
      </c>
      <c r="E8" s="19">
        <v>28.84</v>
      </c>
      <c r="L8" s="18">
        <v>41058</v>
      </c>
      <c r="M8" s="19">
        <v>31.48</v>
      </c>
      <c r="N8" s="19">
        <v>31.690000999999999</v>
      </c>
      <c r="O8" s="19">
        <v>28.65</v>
      </c>
      <c r="P8" s="19">
        <v>28.84</v>
      </c>
    </row>
    <row r="9" spans="1:16">
      <c r="A9" s="18">
        <v>41059</v>
      </c>
      <c r="B9" s="19">
        <v>28.700001</v>
      </c>
      <c r="C9" s="19">
        <v>29.549999</v>
      </c>
      <c r="D9" s="19">
        <v>27.860001</v>
      </c>
      <c r="E9" s="19">
        <v>28.190000999999999</v>
      </c>
      <c r="L9" s="18">
        <v>41059</v>
      </c>
      <c r="M9" s="19">
        <v>28.700001</v>
      </c>
      <c r="N9" s="19">
        <v>29.549999</v>
      </c>
      <c r="O9" s="19">
        <v>27.860001</v>
      </c>
      <c r="P9" s="19">
        <v>28.190000999999999</v>
      </c>
    </row>
    <row r="10" spans="1:16">
      <c r="A10" s="18">
        <v>41060</v>
      </c>
      <c r="B10" s="19">
        <v>28.549999</v>
      </c>
      <c r="C10" s="19">
        <v>29.67</v>
      </c>
      <c r="D10" s="19">
        <v>26.83</v>
      </c>
      <c r="E10" s="19">
        <v>29.6</v>
      </c>
      <c r="L10" s="18">
        <v>41060</v>
      </c>
      <c r="M10" s="19">
        <v>28.549999</v>
      </c>
      <c r="N10" s="19">
        <v>29.67</v>
      </c>
      <c r="O10" s="19">
        <v>26.83</v>
      </c>
      <c r="P10" s="19">
        <v>29.6</v>
      </c>
    </row>
    <row r="11" spans="1:16">
      <c r="A11" s="18">
        <v>41061</v>
      </c>
      <c r="B11" s="19">
        <v>28.889999</v>
      </c>
      <c r="C11" s="19">
        <v>29.15</v>
      </c>
      <c r="D11" s="19">
        <v>27.389999</v>
      </c>
      <c r="E11" s="19">
        <v>27.719999000000001</v>
      </c>
      <c r="L11" s="18">
        <v>41061</v>
      </c>
      <c r="M11" s="19">
        <v>28.889999</v>
      </c>
      <c r="N11" s="19">
        <v>29.15</v>
      </c>
      <c r="O11" s="19">
        <v>27.389999</v>
      </c>
      <c r="P11" s="19">
        <v>27.719999000000001</v>
      </c>
    </row>
    <row r="12" spans="1:16">
      <c r="L12" s="18">
        <v>41062</v>
      </c>
      <c r="M12" t="s">
        <v>185</v>
      </c>
      <c r="N12" s="35" t="s">
        <v>185</v>
      </c>
      <c r="O12" s="35" t="s">
        <v>185</v>
      </c>
      <c r="P12" s="35" t="s">
        <v>185</v>
      </c>
    </row>
    <row r="14" spans="1:16">
      <c r="B14">
        <v>0</v>
      </c>
    </row>
    <row r="15" spans="1:16">
      <c r="B15" t="s">
        <v>186</v>
      </c>
    </row>
    <row r="16" spans="1:16">
      <c r="B16" t="s">
        <v>187</v>
      </c>
    </row>
    <row r="17" spans="2:2">
      <c r="B17" t="s">
        <v>188</v>
      </c>
    </row>
    <row r="18" spans="2:2">
      <c r="B18" t="s">
        <v>189</v>
      </c>
    </row>
    <row r="19" spans="2:2">
      <c r="B19" t="s">
        <v>190</v>
      </c>
    </row>
    <row r="20" spans="2:2">
      <c r="B20" t="s">
        <v>191</v>
      </c>
    </row>
    <row r="21" spans="2:2">
      <c r="B21" t="s">
        <v>192</v>
      </c>
    </row>
    <row r="22" spans="2:2">
      <c r="B22" t="s">
        <v>193</v>
      </c>
    </row>
    <row r="23" spans="2:2">
      <c r="B23" t="s">
        <v>194</v>
      </c>
    </row>
    <row r="24" spans="2:2">
      <c r="B24" t="s">
        <v>195</v>
      </c>
    </row>
    <row r="25" spans="2:2">
      <c r="B25" t="s">
        <v>196</v>
      </c>
    </row>
    <row r="26" spans="2:2">
      <c r="B26" t="s">
        <v>197</v>
      </c>
    </row>
    <row r="27" spans="2:2">
      <c r="B27" t="s">
        <v>198</v>
      </c>
    </row>
    <row r="28" spans="2:2">
      <c r="B28" t="s">
        <v>199</v>
      </c>
    </row>
    <row r="29" spans="2:2">
      <c r="B29" s="4" t="s">
        <v>200</v>
      </c>
    </row>
    <row r="30" spans="2:2">
      <c r="B30" t="s">
        <v>187</v>
      </c>
    </row>
    <row r="31" spans="2:2">
      <c r="B31" t="s">
        <v>188</v>
      </c>
    </row>
    <row r="32" spans="2:2">
      <c r="B32" t="s">
        <v>189</v>
      </c>
    </row>
    <row r="33" spans="2:2">
      <c r="B33" t="s">
        <v>190</v>
      </c>
    </row>
    <row r="34" spans="2:2">
      <c r="B34" t="s">
        <v>191</v>
      </c>
    </row>
    <row r="35" spans="2:2">
      <c r="B35" t="s">
        <v>192</v>
      </c>
    </row>
    <row r="36" spans="2:2">
      <c r="B36" t="s">
        <v>193</v>
      </c>
    </row>
    <row r="37" spans="2:2">
      <c r="B37" t="s">
        <v>194</v>
      </c>
    </row>
    <row r="38" spans="2:2">
      <c r="B38" t="s">
        <v>195</v>
      </c>
    </row>
    <row r="39" spans="2:2">
      <c r="B39" t="s">
        <v>196</v>
      </c>
    </row>
    <row r="40" spans="2:2">
      <c r="B40" t="s">
        <v>201</v>
      </c>
    </row>
    <row r="41" spans="2:2">
      <c r="B41">
        <v>5</v>
      </c>
    </row>
    <row r="42" spans="2:2">
      <c r="B42" t="s">
        <v>202</v>
      </c>
    </row>
    <row r="43" spans="2:2">
      <c r="B43" t="s">
        <v>197</v>
      </c>
    </row>
    <row r="44" spans="2:2">
      <c r="B44" t="s">
        <v>198</v>
      </c>
    </row>
    <row r="45" spans="2:2">
      <c r="B45" t="s">
        <v>203</v>
      </c>
    </row>
    <row r="46" spans="2:2">
      <c r="B46" t="s">
        <v>204</v>
      </c>
    </row>
    <row r="47" spans="2:2">
      <c r="B47" t="s">
        <v>205</v>
      </c>
    </row>
    <row r="48" spans="2:2">
      <c r="B48" t="s">
        <v>206</v>
      </c>
    </row>
    <row r="49" spans="2:2">
      <c r="B49" t="s">
        <v>207</v>
      </c>
    </row>
    <row r="50" spans="2:2">
      <c r="B50" t="s">
        <v>208</v>
      </c>
    </row>
    <row r="51" spans="2:2">
      <c r="B51" t="s">
        <v>209</v>
      </c>
    </row>
    <row r="52" spans="2:2">
      <c r="B52" s="4" t="s">
        <v>210</v>
      </c>
    </row>
    <row r="53" spans="2:2">
      <c r="B53" t="s">
        <v>197</v>
      </c>
    </row>
    <row r="54" spans="2:2">
      <c r="B54" t="s">
        <v>198</v>
      </c>
    </row>
    <row r="55" spans="2:2">
      <c r="B55" t="s">
        <v>203</v>
      </c>
    </row>
    <row r="56" spans="2:2">
      <c r="B56" t="s">
        <v>204</v>
      </c>
    </row>
    <row r="57" spans="2:2">
      <c r="B57" t="s">
        <v>205</v>
      </c>
    </row>
    <row r="58" spans="2:2">
      <c r="B58" t="s">
        <v>206</v>
      </c>
    </row>
    <row r="59" spans="2:2">
      <c r="B59" t="s">
        <v>211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3" workbookViewId="0">
      <selection activeCell="K31" sqref="K31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activeCell="E22" sqref="E22"/>
    </sheetView>
  </sheetViews>
  <sheetFormatPr defaultRowHeight="15"/>
  <sheetData>
    <row r="1" spans="1:1">
      <c r="A1" t="s">
        <v>148</v>
      </c>
    </row>
    <row r="2" spans="1:1">
      <c r="A2" t="s">
        <v>149</v>
      </c>
    </row>
    <row r="3" spans="1:1">
      <c r="A3" t="s">
        <v>150</v>
      </c>
    </row>
    <row r="4" spans="1:1">
      <c r="A4" t="s">
        <v>151</v>
      </c>
    </row>
    <row r="5" spans="1:1">
      <c r="A5" t="s">
        <v>152</v>
      </c>
    </row>
    <row r="6" spans="1:1">
      <c r="A6" t="s">
        <v>153</v>
      </c>
    </row>
    <row r="7" spans="1:1">
      <c r="A7" t="s">
        <v>154</v>
      </c>
    </row>
    <row r="8" spans="1:1">
      <c r="A8" t="s">
        <v>155</v>
      </c>
    </row>
    <row r="9" spans="1:1">
      <c r="A9" t="s">
        <v>156</v>
      </c>
    </row>
    <row r="10" spans="1:1">
      <c r="A10" t="s">
        <v>157</v>
      </c>
    </row>
    <row r="11" spans="1:1">
      <c r="A11" t="s">
        <v>158</v>
      </c>
    </row>
    <row r="12" spans="1:1">
      <c r="A12" t="s">
        <v>159</v>
      </c>
    </row>
    <row r="13" spans="1:1">
      <c r="A13" t="s">
        <v>160</v>
      </c>
    </row>
    <row r="14" spans="1:1">
      <c r="A14" t="s">
        <v>161</v>
      </c>
    </row>
    <row r="15" spans="1:1">
      <c r="A15" t="s">
        <v>162</v>
      </c>
    </row>
    <row r="16" spans="1:1">
      <c r="A16" t="s">
        <v>163</v>
      </c>
    </row>
    <row r="17" spans="1:1">
      <c r="A17" t="s">
        <v>164</v>
      </c>
    </row>
    <row r="18" spans="1:1">
      <c r="A18" t="s">
        <v>165</v>
      </c>
    </row>
    <row r="19" spans="1:1">
      <c r="A19" t="s">
        <v>166</v>
      </c>
    </row>
    <row r="20" spans="1:1">
      <c r="A20" t="s">
        <v>167</v>
      </c>
    </row>
    <row r="21" spans="1:1">
      <c r="A21" t="s">
        <v>168</v>
      </c>
    </row>
    <row r="22" spans="1:1">
      <c r="A22" t="s">
        <v>169</v>
      </c>
    </row>
    <row r="23" spans="1:1">
      <c r="A23" t="s">
        <v>170</v>
      </c>
    </row>
    <row r="24" spans="1:1">
      <c r="A24" t="s">
        <v>171</v>
      </c>
    </row>
    <row r="25" spans="1:1">
      <c r="A25" t="s">
        <v>172</v>
      </c>
    </row>
    <row r="26" spans="1:1">
      <c r="A26" t="s">
        <v>173</v>
      </c>
    </row>
    <row r="27" spans="1:1">
      <c r="A27" t="s">
        <v>174</v>
      </c>
    </row>
    <row r="28" spans="1:1">
      <c r="A28" t="s">
        <v>175</v>
      </c>
    </row>
    <row r="29" spans="1:1">
      <c r="A29" t="s">
        <v>176</v>
      </c>
    </row>
    <row r="30" spans="1:1">
      <c r="A30" t="s">
        <v>177</v>
      </c>
    </row>
    <row r="31" spans="1:1">
      <c r="A31" t="s">
        <v>178</v>
      </c>
    </row>
    <row r="32" spans="1:1">
      <c r="A32" t="s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split</vt:lpstr>
      <vt:lpstr>iNPUT</vt:lpstr>
      <vt:lpstr>FORWARD 1</vt:lpstr>
      <vt:lpstr>BACKPRO 1</vt:lpstr>
      <vt:lpstr>menghitung Bobot untuk squence</vt:lpstr>
      <vt:lpstr>Update bobot</vt:lpstr>
      <vt:lpstr>Sheet2</vt:lpstr>
      <vt:lpstr>Sheet3</vt:lpstr>
      <vt:lpstr>Split</vt:lpstr>
      <vt:lpstr>Alur perhitungan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2020-01-24T01:12:11Z</dcterms:modified>
</cp:coreProperties>
</file>