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rce\Downloads\"/>
    </mc:Choice>
  </mc:AlternateContent>
  <xr:revisionPtr revIDLastSave="0" documentId="13_ncr:1_{CD89326A-EF4A-417E-9E16-CF5FCE043F43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L00" sheetId="4" r:id="rId1"/>
    <sheet name="Doses" sheetId="3" r:id="rId2"/>
    <sheet name="Painel de Cultura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4" l="1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P10" i="4"/>
  <c r="CQ10" i="4"/>
  <c r="CR10" i="4"/>
  <c r="CS10" i="4"/>
  <c r="CT10" i="4"/>
  <c r="CU10" i="4"/>
  <c r="CV10" i="4"/>
  <c r="CW10" i="4"/>
  <c r="CX10" i="4"/>
  <c r="CK55" i="4"/>
  <c r="CL55" i="4"/>
  <c r="CM55" i="4"/>
  <c r="CN55" i="4"/>
  <c r="CO55" i="4"/>
  <c r="CP55" i="4"/>
  <c r="CQ55" i="4"/>
  <c r="CR55" i="4"/>
  <c r="CS55" i="4"/>
  <c r="CT55" i="4"/>
  <c r="CU55" i="4"/>
  <c r="CV55" i="4"/>
  <c r="CW55" i="4"/>
  <c r="CX55" i="4"/>
  <c r="CY55" i="4"/>
  <c r="CZ55" i="4"/>
  <c r="L17" i="3"/>
  <c r="L14" i="3"/>
  <c r="L13" i="3"/>
  <c r="L12" i="3"/>
  <c r="L11" i="3"/>
  <c r="L10" i="3"/>
  <c r="L9" i="3"/>
  <c r="J9" i="3"/>
  <c r="L8" i="3"/>
  <c r="L5" i="3"/>
  <c r="L4" i="3"/>
  <c r="L3" i="3"/>
</calcChain>
</file>

<file path=xl/sharedStrings.xml><?xml version="1.0" encoding="utf-8"?>
<sst xmlns="http://schemas.openxmlformats.org/spreadsheetml/2006/main" count="117" uniqueCount="106">
  <si>
    <t>LEITO / NOME</t>
  </si>
  <si>
    <t>DATA</t>
  </si>
  <si>
    <t>OBS:</t>
  </si>
  <si>
    <t>AMOSTRA</t>
  </si>
  <si>
    <t>PATÓGENO</t>
  </si>
  <si>
    <t>PERFIL SENSIBILIDADE</t>
  </si>
  <si>
    <t>RESISTENTE</t>
  </si>
  <si>
    <t xml:space="preserve">ANTIBIOTICO UTILIZADO        </t>
  </si>
  <si>
    <t>PERÍODO USO</t>
  </si>
  <si>
    <t>-</t>
  </si>
  <si>
    <t>L03</t>
  </si>
  <si>
    <t>L04</t>
  </si>
  <si>
    <t>L05</t>
  </si>
  <si>
    <t>L06</t>
  </si>
  <si>
    <t>L07</t>
  </si>
  <si>
    <t>L08</t>
  </si>
  <si>
    <t>L09</t>
  </si>
  <si>
    <t>L10</t>
  </si>
  <si>
    <t>VAZÃO</t>
  </si>
  <si>
    <t>AMPOLAS</t>
  </si>
  <si>
    <t>DILUIÇÃO</t>
  </si>
  <si>
    <t>PESO</t>
  </si>
  <si>
    <t>NORA</t>
  </si>
  <si>
    <t>VASO</t>
  </si>
  <si>
    <t>DOBUTAMINA</t>
  </si>
  <si>
    <t>DOSE RECOMENDADA</t>
  </si>
  <si>
    <t>DOSE RECOMENDADA STATUS EPILEPTICUS</t>
  </si>
  <si>
    <t>FENTANIL</t>
  </si>
  <si>
    <t>0.7 to 10 mcg/kg/hour</t>
  </si>
  <si>
    <t>PROPOFOL</t>
  </si>
  <si>
    <t>(10MG/ML)</t>
  </si>
  <si>
    <t>0,3 to 3 mg/kg/hour</t>
  </si>
  <si>
    <t>1.8 to 12 mg/kg/hour continuous IV infusion (limit to 5 mg/kg/hour for treatment &gt;48 hours)</t>
  </si>
  <si>
    <t>CETAMINA</t>
  </si>
  <si>
    <t>0.05 to 0.4 mg/kg/hour</t>
  </si>
  <si>
    <t>1.2 to 7.5 mg/kg/hour continuous IV infusion</t>
  </si>
  <si>
    <t>PRECEDEX</t>
  </si>
  <si>
    <t>0.2 to 1.5 mcg/kg/hour</t>
  </si>
  <si>
    <t>MIDAZOLAM</t>
  </si>
  <si>
    <t>0.02 to 0.1 mg/kg/hour infusion</t>
  </si>
  <si>
    <t>0.05 to 2.9 mg/kg/hour continuous IV infusion</t>
  </si>
  <si>
    <t>ROCURONIO</t>
  </si>
  <si>
    <t>0.6 to 1 mg/kg initial loading dose, followed by continuous infusion of 3 to 8 mcg/kg/minute; titrate by 0.5 to 1 mcg/kg/minute every 60 minutes based on clinical response and neuromuscular monitoring (eg, train-of-four); usual dosage range: 3 to 16 mcg/kg/minute</t>
  </si>
  <si>
    <t>CISATRACU</t>
  </si>
  <si>
    <t>ML</t>
  </si>
  <si>
    <t>KG</t>
  </si>
  <si>
    <t>HORAS</t>
  </si>
  <si>
    <t>DIURESE</t>
  </si>
  <si>
    <t>pH</t>
  </si>
  <si>
    <t>pCO2</t>
  </si>
  <si>
    <t>pO2</t>
  </si>
  <si>
    <t>BE</t>
  </si>
  <si>
    <t>HCO3</t>
  </si>
  <si>
    <t>satO2</t>
  </si>
  <si>
    <t>FIO2</t>
  </si>
  <si>
    <t>P/F</t>
  </si>
  <si>
    <t>Lactato (mg/dL)</t>
  </si>
  <si>
    <t>Hemoglobina</t>
  </si>
  <si>
    <t>Hematocrito</t>
  </si>
  <si>
    <t>Leucócitos</t>
  </si>
  <si>
    <t>Bastões</t>
  </si>
  <si>
    <t>Meta</t>
  </si>
  <si>
    <t>Mielo</t>
  </si>
  <si>
    <t>Plaquetas</t>
  </si>
  <si>
    <t>Uréia</t>
  </si>
  <si>
    <t>Creatinina</t>
  </si>
  <si>
    <t>PCR</t>
  </si>
  <si>
    <t>Sódio</t>
  </si>
  <si>
    <t>Potássio</t>
  </si>
  <si>
    <t>Cloreto</t>
  </si>
  <si>
    <t>Magnésio</t>
  </si>
  <si>
    <t>Calcio</t>
  </si>
  <si>
    <t>Fosforo</t>
  </si>
  <si>
    <t>TGO</t>
  </si>
  <si>
    <t>TGP</t>
  </si>
  <si>
    <t>Bilirrubina total</t>
  </si>
  <si>
    <t>BD</t>
  </si>
  <si>
    <t>BI</t>
  </si>
  <si>
    <t>TAP</t>
  </si>
  <si>
    <t>RNI</t>
  </si>
  <si>
    <t>TTPa</t>
  </si>
  <si>
    <t>Relação</t>
  </si>
  <si>
    <t>CPK</t>
  </si>
  <si>
    <t>Proteínas Totais</t>
  </si>
  <si>
    <t>Albumina</t>
  </si>
  <si>
    <t>Fosfatase Alcalina</t>
  </si>
  <si>
    <t>GGT</t>
  </si>
  <si>
    <t>Amilase</t>
  </si>
  <si>
    <t>Lipase</t>
  </si>
  <si>
    <t>Fibrinogênio</t>
  </si>
  <si>
    <t>CKMB</t>
  </si>
  <si>
    <t>Troponina</t>
  </si>
  <si>
    <t>Vancocinemia</t>
  </si>
  <si>
    <t>Triglicérides</t>
  </si>
  <si>
    <t>DHL</t>
  </si>
  <si>
    <t>Ânion Gap</t>
  </si>
  <si>
    <t>Ganhos</t>
  </si>
  <si>
    <t>Diurese</t>
  </si>
  <si>
    <t>Balanço hidrico</t>
  </si>
  <si>
    <t>Evacuação</t>
  </si>
  <si>
    <t>HGT (Maior/Menor)</t>
  </si>
  <si>
    <t>Temperatura</t>
  </si>
  <si>
    <t>L01</t>
  </si>
  <si>
    <t>L02</t>
  </si>
  <si>
    <t xml:space="preserve">NOME: </t>
  </si>
  <si>
    <t xml:space="preserve">LEITO: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</si>
</sst>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6">
    <numFmt numFmtId="164" formatCode="dd/mm"/>
    <numFmt numFmtId="165" formatCode="0.00\ &quot;mcg/kg/min&quot;"/>
    <numFmt numFmtId="166" formatCode="0.00\ &quot;UI/min&quot;"/>
    <numFmt numFmtId="167" formatCode="0.00\ &quot;mcg/kg/hour&quot;"/>
    <numFmt numFmtId="168" formatCode="0.00\ \ &quot;mg/kg/hour&quot;"/>
    <numFmt numFmtId="169" formatCode="0.00\ &quot;mg/kg/hour&quot;"/>
    <numFmt numFmtId="170" formatCode="0.00\ \ &quot;mcg/kg/hour&quot;"/>
    <numFmt numFmtId="171" formatCode="0.00\ &quot;ml/kg/h&quot;"/>
    <numFmt numFmtId="172" formatCode="0\ &quot;mmHg&quot;"/>
    <numFmt numFmtId="173" formatCode="0.0\ &quot;mmol/L&quot;"/>
    <numFmt numFmtId="174" formatCode="0\ &quot;mg/dL&quot;"/>
    <numFmt numFmtId="175" formatCode="0.0\ &quot;g/dL &quot;"/>
    <numFmt numFmtId="176" formatCode="0.0%"/>
    <numFmt numFmtId="177" formatCode="#,##0\ &quot;uL&quot;"/>
    <numFmt numFmtId="178" formatCode="0.00\ &quot;mg/dL&quot;"/>
    <numFmt numFmtId="179" formatCode="0.0\ &quot;mg/L&quot;"/>
    <numFmt numFmtId="180" formatCode="0\ &quot;mg/L&quot;"/>
    <numFmt numFmtId="181" formatCode="0\ &quot;mEq/L&quot;"/>
    <numFmt numFmtId="182" formatCode="0.0\ &quot;mEq/L&quot;"/>
    <numFmt numFmtId="183" formatCode="0.00\ &quot;mmol/L&quot;"/>
    <numFmt numFmtId="184" formatCode="0.0\ &quot;mg/dL&quot;"/>
    <numFmt numFmtId="185" formatCode="0\ &quot;U/L&quot;"/>
    <numFmt numFmtId="186" formatCode="0.0\ &quot;s&quot;"/>
    <numFmt numFmtId="187" formatCode="0.0\ &quot;U/L&quot;"/>
    <numFmt numFmtId="188" formatCode="0\ &quot;µg/mL&quot;"/>
    <numFmt numFmtId="189" formatCode="0\ &quot;ml&quot;"/>
  </numFmts>
  <fonts count="14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rgb="FFFFFFFF"/>
      <name val="Arial"/>
      <scheme val="minor"/>
    </font>
    <font>
      <sz val="11"/>
      <color theme="1"/>
      <name val="Aptos narrow"/>
    </font>
    <font>
      <b/>
      <sz val="11"/>
      <color theme="1"/>
      <name val="Aptos narrow"/>
    </font>
    <font>
      <sz val="11"/>
      <color theme="1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Roboto"/>
    </font>
    <font>
      <b/>
      <sz val="10"/>
      <color rgb="FFFFFFFF"/>
      <name val="Roboto"/>
    </font>
    <font>
      <sz val="10"/>
      <color theme="1"/>
      <name val="Roboto"/>
    </font>
  </fonts>
  <fills count="12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674EA7"/>
        <bgColor rgb="FF674EA7"/>
      </patternFill>
    </fill>
    <fill>
      <patternFill patternType="solid">
        <fgColor rgb="FFF3F3F3"/>
        <bgColor rgb="FFF3F3F3"/>
      </patternFill>
    </fill>
    <fill>
      <patternFill patternType="solid">
        <fgColor rgb="FFD0D0D0"/>
        <bgColor rgb="FFD0D0D0"/>
      </patternFill>
    </fill>
    <fill>
      <patternFill patternType="solid">
        <fgColor rgb="FFA5A5A5"/>
        <bgColor rgb="FFA5A5A5"/>
      </patternFill>
    </fill>
    <fill>
      <patternFill patternType="solid">
        <fgColor rgb="FFDBE9F7"/>
        <bgColor rgb="FFDBE9F7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F8F9FA"/>
        <bgColor rgb="FFF8F9FA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B5394"/>
      </left>
      <right style="thin">
        <color rgb="FF0B5394"/>
      </right>
      <top style="thin">
        <color rgb="FF0B5394"/>
      </top>
      <bottom style="thin">
        <color rgb="FF0B539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D9D9D9"/>
      </left>
      <right/>
      <top/>
      <bottom style="thin">
        <color rgb="FFFFFFFF"/>
      </bottom>
      <diagonal/>
    </border>
    <border>
      <left style="thin">
        <color rgb="FFD9D9D9"/>
      </left>
      <right/>
      <top style="thin">
        <color rgb="FFFFFFFF"/>
      </top>
      <bottom style="thin">
        <color rgb="FFFFFFFF"/>
      </bottom>
      <diagonal/>
    </border>
    <border>
      <left style="thin">
        <color rgb="FF0B5394"/>
      </left>
      <right style="thin">
        <color rgb="FF0B5394"/>
      </right>
      <top style="thin">
        <color rgb="FF0B5394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theme="0" tint="-9.9978637043366805E-2"/>
      </left>
      <right style="thin">
        <color theme="0" tint="-9.9978637043366805E-2"/>
      </right>
      <top style="thin">
        <color theme="0" tint="-9.9978637043366805E-2"/>
      </top>
      <bottom style="thin">
        <color theme="0" tint="-9.9978637043366805E-2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14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7" fillId="7" borderId="1" xfId="0" applyFont="1" applyFill="1" applyBorder="1"/>
    <xf numFmtId="0" fontId="8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7" fillId="8" borderId="1" xfId="0" applyNumberFormat="1" applyFont="1" applyFill="1" applyBorder="1" applyAlignment="1">
      <alignment horizontal="center"/>
    </xf>
    <xf numFmtId="166" fontId="7" fillId="8" borderId="1" xfId="0" applyNumberFormat="1" applyFont="1" applyFill="1" applyBorder="1" applyAlignment="1">
      <alignment horizontal="center"/>
    </xf>
    <xf numFmtId="0" fontId="7" fillId="0" borderId="0" xfId="0" applyFont="1"/>
    <xf numFmtId="0" fontId="6" fillId="6" borderId="1" xfId="0" applyFont="1" applyFill="1" applyBorder="1"/>
    <xf numFmtId="16" fontId="7" fillId="7" borderId="1" xfId="0" applyNumberFormat="1" applyFont="1" applyFill="1" applyBorder="1"/>
    <xf numFmtId="167" fontId="7" fillId="8" borderId="1" xfId="0" applyNumberFormat="1" applyFont="1" applyFill="1" applyBorder="1" applyAlignment="1">
      <alignment horizontal="center"/>
    </xf>
    <xf numFmtId="0" fontId="6" fillId="0" borderId="1" xfId="0" applyFont="1" applyBorder="1"/>
    <xf numFmtId="168" fontId="7" fillId="8" borderId="1" xfId="0" applyNumberFormat="1" applyFont="1" applyFill="1" applyBorder="1" applyAlignment="1">
      <alignment horizontal="center"/>
    </xf>
    <xf numFmtId="0" fontId="9" fillId="0" borderId="0" xfId="0" applyFont="1"/>
    <xf numFmtId="0" fontId="8" fillId="0" borderId="1" xfId="0" applyFont="1" applyBorder="1"/>
    <xf numFmtId="169" fontId="7" fillId="8" borderId="1" xfId="0" applyNumberFormat="1" applyFont="1" applyFill="1" applyBorder="1" applyAlignment="1">
      <alignment horizontal="center"/>
    </xf>
    <xf numFmtId="170" fontId="7" fillId="8" borderId="1" xfId="0" applyNumberFormat="1" applyFont="1" applyFill="1" applyBorder="1" applyAlignment="1">
      <alignment horizontal="center"/>
    </xf>
    <xf numFmtId="0" fontId="10" fillId="7" borderId="1" xfId="0" applyFont="1" applyFill="1" applyBorder="1"/>
    <xf numFmtId="171" fontId="7" fillId="8" borderId="1" xfId="0" applyNumberFormat="1" applyFont="1" applyFill="1" applyBorder="1" applyAlignment="1">
      <alignment horizontal="center"/>
    </xf>
    <xf numFmtId="0" fontId="11" fillId="9" borderId="0" xfId="0" applyFont="1" applyFill="1" applyAlignment="1">
      <alignment vertical="center"/>
    </xf>
    <xf numFmtId="0" fontId="11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left" vertical="center"/>
    </xf>
    <xf numFmtId="0" fontId="12" fillId="10" borderId="11" xfId="0" applyFont="1" applyFill="1" applyBorder="1" applyAlignment="1">
      <alignment vertical="center"/>
    </xf>
    <xf numFmtId="14" fontId="12" fillId="10" borderId="0" xfId="0" applyNumberFormat="1" applyFont="1" applyFill="1" applyAlignment="1">
      <alignment vertical="center"/>
    </xf>
    <xf numFmtId="0" fontId="12" fillId="10" borderId="0" xfId="0" applyFont="1" applyFill="1" applyAlignment="1">
      <alignment vertical="center"/>
    </xf>
    <xf numFmtId="0" fontId="11" fillId="9" borderId="12" xfId="0" applyFont="1" applyFill="1" applyBorder="1" applyAlignment="1">
      <alignment horizontal="center" vertical="center"/>
    </xf>
    <xf numFmtId="0" fontId="11" fillId="11" borderId="12" xfId="0" applyFont="1" applyFill="1" applyBorder="1" applyAlignment="1">
      <alignment horizontal="center" vertical="center"/>
    </xf>
    <xf numFmtId="0" fontId="13" fillId="9" borderId="0" xfId="0" applyFont="1" applyFill="1" applyAlignment="1">
      <alignment vertical="center"/>
    </xf>
    <xf numFmtId="0" fontId="13" fillId="9" borderId="12" xfId="0" applyFont="1" applyFill="1" applyBorder="1" applyAlignment="1">
      <alignment vertical="center"/>
    </xf>
    <xf numFmtId="0" fontId="13" fillId="9" borderId="14" xfId="0" applyFont="1" applyFill="1" applyBorder="1" applyAlignment="1">
      <alignment vertical="center"/>
    </xf>
    <xf numFmtId="0" fontId="13" fillId="9" borderId="15" xfId="0" applyFont="1" applyFill="1" applyBorder="1" applyAlignment="1">
      <alignment vertical="center"/>
    </xf>
    <xf numFmtId="0" fontId="11" fillId="11" borderId="15" xfId="0" applyFont="1" applyFill="1" applyBorder="1" applyAlignment="1">
      <alignment horizontal="center" vertical="center"/>
    </xf>
    <xf numFmtId="177" fontId="13" fillId="9" borderId="15" xfId="0" applyNumberFormat="1" applyFont="1" applyFill="1" applyBorder="1" applyAlignment="1">
      <alignment vertical="center"/>
    </xf>
    <xf numFmtId="176" fontId="11" fillId="9" borderId="13" xfId="0" applyNumberFormat="1" applyFont="1" applyFill="1" applyBorder="1" applyAlignment="1">
      <alignment horizontal="center" vertical="center"/>
    </xf>
    <xf numFmtId="178" fontId="13" fillId="9" borderId="15" xfId="0" applyNumberFormat="1" applyFont="1" applyFill="1" applyBorder="1" applyAlignment="1">
      <alignment vertical="center"/>
    </xf>
    <xf numFmtId="179" fontId="13" fillId="9" borderId="15" xfId="0" applyNumberFormat="1" applyFont="1" applyFill="1" applyBorder="1" applyAlignment="1">
      <alignment vertical="center"/>
    </xf>
    <xf numFmtId="2" fontId="13" fillId="9" borderId="15" xfId="0" applyNumberFormat="1" applyFont="1" applyFill="1" applyBorder="1" applyAlignment="1">
      <alignment vertical="center"/>
    </xf>
    <xf numFmtId="188" fontId="13" fillId="9" borderId="15" xfId="0" applyNumberFormat="1" applyFont="1" applyFill="1" applyBorder="1" applyAlignment="1">
      <alignment vertical="center"/>
    </xf>
    <xf numFmtId="174" fontId="11" fillId="0" borderId="15" xfId="0" applyNumberFormat="1" applyFont="1" applyBorder="1" applyAlignment="1">
      <alignment horizontal="center" vertical="center"/>
    </xf>
    <xf numFmtId="0" fontId="11" fillId="9" borderId="15" xfId="0" applyFont="1" applyFill="1" applyBorder="1" applyAlignment="1">
      <alignment vertical="center"/>
    </xf>
    <xf numFmtId="0" fontId="12" fillId="10" borderId="16" xfId="0" applyFont="1" applyFill="1" applyBorder="1" applyAlignment="1">
      <alignment vertical="center"/>
    </xf>
    <xf numFmtId="14" fontId="12" fillId="10" borderId="17" xfId="0" applyNumberFormat="1" applyFont="1" applyFill="1" applyBorder="1" applyAlignment="1">
      <alignment horizontal="center" vertical="center"/>
    </xf>
    <xf numFmtId="14" fontId="12" fillId="10" borderId="17" xfId="0" applyNumberFormat="1" applyFont="1" applyFill="1" applyBorder="1" applyAlignment="1">
      <alignment vertical="center"/>
    </xf>
    <xf numFmtId="0" fontId="11" fillId="9" borderId="18" xfId="0" applyFont="1" applyFill="1" applyBorder="1" applyAlignment="1">
      <alignment vertical="center"/>
    </xf>
    <xf numFmtId="2" fontId="11" fillId="9" borderId="18" xfId="0" applyNumberFormat="1" applyFont="1" applyFill="1" applyBorder="1" applyAlignment="1">
      <alignment horizontal="center" vertical="center"/>
    </xf>
    <xf numFmtId="0" fontId="11" fillId="11" borderId="18" xfId="0" applyFont="1" applyFill="1" applyBorder="1" applyAlignment="1">
      <alignment vertical="center"/>
    </xf>
    <xf numFmtId="172" fontId="11" fillId="9" borderId="18" xfId="0" applyNumberFormat="1" applyFont="1" applyFill="1" applyBorder="1" applyAlignment="1">
      <alignment horizontal="center" vertical="center"/>
    </xf>
    <xf numFmtId="173" fontId="11" fillId="9" borderId="18" xfId="0" applyNumberFormat="1" applyFont="1" applyFill="1" applyBorder="1" applyAlignment="1">
      <alignment horizontal="center" vertical="center"/>
    </xf>
    <xf numFmtId="173" fontId="11" fillId="9" borderId="18" xfId="0" applyNumberFormat="1" applyFont="1" applyFill="1" applyBorder="1" applyAlignment="1">
      <alignment vertical="center"/>
    </xf>
    <xf numFmtId="0" fontId="11" fillId="9" borderId="18" xfId="0" applyFont="1" applyFill="1" applyBorder="1" applyAlignment="1">
      <alignment horizontal="center" vertical="center"/>
    </xf>
    <xf numFmtId="9" fontId="11" fillId="9" borderId="18" xfId="0" applyNumberFormat="1" applyFont="1" applyFill="1" applyBorder="1" applyAlignment="1">
      <alignment horizontal="center" vertical="center"/>
    </xf>
    <xf numFmtId="3" fontId="11" fillId="11" borderId="18" xfId="0" applyNumberFormat="1" applyFont="1" applyFill="1" applyBorder="1" applyAlignment="1">
      <alignment horizontal="center" vertical="center"/>
    </xf>
    <xf numFmtId="174" fontId="11" fillId="9" borderId="18" xfId="0" applyNumberFormat="1" applyFont="1" applyFill="1" applyBorder="1" applyAlignment="1">
      <alignment horizontal="center" vertical="center"/>
    </xf>
    <xf numFmtId="175" fontId="11" fillId="9" borderId="18" xfId="0" applyNumberFormat="1" applyFont="1" applyFill="1" applyBorder="1" applyAlignment="1">
      <alignment horizontal="center" vertical="center"/>
    </xf>
    <xf numFmtId="176" fontId="11" fillId="9" borderId="18" xfId="0" applyNumberFormat="1" applyFont="1" applyFill="1" applyBorder="1" applyAlignment="1">
      <alignment horizontal="center" vertical="center"/>
    </xf>
    <xf numFmtId="177" fontId="11" fillId="9" borderId="18" xfId="0" applyNumberFormat="1" applyFont="1" applyFill="1" applyBorder="1" applyAlignment="1">
      <alignment vertical="center"/>
    </xf>
    <xf numFmtId="177" fontId="11" fillId="9" borderId="18" xfId="0" applyNumberFormat="1" applyFont="1" applyFill="1" applyBorder="1" applyAlignment="1">
      <alignment horizontal="center" vertical="center"/>
    </xf>
    <xf numFmtId="178" fontId="11" fillId="11" borderId="18" xfId="0" applyNumberFormat="1" applyFont="1" applyFill="1" applyBorder="1" applyAlignment="1">
      <alignment vertical="center"/>
    </xf>
    <xf numFmtId="178" fontId="11" fillId="9" borderId="18" xfId="0" applyNumberFormat="1" applyFont="1" applyFill="1" applyBorder="1" applyAlignment="1">
      <alignment horizontal="center" vertical="center"/>
    </xf>
    <xf numFmtId="179" fontId="11" fillId="9" borderId="18" xfId="0" applyNumberFormat="1" applyFont="1" applyFill="1" applyBorder="1" applyAlignment="1">
      <alignment horizontal="center" vertical="center"/>
    </xf>
    <xf numFmtId="180" fontId="11" fillId="9" borderId="18" xfId="0" applyNumberFormat="1" applyFont="1" applyFill="1" applyBorder="1" applyAlignment="1">
      <alignment horizontal="center" vertical="center"/>
    </xf>
    <xf numFmtId="181" fontId="11" fillId="9" borderId="18" xfId="0" applyNumberFormat="1" applyFont="1" applyFill="1" applyBorder="1" applyAlignment="1">
      <alignment horizontal="center" vertical="center"/>
    </xf>
    <xf numFmtId="182" fontId="11" fillId="9" borderId="18" xfId="0" applyNumberFormat="1" applyFont="1" applyFill="1" applyBorder="1" applyAlignment="1">
      <alignment horizontal="center" vertical="center"/>
    </xf>
    <xf numFmtId="183" fontId="11" fillId="9" borderId="18" xfId="0" applyNumberFormat="1" applyFont="1" applyFill="1" applyBorder="1" applyAlignment="1">
      <alignment horizontal="center" vertical="center"/>
    </xf>
    <xf numFmtId="184" fontId="11" fillId="9" borderId="18" xfId="0" applyNumberFormat="1" applyFont="1" applyFill="1" applyBorder="1" applyAlignment="1">
      <alignment horizontal="center" vertical="center"/>
    </xf>
    <xf numFmtId="185" fontId="11" fillId="9" borderId="18" xfId="0" applyNumberFormat="1" applyFont="1" applyFill="1" applyBorder="1" applyAlignment="1">
      <alignment horizontal="center" vertical="center"/>
    </xf>
    <xf numFmtId="186" fontId="11" fillId="9" borderId="18" xfId="0" applyNumberFormat="1" applyFont="1" applyFill="1" applyBorder="1" applyAlignment="1">
      <alignment horizontal="center" vertical="center"/>
    </xf>
    <xf numFmtId="187" fontId="11" fillId="11" borderId="18" xfId="0" applyNumberFormat="1" applyFont="1" applyFill="1" applyBorder="1" applyAlignment="1">
      <alignment vertical="center"/>
    </xf>
    <xf numFmtId="188" fontId="11" fillId="9" borderId="18" xfId="0" applyNumberFormat="1" applyFont="1" applyFill="1" applyBorder="1" applyAlignment="1">
      <alignment horizontal="center" vertical="center"/>
    </xf>
    <xf numFmtId="174" fontId="11" fillId="9" borderId="18" xfId="0" applyNumberFormat="1" applyFont="1" applyFill="1" applyBorder="1" applyAlignment="1">
      <alignment vertical="center"/>
    </xf>
    <xf numFmtId="174" fontId="11" fillId="11" borderId="18" xfId="0" applyNumberFormat="1" applyFont="1" applyFill="1" applyBorder="1" applyAlignment="1">
      <alignment vertical="center"/>
    </xf>
    <xf numFmtId="0" fontId="13" fillId="9" borderId="18" xfId="0" applyFont="1" applyFill="1" applyBorder="1" applyAlignment="1">
      <alignment vertical="center"/>
    </xf>
    <xf numFmtId="0" fontId="13" fillId="9" borderId="18" xfId="0" applyFont="1" applyFill="1" applyBorder="1" applyAlignment="1">
      <alignment horizontal="center" vertical="center"/>
    </xf>
    <xf numFmtId="0" fontId="11" fillId="0" borderId="18" xfId="0" applyFont="1" applyBorder="1" applyAlignment="1">
      <alignment vertical="center"/>
    </xf>
    <xf numFmtId="4" fontId="11" fillId="9" borderId="18" xfId="0" applyNumberFormat="1" applyFont="1" applyFill="1" applyBorder="1" applyAlignment="1">
      <alignment horizontal="center" vertical="center"/>
    </xf>
    <xf numFmtId="189" fontId="11" fillId="9" borderId="18" xfId="0" applyNumberFormat="1" applyFont="1" applyFill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189" fontId="11" fillId="0" borderId="18" xfId="0" applyNumberFormat="1" applyFont="1" applyBorder="1" applyAlignment="1">
      <alignment horizontal="center" vertical="center"/>
    </xf>
    <xf numFmtId="188" fontId="13" fillId="9" borderId="18" xfId="0" applyNumberFormat="1" applyFont="1" applyFill="1" applyBorder="1" applyAlignment="1">
      <alignment horizontal="center" vertical="center"/>
    </xf>
    <xf numFmtId="4" fontId="13" fillId="9" borderId="18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2" fillId="3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/>
    </xf>
    <xf numFmtId="0" fontId="4" fillId="0" borderId="6" xfId="0" applyFont="1" applyBorder="1"/>
    <xf numFmtId="0" fontId="4" fillId="0" borderId="7" xfId="0" applyFont="1" applyBorder="1"/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vertical="center"/>
    </xf>
    <xf numFmtId="0" fontId="4" fillId="0" borderId="9" xfId="0" applyFont="1" applyBorder="1"/>
    <xf numFmtId="0" fontId="4" fillId="0" borderId="10" xfId="0" applyFont="1" applyBorder="1"/>
    <xf numFmtId="0" fontId="1" fillId="2" borderId="0" xfId="0" applyFont="1" applyFill="1" applyAlignment="1">
      <alignment horizontal="center" vertical="center"/>
    </xf>
    <xf numFmtId="0" fontId="0" fillId="0" borderId="0" xfId="0"/>
    <xf numFmtId="0" fontId="11" fillId="9" borderId="0" xfId="0" applyFont="1" applyFill="1" applyAlignment="1">
      <alignment vertical="center"/>
    </xf>
    <xf numFmtId="0" fontId="11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left" vertical="center"/>
    </xf>
    <xf numFmtId="2" fontId="11" fillId="9" borderId="12" xfId="0" applyNumberFormat="1" applyFont="1" applyFill="1" applyBorder="1" applyAlignment="1">
      <alignment horizontal="center" vertical="center"/>
    </xf>
    <xf numFmtId="172" fontId="11" fillId="9" borderId="12" xfId="0" applyNumberFormat="1" applyFont="1" applyFill="1" applyBorder="1" applyAlignment="1">
      <alignment horizontal="center" vertical="center"/>
    </xf>
    <xf numFmtId="173" fontId="11" fillId="9" borderId="12" xfId="0" applyNumberFormat="1" applyFont="1" applyFill="1" applyBorder="1" applyAlignment="1">
      <alignment horizontal="center" vertical="center"/>
    </xf>
    <xf numFmtId="3" fontId="11" fillId="11" borderId="19" xfId="0" applyNumberFormat="1" applyFont="1" applyFill="1" applyBorder="1" applyAlignment="1">
      <alignment horizontal="center" vertical="center"/>
    </xf>
    <xf numFmtId="174" fontId="11" fillId="9" borderId="12" xfId="0" applyNumberFormat="1" applyFont="1" applyFill="1" applyBorder="1" applyAlignment="1">
      <alignment horizontal="center" vertical="center"/>
    </xf>
    <xf numFmtId="175" fontId="11" fillId="9" borderId="12" xfId="0" applyNumberFormat="1" applyFont="1" applyFill="1" applyBorder="1" applyAlignment="1">
      <alignment horizontal="center" vertical="center"/>
    </xf>
    <xf numFmtId="177" fontId="11" fillId="9" borderId="12" xfId="0" applyNumberFormat="1" applyFont="1" applyFill="1" applyBorder="1" applyAlignment="1">
      <alignment horizontal="center" vertical="center"/>
    </xf>
    <xf numFmtId="178" fontId="11" fillId="9" borderId="12" xfId="0" applyNumberFormat="1" applyFont="1" applyFill="1" applyBorder="1" applyAlignment="1">
      <alignment horizontal="center" vertical="center"/>
    </xf>
    <xf numFmtId="179" fontId="11" fillId="9" borderId="12" xfId="0" applyNumberFormat="1" applyFont="1" applyFill="1" applyBorder="1" applyAlignment="1">
      <alignment horizontal="center" vertical="center"/>
    </xf>
    <xf numFmtId="181" fontId="11" fillId="9" borderId="12" xfId="0" applyNumberFormat="1" applyFont="1" applyFill="1" applyBorder="1" applyAlignment="1">
      <alignment horizontal="center" vertical="center"/>
    </xf>
    <xf numFmtId="182" fontId="11" fillId="9" borderId="12" xfId="0" applyNumberFormat="1" applyFont="1" applyFill="1" applyBorder="1" applyAlignment="1">
      <alignment horizontal="center" vertical="center"/>
    </xf>
    <xf numFmtId="183" fontId="11" fillId="9" borderId="12" xfId="0" applyNumberFormat="1" applyFont="1" applyFill="1" applyBorder="1" applyAlignment="1">
      <alignment horizontal="center" vertical="center"/>
    </xf>
    <xf numFmtId="184" fontId="11" fillId="9" borderId="12" xfId="0" applyNumberFormat="1" applyFont="1" applyFill="1" applyBorder="1" applyAlignment="1">
      <alignment horizontal="center" vertical="center"/>
    </xf>
    <xf numFmtId="185" fontId="11" fillId="9" borderId="12" xfId="0" applyNumberFormat="1" applyFont="1" applyFill="1" applyBorder="1" applyAlignment="1">
      <alignment horizontal="center" vertical="center"/>
    </xf>
    <xf numFmtId="186" fontId="11" fillId="9" borderId="12" xfId="0" applyNumberFormat="1" applyFont="1" applyFill="1" applyBorder="1" applyAlignment="1">
      <alignment horizontal="center" vertical="center"/>
    </xf>
    <xf numFmtId="187" fontId="11" fillId="9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90"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/>
        <color theme="1"/>
        <name val="Roboto"/>
        <scheme val="none"/>
      </font>
      <numFmt numFmtId="174" formatCode="0\ &quot;mg/dL&quot;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4CCCC"/>
          <bgColor theme="5" tint="0.59996337778862885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F2CC"/>
          <bgColor rgb="FFFFE8E8"/>
        </patternFill>
      </fill>
    </dxf>
    <dxf>
      <fill>
        <patternFill patternType="solid">
          <fgColor rgb="FFFFF2CC"/>
          <bgColor theme="5" tint="0.59996337778862885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F2CC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theme="5" tint="0.59996337778862885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4CCCC"/>
          <bgColor theme="5" tint="0.59996337778862885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F2CC"/>
          <bgColor rgb="FFFFE8E8"/>
        </patternFill>
      </fill>
    </dxf>
    <dxf>
      <fill>
        <patternFill patternType="solid">
          <fgColor rgb="FFFFF2CC"/>
          <bgColor theme="5" tint="0.59996337778862885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F2CC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theme="5" tint="0.59996337778862885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4CCCC"/>
          <bgColor theme="5" tint="0.59996337778862885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theme="5" tint="0.59996337778862885"/>
        </patternFill>
      </fill>
    </dxf>
    <dxf>
      <fill>
        <patternFill patternType="solid">
          <fgColor rgb="FFFFF2CC"/>
          <bgColor rgb="FFFFE8E8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F2CC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theme="5" tint="0.59996337778862885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4CCCC"/>
          <bgColor theme="5" tint="0.59996337778862885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theme="5" tint="0.59996337778862885"/>
        </patternFill>
      </fill>
    </dxf>
    <dxf>
      <fill>
        <patternFill patternType="solid">
          <fgColor rgb="FFFFF2CC"/>
          <bgColor rgb="FFFFE8E8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F2CC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theme="5" tint="0.59996337778862885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4CCCC"/>
          <bgColor theme="5" tint="0.59996337778862885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theme="5" tint="0.59996337778862885"/>
        </patternFill>
      </fill>
    </dxf>
    <dxf>
      <fill>
        <patternFill patternType="solid">
          <fgColor rgb="FFFFF2CC"/>
          <bgColor rgb="FFFFE8E8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F2CC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theme="5" tint="0.59996337778862885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 patternType="solid">
          <fgColor rgb="FFFFE8E8"/>
          <bgColor rgb="FFFFE8E8"/>
        </patternFill>
      </fill>
    </dxf>
    <dxf>
      <fill>
        <patternFill>
          <bgColor theme="0"/>
        </patternFill>
      </fill>
      <border>
        <left style="thin">
          <color theme="0" tint="-9.9948118533890809E-2"/>
        </left>
        <right style="thin">
          <color theme="0" tint="-9.9948118533890809E-2"/>
        </right>
        <top style="thin">
          <color theme="0" tint="-9.9948118533890809E-2"/>
        </top>
        <bottom style="thin">
          <color theme="0" tint="-9.9948118533890809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border diagonalUp="0" diagonalDown="0" outline="0">
        <left style="thin">
          <color theme="0" tint="-9.9978637043366805E-2"/>
        </left>
        <right style="thin">
          <color theme="0" tint="-9.9978637043366805E-2"/>
        </right>
        <top style="thin">
          <color theme="0" tint="-9.9978637043366805E-2"/>
        </top>
        <bottom style="thin">
          <color theme="0" tint="-9.9978637043366805E-2"/>
        </bottom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49">
    <tableStyle name="ISO 01-style" pivot="0" count="3" xr9:uid="{00000000-0011-0000-FFFF-FFFF00000000}">
      <tableStyleElement type="headerRow" dxfId="489"/>
      <tableStyleElement type="firstRowStripe" dxfId="488"/>
      <tableStyleElement type="secondRowStripe" dxfId="487"/>
    </tableStyle>
    <tableStyle name="ISO 01-style 2" pivot="0" count="2" xr9:uid="{00000000-0011-0000-FFFF-FFFF01000000}">
      <tableStyleElement type="firstRowStripe" dxfId="486"/>
      <tableStyleElement type="secondRowStripe" dxfId="485"/>
    </tableStyle>
    <tableStyle name="ISO 01-style 3" pivot="0" count="2" xr9:uid="{00000000-0011-0000-FFFF-FFFF02000000}">
      <tableStyleElement type="firstRowStripe" dxfId="484"/>
      <tableStyleElement type="secondRowStripe" dxfId="483"/>
    </tableStyle>
    <tableStyle name="ISO 01-style 4" pivot="0" count="3" xr9:uid="{00000000-0011-0000-FFFF-FFFF03000000}">
      <tableStyleElement type="headerRow" dxfId="482"/>
      <tableStyleElement type="firstRowStripe" dxfId="481"/>
      <tableStyleElement type="secondRowStripe" dxfId="480"/>
    </tableStyle>
    <tableStyle name="ISO 01-style 5" pivot="0" count="3" xr9:uid="{00000000-0011-0000-FFFF-FFFF04000000}">
      <tableStyleElement type="headerRow" dxfId="479"/>
      <tableStyleElement type="firstRowStripe" dxfId="478"/>
      <tableStyleElement type="secondRowStripe" dxfId="477"/>
    </tableStyle>
    <tableStyle name="LEITO 03-style" pivot="0" count="3" xr9:uid="{00000000-0011-0000-FFFF-FFFF05000000}">
      <tableStyleElement type="headerRow" dxfId="476"/>
      <tableStyleElement type="firstRowStripe" dxfId="475"/>
      <tableStyleElement type="secondRowStripe" dxfId="474"/>
    </tableStyle>
    <tableStyle name="LEITO 03-style 2" pivot="0" count="2" xr9:uid="{00000000-0011-0000-FFFF-FFFF06000000}">
      <tableStyleElement type="firstRowStripe" dxfId="473"/>
      <tableStyleElement type="secondRowStripe" dxfId="472"/>
    </tableStyle>
    <tableStyle name="LEITO 03-style 3" pivot="0" count="3" xr9:uid="{00000000-0011-0000-FFFF-FFFF07000000}">
      <tableStyleElement type="headerRow" dxfId="471"/>
      <tableStyleElement type="firstRowStripe" dxfId="470"/>
      <tableStyleElement type="secondRowStripe" dxfId="469"/>
    </tableStyle>
    <tableStyle name="LEITO 03-style 4" pivot="0" count="3" xr9:uid="{00000000-0011-0000-FFFF-FFFF08000000}">
      <tableStyleElement type="headerRow" dxfId="468"/>
      <tableStyleElement type="firstRowStripe" dxfId="467"/>
      <tableStyleElement type="secondRowStripe" dxfId="466"/>
    </tableStyle>
    <tableStyle name="LEITO 04  -style" pivot="0" count="3" xr9:uid="{00000000-0011-0000-FFFF-FFFF09000000}">
      <tableStyleElement type="headerRow" dxfId="465"/>
      <tableStyleElement type="firstRowStripe" dxfId="464"/>
      <tableStyleElement type="secondRowStripe" dxfId="463"/>
    </tableStyle>
    <tableStyle name="LEITO 04  -style 2" pivot="0" count="2" xr9:uid="{00000000-0011-0000-FFFF-FFFF0A000000}">
      <tableStyleElement type="firstRowStripe" dxfId="462"/>
      <tableStyleElement type="secondRowStripe" dxfId="461"/>
    </tableStyle>
    <tableStyle name="LEITO 05-style" pivot="0" count="3" xr9:uid="{00000000-0011-0000-FFFF-FFFF0B000000}">
      <tableStyleElement type="headerRow" dxfId="460"/>
      <tableStyleElement type="firstRowStripe" dxfId="459"/>
      <tableStyleElement type="secondRowStripe" dxfId="458"/>
    </tableStyle>
    <tableStyle name="LEITO 05-style 2" pivot="0" count="2" xr9:uid="{00000000-0011-0000-FFFF-FFFF0C000000}">
      <tableStyleElement type="firstRowStripe" dxfId="457"/>
      <tableStyleElement type="secondRowStripe" dxfId="456"/>
    </tableStyle>
    <tableStyle name="LEITO 05-style 3" pivot="0" count="2" xr9:uid="{00000000-0011-0000-FFFF-FFFF0D000000}">
      <tableStyleElement type="firstRowStripe" dxfId="455"/>
      <tableStyleElement type="secondRowStripe" dxfId="454"/>
    </tableStyle>
    <tableStyle name="LEITO 06  -style" pivot="0" count="3" xr9:uid="{00000000-0011-0000-FFFF-FFFF0E000000}">
      <tableStyleElement type="headerRow" dxfId="453"/>
      <tableStyleElement type="firstRowStripe" dxfId="452"/>
      <tableStyleElement type="secondRowStripe" dxfId="451"/>
    </tableStyle>
    <tableStyle name="LEITO 06  -style 2" pivot="0" count="2" xr9:uid="{00000000-0011-0000-FFFF-FFFF0F000000}">
      <tableStyleElement type="firstRowStripe" dxfId="450"/>
      <tableStyleElement type="secondRowStripe" dxfId="449"/>
    </tableStyle>
    <tableStyle name="LEITO 06  -style 3" pivot="0" count="2" xr9:uid="{00000000-0011-0000-FFFF-FFFF10000000}">
      <tableStyleElement type="firstRowStripe" dxfId="448"/>
      <tableStyleElement type="secondRowStripe" dxfId="447"/>
    </tableStyle>
    <tableStyle name="LEITO 07  -style" pivot="0" count="3" xr9:uid="{00000000-0011-0000-FFFF-FFFF11000000}">
      <tableStyleElement type="headerRow" dxfId="446"/>
      <tableStyleElement type="firstRowStripe" dxfId="445"/>
      <tableStyleElement type="secondRowStripe" dxfId="444"/>
    </tableStyle>
    <tableStyle name="LEITO 07  -style 2" pivot="0" count="2" xr9:uid="{00000000-0011-0000-FFFF-FFFF12000000}">
      <tableStyleElement type="firstRowStripe" dxfId="443"/>
      <tableStyleElement type="secondRowStripe" dxfId="442"/>
    </tableStyle>
    <tableStyle name="LEITO 08-style" pivot="0" count="3" xr9:uid="{00000000-0011-0000-FFFF-FFFF13000000}">
      <tableStyleElement type="headerRow" dxfId="441"/>
      <tableStyleElement type="firstRowStripe" dxfId="440"/>
      <tableStyleElement type="secondRowStripe" dxfId="439"/>
    </tableStyle>
    <tableStyle name="LEITO 08-style 2" pivot="0" count="2" xr9:uid="{00000000-0011-0000-FFFF-FFFF14000000}">
      <tableStyleElement type="firstRowStripe" dxfId="438"/>
      <tableStyleElement type="secondRowStripe" dxfId="437"/>
    </tableStyle>
    <tableStyle name="LEITO 08-style 3" pivot="0" count="2" xr9:uid="{00000000-0011-0000-FFFF-FFFF15000000}">
      <tableStyleElement type="firstRowStripe" dxfId="436"/>
      <tableStyleElement type="secondRowStripe" dxfId="435"/>
    </tableStyle>
    <tableStyle name="LEITO 08-style 4" pivot="0" count="2" xr9:uid="{00000000-0011-0000-FFFF-FFFF16000000}">
      <tableStyleElement type="firstRowStripe" dxfId="434"/>
      <tableStyleElement type="secondRowStripe" dxfId="433"/>
    </tableStyle>
    <tableStyle name="LEITO 08-style 5" pivot="0" count="3" xr9:uid="{00000000-0011-0000-FFFF-FFFF17000000}">
      <tableStyleElement type="headerRow" dxfId="432"/>
      <tableStyleElement type="firstRowStripe" dxfId="431"/>
      <tableStyleElement type="secondRowStripe" dxfId="430"/>
    </tableStyle>
    <tableStyle name="LEITO 08-style 6" pivot="0" count="3" xr9:uid="{00000000-0011-0000-FFFF-FFFF18000000}">
      <tableStyleElement type="headerRow" dxfId="429"/>
      <tableStyleElement type="firstRowStripe" dxfId="428"/>
      <tableStyleElement type="secondRowStripe" dxfId="427"/>
    </tableStyle>
    <tableStyle name="LEITO 08-style 7" pivot="0" count="3" xr9:uid="{00000000-0011-0000-FFFF-FFFF19000000}">
      <tableStyleElement type="headerRow" dxfId="426"/>
      <tableStyleElement type="firstRowStripe" dxfId="425"/>
      <tableStyleElement type="secondRowStripe" dxfId="424"/>
    </tableStyle>
    <tableStyle name="LEITO 09  -style" pivot="0" count="3" xr9:uid="{00000000-0011-0000-FFFF-FFFF1A000000}">
      <tableStyleElement type="headerRow" dxfId="423"/>
      <tableStyleElement type="firstRowStripe" dxfId="422"/>
      <tableStyleElement type="secondRowStripe" dxfId="421"/>
    </tableStyle>
    <tableStyle name="LEITO 09  -style 2" pivot="0" count="2" xr9:uid="{00000000-0011-0000-FFFF-FFFF1B000000}">
      <tableStyleElement type="firstRowStripe" dxfId="420"/>
      <tableStyleElement type="secondRowStripe" dxfId="419"/>
    </tableStyle>
    <tableStyle name="LEITO 09  -style 3" pivot="0" count="2" xr9:uid="{00000000-0011-0000-FFFF-FFFF1C000000}">
      <tableStyleElement type="firstRowStripe" dxfId="418"/>
      <tableStyleElement type="secondRowStripe" dxfId="417"/>
    </tableStyle>
    <tableStyle name="LEITO 09  -style 4" pivot="0" count="2" xr9:uid="{00000000-0011-0000-FFFF-FFFF1D000000}">
      <tableStyleElement type="firstRowStripe" dxfId="416"/>
      <tableStyleElement type="secondRowStripe" dxfId="415"/>
    </tableStyle>
    <tableStyle name="LEITO 09  -style 5" pivot="0" count="3" xr9:uid="{00000000-0011-0000-FFFF-FFFF1E000000}">
      <tableStyleElement type="headerRow" dxfId="414"/>
      <tableStyleElement type="firstRowStripe" dxfId="413"/>
      <tableStyleElement type="secondRowStripe" dxfId="412"/>
    </tableStyle>
    <tableStyle name="LEITO 09  -style 6" pivot="0" count="3" xr9:uid="{00000000-0011-0000-FFFF-FFFF1F000000}">
      <tableStyleElement type="headerRow" dxfId="411"/>
      <tableStyleElement type="firstRowStripe" dxfId="410"/>
      <tableStyleElement type="secondRowStripe" dxfId="409"/>
    </tableStyle>
    <tableStyle name="LEITO 10-style" pivot="0" count="3" xr9:uid="{00000000-0011-0000-FFFF-FFFF20000000}">
      <tableStyleElement type="headerRow" dxfId="408"/>
      <tableStyleElement type="firstRowStripe" dxfId="407"/>
      <tableStyleElement type="secondRowStripe" dxfId="406"/>
    </tableStyle>
    <tableStyle name="LEITO 10-style 2" pivot="0" count="2" xr9:uid="{00000000-0011-0000-FFFF-FFFF21000000}">
      <tableStyleElement type="firstRowStripe" dxfId="405"/>
      <tableStyleElement type="secondRowStripe" dxfId="404"/>
    </tableStyle>
    <tableStyle name="LEITO 10-style 3" pivot="0" count="2" xr9:uid="{00000000-0011-0000-FFFF-FFFF22000000}">
      <tableStyleElement type="firstRowStripe" dxfId="403"/>
      <tableStyleElement type="secondRowStripe" dxfId="402"/>
    </tableStyle>
    <tableStyle name="LEITO 07   -style" pivot="0" count="3" xr9:uid="{00000000-0011-0000-FFFF-FFFF23000000}">
      <tableStyleElement type="headerRow" dxfId="401"/>
      <tableStyleElement type="firstRowStripe" dxfId="400"/>
      <tableStyleElement type="secondRowStripe" dxfId="399"/>
    </tableStyle>
    <tableStyle name="LEITO 07   -style 2" pivot="0" count="2" xr9:uid="{00000000-0011-0000-FFFF-FFFF24000000}">
      <tableStyleElement type="firstRowStripe" dxfId="398"/>
      <tableStyleElement type="secondRowStripe" dxfId="397"/>
    </tableStyle>
    <tableStyle name="LEITO 07   -style 3" pivot="0" count="2" xr9:uid="{00000000-0011-0000-FFFF-FFFF25000000}">
      <tableStyleElement type="firstRowStripe" dxfId="396"/>
      <tableStyleElement type="secondRowStripe" dxfId="395"/>
    </tableStyle>
    <tableStyle name="LEITO 07   -style 4" pivot="0" count="2" xr9:uid="{00000000-0011-0000-FFFF-FFFF26000000}">
      <tableStyleElement type="firstRowStripe" dxfId="394"/>
      <tableStyleElement type="secondRowStripe" dxfId="393"/>
    </tableStyle>
    <tableStyle name="LEITO 07   -style 5" pivot="0" count="3" xr9:uid="{00000000-0011-0000-FFFF-FFFF27000000}">
      <tableStyleElement type="headerRow" dxfId="392"/>
      <tableStyleElement type="firstRowStripe" dxfId="391"/>
      <tableStyleElement type="secondRowStripe" dxfId="390"/>
    </tableStyle>
    <tableStyle name="ISO 02   -style" pivot="0" count="3" xr9:uid="{00000000-0011-0000-FFFF-FFFF28000000}">
      <tableStyleElement type="headerRow" dxfId="389"/>
      <tableStyleElement type="firstRowStripe" dxfId="388"/>
      <tableStyleElement type="secondRowStripe" dxfId="387"/>
    </tableStyle>
    <tableStyle name="ISO 02   -style 2" pivot="0" count="2" xr9:uid="{00000000-0011-0000-FFFF-FFFF29000000}">
      <tableStyleElement type="firstRowStripe" dxfId="386"/>
      <tableStyleElement type="secondRowStripe" dxfId="385"/>
    </tableStyle>
    <tableStyle name="ISO 02   -style 3" pivot="0" count="2" xr9:uid="{00000000-0011-0000-FFFF-FFFF2A000000}">
      <tableStyleElement type="firstRowStripe" dxfId="384"/>
      <tableStyleElement type="secondRowStripe" dxfId="383"/>
    </tableStyle>
    <tableStyle name="ISO 02   -style 4" pivot="0" count="3" xr9:uid="{00000000-0011-0000-FFFF-FFFF2B000000}">
      <tableStyleElement type="headerRow" dxfId="382"/>
      <tableStyleElement type="firstRowStripe" dxfId="381"/>
      <tableStyleElement type="secondRowStripe" dxfId="380"/>
    </tableStyle>
    <tableStyle name="LEITO 01-style" pivot="0" count="3" xr9:uid="{00000000-0011-0000-FFFF-FFFF2C000000}">
      <tableStyleElement type="headerRow" dxfId="379"/>
      <tableStyleElement type="firstRowStripe" dxfId="378"/>
      <tableStyleElement type="secondRowStripe" dxfId="377"/>
    </tableStyle>
    <tableStyle name="LEITO 01-style 2" pivot="0" count="2" xr9:uid="{00000000-0011-0000-FFFF-FFFF2D000000}">
      <tableStyleElement type="firstRowStripe" dxfId="376"/>
      <tableStyleElement type="secondRowStripe" dxfId="375"/>
    </tableStyle>
    <tableStyle name="LEITO 01-style 3" pivot="0" count="3" xr9:uid="{00000000-0011-0000-FFFF-FFFF2E000000}">
      <tableStyleElement type="headerRow" dxfId="374"/>
      <tableStyleElement type="firstRowStripe" dxfId="373"/>
      <tableStyleElement type="secondRowStripe" dxfId="372"/>
    </tableStyle>
    <tableStyle name="LEITO 04-style" pivot="0" count="3" xr9:uid="{00000000-0011-0000-FFFF-FFFF2F000000}">
      <tableStyleElement type="headerRow" dxfId="371"/>
      <tableStyleElement type="firstRowStripe" dxfId="370"/>
      <tableStyleElement type="secondRowStripe" dxfId="369"/>
    </tableStyle>
    <tableStyle name="LEITO 04-style 2" pivot="0" count="2" xr9:uid="{00000000-0011-0000-FFFF-FFFF30000000}">
      <tableStyleElement type="firstRowStripe" dxfId="368"/>
      <tableStyleElement type="secondRowStripe" dxfId="36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CZ2" headerRowCount="0">
  <tableColumns count="10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  <tableColumn id="46" xr3:uid="{00000000-0010-0000-0000-00002E000000}" name="Column46"/>
    <tableColumn id="47" xr3:uid="{00000000-0010-0000-0000-00002F000000}" name="Column47"/>
    <tableColumn id="48" xr3:uid="{00000000-0010-0000-0000-000030000000}" name="Column48"/>
    <tableColumn id="49" xr3:uid="{00000000-0010-0000-0000-000031000000}" name="Column49"/>
    <tableColumn id="50" xr3:uid="{00000000-0010-0000-0000-000032000000}" name="Column50"/>
    <tableColumn id="51" xr3:uid="{00000000-0010-0000-0000-000033000000}" name="Column51"/>
    <tableColumn id="52" xr3:uid="{00000000-0010-0000-0000-000034000000}" name="Column52"/>
    <tableColumn id="53" xr3:uid="{00000000-0010-0000-0000-000035000000}" name="Column53"/>
    <tableColumn id="54" xr3:uid="{00000000-0010-0000-0000-000036000000}" name="Column54"/>
    <tableColumn id="55" xr3:uid="{00000000-0010-0000-0000-000037000000}" name="Column55"/>
    <tableColumn id="56" xr3:uid="{00000000-0010-0000-0000-000038000000}" name="Column56"/>
    <tableColumn id="57" xr3:uid="{00000000-0010-0000-0000-000039000000}" name="Column57"/>
    <tableColumn id="58" xr3:uid="{00000000-0010-0000-0000-00003A000000}" name="Column58"/>
    <tableColumn id="59" xr3:uid="{00000000-0010-0000-0000-00003B000000}" name="Column59"/>
    <tableColumn id="60" xr3:uid="{00000000-0010-0000-0000-00003C000000}" name="Column60"/>
    <tableColumn id="61" xr3:uid="{00000000-0010-0000-0000-00003D000000}" name="Column61"/>
    <tableColumn id="62" xr3:uid="{00000000-0010-0000-0000-00003E000000}" name="Column62"/>
    <tableColumn id="63" xr3:uid="{00000000-0010-0000-0000-00003F000000}" name="Column63"/>
    <tableColumn id="64" xr3:uid="{00000000-0010-0000-0000-000040000000}" name="Column64"/>
    <tableColumn id="65" xr3:uid="{00000000-0010-0000-0000-000041000000}" name="Column65"/>
    <tableColumn id="66" xr3:uid="{00000000-0010-0000-0000-000042000000}" name="Column66"/>
    <tableColumn id="67" xr3:uid="{00000000-0010-0000-0000-000043000000}" name="Column67"/>
    <tableColumn id="68" xr3:uid="{00000000-0010-0000-0000-000044000000}" name="Column68"/>
    <tableColumn id="69" xr3:uid="{00000000-0010-0000-0000-000045000000}" name="Column69"/>
    <tableColumn id="70" xr3:uid="{00000000-0010-0000-0000-000046000000}" name="Column70"/>
    <tableColumn id="71" xr3:uid="{00000000-0010-0000-0000-000047000000}" name="Column71"/>
    <tableColumn id="72" xr3:uid="{00000000-0010-0000-0000-000048000000}" name="Column72"/>
    <tableColumn id="73" xr3:uid="{00000000-0010-0000-0000-000049000000}" name="Column73"/>
    <tableColumn id="74" xr3:uid="{00000000-0010-0000-0000-00004A000000}" name="Column74"/>
    <tableColumn id="75" xr3:uid="{00000000-0010-0000-0000-00004B000000}" name="Column75"/>
    <tableColumn id="76" xr3:uid="{00000000-0010-0000-0000-00004C000000}" name="Column76"/>
    <tableColumn id="77" xr3:uid="{00000000-0010-0000-0000-00004D000000}" name="Column77"/>
    <tableColumn id="78" xr3:uid="{00000000-0010-0000-0000-00004E000000}" name="Column78"/>
    <tableColumn id="79" xr3:uid="{00000000-0010-0000-0000-00004F000000}" name="Column79"/>
    <tableColumn id="80" xr3:uid="{00000000-0010-0000-0000-000050000000}" name="Column80"/>
    <tableColumn id="81" xr3:uid="{00000000-0010-0000-0000-000051000000}" name="Column81"/>
    <tableColumn id="82" xr3:uid="{00000000-0010-0000-0000-000052000000}" name="Column82"/>
    <tableColumn id="83" xr3:uid="{00000000-0010-0000-0000-000053000000}" name="Column83"/>
    <tableColumn id="84" xr3:uid="{00000000-0010-0000-0000-000054000000}" name="Column84"/>
    <tableColumn id="85" xr3:uid="{00000000-0010-0000-0000-000055000000}" name="Column85"/>
    <tableColumn id="86" xr3:uid="{00000000-0010-0000-0000-000056000000}" name="Column86"/>
    <tableColumn id="87" xr3:uid="{00000000-0010-0000-0000-000057000000}" name="Column87"/>
    <tableColumn id="88" xr3:uid="{00000000-0010-0000-0000-000058000000}" name="Column88"/>
    <tableColumn id="89" xr3:uid="{00000000-0010-0000-0000-000059000000}" name="Column89"/>
    <tableColumn id="90" xr3:uid="{00000000-0010-0000-0000-00005A000000}" name="Column90"/>
    <tableColumn id="91" xr3:uid="{00000000-0010-0000-0000-00005B000000}" name="Column91"/>
    <tableColumn id="92" xr3:uid="{00000000-0010-0000-0000-00005C000000}" name="Column92"/>
    <tableColumn id="93" xr3:uid="{00000000-0010-0000-0000-00005D000000}" name="Column93"/>
    <tableColumn id="94" xr3:uid="{00000000-0010-0000-0000-00005E000000}" name="Column94"/>
    <tableColumn id="95" xr3:uid="{00000000-0010-0000-0000-00005F000000}" name="Column95"/>
    <tableColumn id="96" xr3:uid="{00000000-0010-0000-0000-000060000000}" name="Column96"/>
    <tableColumn id="97" xr3:uid="{00000000-0010-0000-0000-000061000000}" name="Column97"/>
    <tableColumn id="98" xr3:uid="{00000000-0010-0000-0000-000062000000}" name="Column98"/>
    <tableColumn id="99" xr3:uid="{00000000-0010-0000-0000-000063000000}" name="Column99"/>
    <tableColumn id="100" xr3:uid="{00000000-0010-0000-0000-000064000000}" name="Column100"/>
    <tableColumn id="101" xr3:uid="{00000000-0010-0000-0000-000065000000}" name="Column101"/>
    <tableColumn id="102" xr3:uid="{00000000-0010-0000-0000-000066000000}" name="Column102"/>
    <tableColumn id="103" xr3:uid="{00000000-0010-0000-0000-000067000000}" name="Column103"/>
    <tableColumn id="104" xr3:uid="{00000000-0010-0000-0000-000068000000}" name="Column104"/>
  </tableColumns>
  <tableStyleInfo name="ISO 0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3:CZ57" headerRowCount="0">
  <tableColumns count="104">
    <tableColumn id="1" xr3:uid="{00000000-0010-0000-0100-000001000000}" name="Column1"/>
    <tableColumn id="2" xr3:uid="{00000000-0010-0000-0100-000002000000}" name="Column2" dataDxfId="287"/>
    <tableColumn id="3" xr3:uid="{00000000-0010-0000-0100-000003000000}" name="Column3" dataDxfId="286"/>
    <tableColumn id="4" xr3:uid="{00000000-0010-0000-0100-000004000000}" name="Column4" dataDxfId="285"/>
    <tableColumn id="5" xr3:uid="{00000000-0010-0000-0100-000005000000}" name="Column5" dataDxfId="284"/>
    <tableColumn id="6" xr3:uid="{00000000-0010-0000-0100-000006000000}" name="Column6" dataDxfId="283"/>
    <tableColumn id="7" xr3:uid="{00000000-0010-0000-0100-000007000000}" name="Column7" dataDxfId="282"/>
    <tableColumn id="8" xr3:uid="{00000000-0010-0000-0100-000008000000}" name="Column8" dataDxfId="281"/>
    <tableColumn id="9" xr3:uid="{00000000-0010-0000-0100-000009000000}" name="Column9" dataDxfId="280"/>
    <tableColumn id="10" xr3:uid="{00000000-0010-0000-0100-00000A000000}" name="Column10" dataDxfId="279"/>
    <tableColumn id="11" xr3:uid="{00000000-0010-0000-0100-00000B000000}" name="Column11" dataDxfId="278"/>
    <tableColumn id="12" xr3:uid="{00000000-0010-0000-0100-00000C000000}" name="Column12" dataDxfId="277"/>
    <tableColumn id="13" xr3:uid="{00000000-0010-0000-0100-00000D000000}" name="Column13" dataDxfId="276"/>
    <tableColumn id="14" xr3:uid="{00000000-0010-0000-0100-00000E000000}" name="Column14" dataDxfId="275"/>
    <tableColumn id="15" xr3:uid="{00000000-0010-0000-0100-00000F000000}" name="Column15" dataDxfId="274"/>
    <tableColumn id="16" xr3:uid="{00000000-0010-0000-0100-000010000000}" name="Column16" dataDxfId="273"/>
    <tableColumn id="17" xr3:uid="{00000000-0010-0000-0100-000011000000}" name="Column17" dataDxfId="272"/>
    <tableColumn id="18" xr3:uid="{00000000-0010-0000-0100-000012000000}" name="Column18" dataDxfId="271"/>
    <tableColumn id="19" xr3:uid="{00000000-0010-0000-0100-000013000000}" name="Column19" dataDxfId="270"/>
    <tableColumn id="20" xr3:uid="{00000000-0010-0000-0100-000014000000}" name="Column20" dataDxfId="269"/>
    <tableColumn id="21" xr3:uid="{00000000-0010-0000-0100-000015000000}" name="Column21" dataDxfId="268"/>
    <tableColumn id="22" xr3:uid="{00000000-0010-0000-0100-000016000000}" name="Column22" dataDxfId="267"/>
    <tableColumn id="23" xr3:uid="{00000000-0010-0000-0100-000017000000}" name="Column23" dataDxfId="266"/>
    <tableColumn id="24" xr3:uid="{00000000-0010-0000-0100-000018000000}" name="Column24" dataDxfId="265"/>
    <tableColumn id="25" xr3:uid="{00000000-0010-0000-0100-000019000000}" name="Column25" dataDxfId="264"/>
    <tableColumn id="26" xr3:uid="{00000000-0010-0000-0100-00001A000000}" name="Column26" dataDxfId="263"/>
    <tableColumn id="27" xr3:uid="{00000000-0010-0000-0100-00001B000000}" name="Column27" dataDxfId="262"/>
    <tableColumn id="28" xr3:uid="{00000000-0010-0000-0100-00001C000000}" name="Column28" dataDxfId="261"/>
    <tableColumn id="29" xr3:uid="{00000000-0010-0000-0100-00001D000000}" name="Column29" dataDxfId="260"/>
    <tableColumn id="30" xr3:uid="{00000000-0010-0000-0100-00001E000000}" name="Column30" dataDxfId="259"/>
    <tableColumn id="31" xr3:uid="{00000000-0010-0000-0100-00001F000000}" name="Column31" dataDxfId="258"/>
    <tableColumn id="32" xr3:uid="{00000000-0010-0000-0100-000020000000}" name="Column32" dataDxfId="257"/>
    <tableColumn id="33" xr3:uid="{00000000-0010-0000-0100-000021000000}" name="Column33" dataDxfId="256"/>
    <tableColumn id="34" xr3:uid="{00000000-0010-0000-0100-000022000000}" name="Column34" dataDxfId="255"/>
    <tableColumn id="35" xr3:uid="{00000000-0010-0000-0100-000023000000}" name="Column35" dataDxfId="254"/>
    <tableColumn id="36" xr3:uid="{00000000-0010-0000-0100-000024000000}" name="Column36" dataDxfId="253"/>
    <tableColumn id="37" xr3:uid="{00000000-0010-0000-0100-000025000000}" name="Column37" dataDxfId="252"/>
    <tableColumn id="38" xr3:uid="{00000000-0010-0000-0100-000026000000}" name="Column38" dataDxfId="251"/>
    <tableColumn id="39" xr3:uid="{00000000-0010-0000-0100-000027000000}" name="Column39" dataDxfId="250"/>
    <tableColumn id="40" xr3:uid="{00000000-0010-0000-0100-000028000000}" name="Column40" dataDxfId="249"/>
    <tableColumn id="41" xr3:uid="{00000000-0010-0000-0100-000029000000}" name="Column41" dataDxfId="248"/>
    <tableColumn id="42" xr3:uid="{00000000-0010-0000-0100-00002A000000}" name="Column42" dataDxfId="247"/>
    <tableColumn id="43" xr3:uid="{00000000-0010-0000-0100-00002B000000}" name="Column43" dataDxfId="246"/>
    <tableColumn id="44" xr3:uid="{00000000-0010-0000-0100-00002C000000}" name="Column44" dataDxfId="245"/>
    <tableColumn id="45" xr3:uid="{00000000-0010-0000-0100-00002D000000}" name="Column45" dataDxfId="244"/>
    <tableColumn id="46" xr3:uid="{00000000-0010-0000-0100-00002E000000}" name="Column46" dataDxfId="243"/>
    <tableColumn id="47" xr3:uid="{00000000-0010-0000-0100-00002F000000}" name="Column47" dataDxfId="242"/>
    <tableColumn id="48" xr3:uid="{00000000-0010-0000-0100-000030000000}" name="Column48" dataDxfId="241"/>
    <tableColumn id="49" xr3:uid="{00000000-0010-0000-0100-000031000000}" name="Column49" dataDxfId="240"/>
    <tableColumn id="50" xr3:uid="{00000000-0010-0000-0100-000032000000}" name="Column50" dataDxfId="239"/>
    <tableColumn id="51" xr3:uid="{00000000-0010-0000-0100-000033000000}" name="Column51" dataDxfId="238"/>
    <tableColumn id="52" xr3:uid="{00000000-0010-0000-0100-000034000000}" name="Column52" dataDxfId="237"/>
    <tableColumn id="53" xr3:uid="{00000000-0010-0000-0100-000035000000}" name="Column53" dataDxfId="236"/>
    <tableColumn id="54" xr3:uid="{00000000-0010-0000-0100-000036000000}" name="Column54" dataDxfId="235"/>
    <tableColumn id="55" xr3:uid="{00000000-0010-0000-0100-000037000000}" name="Column55" dataDxfId="234"/>
    <tableColumn id="56" xr3:uid="{00000000-0010-0000-0100-000038000000}" name="Column56" dataDxfId="233"/>
    <tableColumn id="57" xr3:uid="{00000000-0010-0000-0100-000039000000}" name="Column57" dataDxfId="232"/>
    <tableColumn id="58" xr3:uid="{00000000-0010-0000-0100-00003A000000}" name="Column58" dataDxfId="231"/>
    <tableColumn id="59" xr3:uid="{00000000-0010-0000-0100-00003B000000}" name="Column59" dataDxfId="230"/>
    <tableColumn id="60" xr3:uid="{00000000-0010-0000-0100-00003C000000}" name="Column60" dataDxfId="229"/>
    <tableColumn id="61" xr3:uid="{00000000-0010-0000-0100-00003D000000}" name="Column61" dataDxfId="228"/>
    <tableColumn id="62" xr3:uid="{00000000-0010-0000-0100-00003E000000}" name="Column62" dataDxfId="227"/>
    <tableColumn id="63" xr3:uid="{00000000-0010-0000-0100-00003F000000}" name="Column63" dataDxfId="226"/>
    <tableColumn id="64" xr3:uid="{00000000-0010-0000-0100-000040000000}" name="Column64" dataDxfId="225"/>
    <tableColumn id="65" xr3:uid="{00000000-0010-0000-0100-000041000000}" name="Column65" dataDxfId="224"/>
    <tableColumn id="66" xr3:uid="{00000000-0010-0000-0100-000042000000}" name="Column66" dataDxfId="223"/>
    <tableColumn id="67" xr3:uid="{00000000-0010-0000-0100-000043000000}" name="Column67" dataDxfId="222"/>
    <tableColumn id="68" xr3:uid="{00000000-0010-0000-0100-000044000000}" name="Column68" dataDxfId="221"/>
    <tableColumn id="69" xr3:uid="{00000000-0010-0000-0100-000045000000}" name="Column69" dataDxfId="220"/>
    <tableColumn id="70" xr3:uid="{00000000-0010-0000-0100-000046000000}" name="Column70" dataDxfId="219"/>
    <tableColumn id="71" xr3:uid="{00000000-0010-0000-0100-000047000000}" name="Column71" dataDxfId="218"/>
    <tableColumn id="72" xr3:uid="{00000000-0010-0000-0100-000048000000}" name="Column72" dataDxfId="217"/>
    <tableColumn id="73" xr3:uid="{00000000-0010-0000-0100-000049000000}" name="Column73" dataDxfId="216"/>
    <tableColumn id="74" xr3:uid="{00000000-0010-0000-0100-00004A000000}" name="Column74" dataDxfId="215"/>
    <tableColumn id="75" xr3:uid="{00000000-0010-0000-0100-00004B000000}" name="Column75" dataDxfId="214"/>
    <tableColumn id="76" xr3:uid="{00000000-0010-0000-0100-00004C000000}" name="Column76" dataDxfId="213"/>
    <tableColumn id="77" xr3:uid="{00000000-0010-0000-0100-00004D000000}" name="Column77" dataDxfId="212"/>
    <tableColumn id="78" xr3:uid="{00000000-0010-0000-0100-00004E000000}" name="Column78" dataDxfId="211"/>
    <tableColumn id="79" xr3:uid="{00000000-0010-0000-0100-00004F000000}" name="Column79" dataDxfId="210"/>
    <tableColumn id="80" xr3:uid="{00000000-0010-0000-0100-000050000000}" name="Column80" dataDxfId="209"/>
    <tableColumn id="81" xr3:uid="{00000000-0010-0000-0100-000051000000}" name="Column81" dataDxfId="208"/>
    <tableColumn id="82" xr3:uid="{00000000-0010-0000-0100-000052000000}" name="Column82" dataDxfId="207"/>
    <tableColumn id="83" xr3:uid="{00000000-0010-0000-0100-000053000000}" name="Column83" dataDxfId="206"/>
    <tableColumn id="84" xr3:uid="{00000000-0010-0000-0100-000054000000}" name="Column84" dataDxfId="205"/>
    <tableColumn id="85" xr3:uid="{00000000-0010-0000-0100-000055000000}" name="Column85" dataDxfId="204"/>
    <tableColumn id="86" xr3:uid="{00000000-0010-0000-0100-000056000000}" name="Column86" dataDxfId="203"/>
    <tableColumn id="87" xr3:uid="{00000000-0010-0000-0100-000057000000}" name="Column87" dataDxfId="202"/>
    <tableColumn id="88" xr3:uid="{00000000-0010-0000-0100-000058000000}" name="Column88" dataDxfId="201"/>
    <tableColumn id="89" xr3:uid="{00000000-0010-0000-0100-000059000000}" name="Column89" dataDxfId="200"/>
    <tableColumn id="90" xr3:uid="{00000000-0010-0000-0100-00005A000000}" name="Column90" dataDxfId="199"/>
    <tableColumn id="91" xr3:uid="{00000000-0010-0000-0100-00005B000000}" name="Column91" dataDxfId="198"/>
    <tableColumn id="92" xr3:uid="{00000000-0010-0000-0100-00005C000000}" name="Column92" dataDxfId="197"/>
    <tableColumn id="93" xr3:uid="{00000000-0010-0000-0100-00005D000000}" name="Column93" dataDxfId="196"/>
    <tableColumn id="94" xr3:uid="{00000000-0010-0000-0100-00005E000000}" name="Column94" dataDxfId="195"/>
    <tableColumn id="95" xr3:uid="{00000000-0010-0000-0100-00005F000000}" name="Column95" dataDxfId="194"/>
    <tableColumn id="96" xr3:uid="{00000000-0010-0000-0100-000060000000}" name="Column96" dataDxfId="193"/>
    <tableColumn id="97" xr3:uid="{00000000-0010-0000-0100-000061000000}" name="Column97" dataDxfId="192"/>
    <tableColumn id="98" xr3:uid="{00000000-0010-0000-0100-000062000000}" name="Column98" dataDxfId="191"/>
    <tableColumn id="99" xr3:uid="{00000000-0010-0000-0100-000063000000}" name="Column99" dataDxfId="190"/>
    <tableColumn id="100" xr3:uid="{00000000-0010-0000-0100-000064000000}" name="Column100" dataDxfId="189"/>
    <tableColumn id="101" xr3:uid="{00000000-0010-0000-0100-000065000000}" name="Column101" dataDxfId="188"/>
    <tableColumn id="102" xr3:uid="{00000000-0010-0000-0100-000066000000}" name="Column102" dataDxfId="187"/>
    <tableColumn id="103" xr3:uid="{00000000-0010-0000-0100-000067000000}" name="Column103" dataDxfId="186"/>
    <tableColumn id="104" xr3:uid="{00000000-0010-0000-0100-000068000000}" name="Column104" dataDxfId="185"/>
  </tableColumns>
  <tableStyleInfo name="ISO 0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58:CZ58" headerRowCount="0">
  <tableColumns count="104">
    <tableColumn id="1" xr3:uid="{00000000-0010-0000-0200-000001000000}" name="Column1"/>
    <tableColumn id="2" xr3:uid="{00000000-0010-0000-0200-000002000000}" name="Column2" dataDxfId="366"/>
    <tableColumn id="3" xr3:uid="{00000000-0010-0000-0200-000003000000}" name="Column3" dataDxfId="88"/>
    <tableColumn id="4" xr3:uid="{00000000-0010-0000-0200-000004000000}" name="Column4" dataDxfId="87"/>
    <tableColumn id="5" xr3:uid="{00000000-0010-0000-0200-000005000000}" name="Column5" dataDxfId="86"/>
    <tableColumn id="6" xr3:uid="{00000000-0010-0000-0200-000006000000}" name="Column6" dataDxfId="85"/>
    <tableColumn id="7" xr3:uid="{00000000-0010-0000-0200-000007000000}" name="Column7" dataDxfId="84"/>
    <tableColumn id="8" xr3:uid="{00000000-0010-0000-0200-000008000000}" name="Column8" dataDxfId="83"/>
    <tableColumn id="9" xr3:uid="{00000000-0010-0000-0200-000009000000}" name="Column9" dataDxfId="82"/>
    <tableColumn id="10" xr3:uid="{00000000-0010-0000-0200-00000A000000}" name="Column10" dataDxfId="81"/>
    <tableColumn id="11" xr3:uid="{00000000-0010-0000-0200-00000B000000}" name="Column11" dataDxfId="80"/>
    <tableColumn id="12" xr3:uid="{00000000-0010-0000-0200-00000C000000}" name="Column12" dataDxfId="79"/>
    <tableColumn id="13" xr3:uid="{00000000-0010-0000-0200-00000D000000}" name="Column13" dataDxfId="78"/>
    <tableColumn id="14" xr3:uid="{00000000-0010-0000-0200-00000E000000}" name="Column14" dataDxfId="77"/>
    <tableColumn id="15" xr3:uid="{00000000-0010-0000-0200-00000F000000}" name="Column15" dataDxfId="76"/>
    <tableColumn id="16" xr3:uid="{00000000-0010-0000-0200-000010000000}" name="Column16" dataDxfId="75"/>
    <tableColumn id="17" xr3:uid="{00000000-0010-0000-0200-000011000000}" name="Column17" dataDxfId="74"/>
    <tableColumn id="18" xr3:uid="{00000000-0010-0000-0200-000012000000}" name="Column18" dataDxfId="73"/>
    <tableColumn id="19" xr3:uid="{00000000-0010-0000-0200-000013000000}" name="Column19" dataDxfId="72"/>
    <tableColumn id="20" xr3:uid="{00000000-0010-0000-0200-000014000000}" name="Column20" dataDxfId="71"/>
    <tableColumn id="21" xr3:uid="{00000000-0010-0000-0200-000015000000}" name="Column21" dataDxfId="70"/>
    <tableColumn id="22" xr3:uid="{00000000-0010-0000-0200-000016000000}" name="Column22" dataDxfId="69"/>
    <tableColumn id="23" xr3:uid="{00000000-0010-0000-0200-000017000000}" name="Column23" dataDxfId="68"/>
    <tableColumn id="24" xr3:uid="{00000000-0010-0000-0200-000018000000}" name="Column24" dataDxfId="67"/>
    <tableColumn id="25" xr3:uid="{00000000-0010-0000-0200-000019000000}" name="Column25" dataDxfId="66"/>
    <tableColumn id="26" xr3:uid="{00000000-0010-0000-0200-00001A000000}" name="Column26" dataDxfId="65"/>
    <tableColumn id="27" xr3:uid="{00000000-0010-0000-0200-00001B000000}" name="Column27" dataDxfId="64"/>
    <tableColumn id="28" xr3:uid="{00000000-0010-0000-0200-00001C000000}" name="Column28" dataDxfId="63"/>
    <tableColumn id="29" xr3:uid="{00000000-0010-0000-0200-00001D000000}" name="Column29" dataDxfId="62"/>
    <tableColumn id="30" xr3:uid="{00000000-0010-0000-0200-00001E000000}" name="Column30" dataDxfId="61"/>
    <tableColumn id="31" xr3:uid="{00000000-0010-0000-0200-00001F000000}" name="Column31" dataDxfId="60"/>
    <tableColumn id="32" xr3:uid="{00000000-0010-0000-0200-000020000000}" name="Column32" dataDxfId="59"/>
    <tableColumn id="33" xr3:uid="{00000000-0010-0000-0200-000021000000}" name="Column33" dataDxfId="58"/>
    <tableColumn id="34" xr3:uid="{00000000-0010-0000-0200-000022000000}" name="Column34" dataDxfId="57"/>
    <tableColumn id="35" xr3:uid="{00000000-0010-0000-0200-000023000000}" name="Column35" dataDxfId="56"/>
    <tableColumn id="36" xr3:uid="{00000000-0010-0000-0200-000024000000}" name="Column36" dataDxfId="55"/>
    <tableColumn id="37" xr3:uid="{00000000-0010-0000-0200-000025000000}" name="Column37" dataDxfId="54"/>
    <tableColumn id="38" xr3:uid="{00000000-0010-0000-0200-000026000000}" name="Column38" dataDxfId="53"/>
    <tableColumn id="39" xr3:uid="{00000000-0010-0000-0200-000027000000}" name="Column39" dataDxfId="52"/>
    <tableColumn id="40" xr3:uid="{00000000-0010-0000-0200-000028000000}" name="Column40" dataDxfId="51"/>
    <tableColumn id="41" xr3:uid="{00000000-0010-0000-0200-000029000000}" name="Column41" dataDxfId="50"/>
    <tableColumn id="42" xr3:uid="{00000000-0010-0000-0200-00002A000000}" name="Column42" dataDxfId="49"/>
    <tableColumn id="43" xr3:uid="{00000000-0010-0000-0200-00002B000000}" name="Column43" dataDxfId="48"/>
    <tableColumn id="44" xr3:uid="{00000000-0010-0000-0200-00002C000000}" name="Column44" dataDxfId="47"/>
    <tableColumn id="45" xr3:uid="{00000000-0010-0000-0200-00002D000000}" name="Column45" dataDxfId="46"/>
    <tableColumn id="46" xr3:uid="{00000000-0010-0000-0200-00002E000000}" name="Column46" dataDxfId="45"/>
    <tableColumn id="47" xr3:uid="{00000000-0010-0000-0200-00002F000000}" name="Column47" dataDxfId="44"/>
    <tableColumn id="48" xr3:uid="{00000000-0010-0000-0200-000030000000}" name="Column48" dataDxfId="43"/>
    <tableColumn id="49" xr3:uid="{00000000-0010-0000-0200-000031000000}" name="Column49" dataDxfId="42"/>
    <tableColumn id="50" xr3:uid="{00000000-0010-0000-0200-000032000000}" name="Column50" dataDxfId="41"/>
    <tableColumn id="51" xr3:uid="{00000000-0010-0000-0200-000033000000}" name="Column51" dataDxfId="40"/>
    <tableColumn id="52" xr3:uid="{00000000-0010-0000-0200-000034000000}" name="Column52" dataDxfId="39"/>
    <tableColumn id="53" xr3:uid="{00000000-0010-0000-0200-000035000000}" name="Column53" dataDxfId="38"/>
    <tableColumn id="54" xr3:uid="{00000000-0010-0000-0200-000036000000}" name="Column54" dataDxfId="37"/>
    <tableColumn id="55" xr3:uid="{00000000-0010-0000-0200-000037000000}" name="Column55" dataDxfId="36"/>
    <tableColumn id="56" xr3:uid="{00000000-0010-0000-0200-000038000000}" name="Column56" dataDxfId="35"/>
    <tableColumn id="57" xr3:uid="{00000000-0010-0000-0200-000039000000}" name="Column57" dataDxfId="34"/>
    <tableColumn id="58" xr3:uid="{00000000-0010-0000-0200-00003A000000}" name="Column58" dataDxfId="33"/>
    <tableColumn id="59" xr3:uid="{00000000-0010-0000-0200-00003B000000}" name="Column59" dataDxfId="32"/>
    <tableColumn id="60" xr3:uid="{00000000-0010-0000-0200-00003C000000}" name="Column60" dataDxfId="31"/>
    <tableColumn id="61" xr3:uid="{00000000-0010-0000-0200-00003D000000}" name="Column61" dataDxfId="30"/>
    <tableColumn id="62" xr3:uid="{00000000-0010-0000-0200-00003E000000}" name="Column62" dataDxfId="29"/>
    <tableColumn id="63" xr3:uid="{00000000-0010-0000-0200-00003F000000}" name="Column63" dataDxfId="28"/>
    <tableColumn id="64" xr3:uid="{00000000-0010-0000-0200-000040000000}" name="Column64" dataDxfId="27"/>
    <tableColumn id="65" xr3:uid="{00000000-0010-0000-0200-000041000000}" name="Column65" dataDxfId="26"/>
    <tableColumn id="66" xr3:uid="{00000000-0010-0000-0200-000042000000}" name="Column66" dataDxfId="25"/>
    <tableColumn id="67" xr3:uid="{00000000-0010-0000-0200-000043000000}" name="Column67" dataDxfId="24"/>
    <tableColumn id="68" xr3:uid="{00000000-0010-0000-0200-000044000000}" name="Column68" dataDxfId="23"/>
    <tableColumn id="69" xr3:uid="{00000000-0010-0000-0200-000045000000}" name="Column69" dataDxfId="22"/>
    <tableColumn id="70" xr3:uid="{00000000-0010-0000-0200-000046000000}" name="Column70" dataDxfId="21"/>
    <tableColumn id="71" xr3:uid="{00000000-0010-0000-0200-000047000000}" name="Column71" dataDxfId="20"/>
    <tableColumn id="72" xr3:uid="{00000000-0010-0000-0200-000048000000}" name="Column72" dataDxfId="19"/>
    <tableColumn id="73" xr3:uid="{00000000-0010-0000-0200-000049000000}" name="Column73" dataDxfId="18"/>
    <tableColumn id="74" xr3:uid="{00000000-0010-0000-0200-00004A000000}" name="Column74" dataDxfId="17"/>
    <tableColumn id="75" xr3:uid="{00000000-0010-0000-0200-00004B000000}" name="Column75" dataDxfId="16"/>
    <tableColumn id="76" xr3:uid="{00000000-0010-0000-0200-00004C000000}" name="Column76" dataDxfId="15"/>
    <tableColumn id="77" xr3:uid="{00000000-0010-0000-0200-00004D000000}" name="Column77" dataDxfId="14"/>
    <tableColumn id="78" xr3:uid="{00000000-0010-0000-0200-00004E000000}" name="Column78" dataDxfId="13"/>
    <tableColumn id="79" xr3:uid="{00000000-0010-0000-0200-00004F000000}" name="Column79" dataDxfId="12"/>
    <tableColumn id="80" xr3:uid="{00000000-0010-0000-0200-000050000000}" name="Column80" dataDxfId="11"/>
    <tableColumn id="81" xr3:uid="{00000000-0010-0000-0200-000051000000}" name="Column81" dataDxfId="10"/>
    <tableColumn id="82" xr3:uid="{00000000-0010-0000-0200-000052000000}" name="Column82" dataDxfId="9"/>
    <tableColumn id="83" xr3:uid="{00000000-0010-0000-0200-000053000000}" name="Column83" dataDxfId="8"/>
    <tableColumn id="84" xr3:uid="{00000000-0010-0000-0200-000054000000}" name="Column84" dataDxfId="7"/>
    <tableColumn id="85" xr3:uid="{00000000-0010-0000-0200-000055000000}" name="Column85" dataDxfId="6"/>
    <tableColumn id="86" xr3:uid="{00000000-0010-0000-0200-000056000000}" name="Column86" dataDxfId="5"/>
    <tableColumn id="87" xr3:uid="{00000000-0010-0000-0200-000057000000}" name="Column87" dataDxfId="4"/>
    <tableColumn id="88" xr3:uid="{00000000-0010-0000-0200-000058000000}" name="Column88" dataDxfId="3"/>
    <tableColumn id="89" xr3:uid="{00000000-0010-0000-0200-000059000000}" name="Column89" dataDxfId="2"/>
    <tableColumn id="90" xr3:uid="{00000000-0010-0000-0200-00005A000000}" name="Column90" dataDxfId="1"/>
    <tableColumn id="91" xr3:uid="{00000000-0010-0000-0200-00005B000000}" name="Column91" dataDxfId="0"/>
    <tableColumn id="92" xr3:uid="{00000000-0010-0000-0200-00005C000000}" name="Column92" dataDxfId="365"/>
    <tableColumn id="93" xr3:uid="{00000000-0010-0000-0200-00005D000000}" name="Column93" dataDxfId="364"/>
    <tableColumn id="94" xr3:uid="{00000000-0010-0000-0200-00005E000000}" name="Column94" dataDxfId="363"/>
    <tableColumn id="95" xr3:uid="{00000000-0010-0000-0200-00005F000000}" name="Column95" dataDxfId="362"/>
    <tableColumn id="96" xr3:uid="{00000000-0010-0000-0200-000060000000}" name="Column96" dataDxfId="361"/>
    <tableColumn id="97" xr3:uid="{00000000-0010-0000-0200-000061000000}" name="Column97" dataDxfId="360"/>
    <tableColumn id="98" xr3:uid="{00000000-0010-0000-0200-000062000000}" name="Column98" dataDxfId="359"/>
    <tableColumn id="99" xr3:uid="{00000000-0010-0000-0200-000063000000}" name="Column99" dataDxfId="358"/>
    <tableColumn id="100" xr3:uid="{00000000-0010-0000-0200-000064000000}" name="Column100" dataDxfId="357"/>
    <tableColumn id="101" xr3:uid="{00000000-0010-0000-0200-000065000000}" name="Column101" dataDxfId="356"/>
    <tableColumn id="102" xr3:uid="{00000000-0010-0000-0200-000066000000}" name="Column102" dataDxfId="355"/>
    <tableColumn id="103" xr3:uid="{00000000-0010-0000-0200-000067000000}" name="Column103" dataDxfId="354"/>
    <tableColumn id="104" xr3:uid="{00000000-0010-0000-0200-000068000000}" name="Column104" dataDxfId="353"/>
  </tableColumns>
  <tableStyleInfo name="ISO 0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C73:D73" headerRowCount="0">
  <tableColumns count="2">
    <tableColumn id="1" xr3:uid="{00000000-0010-0000-0300-000001000000}" name="Column1"/>
    <tableColumn id="2" xr3:uid="{00000000-0010-0000-0300-000002000000}" name="Column2"/>
  </tableColumns>
  <tableStyleInfo name="ISO 01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C74:M74" headerRowCount="0">
  <tableColumns count="11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</tableColumns>
  <tableStyleInfo name="ISO 01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EFEFEF"/>
      </a:lt1>
      <a:dk2>
        <a:srgbClr val="000000"/>
      </a:dk2>
      <a:lt2>
        <a:srgbClr val="EFEFEF"/>
      </a:lt2>
      <a:accent1>
        <a:srgbClr val="CFE2F3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Z74"/>
  <sheetViews>
    <sheetView tabSelected="1" zoomScale="85" zoomScaleNormal="85" workbookViewId="0">
      <pane xSplit="2" ySplit="2" topLeftCell="C3" activePane="bottomRight" state="frozen"/>
      <selection activeCell="F54" sqref="F54"/>
      <selection pane="topRight" activeCell="F54" sqref="F54"/>
      <selection pane="bottomLeft" activeCell="F54" sqref="F54"/>
      <selection pane="bottomRight" activeCell="C53" sqref="C53"/>
    </sheetView>
  </sheetViews>
  <sheetFormatPr defaultColWidth="0" defaultRowHeight="15.75" customHeight="1" zeroHeight="1" x14ac:dyDescent="0.2"/>
  <cols>
    <col min="1" max="1" width="0.5703125" customWidth="1"/>
    <col min="2" max="2" width="18.140625" bestFit="1" customWidth="1"/>
    <col min="3" max="104" width="12.5703125" customWidth="1"/>
    <col min="105" max="16384" width="12.5703125" hidden="1"/>
  </cols>
  <sheetData>
    <row r="1" spans="1:104" ht="23.25" customHeight="1" x14ac:dyDescent="0.2">
      <c r="A1" s="106" t="s">
        <v>104</v>
      </c>
      <c r="B1" s="105"/>
      <c r="C1" s="32"/>
      <c r="D1" s="107"/>
      <c r="E1" s="105"/>
      <c r="F1" s="105"/>
      <c r="G1" s="105"/>
      <c r="H1" s="105"/>
      <c r="I1" s="105"/>
      <c r="J1" s="105"/>
      <c r="K1" s="33"/>
      <c r="L1" s="33"/>
      <c r="M1" s="33"/>
      <c r="N1" s="33"/>
      <c r="O1" s="108"/>
      <c r="P1" s="105"/>
      <c r="Q1" s="105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</row>
    <row r="2" spans="1:104" ht="28.5" customHeight="1" x14ac:dyDescent="0.2">
      <c r="A2" s="34"/>
      <c r="B2" s="52" t="s">
        <v>105</v>
      </c>
      <c r="C2" s="53">
        <v>45705.376290104163</v>
      </c>
      <c r="D2" s="53">
        <v>45706</v>
      </c>
      <c r="E2" s="53">
        <v>45707</v>
      </c>
      <c r="F2" s="53">
        <v>45708</v>
      </c>
      <c r="G2" s="53">
        <v>45709</v>
      </c>
      <c r="H2" s="53">
        <v>45710</v>
      </c>
      <c r="I2" s="53">
        <v>45711</v>
      </c>
      <c r="J2" s="53">
        <v>45712</v>
      </c>
      <c r="K2" s="53">
        <v>45713</v>
      </c>
      <c r="L2" s="53">
        <v>45714</v>
      </c>
      <c r="M2" s="53">
        <v>45715</v>
      </c>
      <c r="N2" s="53">
        <v>45716</v>
      </c>
      <c r="O2" s="53">
        <v>45717</v>
      </c>
      <c r="P2" s="53">
        <v>45718</v>
      </c>
      <c r="Q2" s="53">
        <v>45719</v>
      </c>
      <c r="R2" s="53">
        <v>45720</v>
      </c>
      <c r="S2" s="53">
        <v>45721</v>
      </c>
      <c r="T2" s="53">
        <v>45722</v>
      </c>
      <c r="U2" s="53">
        <v>45723</v>
      </c>
      <c r="V2" s="53">
        <v>45724</v>
      </c>
      <c r="W2" s="53">
        <v>45725</v>
      </c>
      <c r="X2" s="53">
        <v>45726</v>
      </c>
      <c r="Y2" s="53">
        <v>45727</v>
      </c>
      <c r="Z2" s="53">
        <v>45728</v>
      </c>
      <c r="AA2" s="53">
        <v>45729</v>
      </c>
      <c r="AB2" s="53">
        <v>45730</v>
      </c>
      <c r="AC2" s="53">
        <v>45731</v>
      </c>
      <c r="AD2" s="53">
        <v>45732</v>
      </c>
      <c r="AE2" s="53">
        <v>45733</v>
      </c>
      <c r="AF2" s="53">
        <v>45734</v>
      </c>
      <c r="AG2" s="53">
        <v>45735</v>
      </c>
      <c r="AH2" s="53">
        <v>45736</v>
      </c>
      <c r="AI2" s="53">
        <v>45737</v>
      </c>
      <c r="AJ2" s="53">
        <v>45738</v>
      </c>
      <c r="AK2" s="53">
        <v>45739</v>
      </c>
      <c r="AL2" s="53">
        <v>45740</v>
      </c>
      <c r="AM2" s="53">
        <v>45741</v>
      </c>
      <c r="AN2" s="53">
        <v>45742</v>
      </c>
      <c r="AO2" s="53">
        <v>45743</v>
      </c>
      <c r="AP2" s="53">
        <v>45744</v>
      </c>
      <c r="AQ2" s="53">
        <v>45745</v>
      </c>
      <c r="AR2" s="53">
        <v>45746</v>
      </c>
      <c r="AS2" s="53">
        <v>45747</v>
      </c>
      <c r="AT2" s="53">
        <v>45748</v>
      </c>
      <c r="AU2" s="53">
        <v>45749</v>
      </c>
      <c r="AV2" s="53">
        <v>45750</v>
      </c>
      <c r="AW2" s="53">
        <v>45751</v>
      </c>
      <c r="AX2" s="54">
        <v>45752</v>
      </c>
      <c r="AY2" s="35">
        <v>45753</v>
      </c>
      <c r="AZ2" s="35">
        <v>45754</v>
      </c>
      <c r="BA2" s="35">
        <v>45755</v>
      </c>
      <c r="BB2" s="35">
        <v>45756</v>
      </c>
      <c r="BC2" s="35">
        <v>45757</v>
      </c>
      <c r="BD2" s="35">
        <v>45758</v>
      </c>
      <c r="BE2" s="35">
        <v>45759</v>
      </c>
      <c r="BF2" s="35">
        <v>45760</v>
      </c>
      <c r="BG2" s="35">
        <v>45761</v>
      </c>
      <c r="BH2" s="35">
        <v>45762</v>
      </c>
      <c r="BI2" s="35">
        <v>45763</v>
      </c>
      <c r="BJ2" s="35">
        <v>45764</v>
      </c>
      <c r="BK2" s="35">
        <v>45765</v>
      </c>
      <c r="BL2" s="35">
        <v>45766</v>
      </c>
      <c r="BM2" s="35">
        <v>45767</v>
      </c>
      <c r="BN2" s="35">
        <v>45768</v>
      </c>
      <c r="BO2" s="35">
        <v>45769</v>
      </c>
      <c r="BP2" s="35">
        <v>45770</v>
      </c>
      <c r="BQ2" s="35">
        <v>45771</v>
      </c>
      <c r="BR2" s="35">
        <v>45772</v>
      </c>
      <c r="BS2" s="35">
        <v>45773</v>
      </c>
      <c r="BT2" s="35">
        <v>45774</v>
      </c>
      <c r="BU2" s="35">
        <v>45775</v>
      </c>
      <c r="BV2" s="35">
        <v>45776</v>
      </c>
      <c r="BW2" s="35">
        <v>45777</v>
      </c>
      <c r="BX2" s="35">
        <v>45778</v>
      </c>
      <c r="BY2" s="35">
        <v>45779</v>
      </c>
      <c r="BZ2" s="35">
        <v>45780</v>
      </c>
      <c r="CA2" s="35">
        <v>45781</v>
      </c>
      <c r="CB2" s="35">
        <v>45782</v>
      </c>
      <c r="CC2" s="35">
        <v>45783</v>
      </c>
      <c r="CD2" s="35">
        <v>45784</v>
      </c>
      <c r="CE2" s="35">
        <v>45785</v>
      </c>
      <c r="CF2" s="35">
        <v>45786</v>
      </c>
      <c r="CG2" s="35">
        <v>45787</v>
      </c>
      <c r="CH2" s="35">
        <v>45788</v>
      </c>
      <c r="CI2" s="35">
        <v>45789</v>
      </c>
      <c r="CJ2" s="35">
        <v>45790</v>
      </c>
      <c r="CK2" s="35">
        <v>45791</v>
      </c>
      <c r="CL2" s="35">
        <v>45760</v>
      </c>
      <c r="CM2" s="35">
        <v>45726</v>
      </c>
      <c r="CN2" s="36"/>
      <c r="CO2" s="36"/>
      <c r="CP2" s="35">
        <v>45707</v>
      </c>
      <c r="CQ2" s="35">
        <v>45708</v>
      </c>
      <c r="CR2" s="35">
        <v>45693</v>
      </c>
      <c r="CS2" s="36"/>
      <c r="CT2" s="36"/>
      <c r="CU2" s="36"/>
      <c r="CV2" s="36"/>
      <c r="CW2" s="36"/>
      <c r="CX2" s="36"/>
      <c r="CY2" s="36"/>
      <c r="CZ2" s="36"/>
    </row>
    <row r="3" spans="1:104" ht="21" customHeight="1" x14ac:dyDescent="0.2">
      <c r="A3" s="41"/>
      <c r="B3" s="55" t="s">
        <v>48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09"/>
      <c r="BT3" s="109"/>
      <c r="BU3" s="109"/>
      <c r="BV3" s="109"/>
      <c r="BW3" s="109"/>
      <c r="BX3" s="109"/>
      <c r="BY3" s="109"/>
      <c r="BZ3" s="109"/>
      <c r="CA3" s="109"/>
      <c r="CB3" s="109"/>
      <c r="CC3" s="109"/>
      <c r="CD3" s="109"/>
      <c r="CE3" s="109"/>
      <c r="CF3" s="109"/>
      <c r="CG3" s="109"/>
      <c r="CH3" s="109"/>
      <c r="CI3" s="109"/>
      <c r="CJ3" s="109"/>
      <c r="CK3" s="109"/>
      <c r="CL3" s="109"/>
      <c r="CM3" s="109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</row>
    <row r="4" spans="1:104" ht="21" customHeight="1" x14ac:dyDescent="0.2">
      <c r="A4" s="42"/>
      <c r="B4" s="57" t="s">
        <v>49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0"/>
      <c r="BZ4" s="110"/>
      <c r="CA4" s="110"/>
      <c r="CB4" s="110"/>
      <c r="CC4" s="110"/>
      <c r="CD4" s="110"/>
      <c r="CE4" s="110"/>
      <c r="CF4" s="110"/>
      <c r="CG4" s="110"/>
      <c r="CH4" s="110"/>
      <c r="CI4" s="110"/>
      <c r="CJ4" s="110"/>
      <c r="CK4" s="110"/>
      <c r="CL4" s="110"/>
      <c r="CM4" s="110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</row>
    <row r="5" spans="1:104" ht="21" customHeight="1" x14ac:dyDescent="0.2">
      <c r="A5" s="42"/>
      <c r="B5" s="55" t="s">
        <v>50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0"/>
      <c r="BM5" s="110"/>
      <c r="BN5" s="110"/>
      <c r="BO5" s="110"/>
      <c r="BP5" s="110"/>
      <c r="BQ5" s="110"/>
      <c r="BR5" s="110"/>
      <c r="BS5" s="110"/>
      <c r="BT5" s="110"/>
      <c r="BU5" s="110"/>
      <c r="BV5" s="110"/>
      <c r="BW5" s="110"/>
      <c r="BX5" s="110"/>
      <c r="BY5" s="110"/>
      <c r="BZ5" s="110"/>
      <c r="CA5" s="110"/>
      <c r="CB5" s="110"/>
      <c r="CC5" s="110"/>
      <c r="CD5" s="110"/>
      <c r="CE5" s="110"/>
      <c r="CF5" s="110"/>
      <c r="CG5" s="110"/>
      <c r="CH5" s="110"/>
      <c r="CI5" s="110"/>
      <c r="CJ5" s="110"/>
      <c r="CK5" s="110"/>
      <c r="CL5" s="110"/>
      <c r="CM5" s="110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</row>
    <row r="6" spans="1:104" ht="21" customHeight="1" x14ac:dyDescent="0.2">
      <c r="A6" s="42"/>
      <c r="B6" s="57" t="s">
        <v>51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</row>
    <row r="7" spans="1:104" ht="21" customHeight="1" x14ac:dyDescent="0.2">
      <c r="A7" s="42"/>
      <c r="B7" s="60" t="s">
        <v>52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</row>
    <row r="8" spans="1:104" ht="21" customHeight="1" x14ac:dyDescent="0.2">
      <c r="A8" s="42"/>
      <c r="B8" s="57" t="s">
        <v>53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</row>
    <row r="9" spans="1:104" ht="21" customHeight="1" x14ac:dyDescent="0.2">
      <c r="A9" s="42"/>
      <c r="B9" s="55" t="s">
        <v>54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</row>
    <row r="10" spans="1:104" ht="21" customHeight="1" x14ac:dyDescent="0.2">
      <c r="A10" s="43"/>
      <c r="B10" s="57" t="s">
        <v>55</v>
      </c>
      <c r="C10" s="112"/>
      <c r="D10" s="112"/>
      <c r="E10" s="112"/>
      <c r="F10" s="112"/>
      <c r="G10" s="112"/>
      <c r="H10" s="112"/>
      <c r="I10" s="112"/>
      <c r="J10" s="112"/>
      <c r="K10" s="112"/>
      <c r="L10" s="112" t="str">
        <f t="shared" ref="L10:CL10" si="0">IFERROR((L5/L9),"")</f>
        <v/>
      </c>
      <c r="M10" s="112" t="str">
        <f t="shared" si="0"/>
        <v/>
      </c>
      <c r="N10" s="112" t="str">
        <f t="shared" si="0"/>
        <v/>
      </c>
      <c r="O10" s="112" t="str">
        <f t="shared" si="0"/>
        <v/>
      </c>
      <c r="P10" s="112" t="str">
        <f t="shared" si="0"/>
        <v/>
      </c>
      <c r="Q10" s="112" t="str">
        <f t="shared" si="0"/>
        <v/>
      </c>
      <c r="R10" s="112" t="str">
        <f t="shared" si="0"/>
        <v/>
      </c>
      <c r="S10" s="112" t="str">
        <f t="shared" si="0"/>
        <v/>
      </c>
      <c r="T10" s="112" t="str">
        <f t="shared" si="0"/>
        <v/>
      </c>
      <c r="U10" s="112" t="str">
        <f t="shared" si="0"/>
        <v/>
      </c>
      <c r="V10" s="112" t="str">
        <f t="shared" si="0"/>
        <v/>
      </c>
      <c r="W10" s="112" t="str">
        <f t="shared" si="0"/>
        <v/>
      </c>
      <c r="X10" s="112" t="str">
        <f t="shared" si="0"/>
        <v/>
      </c>
      <c r="Y10" s="112" t="str">
        <f t="shared" si="0"/>
        <v/>
      </c>
      <c r="Z10" s="112" t="str">
        <f t="shared" si="0"/>
        <v/>
      </c>
      <c r="AA10" s="112" t="str">
        <f t="shared" si="0"/>
        <v/>
      </c>
      <c r="AB10" s="112" t="str">
        <f t="shared" si="0"/>
        <v/>
      </c>
      <c r="AC10" s="112" t="str">
        <f t="shared" si="0"/>
        <v/>
      </c>
      <c r="AD10" s="112" t="str">
        <f t="shared" si="0"/>
        <v/>
      </c>
      <c r="AE10" s="112" t="str">
        <f t="shared" si="0"/>
        <v/>
      </c>
      <c r="AF10" s="112" t="str">
        <f t="shared" si="0"/>
        <v/>
      </c>
      <c r="AG10" s="112" t="str">
        <f t="shared" si="0"/>
        <v/>
      </c>
      <c r="AH10" s="112" t="str">
        <f t="shared" si="0"/>
        <v/>
      </c>
      <c r="AI10" s="112" t="str">
        <f t="shared" si="0"/>
        <v/>
      </c>
      <c r="AJ10" s="112" t="str">
        <f t="shared" si="0"/>
        <v/>
      </c>
      <c r="AK10" s="112" t="str">
        <f t="shared" si="0"/>
        <v/>
      </c>
      <c r="AL10" s="112" t="str">
        <f t="shared" si="0"/>
        <v/>
      </c>
      <c r="AM10" s="112" t="str">
        <f t="shared" si="0"/>
        <v/>
      </c>
      <c r="AN10" s="112" t="str">
        <f t="shared" si="0"/>
        <v/>
      </c>
      <c r="AO10" s="112" t="str">
        <f t="shared" si="0"/>
        <v/>
      </c>
      <c r="AP10" s="112" t="str">
        <f t="shared" si="0"/>
        <v/>
      </c>
      <c r="AQ10" s="112" t="str">
        <f t="shared" si="0"/>
        <v/>
      </c>
      <c r="AR10" s="112" t="str">
        <f t="shared" si="0"/>
        <v/>
      </c>
      <c r="AS10" s="112" t="str">
        <f t="shared" si="0"/>
        <v/>
      </c>
      <c r="AT10" s="112" t="str">
        <f t="shared" si="0"/>
        <v/>
      </c>
      <c r="AU10" s="112" t="str">
        <f t="shared" si="0"/>
        <v/>
      </c>
      <c r="AV10" s="112" t="str">
        <f t="shared" si="0"/>
        <v/>
      </c>
      <c r="AW10" s="112" t="str">
        <f t="shared" si="0"/>
        <v/>
      </c>
      <c r="AX10" s="112" t="str">
        <f t="shared" si="0"/>
        <v/>
      </c>
      <c r="AY10" s="112" t="str">
        <f t="shared" si="0"/>
        <v/>
      </c>
      <c r="AZ10" s="112" t="str">
        <f t="shared" si="0"/>
        <v/>
      </c>
      <c r="BA10" s="112" t="str">
        <f t="shared" si="0"/>
        <v/>
      </c>
      <c r="BB10" s="112" t="str">
        <f t="shared" si="0"/>
        <v/>
      </c>
      <c r="BC10" s="112" t="str">
        <f t="shared" si="0"/>
        <v/>
      </c>
      <c r="BD10" s="112" t="str">
        <f t="shared" si="0"/>
        <v/>
      </c>
      <c r="BE10" s="112" t="str">
        <f t="shared" si="0"/>
        <v/>
      </c>
      <c r="BF10" s="112" t="str">
        <f t="shared" si="0"/>
        <v/>
      </c>
      <c r="BG10" s="112" t="str">
        <f t="shared" si="0"/>
        <v/>
      </c>
      <c r="BH10" s="112" t="str">
        <f t="shared" si="0"/>
        <v/>
      </c>
      <c r="BI10" s="112" t="str">
        <f t="shared" si="0"/>
        <v/>
      </c>
      <c r="BJ10" s="112" t="str">
        <f t="shared" si="0"/>
        <v/>
      </c>
      <c r="BK10" s="112" t="str">
        <f t="shared" si="0"/>
        <v/>
      </c>
      <c r="BL10" s="112" t="str">
        <f t="shared" si="0"/>
        <v/>
      </c>
      <c r="BM10" s="112" t="str">
        <f t="shared" si="0"/>
        <v/>
      </c>
      <c r="BN10" s="112" t="str">
        <f t="shared" si="0"/>
        <v/>
      </c>
      <c r="BO10" s="112" t="str">
        <f t="shared" si="0"/>
        <v/>
      </c>
      <c r="BP10" s="112" t="str">
        <f t="shared" si="0"/>
        <v/>
      </c>
      <c r="BQ10" s="112" t="str">
        <f t="shared" si="0"/>
        <v/>
      </c>
      <c r="BR10" s="112" t="str">
        <f t="shared" si="0"/>
        <v/>
      </c>
      <c r="BS10" s="112" t="str">
        <f t="shared" si="0"/>
        <v/>
      </c>
      <c r="BT10" s="112" t="str">
        <f t="shared" si="0"/>
        <v/>
      </c>
      <c r="BU10" s="112" t="str">
        <f t="shared" si="0"/>
        <v/>
      </c>
      <c r="BV10" s="112" t="str">
        <f t="shared" si="0"/>
        <v/>
      </c>
      <c r="BW10" s="112" t="str">
        <f t="shared" si="0"/>
        <v/>
      </c>
      <c r="BX10" s="112" t="str">
        <f t="shared" si="0"/>
        <v/>
      </c>
      <c r="BY10" s="112" t="str">
        <f t="shared" si="0"/>
        <v/>
      </c>
      <c r="BZ10" s="112" t="str">
        <f t="shared" si="0"/>
        <v/>
      </c>
      <c r="CA10" s="112" t="str">
        <f t="shared" si="0"/>
        <v/>
      </c>
      <c r="CB10" s="112" t="str">
        <f t="shared" si="0"/>
        <v/>
      </c>
      <c r="CC10" s="112" t="str">
        <f t="shared" si="0"/>
        <v/>
      </c>
      <c r="CD10" s="112" t="str">
        <f t="shared" si="0"/>
        <v/>
      </c>
      <c r="CE10" s="112" t="str">
        <f t="shared" si="0"/>
        <v/>
      </c>
      <c r="CF10" s="112" t="str">
        <f t="shared" si="0"/>
        <v/>
      </c>
      <c r="CG10" s="112" t="str">
        <f t="shared" si="0"/>
        <v/>
      </c>
      <c r="CH10" s="112" t="str">
        <f t="shared" si="0"/>
        <v/>
      </c>
      <c r="CI10" s="112" t="str">
        <f t="shared" si="0"/>
        <v/>
      </c>
      <c r="CJ10" s="112" t="str">
        <f t="shared" si="0"/>
        <v/>
      </c>
      <c r="CK10" s="112" t="str">
        <f t="shared" si="0"/>
        <v/>
      </c>
      <c r="CL10" s="112" t="str">
        <f t="shared" si="0"/>
        <v/>
      </c>
      <c r="CM10" s="112"/>
      <c r="CN10" s="63"/>
      <c r="CO10" s="63"/>
      <c r="CP10" s="63" t="str">
        <f t="shared" ref="CP10:CX10" si="1">IFERROR((CP5/CP9),"")</f>
        <v/>
      </c>
      <c r="CQ10" s="63" t="str">
        <f t="shared" si="1"/>
        <v/>
      </c>
      <c r="CR10" s="63" t="str">
        <f t="shared" si="1"/>
        <v/>
      </c>
      <c r="CS10" s="63" t="str">
        <f t="shared" si="1"/>
        <v/>
      </c>
      <c r="CT10" s="63" t="str">
        <f t="shared" si="1"/>
        <v/>
      </c>
      <c r="CU10" s="63" t="str">
        <f t="shared" si="1"/>
        <v/>
      </c>
      <c r="CV10" s="63" t="str">
        <f t="shared" si="1"/>
        <v/>
      </c>
      <c r="CW10" s="63" t="str">
        <f t="shared" si="1"/>
        <v/>
      </c>
      <c r="CX10" s="63" t="str">
        <f t="shared" si="1"/>
        <v/>
      </c>
      <c r="CY10" s="63"/>
      <c r="CZ10" s="63"/>
    </row>
    <row r="11" spans="1:104" ht="21" customHeight="1" x14ac:dyDescent="0.2">
      <c r="A11" s="42"/>
      <c r="B11" s="55" t="s">
        <v>56</v>
      </c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</row>
    <row r="12" spans="1:104" ht="21" customHeight="1" x14ac:dyDescent="0.2">
      <c r="A12" s="42"/>
      <c r="B12" s="55" t="s">
        <v>57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14"/>
      <c r="BK12" s="114"/>
      <c r="BL12" s="114"/>
      <c r="BM12" s="114"/>
      <c r="BN12" s="114"/>
      <c r="BO12" s="114"/>
      <c r="BP12" s="114"/>
      <c r="BQ12" s="114"/>
      <c r="BR12" s="114"/>
      <c r="BS12" s="114"/>
      <c r="BT12" s="114"/>
      <c r="BU12" s="114"/>
      <c r="BV12" s="114"/>
      <c r="BW12" s="114"/>
      <c r="BX12" s="114"/>
      <c r="BY12" s="114"/>
      <c r="BZ12" s="114"/>
      <c r="CA12" s="114"/>
      <c r="CB12" s="114"/>
      <c r="CC12" s="114"/>
      <c r="CD12" s="114"/>
      <c r="CE12" s="114"/>
      <c r="CF12" s="114"/>
      <c r="CG12" s="114"/>
      <c r="CH12" s="114"/>
      <c r="CI12" s="114"/>
      <c r="CJ12" s="114"/>
      <c r="CK12" s="114"/>
      <c r="CL12" s="114"/>
      <c r="CM12" s="114"/>
      <c r="CN12" s="65"/>
      <c r="CO12" s="65"/>
      <c r="CP12" s="65"/>
      <c r="CQ12" s="65"/>
      <c r="CR12" s="65"/>
      <c r="CS12" s="65"/>
      <c r="CT12" s="65"/>
      <c r="CU12" s="65"/>
      <c r="CV12" s="65"/>
      <c r="CW12" s="65"/>
      <c r="CX12" s="65"/>
      <c r="CY12" s="65"/>
      <c r="CZ12" s="65"/>
    </row>
    <row r="13" spans="1:104" ht="21" customHeight="1" x14ac:dyDescent="0.2">
      <c r="A13" s="42"/>
      <c r="B13" s="57" t="s">
        <v>58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</row>
    <row r="14" spans="1:104" ht="21" customHeight="1" x14ac:dyDescent="0.2">
      <c r="A14" s="44"/>
      <c r="B14" s="67" t="s">
        <v>59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  <c r="BU14" s="115"/>
      <c r="BV14" s="115"/>
      <c r="BW14" s="115"/>
      <c r="BX14" s="115"/>
      <c r="BY14" s="115"/>
      <c r="BZ14" s="115"/>
      <c r="CA14" s="115"/>
      <c r="CB14" s="115"/>
      <c r="CC14" s="115"/>
      <c r="CD14" s="115"/>
      <c r="CE14" s="115"/>
      <c r="CF14" s="115"/>
      <c r="CG14" s="115"/>
      <c r="CH14" s="115"/>
      <c r="CI14" s="115"/>
      <c r="CJ14" s="115"/>
      <c r="CK14" s="115"/>
      <c r="CL14" s="115"/>
      <c r="CM14" s="115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</row>
    <row r="15" spans="1:104" ht="21" customHeight="1" x14ac:dyDescent="0.2">
      <c r="A15" s="45"/>
      <c r="B15" s="57" t="s">
        <v>60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8"/>
    </row>
    <row r="16" spans="1:104" ht="21" customHeight="1" x14ac:dyDescent="0.2">
      <c r="A16" s="39"/>
      <c r="B16" s="55" t="s">
        <v>61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8"/>
    </row>
    <row r="17" spans="1:104" ht="21" customHeight="1" x14ac:dyDescent="0.2">
      <c r="A17" s="42"/>
      <c r="B17" s="55" t="s">
        <v>62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8"/>
    </row>
    <row r="18" spans="1:104" ht="21" customHeight="1" x14ac:dyDescent="0.2">
      <c r="A18" s="42"/>
      <c r="B18" s="57" t="s">
        <v>63</v>
      </c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5"/>
      <c r="BI18" s="115"/>
      <c r="BJ18" s="115"/>
      <c r="BK18" s="115"/>
      <c r="BL18" s="115"/>
      <c r="BM18" s="115"/>
      <c r="BN18" s="115"/>
      <c r="BO18" s="115"/>
      <c r="BP18" s="115"/>
      <c r="BQ18" s="115"/>
      <c r="BR18" s="115"/>
      <c r="BS18" s="115"/>
      <c r="BT18" s="115"/>
      <c r="BU18" s="115"/>
      <c r="BV18" s="115"/>
      <c r="BW18" s="115"/>
      <c r="BX18" s="115"/>
      <c r="BY18" s="115"/>
      <c r="BZ18" s="115"/>
      <c r="CA18" s="115"/>
      <c r="CB18" s="115"/>
      <c r="CC18" s="115"/>
      <c r="CD18" s="115"/>
      <c r="CE18" s="115"/>
      <c r="CF18" s="115"/>
      <c r="CG18" s="115"/>
      <c r="CH18" s="115"/>
      <c r="CI18" s="115"/>
      <c r="CJ18" s="115"/>
      <c r="CK18" s="115"/>
      <c r="CL18" s="115"/>
      <c r="CM18" s="115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</row>
    <row r="19" spans="1:104" ht="21" customHeight="1" x14ac:dyDescent="0.2">
      <c r="A19" s="42"/>
      <c r="B19" s="55" t="s">
        <v>64</v>
      </c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  <c r="CA19" s="113"/>
      <c r="CB19" s="113"/>
      <c r="CC19" s="113"/>
      <c r="CD19" s="113"/>
      <c r="CE19" s="113"/>
      <c r="CF19" s="113"/>
      <c r="CG19" s="113"/>
      <c r="CH19" s="113"/>
      <c r="CI19" s="113"/>
      <c r="CJ19" s="113"/>
      <c r="CK19" s="113"/>
      <c r="CL19" s="113"/>
      <c r="CM19" s="113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</row>
    <row r="20" spans="1:104" ht="21" customHeight="1" x14ac:dyDescent="0.2">
      <c r="A20" s="46"/>
      <c r="B20" s="69" t="s">
        <v>65</v>
      </c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  <c r="BN20" s="116"/>
      <c r="BO20" s="116"/>
      <c r="BP20" s="116"/>
      <c r="BQ20" s="116"/>
      <c r="BR20" s="116"/>
      <c r="BS20" s="116"/>
      <c r="BT20" s="116"/>
      <c r="BU20" s="116"/>
      <c r="BV20" s="116"/>
      <c r="BW20" s="116"/>
      <c r="BX20" s="116"/>
      <c r="BY20" s="116"/>
      <c r="BZ20" s="116"/>
      <c r="CA20" s="116"/>
      <c r="CB20" s="116"/>
      <c r="CC20" s="116"/>
      <c r="CD20" s="116"/>
      <c r="CE20" s="116"/>
      <c r="CF20" s="116"/>
      <c r="CG20" s="116"/>
      <c r="CH20" s="116"/>
      <c r="CI20" s="116"/>
      <c r="CJ20" s="116"/>
      <c r="CK20" s="116"/>
      <c r="CL20" s="116"/>
      <c r="CM20" s="116"/>
      <c r="CN20" s="70"/>
      <c r="CO20" s="70"/>
      <c r="CP20" s="70"/>
      <c r="CQ20" s="70"/>
      <c r="CR20" s="70"/>
      <c r="CS20" s="70"/>
      <c r="CT20" s="70"/>
      <c r="CU20" s="70"/>
      <c r="CV20" s="70"/>
      <c r="CW20" s="70"/>
      <c r="CX20" s="70"/>
      <c r="CY20" s="70"/>
      <c r="CZ20" s="70"/>
    </row>
    <row r="21" spans="1:104" ht="21" customHeight="1" x14ac:dyDescent="0.2">
      <c r="A21" s="47"/>
      <c r="B21" s="55" t="s">
        <v>66</v>
      </c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17"/>
      <c r="BK21" s="117"/>
      <c r="BL21" s="117"/>
      <c r="BM21" s="117"/>
      <c r="BN21" s="117"/>
      <c r="BO21" s="117"/>
      <c r="BP21" s="117"/>
      <c r="BQ21" s="117"/>
      <c r="BR21" s="117"/>
      <c r="BS21" s="117"/>
      <c r="BT21" s="117"/>
      <c r="BU21" s="117"/>
      <c r="BV21" s="117"/>
      <c r="BW21" s="117"/>
      <c r="BX21" s="117"/>
      <c r="BY21" s="117"/>
      <c r="BZ21" s="117"/>
      <c r="CA21" s="117"/>
      <c r="CB21" s="117"/>
      <c r="CC21" s="117"/>
      <c r="CD21" s="117"/>
      <c r="CE21" s="117"/>
      <c r="CF21" s="117"/>
      <c r="CG21" s="117"/>
      <c r="CH21" s="117"/>
      <c r="CI21" s="117"/>
      <c r="CJ21" s="117"/>
      <c r="CK21" s="117"/>
      <c r="CL21" s="117"/>
      <c r="CM21" s="117"/>
      <c r="CN21" s="71"/>
      <c r="CO21" s="71"/>
      <c r="CP21" s="72"/>
      <c r="CQ21" s="72"/>
      <c r="CR21" s="72"/>
      <c r="CS21" s="72"/>
      <c r="CT21" s="72"/>
      <c r="CU21" s="72"/>
      <c r="CV21" s="72"/>
      <c r="CW21" s="72"/>
      <c r="CX21" s="72"/>
      <c r="CY21" s="72"/>
      <c r="CZ21" s="72"/>
    </row>
    <row r="22" spans="1:104" ht="21" customHeight="1" x14ac:dyDescent="0.2">
      <c r="A22" s="42"/>
      <c r="B22" s="57" t="s">
        <v>67</v>
      </c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  <c r="BJ22" s="118"/>
      <c r="BK22" s="118"/>
      <c r="BL22" s="118"/>
      <c r="BM22" s="118"/>
      <c r="BN22" s="118"/>
      <c r="BO22" s="118"/>
      <c r="BP22" s="118"/>
      <c r="BQ22" s="118"/>
      <c r="BR22" s="118"/>
      <c r="BS22" s="118"/>
      <c r="BT22" s="118"/>
      <c r="BU22" s="118"/>
      <c r="BV22" s="118"/>
      <c r="BW22" s="118"/>
      <c r="BX22" s="118"/>
      <c r="BY22" s="118"/>
      <c r="BZ22" s="118"/>
      <c r="CA22" s="118"/>
      <c r="CB22" s="118"/>
      <c r="CC22" s="118"/>
      <c r="CD22" s="118"/>
      <c r="CE22" s="118"/>
      <c r="CF22" s="118"/>
      <c r="CG22" s="118"/>
      <c r="CH22" s="118"/>
      <c r="CI22" s="118"/>
      <c r="CJ22" s="118"/>
      <c r="CK22" s="118"/>
      <c r="CL22" s="118"/>
      <c r="CM22" s="118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</row>
    <row r="23" spans="1:104" ht="21" customHeight="1" x14ac:dyDescent="0.2">
      <c r="A23" s="42"/>
      <c r="B23" s="55" t="s">
        <v>68</v>
      </c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19"/>
      <c r="BU23" s="119"/>
      <c r="BV23" s="119"/>
      <c r="BW23" s="119"/>
      <c r="BX23" s="119"/>
      <c r="BY23" s="119"/>
      <c r="BZ23" s="119"/>
      <c r="CA23" s="119"/>
      <c r="CB23" s="119"/>
      <c r="CC23" s="119"/>
      <c r="CD23" s="119"/>
      <c r="CE23" s="119"/>
      <c r="CF23" s="119"/>
      <c r="CG23" s="119"/>
      <c r="CH23" s="119"/>
      <c r="CI23" s="119"/>
      <c r="CJ23" s="119"/>
      <c r="CK23" s="119"/>
      <c r="CL23" s="119"/>
      <c r="CM23" s="119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</row>
    <row r="24" spans="1:104" ht="21" customHeight="1" x14ac:dyDescent="0.2">
      <c r="A24" s="42"/>
      <c r="B24" s="57" t="s">
        <v>69</v>
      </c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118"/>
      <c r="BD24" s="118"/>
      <c r="BE24" s="118"/>
      <c r="BF24" s="118"/>
      <c r="BG24" s="118"/>
      <c r="BH24" s="118"/>
      <c r="BI24" s="118"/>
      <c r="BJ24" s="118"/>
      <c r="BK24" s="118"/>
      <c r="BL24" s="118"/>
      <c r="BM24" s="118"/>
      <c r="BN24" s="118"/>
      <c r="BO24" s="118"/>
      <c r="BP24" s="118"/>
      <c r="BQ24" s="118"/>
      <c r="BR24" s="118"/>
      <c r="BS24" s="118"/>
      <c r="BT24" s="118"/>
      <c r="BU24" s="118"/>
      <c r="BV24" s="118"/>
      <c r="BW24" s="118"/>
      <c r="BX24" s="118"/>
      <c r="BY24" s="118"/>
      <c r="BZ24" s="118"/>
      <c r="CA24" s="118"/>
      <c r="CB24" s="118"/>
      <c r="CC24" s="118"/>
      <c r="CD24" s="118"/>
      <c r="CE24" s="118"/>
      <c r="CF24" s="118"/>
      <c r="CG24" s="118"/>
      <c r="CH24" s="118"/>
      <c r="CI24" s="118"/>
      <c r="CJ24" s="118"/>
      <c r="CK24" s="118"/>
      <c r="CL24" s="118"/>
      <c r="CM24" s="118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  <c r="CZ24" s="73"/>
    </row>
    <row r="25" spans="1:104" ht="21" customHeight="1" x14ac:dyDescent="0.2">
      <c r="A25" s="42"/>
      <c r="B25" s="55" t="s">
        <v>70</v>
      </c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19"/>
      <c r="BU25" s="119"/>
      <c r="BV25" s="119"/>
      <c r="BW25" s="119"/>
      <c r="BX25" s="119"/>
      <c r="BY25" s="119"/>
      <c r="BZ25" s="119"/>
      <c r="CA25" s="119"/>
      <c r="CB25" s="119"/>
      <c r="CC25" s="119"/>
      <c r="CD25" s="119"/>
      <c r="CE25" s="119"/>
      <c r="CF25" s="119"/>
      <c r="CG25" s="119"/>
      <c r="CH25" s="119"/>
      <c r="CI25" s="119"/>
      <c r="CJ25" s="119"/>
      <c r="CK25" s="119"/>
      <c r="CL25" s="119"/>
      <c r="CM25" s="119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</row>
    <row r="26" spans="1:104" ht="21" customHeight="1" x14ac:dyDescent="0.2">
      <c r="A26" s="42"/>
      <c r="B26" s="57" t="s">
        <v>71</v>
      </c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0"/>
      <c r="BD26" s="120"/>
      <c r="BE26" s="120"/>
      <c r="BF26" s="120"/>
      <c r="BG26" s="120"/>
      <c r="BH26" s="120"/>
      <c r="BI26" s="120"/>
      <c r="BJ26" s="120"/>
      <c r="BK26" s="120"/>
      <c r="BL26" s="120"/>
      <c r="BM26" s="120"/>
      <c r="BN26" s="120"/>
      <c r="BO26" s="120"/>
      <c r="BP26" s="120"/>
      <c r="BQ26" s="120"/>
      <c r="BR26" s="120"/>
      <c r="BS26" s="120"/>
      <c r="BT26" s="120"/>
      <c r="BU26" s="120"/>
      <c r="BV26" s="120"/>
      <c r="BW26" s="120"/>
      <c r="BX26" s="120"/>
      <c r="BY26" s="120"/>
      <c r="BZ26" s="120"/>
      <c r="CA26" s="120"/>
      <c r="CB26" s="120"/>
      <c r="CC26" s="120"/>
      <c r="CD26" s="120"/>
      <c r="CE26" s="120"/>
      <c r="CF26" s="120"/>
      <c r="CG26" s="120"/>
      <c r="CH26" s="120"/>
      <c r="CI26" s="120"/>
      <c r="CJ26" s="120"/>
      <c r="CK26" s="120"/>
      <c r="CL26" s="120"/>
      <c r="CM26" s="120"/>
      <c r="CN26" s="75"/>
      <c r="CO26" s="75"/>
      <c r="CP26" s="75"/>
      <c r="CQ26" s="75"/>
      <c r="CR26" s="75"/>
      <c r="CS26" s="75"/>
      <c r="CT26" s="75"/>
      <c r="CU26" s="75"/>
      <c r="CV26" s="75"/>
      <c r="CW26" s="75"/>
      <c r="CX26" s="75"/>
      <c r="CY26" s="75"/>
      <c r="CZ26" s="75"/>
    </row>
    <row r="27" spans="1:104" ht="21" customHeight="1" x14ac:dyDescent="0.2">
      <c r="A27" s="42"/>
      <c r="B27" s="55" t="s">
        <v>72</v>
      </c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  <c r="BS27" s="121"/>
      <c r="BT27" s="121"/>
      <c r="BU27" s="121"/>
      <c r="BV27" s="121"/>
      <c r="BW27" s="121"/>
      <c r="BX27" s="121"/>
      <c r="BY27" s="121"/>
      <c r="BZ27" s="121"/>
      <c r="CA27" s="121"/>
      <c r="CB27" s="121"/>
      <c r="CC27" s="121"/>
      <c r="CD27" s="121"/>
      <c r="CE27" s="121"/>
      <c r="CF27" s="121"/>
      <c r="CG27" s="121"/>
      <c r="CH27" s="121"/>
      <c r="CI27" s="121"/>
      <c r="CJ27" s="121"/>
      <c r="CK27" s="121"/>
      <c r="CL27" s="121"/>
      <c r="CM27" s="121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</row>
    <row r="28" spans="1:104" ht="21" customHeight="1" x14ac:dyDescent="0.2">
      <c r="A28" s="42"/>
      <c r="B28" s="57" t="s">
        <v>73</v>
      </c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22"/>
      <c r="BW28" s="122"/>
      <c r="BX28" s="122"/>
      <c r="BY28" s="122"/>
      <c r="BZ28" s="122"/>
      <c r="CA28" s="122"/>
      <c r="CB28" s="122"/>
      <c r="CC28" s="122"/>
      <c r="CD28" s="122"/>
      <c r="CE28" s="122"/>
      <c r="CF28" s="122"/>
      <c r="CG28" s="122"/>
      <c r="CH28" s="122"/>
      <c r="CI28" s="122"/>
      <c r="CJ28" s="122"/>
      <c r="CK28" s="122"/>
      <c r="CL28" s="122"/>
      <c r="CM28" s="122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</row>
    <row r="29" spans="1:104" ht="21" customHeight="1" x14ac:dyDescent="0.2">
      <c r="A29" s="42"/>
      <c r="B29" s="57" t="s">
        <v>74</v>
      </c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2"/>
      <c r="BW29" s="122"/>
      <c r="BX29" s="122"/>
      <c r="BY29" s="122"/>
      <c r="BZ29" s="122"/>
      <c r="CA29" s="122"/>
      <c r="CB29" s="122"/>
      <c r="CC29" s="122"/>
      <c r="CD29" s="122"/>
      <c r="CE29" s="122"/>
      <c r="CF29" s="122"/>
      <c r="CG29" s="122"/>
      <c r="CH29" s="122"/>
      <c r="CI29" s="122"/>
      <c r="CJ29" s="122"/>
      <c r="CK29" s="122"/>
      <c r="CL29" s="122"/>
      <c r="CM29" s="122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</row>
    <row r="30" spans="1:104" ht="21" customHeight="1" x14ac:dyDescent="0.2">
      <c r="A30" s="42"/>
      <c r="B30" s="55" t="s">
        <v>75</v>
      </c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  <c r="BN30" s="121"/>
      <c r="BO30" s="121"/>
      <c r="BP30" s="121"/>
      <c r="BQ30" s="121"/>
      <c r="BR30" s="121"/>
      <c r="BS30" s="121"/>
      <c r="BT30" s="121"/>
      <c r="BU30" s="121"/>
      <c r="BV30" s="121"/>
      <c r="BW30" s="121"/>
      <c r="BX30" s="121"/>
      <c r="BY30" s="121"/>
      <c r="BZ30" s="121"/>
      <c r="CA30" s="121"/>
      <c r="CB30" s="121"/>
      <c r="CC30" s="121"/>
      <c r="CD30" s="121"/>
      <c r="CE30" s="121"/>
      <c r="CF30" s="121"/>
      <c r="CG30" s="121"/>
      <c r="CH30" s="121"/>
      <c r="CI30" s="121"/>
      <c r="CJ30" s="121"/>
      <c r="CK30" s="121"/>
      <c r="CL30" s="121"/>
      <c r="CM30" s="121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</row>
    <row r="31" spans="1:104" ht="21" customHeight="1" x14ac:dyDescent="0.2">
      <c r="A31" s="42"/>
      <c r="B31" s="57" t="s">
        <v>76</v>
      </c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121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1"/>
      <c r="CC31" s="121"/>
      <c r="CD31" s="121"/>
      <c r="CE31" s="121"/>
      <c r="CF31" s="121"/>
      <c r="CG31" s="121"/>
      <c r="CH31" s="121"/>
      <c r="CI31" s="121"/>
      <c r="CJ31" s="121"/>
      <c r="CK31" s="121"/>
      <c r="CL31" s="121"/>
      <c r="CM31" s="121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</row>
    <row r="32" spans="1:104" ht="21" customHeight="1" x14ac:dyDescent="0.2">
      <c r="A32" s="42"/>
      <c r="B32" s="57" t="s">
        <v>77</v>
      </c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1"/>
      <c r="CC32" s="121"/>
      <c r="CD32" s="121"/>
      <c r="CE32" s="121"/>
      <c r="CF32" s="121"/>
      <c r="CG32" s="121"/>
      <c r="CH32" s="121"/>
      <c r="CI32" s="121"/>
      <c r="CJ32" s="121"/>
      <c r="CK32" s="121"/>
      <c r="CL32" s="121"/>
      <c r="CM32" s="121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</row>
    <row r="33" spans="1:104" ht="21" customHeight="1" x14ac:dyDescent="0.2">
      <c r="A33" s="42"/>
      <c r="B33" s="55" t="s">
        <v>78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</row>
    <row r="34" spans="1:104" ht="21" customHeight="1" x14ac:dyDescent="0.2">
      <c r="A34" s="42"/>
      <c r="B34" s="57" t="s">
        <v>79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61"/>
      <c r="CO34" s="61"/>
      <c r="CP34" s="61"/>
      <c r="CQ34" s="61"/>
      <c r="CR34" s="61"/>
      <c r="CS34" s="61"/>
      <c r="CT34" s="61"/>
      <c r="CU34" s="61"/>
      <c r="CV34" s="61"/>
      <c r="CW34" s="61"/>
      <c r="CX34" s="61"/>
      <c r="CY34" s="61"/>
      <c r="CZ34" s="61"/>
    </row>
    <row r="35" spans="1:104" ht="21" customHeight="1" x14ac:dyDescent="0.2">
      <c r="A35" s="42"/>
      <c r="B35" s="55" t="s">
        <v>80</v>
      </c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  <c r="BL35" s="123"/>
      <c r="BM35" s="123"/>
      <c r="BN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  <c r="CA35" s="123"/>
      <c r="CB35" s="123"/>
      <c r="CC35" s="123"/>
      <c r="CD35" s="123"/>
      <c r="CE35" s="123"/>
      <c r="CF35" s="123"/>
      <c r="CG35" s="123"/>
      <c r="CH35" s="123"/>
      <c r="CI35" s="123"/>
      <c r="CJ35" s="123"/>
      <c r="CK35" s="123"/>
      <c r="CL35" s="123"/>
      <c r="CM35" s="123"/>
      <c r="CN35" s="78"/>
      <c r="CO35" s="78"/>
      <c r="CP35" s="78"/>
      <c r="CQ35" s="78"/>
      <c r="CR35" s="78"/>
      <c r="CS35" s="78"/>
      <c r="CT35" s="78"/>
      <c r="CU35" s="78"/>
      <c r="CV35" s="78"/>
      <c r="CW35" s="78"/>
      <c r="CX35" s="78"/>
      <c r="CY35" s="78"/>
      <c r="CZ35" s="78"/>
    </row>
    <row r="36" spans="1:104" ht="21" customHeight="1" x14ac:dyDescent="0.2">
      <c r="A36" s="48"/>
      <c r="B36" s="57" t="s">
        <v>81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56"/>
      <c r="CO36" s="56"/>
      <c r="CP36" s="56"/>
      <c r="CQ36" s="56"/>
      <c r="CR36" s="56"/>
      <c r="CS36" s="56"/>
      <c r="CT36" s="56"/>
      <c r="CU36" s="56"/>
      <c r="CV36" s="56"/>
      <c r="CW36" s="56"/>
      <c r="CX36" s="56"/>
      <c r="CY36" s="56"/>
      <c r="CZ36" s="56"/>
    </row>
    <row r="37" spans="1:104" ht="21" customHeight="1" x14ac:dyDescent="0.2">
      <c r="A37" s="42"/>
      <c r="B37" s="55" t="s">
        <v>82</v>
      </c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114"/>
      <c r="BK37" s="114"/>
      <c r="BL37" s="114"/>
      <c r="BM37" s="114"/>
      <c r="BN37" s="114"/>
      <c r="BO37" s="114"/>
      <c r="BP37" s="114"/>
      <c r="BQ37" s="114"/>
      <c r="BR37" s="114"/>
      <c r="BS37" s="114"/>
      <c r="BT37" s="114"/>
      <c r="BU37" s="114"/>
      <c r="BV37" s="114"/>
      <c r="BW37" s="114"/>
      <c r="BX37" s="114"/>
      <c r="BY37" s="114"/>
      <c r="BZ37" s="114"/>
      <c r="CA37" s="114"/>
      <c r="CB37" s="114"/>
      <c r="CC37" s="114"/>
      <c r="CD37" s="114"/>
      <c r="CE37" s="114"/>
      <c r="CF37" s="114"/>
      <c r="CG37" s="114"/>
      <c r="CH37" s="114"/>
      <c r="CI37" s="114"/>
      <c r="CJ37" s="114"/>
      <c r="CK37" s="114"/>
      <c r="CL37" s="114"/>
      <c r="CM37" s="114"/>
      <c r="CN37" s="77"/>
      <c r="CO37" s="77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</row>
    <row r="38" spans="1:104" ht="21" customHeight="1" x14ac:dyDescent="0.2">
      <c r="A38" s="42"/>
      <c r="B38" s="79" t="s">
        <v>83</v>
      </c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  <c r="BM38" s="124"/>
      <c r="BN38" s="124"/>
      <c r="BO38" s="124"/>
      <c r="BP38" s="124"/>
      <c r="BQ38" s="124"/>
      <c r="BR38" s="124"/>
      <c r="BS38" s="124"/>
      <c r="BT38" s="124"/>
      <c r="BU38" s="124"/>
      <c r="BV38" s="124"/>
      <c r="BW38" s="124"/>
      <c r="BX38" s="124"/>
      <c r="BY38" s="124"/>
      <c r="BZ38" s="124"/>
      <c r="CA38" s="124"/>
      <c r="CB38" s="124"/>
      <c r="CC38" s="124"/>
      <c r="CD38" s="124"/>
      <c r="CE38" s="124"/>
      <c r="CF38" s="124"/>
      <c r="CG38" s="124"/>
      <c r="CH38" s="124"/>
      <c r="CI38" s="124"/>
      <c r="CJ38" s="124"/>
      <c r="CK38" s="124"/>
      <c r="CL38" s="124"/>
      <c r="CM38" s="124"/>
      <c r="CN38" s="65"/>
      <c r="CO38" s="65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</row>
    <row r="39" spans="1:104" ht="21" customHeight="1" x14ac:dyDescent="0.2">
      <c r="A39" s="42"/>
      <c r="B39" s="55" t="s">
        <v>84</v>
      </c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22"/>
      <c r="BD39" s="122"/>
      <c r="BE39" s="122"/>
      <c r="BF39" s="122"/>
      <c r="BG39" s="122"/>
      <c r="BH39" s="122"/>
      <c r="BI39" s="122"/>
      <c r="BJ39" s="122"/>
      <c r="BK39" s="122"/>
      <c r="BL39" s="122"/>
      <c r="BM39" s="122"/>
      <c r="BN39" s="122"/>
      <c r="BO39" s="122"/>
      <c r="BP39" s="122"/>
      <c r="BQ39" s="122"/>
      <c r="BR39" s="122"/>
      <c r="BS39" s="122"/>
      <c r="BT39" s="122"/>
      <c r="BU39" s="122"/>
      <c r="BV39" s="122"/>
      <c r="BW39" s="122"/>
      <c r="BX39" s="122"/>
      <c r="BY39" s="122"/>
      <c r="BZ39" s="122"/>
      <c r="CA39" s="122"/>
      <c r="CB39" s="122"/>
      <c r="CC39" s="122"/>
      <c r="CD39" s="122"/>
      <c r="CE39" s="122"/>
      <c r="CF39" s="122"/>
      <c r="CG39" s="122"/>
      <c r="CH39" s="122"/>
      <c r="CI39" s="122"/>
      <c r="CJ39" s="122"/>
      <c r="CK39" s="122"/>
      <c r="CL39" s="122"/>
      <c r="CM39" s="122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</row>
    <row r="40" spans="1:104" ht="21" customHeight="1" x14ac:dyDescent="0.2">
      <c r="A40" s="42"/>
      <c r="B40" s="57" t="s">
        <v>85</v>
      </c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22"/>
      <c r="BB40" s="122"/>
      <c r="BC40" s="122"/>
      <c r="BD40" s="122"/>
      <c r="BE40" s="122"/>
      <c r="BF40" s="122"/>
      <c r="BG40" s="122"/>
      <c r="BH40" s="122"/>
      <c r="BI40" s="122"/>
      <c r="BJ40" s="122"/>
      <c r="BK40" s="122"/>
      <c r="BL40" s="122"/>
      <c r="BM40" s="122"/>
      <c r="BN40" s="122"/>
      <c r="BO40" s="122"/>
      <c r="BP40" s="122"/>
      <c r="BQ40" s="122"/>
      <c r="BR40" s="122"/>
      <c r="BS40" s="122"/>
      <c r="BT40" s="122"/>
      <c r="BU40" s="122"/>
      <c r="BV40" s="122"/>
      <c r="BW40" s="122"/>
      <c r="BX40" s="122"/>
      <c r="BY40" s="122"/>
      <c r="BZ40" s="122"/>
      <c r="CA40" s="122"/>
      <c r="CB40" s="122"/>
      <c r="CC40" s="122"/>
      <c r="CD40" s="122"/>
      <c r="CE40" s="122"/>
      <c r="CF40" s="122"/>
      <c r="CG40" s="122"/>
      <c r="CH40" s="122"/>
      <c r="CI40" s="122"/>
      <c r="CJ40" s="122"/>
      <c r="CK40" s="122"/>
      <c r="CL40" s="122"/>
      <c r="CM40" s="122"/>
      <c r="CN40" s="77"/>
      <c r="CO40" s="77"/>
      <c r="CP40" s="65"/>
      <c r="CQ40" s="65"/>
      <c r="CR40" s="65"/>
      <c r="CS40" s="65"/>
      <c r="CT40" s="65"/>
      <c r="CU40" s="65"/>
      <c r="CV40" s="65"/>
      <c r="CW40" s="65"/>
      <c r="CX40" s="65"/>
      <c r="CY40" s="65"/>
      <c r="CZ40" s="65"/>
    </row>
    <row r="41" spans="1:104" ht="21" customHeight="1" x14ac:dyDescent="0.2">
      <c r="A41" s="42"/>
      <c r="B41" s="55" t="s">
        <v>86</v>
      </c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  <c r="BD41" s="122"/>
      <c r="BE41" s="122"/>
      <c r="BF41" s="122"/>
      <c r="BG41" s="122"/>
      <c r="BH41" s="122"/>
      <c r="BI41" s="122"/>
      <c r="BJ41" s="122"/>
      <c r="BK41" s="122"/>
      <c r="BL41" s="122"/>
      <c r="BM41" s="122"/>
      <c r="BN41" s="122"/>
      <c r="BO41" s="122"/>
      <c r="BP41" s="122"/>
      <c r="BQ41" s="122"/>
      <c r="BR41" s="122"/>
      <c r="BS41" s="122"/>
      <c r="BT41" s="122"/>
      <c r="BU41" s="122"/>
      <c r="BV41" s="122"/>
      <c r="BW41" s="122"/>
      <c r="BX41" s="122"/>
      <c r="BY41" s="122"/>
      <c r="BZ41" s="122"/>
      <c r="CA41" s="122"/>
      <c r="CB41" s="122"/>
      <c r="CC41" s="122"/>
      <c r="CD41" s="122"/>
      <c r="CE41" s="122"/>
      <c r="CF41" s="122"/>
      <c r="CG41" s="122"/>
      <c r="CH41" s="122"/>
      <c r="CI41" s="122"/>
      <c r="CJ41" s="122"/>
      <c r="CK41" s="122"/>
      <c r="CL41" s="122"/>
      <c r="CM41" s="122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</row>
    <row r="42" spans="1:104" ht="21" customHeight="1" x14ac:dyDescent="0.2">
      <c r="A42" s="42"/>
      <c r="B42" s="57" t="s">
        <v>87</v>
      </c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2"/>
      <c r="BD42" s="122"/>
      <c r="BE42" s="122"/>
      <c r="BF42" s="122"/>
      <c r="BG42" s="122"/>
      <c r="BH42" s="122"/>
      <c r="BI42" s="122"/>
      <c r="BJ42" s="122"/>
      <c r="BK42" s="122"/>
      <c r="BL42" s="122"/>
      <c r="BM42" s="122"/>
      <c r="BN42" s="122"/>
      <c r="BO42" s="122"/>
      <c r="BP42" s="122"/>
      <c r="BQ42" s="122"/>
      <c r="BR42" s="122"/>
      <c r="BS42" s="122"/>
      <c r="BT42" s="122"/>
      <c r="BU42" s="122"/>
      <c r="BV42" s="122"/>
      <c r="BW42" s="122"/>
      <c r="BX42" s="122"/>
      <c r="BY42" s="122"/>
      <c r="BZ42" s="122"/>
      <c r="CA42" s="122"/>
      <c r="CB42" s="122"/>
      <c r="CC42" s="122"/>
      <c r="CD42" s="122"/>
      <c r="CE42" s="122"/>
      <c r="CF42" s="122"/>
      <c r="CG42" s="122"/>
      <c r="CH42" s="122"/>
      <c r="CI42" s="122"/>
      <c r="CJ42" s="122"/>
      <c r="CK42" s="122"/>
      <c r="CL42" s="122"/>
      <c r="CM42" s="122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</row>
    <row r="43" spans="1:104" ht="21" customHeight="1" x14ac:dyDescent="0.2">
      <c r="A43" s="42"/>
      <c r="B43" s="55" t="s">
        <v>88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61"/>
      <c r="CO43" s="61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</row>
    <row r="44" spans="1:104" ht="21" customHeight="1" x14ac:dyDescent="0.2">
      <c r="A44" s="42"/>
      <c r="B44" s="57" t="s">
        <v>89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</row>
    <row r="45" spans="1:104" ht="21" customHeight="1" x14ac:dyDescent="0.2">
      <c r="A45" s="42"/>
      <c r="B45" s="55" t="s">
        <v>90</v>
      </c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</row>
    <row r="46" spans="1:104" ht="21" customHeight="1" x14ac:dyDescent="0.2">
      <c r="A46" s="49"/>
      <c r="B46" s="57" t="s">
        <v>91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80"/>
      <c r="CO46" s="80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</row>
    <row r="47" spans="1:104" ht="21" customHeight="1" x14ac:dyDescent="0.2">
      <c r="A47" s="42"/>
      <c r="B47" s="81" t="s">
        <v>92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90"/>
      <c r="CO47" s="90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</row>
    <row r="48" spans="1:104" ht="21" customHeight="1" x14ac:dyDescent="0.2">
      <c r="A48" s="50"/>
      <c r="B48" s="82" t="s">
        <v>93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64"/>
      <c r="CO48" s="64"/>
      <c r="CP48" s="90"/>
      <c r="CQ48" s="90"/>
      <c r="CR48" s="90"/>
      <c r="CS48" s="90"/>
      <c r="CT48" s="90"/>
      <c r="CU48" s="90"/>
      <c r="CV48" s="90"/>
      <c r="CW48" s="90"/>
      <c r="CX48" s="90"/>
      <c r="CY48" s="90"/>
      <c r="CZ48" s="90"/>
    </row>
    <row r="49" spans="1:104" ht="21" customHeight="1" x14ac:dyDescent="0.2">
      <c r="A49" s="42"/>
      <c r="B49" s="81" t="s">
        <v>94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84"/>
      <c r="CO49" s="84"/>
      <c r="CP49" s="64"/>
      <c r="CQ49" s="64"/>
      <c r="CR49" s="64"/>
      <c r="CS49" s="64"/>
      <c r="CT49" s="64"/>
      <c r="CU49" s="64"/>
      <c r="CV49" s="64"/>
      <c r="CW49" s="64"/>
      <c r="CX49" s="64"/>
      <c r="CY49" s="64"/>
      <c r="CZ49" s="64"/>
    </row>
    <row r="50" spans="1:104" ht="21" customHeight="1" x14ac:dyDescent="0.2">
      <c r="A50" s="42"/>
      <c r="B50" s="83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  <c r="BD50" s="109"/>
      <c r="BE50" s="109"/>
      <c r="BF50" s="109"/>
      <c r="BG50" s="109"/>
      <c r="BH50" s="109"/>
      <c r="BI50" s="109"/>
      <c r="BJ50" s="109"/>
      <c r="BK50" s="109"/>
      <c r="BL50" s="109"/>
      <c r="BM50" s="109"/>
      <c r="BN50" s="109"/>
      <c r="BO50" s="109"/>
      <c r="BP50" s="109"/>
      <c r="BQ50" s="109"/>
      <c r="BR50" s="109"/>
      <c r="BS50" s="109"/>
      <c r="BT50" s="109"/>
      <c r="BU50" s="109"/>
      <c r="BV50" s="109"/>
      <c r="BW50" s="109"/>
      <c r="BX50" s="109"/>
      <c r="BY50" s="109"/>
      <c r="BZ50" s="109"/>
      <c r="CA50" s="109"/>
      <c r="CB50" s="109"/>
      <c r="CC50" s="109"/>
      <c r="CD50" s="109"/>
      <c r="CE50" s="109"/>
      <c r="CF50" s="109"/>
      <c r="CG50" s="109"/>
      <c r="CH50" s="109"/>
      <c r="CI50" s="109"/>
      <c r="CJ50" s="109"/>
      <c r="CK50" s="109"/>
      <c r="CL50" s="109"/>
      <c r="CM50" s="109"/>
      <c r="CN50" s="84"/>
      <c r="CO50" s="84"/>
      <c r="CP50" s="84"/>
      <c r="CQ50" s="84"/>
      <c r="CR50" s="84"/>
      <c r="CS50" s="84"/>
      <c r="CT50" s="84"/>
      <c r="CU50" s="84"/>
      <c r="CV50" s="84"/>
      <c r="CW50" s="84"/>
      <c r="CX50" s="84"/>
      <c r="CY50" s="84"/>
      <c r="CZ50" s="84"/>
    </row>
    <row r="51" spans="1:104" ht="21" customHeight="1" x14ac:dyDescent="0.2">
      <c r="A51" s="42"/>
      <c r="B51" s="85" t="s">
        <v>95</v>
      </c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  <c r="AZ51" s="110"/>
      <c r="BA51" s="110"/>
      <c r="BB51" s="110"/>
      <c r="BC51" s="110"/>
      <c r="BD51" s="110"/>
      <c r="BE51" s="110"/>
      <c r="BF51" s="110"/>
      <c r="BG51" s="110"/>
      <c r="BH51" s="110"/>
      <c r="BI51" s="110"/>
      <c r="BJ51" s="110"/>
      <c r="BK51" s="110"/>
      <c r="BL51" s="110"/>
      <c r="BM51" s="110"/>
      <c r="BN51" s="110"/>
      <c r="BO51" s="110"/>
      <c r="BP51" s="110"/>
      <c r="BQ51" s="110"/>
      <c r="BR51" s="110"/>
      <c r="BS51" s="110"/>
      <c r="BT51" s="110"/>
      <c r="BU51" s="110"/>
      <c r="BV51" s="110"/>
      <c r="BW51" s="110"/>
      <c r="BX51" s="110"/>
      <c r="BY51" s="110"/>
      <c r="BZ51" s="110"/>
      <c r="CA51" s="110"/>
      <c r="CB51" s="110"/>
      <c r="CC51" s="110"/>
      <c r="CD51" s="110"/>
      <c r="CE51" s="110"/>
      <c r="CF51" s="110"/>
      <c r="CG51" s="110"/>
      <c r="CH51" s="110"/>
      <c r="CI51" s="110"/>
      <c r="CJ51" s="110"/>
      <c r="CK51" s="110"/>
      <c r="CL51" s="110"/>
      <c r="CM51" s="110"/>
      <c r="CN51" s="87"/>
      <c r="CO51" s="87"/>
      <c r="CP51" s="84"/>
      <c r="CQ51" s="84"/>
      <c r="CR51" s="84"/>
      <c r="CS51" s="84"/>
      <c r="CT51" s="84"/>
      <c r="CU51" s="84"/>
      <c r="CV51" s="84"/>
      <c r="CW51" s="84"/>
      <c r="CX51" s="84"/>
      <c r="CY51" s="84"/>
      <c r="CZ51" s="84"/>
    </row>
    <row r="52" spans="1:104" ht="21" customHeight="1" x14ac:dyDescent="0.2">
      <c r="A52" s="42"/>
      <c r="B52" s="88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  <c r="AZ52" s="110"/>
      <c r="BA52" s="110"/>
      <c r="BB52" s="110"/>
      <c r="BC52" s="110"/>
      <c r="BD52" s="110"/>
      <c r="BE52" s="110"/>
      <c r="BF52" s="110"/>
      <c r="BG52" s="110"/>
      <c r="BH52" s="110"/>
      <c r="BI52" s="110"/>
      <c r="BJ52" s="110"/>
      <c r="BK52" s="110"/>
      <c r="BL52" s="110"/>
      <c r="BM52" s="110"/>
      <c r="BN52" s="110"/>
      <c r="BO52" s="110"/>
      <c r="BP52" s="110"/>
      <c r="BQ52" s="110"/>
      <c r="BR52" s="110"/>
      <c r="BS52" s="110"/>
      <c r="BT52" s="110"/>
      <c r="BU52" s="110"/>
      <c r="BV52" s="110"/>
      <c r="BW52" s="110"/>
      <c r="BX52" s="110"/>
      <c r="BY52" s="110"/>
      <c r="BZ52" s="110"/>
      <c r="CA52" s="110"/>
      <c r="CB52" s="110"/>
      <c r="CC52" s="110"/>
      <c r="CD52" s="110"/>
      <c r="CE52" s="110"/>
      <c r="CF52" s="110"/>
      <c r="CG52" s="110"/>
      <c r="CH52" s="110"/>
      <c r="CI52" s="110"/>
      <c r="CJ52" s="110"/>
      <c r="CK52" s="110"/>
      <c r="CL52" s="110"/>
      <c r="CM52" s="110"/>
      <c r="CN52" s="84"/>
      <c r="CO52" s="84"/>
      <c r="CP52" s="86"/>
      <c r="CQ52" s="86"/>
      <c r="CR52" s="86"/>
      <c r="CS52" s="86"/>
      <c r="CT52" s="86"/>
      <c r="CU52" s="86"/>
      <c r="CV52" s="86"/>
      <c r="CW52" s="86"/>
      <c r="CX52" s="91"/>
      <c r="CY52" s="91"/>
      <c r="CZ52" s="91"/>
    </row>
    <row r="53" spans="1:104" ht="21" customHeight="1" x14ac:dyDescent="0.2">
      <c r="A53" s="42"/>
      <c r="B53" s="85" t="s">
        <v>96</v>
      </c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  <c r="BJ53" s="111"/>
      <c r="BK53" s="111"/>
      <c r="BL53" s="111"/>
      <c r="BM53" s="111"/>
      <c r="BN53" s="111"/>
      <c r="BO53" s="111"/>
      <c r="BP53" s="111"/>
      <c r="BQ53" s="111"/>
      <c r="BR53" s="111"/>
      <c r="BS53" s="111"/>
      <c r="BT53" s="111"/>
      <c r="BU53" s="111"/>
      <c r="BV53" s="111"/>
      <c r="BW53" s="111"/>
      <c r="BX53" s="111"/>
      <c r="BY53" s="111"/>
      <c r="BZ53" s="111"/>
      <c r="CA53" s="111"/>
      <c r="CB53" s="111"/>
      <c r="CC53" s="111"/>
      <c r="CD53" s="111"/>
      <c r="CE53" s="111"/>
      <c r="CF53" s="111"/>
      <c r="CG53" s="111"/>
      <c r="CH53" s="111"/>
      <c r="CI53" s="111"/>
      <c r="CJ53" s="111"/>
      <c r="CK53" s="111"/>
      <c r="CL53" s="111"/>
      <c r="CM53" s="111"/>
      <c r="CN53" s="89"/>
      <c r="CO53" s="89"/>
      <c r="CP53" s="89"/>
      <c r="CQ53" s="89"/>
      <c r="CR53" s="89"/>
      <c r="CS53" s="89"/>
      <c r="CT53" s="89"/>
      <c r="CU53" s="89"/>
      <c r="CV53" s="89"/>
      <c r="CW53" s="89"/>
      <c r="CX53" s="89"/>
      <c r="CY53" s="89"/>
      <c r="CZ53" s="89"/>
    </row>
    <row r="54" spans="1:104" ht="21" customHeight="1" x14ac:dyDescent="0.2">
      <c r="A54" s="51"/>
      <c r="B54" s="85" t="s">
        <v>97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  <c r="BJ54" s="111"/>
      <c r="BK54" s="111"/>
      <c r="BL54" s="111"/>
      <c r="BM54" s="111"/>
      <c r="BN54" s="111"/>
      <c r="BO54" s="111"/>
      <c r="BP54" s="111"/>
      <c r="BQ54" s="111"/>
      <c r="BR54" s="111"/>
      <c r="BS54" s="111"/>
      <c r="BT54" s="111"/>
      <c r="BU54" s="111"/>
      <c r="BV54" s="111"/>
      <c r="BW54" s="111"/>
      <c r="BX54" s="111"/>
      <c r="BY54" s="111"/>
      <c r="BZ54" s="111"/>
      <c r="CA54" s="111"/>
      <c r="CB54" s="111"/>
      <c r="CC54" s="111"/>
      <c r="CD54" s="111"/>
      <c r="CE54" s="111"/>
      <c r="CF54" s="111"/>
      <c r="CG54" s="111"/>
      <c r="CH54" s="111"/>
      <c r="CI54" s="111"/>
      <c r="CJ54" s="111"/>
      <c r="CK54" s="111"/>
      <c r="CL54" s="111"/>
      <c r="CM54" s="111"/>
      <c r="CN54" s="89"/>
      <c r="CO54" s="89"/>
      <c r="CP54" s="89"/>
      <c r="CQ54" s="89"/>
      <c r="CR54" s="89"/>
      <c r="CS54" s="89"/>
      <c r="CT54" s="89"/>
      <c r="CU54" s="89"/>
      <c r="CV54" s="89"/>
      <c r="CW54" s="89"/>
      <c r="CX54" s="89"/>
      <c r="CY54" s="89"/>
      <c r="CZ54" s="89"/>
    </row>
    <row r="55" spans="1:104" ht="21" customHeight="1" x14ac:dyDescent="0.2">
      <c r="A55" s="51"/>
      <c r="B55" s="85" t="s">
        <v>98</v>
      </c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 t="str">
        <f t="shared" ref="CK55:CZ55" si="2">IF((CK53-CK54)=0,"",(CK53-CK54))</f>
        <v/>
      </c>
      <c r="CL55" s="37" t="str">
        <f t="shared" si="2"/>
        <v/>
      </c>
      <c r="CM55" s="37" t="str">
        <f t="shared" si="2"/>
        <v/>
      </c>
      <c r="CN55" s="87" t="str">
        <f t="shared" si="2"/>
        <v/>
      </c>
      <c r="CO55" s="87" t="str">
        <f t="shared" si="2"/>
        <v/>
      </c>
      <c r="CP55" s="87" t="str">
        <f t="shared" si="2"/>
        <v/>
      </c>
      <c r="CQ55" s="87" t="str">
        <f t="shared" si="2"/>
        <v/>
      </c>
      <c r="CR55" s="87" t="str">
        <f t="shared" si="2"/>
        <v/>
      </c>
      <c r="CS55" s="87" t="str">
        <f t="shared" si="2"/>
        <v/>
      </c>
      <c r="CT55" s="87" t="str">
        <f t="shared" si="2"/>
        <v/>
      </c>
      <c r="CU55" s="87" t="str">
        <f t="shared" si="2"/>
        <v/>
      </c>
      <c r="CV55" s="87" t="str">
        <f t="shared" si="2"/>
        <v/>
      </c>
      <c r="CW55" s="87" t="str">
        <f t="shared" si="2"/>
        <v/>
      </c>
      <c r="CX55" s="87" t="str">
        <f t="shared" si="2"/>
        <v/>
      </c>
      <c r="CY55" s="87" t="str">
        <f t="shared" si="2"/>
        <v/>
      </c>
      <c r="CZ55" s="87" t="str">
        <f t="shared" si="2"/>
        <v/>
      </c>
    </row>
    <row r="56" spans="1:104" ht="21" customHeight="1" x14ac:dyDescent="0.2">
      <c r="A56" s="51"/>
      <c r="B56" s="55" t="s">
        <v>99</v>
      </c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</row>
    <row r="57" spans="1:104" ht="21" customHeight="1" x14ac:dyDescent="0.2">
      <c r="A57" s="51"/>
      <c r="B57" s="55" t="s">
        <v>100</v>
      </c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  <c r="AW57" s="112"/>
      <c r="AX57" s="112"/>
      <c r="AY57" s="112"/>
      <c r="AZ57" s="112"/>
      <c r="BA57" s="112"/>
      <c r="BB57" s="112"/>
      <c r="BC57" s="112"/>
      <c r="BD57" s="112"/>
      <c r="BE57" s="112"/>
      <c r="BF57" s="112"/>
      <c r="BG57" s="112"/>
      <c r="BH57" s="112"/>
      <c r="BI57" s="112"/>
      <c r="BJ57" s="112"/>
      <c r="BK57" s="112"/>
      <c r="BL57" s="112"/>
      <c r="BM57" s="112"/>
      <c r="BN57" s="112"/>
      <c r="BO57" s="112"/>
      <c r="BP57" s="112"/>
      <c r="BQ57" s="112"/>
      <c r="BR57" s="112"/>
      <c r="BS57" s="112"/>
      <c r="BT57" s="112"/>
      <c r="BU57" s="112"/>
      <c r="BV57" s="112"/>
      <c r="BW57" s="112"/>
      <c r="BX57" s="112"/>
      <c r="BY57" s="112"/>
      <c r="BZ57" s="112"/>
      <c r="CA57" s="112"/>
      <c r="CB57" s="112"/>
      <c r="CC57" s="112"/>
      <c r="CD57" s="112"/>
      <c r="CE57" s="112"/>
      <c r="CF57" s="112"/>
      <c r="CG57" s="112"/>
      <c r="CH57" s="112"/>
      <c r="CI57" s="112"/>
      <c r="CJ57" s="112"/>
      <c r="CK57" s="112"/>
      <c r="CL57" s="112"/>
      <c r="CM57" s="112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  <c r="CY57" s="61"/>
      <c r="CZ57" s="61"/>
    </row>
    <row r="58" spans="1:104" ht="21" customHeight="1" x14ac:dyDescent="0.2">
      <c r="A58" s="51"/>
      <c r="B58" s="55" t="s">
        <v>101</v>
      </c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  <c r="AY58" s="113"/>
      <c r="AZ58" s="113"/>
      <c r="BA58" s="113"/>
      <c r="BB58" s="113"/>
      <c r="BC58" s="113"/>
      <c r="BD58" s="113"/>
      <c r="BE58" s="113"/>
      <c r="BF58" s="113"/>
      <c r="BG58" s="113"/>
      <c r="BH58" s="113"/>
      <c r="BI58" s="113"/>
      <c r="BJ58" s="113"/>
      <c r="BK58" s="113"/>
      <c r="BL58" s="113"/>
      <c r="BM58" s="113"/>
      <c r="BN58" s="113"/>
      <c r="BO58" s="113"/>
      <c r="BP58" s="113"/>
      <c r="BQ58" s="113"/>
      <c r="BR58" s="113"/>
      <c r="BS58" s="113"/>
      <c r="BT58" s="113"/>
      <c r="BU58" s="113"/>
      <c r="BV58" s="113"/>
      <c r="BW58" s="113"/>
      <c r="BX58" s="113"/>
      <c r="BY58" s="113"/>
      <c r="BZ58" s="113"/>
      <c r="CA58" s="113"/>
      <c r="CB58" s="113"/>
      <c r="CC58" s="113"/>
      <c r="CD58" s="113"/>
      <c r="CE58" s="113"/>
      <c r="CF58" s="113"/>
      <c r="CG58" s="113"/>
      <c r="CH58" s="113"/>
      <c r="CI58" s="113"/>
      <c r="CJ58" s="113"/>
      <c r="CK58" s="113"/>
      <c r="CL58" s="113"/>
      <c r="CM58" s="113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</row>
    <row r="59" spans="1:104" ht="15.75" customHeight="1" x14ac:dyDescent="0.2"/>
    <row r="60" spans="1:104" ht="15.75" customHeight="1" x14ac:dyDescent="0.2"/>
    <row r="73" spans="3:13" ht="21" hidden="1" customHeight="1" x14ac:dyDescent="0.2">
      <c r="C73" s="37"/>
      <c r="D73" s="37"/>
      <c r="E73" s="40"/>
      <c r="F73" s="40"/>
      <c r="G73" s="40"/>
      <c r="H73" s="40"/>
      <c r="I73" s="40"/>
      <c r="J73" s="40"/>
      <c r="K73" s="40"/>
      <c r="L73" s="40"/>
      <c r="M73" s="40"/>
    </row>
    <row r="74" spans="3:13" ht="21" hidden="1" customHeight="1" x14ac:dyDescent="0.2">
      <c r="C74" s="38"/>
      <c r="D74" s="37"/>
      <c r="E74" s="40"/>
      <c r="F74" s="40"/>
      <c r="G74" s="40"/>
      <c r="H74" s="40"/>
      <c r="I74" s="40"/>
      <c r="J74" s="40"/>
      <c r="K74" s="40"/>
      <c r="L74" s="40"/>
      <c r="M74" s="40"/>
    </row>
  </sheetData>
  <mergeCells count="3">
    <mergeCell ref="A1:B1"/>
    <mergeCell ref="D1:J1"/>
    <mergeCell ref="O1:Q1"/>
  </mergeCells>
  <conditionalFormatting sqref="C59:CZ74 CN3:CZ58">
    <cfRule type="expression" dxfId="352" priority="96">
      <formula>EVEN(ROW()) = ROW()</formula>
    </cfRule>
  </conditionalFormatting>
  <conditionalFormatting sqref="C5:CM5 C52:CM52">
    <cfRule type="cellIs" dxfId="120" priority="15" operator="between">
      <formula>1</formula>
      <formula>79</formula>
    </cfRule>
  </conditionalFormatting>
  <conditionalFormatting sqref="C7:CM7 C54:CM54">
    <cfRule type="cellIs" dxfId="118" priority="5" operator="between">
      <formula>30</formula>
      <formula>99</formula>
    </cfRule>
    <cfRule type="cellIs" dxfId="119" priority="16" operator="between">
      <formula>1</formula>
      <formula>23</formula>
    </cfRule>
  </conditionalFormatting>
  <conditionalFormatting sqref="C10:CM10 C57:CM57">
    <cfRule type="cellIs" dxfId="117" priority="30" operator="between">
      <formula>150</formula>
      <formula>201</formula>
    </cfRule>
    <cfRule type="cellIs" dxfId="116" priority="31" operator="between">
      <formula>200</formula>
      <formula>1000</formula>
    </cfRule>
  </conditionalFormatting>
  <conditionalFormatting sqref="C11:CM11 C58:CM58">
    <cfRule type="cellIs" dxfId="115" priority="12" operator="between">
      <formula>16</formula>
      <formula>1000</formula>
    </cfRule>
  </conditionalFormatting>
  <conditionalFormatting sqref="C12:CM12">
    <cfRule type="cellIs" dxfId="113" priority="4" operator="between">
      <formula>1</formula>
      <formula>6.9</formula>
    </cfRule>
    <cfRule type="cellIs" dxfId="114" priority="17" operator="between">
      <formula>7</formula>
      <formula>8.9</formula>
    </cfRule>
  </conditionalFormatting>
  <conditionalFormatting sqref="C14:CM14">
    <cfRule type="cellIs" dxfId="111" priority="3" operator="between">
      <formula>10501</formula>
      <formula>100000</formula>
    </cfRule>
    <cfRule type="cellIs" dxfId="112" priority="18" operator="between">
      <formula>1</formula>
      <formula>3500</formula>
    </cfRule>
  </conditionalFormatting>
  <conditionalFormatting sqref="C19:CM19">
    <cfRule type="cellIs" dxfId="110" priority="20" operator="greaterThan">
      <formula>100</formula>
    </cfRule>
    <cfRule type="cellIs" dxfId="109" priority="21" operator="between">
      <formula>80</formula>
      <formula>400</formula>
    </cfRule>
  </conditionalFormatting>
  <conditionalFormatting sqref="C20:CM20">
    <cfRule type="cellIs" dxfId="108" priority="22" operator="greaterThanOrEqual">
      <formula>2</formula>
    </cfRule>
    <cfRule type="cellIs" dxfId="107" priority="23" operator="between">
      <formula>1.2</formula>
      <formula>1.99</formula>
    </cfRule>
  </conditionalFormatting>
  <conditionalFormatting sqref="C22:CM22">
    <cfRule type="cellIs" dxfId="105" priority="1" operator="between">
      <formula>146</formula>
      <formula>200</formula>
    </cfRule>
    <cfRule type="cellIs" dxfId="106" priority="24" operator="between">
      <formula>1</formula>
      <formula>134</formula>
    </cfRule>
  </conditionalFormatting>
  <conditionalFormatting sqref="C23:CM23">
    <cfRule type="cellIs" dxfId="104" priority="28" operator="between">
      <formula>3</formula>
      <formula>4</formula>
    </cfRule>
  </conditionalFormatting>
  <conditionalFormatting sqref="C25:CM25">
    <cfRule type="cellIs" dxfId="103" priority="25" operator="between">
      <formula>0.1</formula>
      <formula>1.99</formula>
    </cfRule>
  </conditionalFormatting>
  <conditionalFormatting sqref="C26:CM26">
    <cfRule type="cellIs" dxfId="102" priority="26" operator="between">
      <formula>0.1</formula>
      <formula>1.1</formula>
    </cfRule>
  </conditionalFormatting>
  <conditionalFormatting sqref="C27:CM27">
    <cfRule type="cellIs" dxfId="101" priority="27" operator="between">
      <formula>0.1</formula>
      <formula>2</formula>
    </cfRule>
  </conditionalFormatting>
  <conditionalFormatting sqref="C3:CM58">
    <cfRule type="expression" dxfId="100" priority="32">
      <formula>EVEN(ROW()) = ROW()</formula>
    </cfRule>
  </conditionalFormatting>
  <conditionalFormatting sqref="C23:CM23">
    <cfRule type="cellIs" dxfId="97" priority="7" operator="between">
      <formula>1</formula>
      <formula>2.9</formula>
    </cfRule>
    <cfRule type="cellIs" dxfId="98" priority="8" operator="between">
      <formula>5.8</formula>
      <formula>25</formula>
    </cfRule>
    <cfRule type="cellIs" dxfId="99" priority="10" operator="between">
      <formula>3</formula>
      <formula>3.9</formula>
    </cfRule>
  </conditionalFormatting>
  <conditionalFormatting sqref="C3:CM3 C50:CM50">
    <cfRule type="cellIs" dxfId="95" priority="9" operator="between">
      <formula>7.46</formula>
      <formula>8</formula>
    </cfRule>
    <cfRule type="cellIs" dxfId="96" priority="14" operator="between">
      <formula>6</formula>
      <formula>7.34</formula>
    </cfRule>
  </conditionalFormatting>
  <conditionalFormatting sqref="C4:CM4 C51:CM51">
    <cfRule type="cellIs" dxfId="93" priority="6" operator="between">
      <formula>46</formula>
      <formula>99</formula>
    </cfRule>
    <cfRule type="cellIs" dxfId="94" priority="11" operator="between">
      <formula>1</formula>
      <formula>35</formula>
    </cfRule>
  </conditionalFormatting>
  <conditionalFormatting sqref="C10:CM10 C57:CM57">
    <cfRule type="cellIs" dxfId="92" priority="29" operator="between">
      <formula>1</formula>
      <formula>150</formula>
    </cfRule>
  </conditionalFormatting>
  <conditionalFormatting sqref="C18:CM18">
    <cfRule type="cellIs" dxfId="90" priority="2" operator="between">
      <formula>451000</formula>
      <formula>600000</formula>
    </cfRule>
    <cfRule type="cellIs" dxfId="91" priority="19" operator="between">
      <formula>1</formula>
      <formula>100000</formula>
    </cfRule>
  </conditionalFormatting>
  <conditionalFormatting sqref="C33:CM33">
    <cfRule type="cellIs" dxfId="89" priority="13" operator="between">
      <formula>1%</formula>
      <formula>69%</formula>
    </cfRule>
  </conditionalFormatting>
  <dataValidations disablePrompts="1" count="4">
    <dataValidation type="list" allowBlank="1" sqref="CX43:CZ43" xr:uid="{00000000-0002-0000-0300-000000000000}">
      <formula1>"Normais,Hipoglicêmico,1 Escape,2 Escapes,Disglicêmico"</formula1>
    </dataValidation>
    <dataValidation type="list" allowBlank="1" sqref="CX45:CZ45" xr:uid="{00000000-0002-0000-0300-000001000000}">
      <formula1>"Via oral, Progressão - Via SNE,Meta - Via SNE ,Zero"</formula1>
    </dataValidation>
    <dataValidation type="list" allowBlank="1" sqref="CX44:CZ44" xr:uid="{00000000-0002-0000-0300-000002000000}">
      <formula1>"-,1 Pico,2 Picos,3 + Picos"</formula1>
    </dataValidation>
    <dataValidation type="list" allowBlank="1" sqref="CX46:CZ46" xr:uid="{00000000-0002-0000-0300-000003000000}">
      <formula1>"Sem relatos,1x,2x,3x ou mais"</formula1>
    </dataValidation>
  </dataValidations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17"/>
  <sheetViews>
    <sheetView topLeftCell="F1" workbookViewId="0"/>
  </sheetViews>
  <sheetFormatPr defaultColWidth="12.5703125" defaultRowHeight="15.75" customHeight="1" x14ac:dyDescent="0.2"/>
  <cols>
    <col min="1" max="5" width="8.5703125" hidden="1" customWidth="1"/>
    <col min="6" max="6" width="9.140625" customWidth="1"/>
    <col min="7" max="7" width="13.140625" customWidth="1"/>
    <col min="8" max="8" width="6.85546875" customWidth="1"/>
    <col min="9" max="11" width="9.28515625" customWidth="1"/>
    <col min="12" max="12" width="18" customWidth="1"/>
    <col min="13" max="13" width="10.42578125" customWidth="1"/>
    <col min="14" max="14" width="30" customWidth="1"/>
    <col min="15" max="15" width="82.42578125" customWidth="1"/>
    <col min="16" max="26" width="8.5703125" customWidth="1"/>
  </cols>
  <sheetData>
    <row r="2" spans="7:15" ht="15" x14ac:dyDescent="0.25">
      <c r="H2" s="13" t="s">
        <v>18</v>
      </c>
      <c r="I2" s="13" t="s">
        <v>19</v>
      </c>
      <c r="J2" s="13" t="s">
        <v>20</v>
      </c>
      <c r="K2" s="13" t="s">
        <v>21</v>
      </c>
      <c r="L2" s="12"/>
    </row>
    <row r="3" spans="7:15" ht="15" x14ac:dyDescent="0.25">
      <c r="G3" s="14" t="s">
        <v>22</v>
      </c>
      <c r="H3" s="15">
        <v>3</v>
      </c>
      <c r="I3" s="16">
        <v>4</v>
      </c>
      <c r="J3" s="15">
        <v>250</v>
      </c>
      <c r="K3" s="15">
        <v>60</v>
      </c>
      <c r="L3" s="17">
        <f>(((I3*4)/J3)*H3/60)*1000/K3</f>
        <v>5.3333333333333337E-2</v>
      </c>
    </row>
    <row r="4" spans="7:15" ht="15" x14ac:dyDescent="0.25">
      <c r="G4" s="14" t="s">
        <v>23</v>
      </c>
      <c r="H4" s="15">
        <v>6</v>
      </c>
      <c r="I4" s="16">
        <v>2</v>
      </c>
      <c r="J4" s="16">
        <v>100</v>
      </c>
      <c r="K4" s="16"/>
      <c r="L4" s="18">
        <f>(((I4*20)/J4)*H4/60)</f>
        <v>4.0000000000000008E-2</v>
      </c>
    </row>
    <row r="5" spans="7:15" ht="15" x14ac:dyDescent="0.25">
      <c r="G5" s="14" t="s">
        <v>24</v>
      </c>
      <c r="H5" s="15">
        <v>12</v>
      </c>
      <c r="I5" s="15">
        <v>4</v>
      </c>
      <c r="J5" s="16">
        <v>250</v>
      </c>
      <c r="K5" s="15">
        <v>90</v>
      </c>
      <c r="L5" s="17">
        <f>(((I5*250)/J5)*H5/60)*1000/K5</f>
        <v>8.8888888888888893</v>
      </c>
    </row>
    <row r="6" spans="7:15" ht="15" x14ac:dyDescent="0.25">
      <c r="G6" s="19"/>
      <c r="H6" s="12"/>
      <c r="I6" s="12"/>
      <c r="J6" s="12"/>
      <c r="K6" s="12"/>
      <c r="L6" s="12"/>
    </row>
    <row r="7" spans="7:15" ht="15" x14ac:dyDescent="0.25">
      <c r="G7" s="19"/>
      <c r="H7" s="13" t="s">
        <v>18</v>
      </c>
      <c r="I7" s="13" t="s">
        <v>19</v>
      </c>
      <c r="J7" s="13" t="s">
        <v>20</v>
      </c>
      <c r="K7" s="13" t="s">
        <v>21</v>
      </c>
      <c r="L7" s="12"/>
      <c r="N7" s="20" t="s">
        <v>25</v>
      </c>
      <c r="O7" s="20" t="s">
        <v>26</v>
      </c>
    </row>
    <row r="8" spans="7:15" ht="15" x14ac:dyDescent="0.25">
      <c r="G8" s="21" t="s">
        <v>27</v>
      </c>
      <c r="H8" s="15">
        <v>25</v>
      </c>
      <c r="I8" s="16">
        <v>4</v>
      </c>
      <c r="J8" s="16">
        <v>250</v>
      </c>
      <c r="K8" s="15">
        <v>100</v>
      </c>
      <c r="L8" s="22">
        <f>(((I8*500)/J8)*H8)/K8</f>
        <v>2</v>
      </c>
      <c r="N8" s="23" t="s">
        <v>28</v>
      </c>
      <c r="O8" s="23"/>
    </row>
    <row r="9" spans="7:15" ht="15" x14ac:dyDescent="0.25">
      <c r="G9" s="21" t="s">
        <v>29</v>
      </c>
      <c r="H9" s="15">
        <v>35</v>
      </c>
      <c r="I9" s="16">
        <v>10</v>
      </c>
      <c r="J9" s="16">
        <f>(I9*20)</f>
        <v>200</v>
      </c>
      <c r="K9" s="15">
        <v>100</v>
      </c>
      <c r="L9" s="24">
        <f>(((I9*200)/J9)*H9)/K9</f>
        <v>3.5</v>
      </c>
      <c r="M9" s="25" t="s">
        <v>30</v>
      </c>
      <c r="N9" s="26" t="s">
        <v>31</v>
      </c>
      <c r="O9" s="23" t="s">
        <v>32</v>
      </c>
    </row>
    <row r="10" spans="7:15" ht="15" x14ac:dyDescent="0.25">
      <c r="G10" s="21" t="s">
        <v>33</v>
      </c>
      <c r="H10" s="15">
        <v>20</v>
      </c>
      <c r="I10" s="16">
        <v>2</v>
      </c>
      <c r="J10" s="16">
        <v>100</v>
      </c>
      <c r="K10" s="15">
        <v>100</v>
      </c>
      <c r="L10" s="27">
        <f>(((I10*500)/J10)*H10)/K10</f>
        <v>2</v>
      </c>
      <c r="N10" s="23" t="s">
        <v>34</v>
      </c>
      <c r="O10" s="23" t="s">
        <v>35</v>
      </c>
    </row>
    <row r="11" spans="7:15" ht="15" x14ac:dyDescent="0.25">
      <c r="G11" s="21" t="s">
        <v>36</v>
      </c>
      <c r="H11" s="16">
        <v>15</v>
      </c>
      <c r="I11" s="16">
        <v>2</v>
      </c>
      <c r="J11" s="16">
        <v>100</v>
      </c>
      <c r="K11" s="15">
        <v>105</v>
      </c>
      <c r="L11" s="28">
        <f>(((I11*200)/J11)*H11)/K11</f>
        <v>0.5714285714285714</v>
      </c>
      <c r="N11" s="23" t="s">
        <v>37</v>
      </c>
      <c r="O11" s="23"/>
    </row>
    <row r="12" spans="7:15" ht="15" x14ac:dyDescent="0.25">
      <c r="G12" s="21" t="s">
        <v>38</v>
      </c>
      <c r="H12" s="15">
        <v>30</v>
      </c>
      <c r="I12" s="16">
        <v>4</v>
      </c>
      <c r="J12" s="16">
        <v>250</v>
      </c>
      <c r="K12" s="15">
        <v>100</v>
      </c>
      <c r="L12" s="27">
        <f>(((I12*50)/J12)*H12)/K12</f>
        <v>0.24</v>
      </c>
      <c r="N12" s="23" t="s">
        <v>39</v>
      </c>
      <c r="O12" s="23" t="s">
        <v>40</v>
      </c>
    </row>
    <row r="13" spans="7:15" ht="15" x14ac:dyDescent="0.25">
      <c r="G13" s="29" t="s">
        <v>41</v>
      </c>
      <c r="H13" s="15">
        <v>10</v>
      </c>
      <c r="I13" s="15">
        <v>10</v>
      </c>
      <c r="J13" s="15">
        <v>100</v>
      </c>
      <c r="K13" s="15">
        <v>100</v>
      </c>
      <c r="L13" s="17">
        <f>(((I13*50)/J13)*H13/60)*1000/K13</f>
        <v>8.3333333333333339</v>
      </c>
      <c r="N13" s="23" t="s">
        <v>42</v>
      </c>
      <c r="O13" s="23"/>
    </row>
    <row r="14" spans="7:15" ht="15" x14ac:dyDescent="0.25">
      <c r="G14" s="29" t="s">
        <v>43</v>
      </c>
      <c r="H14" s="15">
        <v>10</v>
      </c>
      <c r="I14" s="15">
        <v>10</v>
      </c>
      <c r="J14" s="15">
        <v>100</v>
      </c>
      <c r="K14" s="15">
        <v>90</v>
      </c>
      <c r="L14" s="17">
        <f>(((I14*10)/J14)*H14/60)*1000/K14</f>
        <v>1.8518518518518516</v>
      </c>
    </row>
    <row r="15" spans="7:15" ht="15" x14ac:dyDescent="0.25">
      <c r="G15" s="19"/>
      <c r="H15" s="19"/>
      <c r="I15" s="19"/>
      <c r="J15" s="19"/>
      <c r="K15" s="19"/>
      <c r="L15" s="19"/>
    </row>
    <row r="16" spans="7:15" ht="15" x14ac:dyDescent="0.25">
      <c r="G16" s="19"/>
      <c r="H16" s="13" t="s">
        <v>44</v>
      </c>
      <c r="I16" s="13" t="s">
        <v>45</v>
      </c>
      <c r="J16" s="13" t="s">
        <v>46</v>
      </c>
      <c r="K16" s="13" t="s">
        <v>9</v>
      </c>
      <c r="L16" s="12"/>
    </row>
    <row r="17" spans="7:12" ht="15" x14ac:dyDescent="0.25">
      <c r="G17" s="21" t="s">
        <v>47</v>
      </c>
      <c r="H17" s="16">
        <v>3000</v>
      </c>
      <c r="I17" s="16">
        <v>80</v>
      </c>
      <c r="J17" s="16">
        <v>24</v>
      </c>
      <c r="K17" s="16" t="s">
        <v>9</v>
      </c>
      <c r="L17" s="30">
        <f>((H17/I17)/J17)</f>
        <v>1.5625</v>
      </c>
    </row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41"/>
  <sheetViews>
    <sheetView workbookViewId="0">
      <selection activeCell="B26" sqref="B26:B28"/>
    </sheetView>
  </sheetViews>
  <sheetFormatPr defaultColWidth="12.5703125" defaultRowHeight="15.75" customHeight="1" x14ac:dyDescent="0.2"/>
  <cols>
    <col min="1" max="1" width="9.140625" customWidth="1"/>
    <col min="2" max="2" width="40.42578125" customWidth="1"/>
    <col min="3" max="3" width="13.85546875" customWidth="1"/>
    <col min="4" max="4" width="16.42578125" customWidth="1"/>
    <col min="5" max="5" width="30.7109375" customWidth="1"/>
    <col min="6" max="6" width="52.42578125" customWidth="1"/>
    <col min="7" max="7" width="55.7109375" customWidth="1"/>
    <col min="8" max="9" width="42.85546875" customWidth="1"/>
    <col min="10" max="10" width="30.42578125" customWidth="1"/>
    <col min="11" max="11" width="30.42578125" hidden="1" customWidth="1"/>
    <col min="12" max="31" width="12.5703125" hidden="1"/>
  </cols>
  <sheetData>
    <row r="1" spans="1:10" ht="12.75" x14ac:dyDescent="0.2">
      <c r="A1" s="104" t="s">
        <v>0</v>
      </c>
      <c r="B1" s="105"/>
      <c r="C1" s="1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</v>
      </c>
      <c r="J1" s="2" t="s">
        <v>8</v>
      </c>
    </row>
    <row r="2" spans="1:10" ht="12.75" x14ac:dyDescent="0.2">
      <c r="A2" s="95" t="s">
        <v>102</v>
      </c>
      <c r="B2" s="95"/>
      <c r="C2" s="8"/>
      <c r="D2" s="3"/>
      <c r="E2" s="3"/>
      <c r="F2" s="3"/>
      <c r="G2" s="3" t="s">
        <v>9</v>
      </c>
      <c r="H2" s="3"/>
      <c r="I2" s="3"/>
      <c r="J2" s="3"/>
    </row>
    <row r="3" spans="1:10" ht="12.75" x14ac:dyDescent="0.2">
      <c r="A3" s="93"/>
      <c r="B3" s="93"/>
      <c r="C3" s="3"/>
      <c r="D3" s="3"/>
      <c r="E3" s="3"/>
      <c r="F3" s="3"/>
      <c r="G3" s="3"/>
      <c r="H3" s="3"/>
      <c r="I3" s="3"/>
      <c r="J3" s="3"/>
    </row>
    <row r="4" spans="1:10" ht="12.75" x14ac:dyDescent="0.2">
      <c r="A4" s="93"/>
      <c r="B4" s="94"/>
      <c r="C4" s="3"/>
      <c r="D4" s="3"/>
      <c r="E4" s="3"/>
      <c r="F4" s="3"/>
      <c r="G4" s="3"/>
      <c r="H4" s="3"/>
      <c r="I4" s="3"/>
      <c r="J4" s="3"/>
    </row>
    <row r="5" spans="1:10" ht="12.75" x14ac:dyDescent="0.2">
      <c r="A5" s="94"/>
      <c r="B5" s="96" t="s">
        <v>2</v>
      </c>
      <c r="C5" s="97"/>
      <c r="D5" s="97"/>
      <c r="E5" s="97"/>
      <c r="F5" s="97"/>
      <c r="G5" s="97"/>
      <c r="H5" s="97"/>
      <c r="I5" s="97"/>
      <c r="J5" s="98"/>
    </row>
    <row r="6" spans="1:10" ht="12.75" x14ac:dyDescent="0.2">
      <c r="A6" s="100" t="s">
        <v>103</v>
      </c>
      <c r="B6" s="100"/>
      <c r="C6" s="4"/>
      <c r="D6" s="5"/>
      <c r="E6" s="5"/>
      <c r="F6" s="5"/>
      <c r="G6" s="5"/>
      <c r="H6" s="5"/>
      <c r="I6" s="5"/>
      <c r="J6" s="5"/>
    </row>
    <row r="7" spans="1:10" ht="12.75" x14ac:dyDescent="0.2">
      <c r="A7" s="93"/>
      <c r="B7" s="93"/>
      <c r="C7" s="4"/>
      <c r="D7" s="5"/>
      <c r="E7" s="5"/>
      <c r="F7" s="5"/>
      <c r="G7" s="5"/>
      <c r="H7" s="5"/>
      <c r="I7" s="5"/>
      <c r="J7" s="5"/>
    </row>
    <row r="8" spans="1:10" ht="12.75" x14ac:dyDescent="0.2">
      <c r="A8" s="93"/>
      <c r="B8" s="94"/>
      <c r="C8" s="5"/>
      <c r="D8" s="5"/>
      <c r="E8" s="5"/>
      <c r="F8" s="5"/>
      <c r="G8" s="5"/>
      <c r="H8" s="5"/>
      <c r="I8" s="5"/>
      <c r="J8" s="5"/>
    </row>
    <row r="9" spans="1:10" ht="12.75" x14ac:dyDescent="0.2">
      <c r="A9" s="94"/>
      <c r="B9" s="7" t="s">
        <v>2</v>
      </c>
      <c r="C9" s="10"/>
      <c r="D9" s="10"/>
      <c r="E9" s="10"/>
      <c r="F9" s="10"/>
      <c r="G9" s="10"/>
      <c r="H9" s="10"/>
      <c r="I9" s="10"/>
      <c r="J9" s="11"/>
    </row>
    <row r="10" spans="1:10" ht="12.75" x14ac:dyDescent="0.2">
      <c r="A10" s="92" t="s">
        <v>10</v>
      </c>
      <c r="B10" s="95"/>
      <c r="C10" s="8"/>
      <c r="D10" s="6"/>
      <c r="E10" s="6"/>
      <c r="F10" s="6"/>
      <c r="G10" s="6"/>
      <c r="H10" s="6"/>
      <c r="I10" s="6"/>
      <c r="J10" s="6"/>
    </row>
    <row r="11" spans="1:10" ht="12.75" x14ac:dyDescent="0.2">
      <c r="A11" s="93"/>
      <c r="B11" s="93"/>
      <c r="C11" s="8"/>
      <c r="D11" s="6"/>
      <c r="E11" s="6"/>
      <c r="F11" s="6"/>
      <c r="G11" s="6"/>
      <c r="H11" s="6"/>
      <c r="I11" s="6"/>
      <c r="J11" s="6"/>
    </row>
    <row r="12" spans="1:10" ht="12.75" x14ac:dyDescent="0.2">
      <c r="A12" s="93"/>
      <c r="B12" s="94"/>
      <c r="C12" s="3"/>
      <c r="D12" s="6"/>
      <c r="E12" s="6"/>
      <c r="F12" s="6"/>
      <c r="G12" s="6"/>
      <c r="H12" s="6"/>
      <c r="I12" s="6"/>
      <c r="J12" s="6"/>
    </row>
    <row r="13" spans="1:10" ht="12.75" x14ac:dyDescent="0.2">
      <c r="A13" s="94"/>
      <c r="B13" s="96" t="s">
        <v>2</v>
      </c>
      <c r="C13" s="97"/>
      <c r="D13" s="97"/>
      <c r="E13" s="97"/>
      <c r="F13" s="97"/>
      <c r="G13" s="97"/>
      <c r="H13" s="97"/>
      <c r="I13" s="97"/>
      <c r="J13" s="98"/>
    </row>
    <row r="14" spans="1:10" ht="12.75" x14ac:dyDescent="0.2">
      <c r="A14" s="99" t="s">
        <v>11</v>
      </c>
      <c r="B14" s="100"/>
      <c r="C14" s="4"/>
      <c r="D14" s="5"/>
      <c r="E14" s="5"/>
      <c r="F14" s="5"/>
      <c r="G14" s="5"/>
      <c r="H14" s="5"/>
      <c r="I14" s="5"/>
      <c r="J14" s="5"/>
    </row>
    <row r="15" spans="1:10" ht="12.75" x14ac:dyDescent="0.2">
      <c r="A15" s="93"/>
      <c r="B15" s="93"/>
      <c r="C15" s="4"/>
      <c r="D15" s="5"/>
      <c r="E15" s="5"/>
      <c r="F15" s="5"/>
      <c r="G15" s="5"/>
      <c r="H15" s="5"/>
      <c r="I15" s="5"/>
      <c r="J15" s="5"/>
    </row>
    <row r="16" spans="1:10" ht="12.75" x14ac:dyDescent="0.2">
      <c r="A16" s="93"/>
      <c r="B16" s="94"/>
      <c r="C16" s="4"/>
      <c r="D16" s="5"/>
      <c r="E16" s="5"/>
      <c r="F16" s="5"/>
      <c r="G16" s="5"/>
      <c r="H16" s="5"/>
      <c r="I16" s="5"/>
      <c r="J16" s="5"/>
    </row>
    <row r="17" spans="1:10" ht="12.75" x14ac:dyDescent="0.2">
      <c r="A17" s="94"/>
      <c r="B17" s="101" t="s">
        <v>2</v>
      </c>
      <c r="C17" s="102"/>
      <c r="D17" s="102"/>
      <c r="E17" s="102"/>
      <c r="F17" s="102"/>
      <c r="G17" s="102"/>
      <c r="H17" s="102"/>
      <c r="I17" s="102"/>
      <c r="J17" s="103"/>
    </row>
    <row r="18" spans="1:10" ht="12.75" x14ac:dyDescent="0.2">
      <c r="A18" s="92" t="s">
        <v>12</v>
      </c>
      <c r="B18" s="95"/>
      <c r="C18" s="8"/>
      <c r="D18" s="3"/>
      <c r="E18" s="3"/>
      <c r="F18" s="3"/>
      <c r="G18" s="3"/>
      <c r="H18" s="3"/>
      <c r="I18" s="3"/>
      <c r="J18" s="3"/>
    </row>
    <row r="19" spans="1:10" ht="12.75" x14ac:dyDescent="0.2">
      <c r="A19" s="93"/>
      <c r="B19" s="93"/>
      <c r="C19" s="8"/>
      <c r="D19" s="3"/>
      <c r="E19" s="3"/>
      <c r="F19" s="3"/>
      <c r="G19" s="3"/>
      <c r="H19" s="3"/>
      <c r="I19" s="3"/>
      <c r="J19" s="3"/>
    </row>
    <row r="20" spans="1:10" ht="12.75" x14ac:dyDescent="0.2">
      <c r="A20" s="93"/>
      <c r="B20" s="94"/>
      <c r="C20" s="8"/>
      <c r="D20" s="3"/>
      <c r="E20" s="3"/>
      <c r="F20" s="3"/>
      <c r="G20" s="3"/>
      <c r="H20" s="3"/>
      <c r="I20" s="3"/>
      <c r="J20" s="3"/>
    </row>
    <row r="21" spans="1:10" ht="12.75" x14ac:dyDescent="0.2">
      <c r="A21" s="94"/>
      <c r="B21" s="96" t="s">
        <v>2</v>
      </c>
      <c r="C21" s="97"/>
      <c r="D21" s="97"/>
      <c r="E21" s="97"/>
      <c r="F21" s="97"/>
      <c r="G21" s="97"/>
      <c r="H21" s="97"/>
      <c r="I21" s="97"/>
      <c r="J21" s="98"/>
    </row>
    <row r="22" spans="1:10" ht="12.75" x14ac:dyDescent="0.2">
      <c r="A22" s="99" t="s">
        <v>13</v>
      </c>
      <c r="B22" s="100"/>
      <c r="C22" s="4"/>
      <c r="D22" s="5"/>
      <c r="E22" s="5"/>
      <c r="F22" s="5"/>
      <c r="G22" s="5"/>
      <c r="H22" s="5"/>
      <c r="I22" s="5"/>
      <c r="J22" s="5"/>
    </row>
    <row r="23" spans="1:10" ht="12.75" x14ac:dyDescent="0.2">
      <c r="A23" s="93"/>
      <c r="B23" s="93"/>
      <c r="C23" s="4"/>
      <c r="D23" s="5"/>
      <c r="E23" s="5"/>
      <c r="F23" s="5"/>
      <c r="G23" s="5"/>
      <c r="H23" s="5"/>
      <c r="I23" s="5"/>
      <c r="J23" s="5"/>
    </row>
    <row r="24" spans="1:10" ht="12.75" x14ac:dyDescent="0.2">
      <c r="A24" s="93"/>
      <c r="B24" s="94"/>
      <c r="C24" s="4"/>
      <c r="D24" s="5"/>
      <c r="E24" s="5"/>
      <c r="F24" s="5"/>
      <c r="G24" s="5"/>
      <c r="H24" s="5"/>
      <c r="I24" s="5"/>
      <c r="J24" s="5"/>
    </row>
    <row r="25" spans="1:10" ht="12.75" x14ac:dyDescent="0.2">
      <c r="A25" s="94"/>
      <c r="B25" s="101"/>
      <c r="C25" s="102"/>
      <c r="D25" s="102"/>
      <c r="E25" s="102"/>
      <c r="F25" s="102"/>
      <c r="G25" s="102"/>
      <c r="H25" s="102"/>
      <c r="I25" s="102"/>
      <c r="J25" s="103"/>
    </row>
    <row r="26" spans="1:10" ht="12.75" x14ac:dyDescent="0.2">
      <c r="A26" s="92" t="s">
        <v>14</v>
      </c>
      <c r="B26" s="95"/>
      <c r="C26" s="9"/>
      <c r="D26" s="3"/>
      <c r="E26" s="3"/>
      <c r="F26" s="3"/>
      <c r="G26" s="3"/>
      <c r="H26" s="3"/>
      <c r="I26" s="3"/>
      <c r="J26" s="3"/>
    </row>
    <row r="27" spans="1:10" ht="12.75" x14ac:dyDescent="0.2">
      <c r="A27" s="93"/>
      <c r="B27" s="93"/>
      <c r="C27" s="9"/>
      <c r="D27" s="3"/>
      <c r="E27" s="3"/>
      <c r="F27" s="3"/>
      <c r="G27" s="3"/>
      <c r="H27" s="3"/>
      <c r="I27" s="3"/>
      <c r="J27" s="3"/>
    </row>
    <row r="28" spans="1:10" ht="12.75" x14ac:dyDescent="0.2">
      <c r="A28" s="93"/>
      <c r="B28" s="94"/>
      <c r="C28" s="9"/>
      <c r="D28" s="3"/>
      <c r="E28" s="3"/>
      <c r="F28" s="3"/>
      <c r="G28" s="3"/>
      <c r="H28" s="3"/>
      <c r="I28" s="3"/>
      <c r="J28" s="3"/>
    </row>
    <row r="29" spans="1:10" ht="12.75" x14ac:dyDescent="0.2">
      <c r="A29" s="94"/>
      <c r="B29" s="96"/>
      <c r="C29" s="97"/>
      <c r="D29" s="97"/>
      <c r="E29" s="97"/>
      <c r="F29" s="97"/>
      <c r="G29" s="97"/>
      <c r="H29" s="97"/>
      <c r="I29" s="97"/>
      <c r="J29" s="98"/>
    </row>
    <row r="30" spans="1:10" ht="12.75" x14ac:dyDescent="0.2">
      <c r="A30" s="99" t="s">
        <v>15</v>
      </c>
      <c r="B30" s="100"/>
      <c r="C30" s="4"/>
      <c r="D30" s="5"/>
      <c r="E30" s="5"/>
      <c r="F30" s="5"/>
      <c r="G30" s="5"/>
      <c r="H30" s="5"/>
      <c r="I30" s="5"/>
      <c r="J30" s="5"/>
    </row>
    <row r="31" spans="1:10" ht="12.75" x14ac:dyDescent="0.2">
      <c r="A31" s="93"/>
      <c r="B31" s="93"/>
      <c r="C31" s="5"/>
      <c r="D31" s="5"/>
      <c r="E31" s="5"/>
      <c r="F31" s="5"/>
      <c r="G31" s="5"/>
      <c r="H31" s="5"/>
      <c r="I31" s="5"/>
      <c r="J31" s="5"/>
    </row>
    <row r="32" spans="1:10" ht="12.75" x14ac:dyDescent="0.2">
      <c r="A32" s="93"/>
      <c r="B32" s="94"/>
      <c r="C32" s="5"/>
      <c r="D32" s="5"/>
      <c r="E32" s="5"/>
      <c r="F32" s="5"/>
      <c r="G32" s="5"/>
      <c r="H32" s="5"/>
      <c r="I32" s="5"/>
      <c r="J32" s="5"/>
    </row>
    <row r="33" spans="1:10" ht="12.75" x14ac:dyDescent="0.2">
      <c r="A33" s="94"/>
      <c r="B33" s="101"/>
      <c r="C33" s="102"/>
      <c r="D33" s="102"/>
      <c r="E33" s="102"/>
      <c r="F33" s="102"/>
      <c r="G33" s="102"/>
      <c r="H33" s="102"/>
      <c r="I33" s="102"/>
      <c r="J33" s="103"/>
    </row>
    <row r="34" spans="1:10" ht="12.75" x14ac:dyDescent="0.2">
      <c r="A34" s="92" t="s">
        <v>16</v>
      </c>
      <c r="B34" s="95"/>
      <c r="C34" s="8"/>
      <c r="D34" s="3"/>
      <c r="E34" s="3"/>
      <c r="F34" s="3"/>
      <c r="G34" s="3"/>
      <c r="H34" s="3"/>
      <c r="I34" s="3"/>
      <c r="J34" s="3"/>
    </row>
    <row r="35" spans="1:10" ht="12.75" x14ac:dyDescent="0.2">
      <c r="A35" s="93"/>
      <c r="B35" s="93"/>
      <c r="C35" s="3"/>
      <c r="D35" s="3"/>
      <c r="E35" s="3"/>
      <c r="F35" s="3"/>
      <c r="G35" s="3"/>
      <c r="H35" s="3"/>
      <c r="I35" s="3"/>
      <c r="J35" s="3"/>
    </row>
    <row r="36" spans="1:10" ht="12.75" x14ac:dyDescent="0.2">
      <c r="A36" s="93"/>
      <c r="B36" s="94"/>
      <c r="C36" s="3"/>
      <c r="D36" s="3"/>
      <c r="E36" s="3"/>
      <c r="F36" s="3"/>
      <c r="G36" s="3"/>
      <c r="H36" s="3"/>
      <c r="I36" s="3"/>
      <c r="J36" s="3"/>
    </row>
    <row r="37" spans="1:10" ht="12.75" x14ac:dyDescent="0.2">
      <c r="A37" s="94"/>
      <c r="B37" s="96"/>
      <c r="C37" s="97"/>
      <c r="D37" s="97"/>
      <c r="E37" s="97"/>
      <c r="F37" s="97"/>
      <c r="G37" s="97"/>
      <c r="H37" s="97"/>
      <c r="I37" s="97"/>
      <c r="J37" s="98"/>
    </row>
    <row r="38" spans="1:10" ht="12.75" x14ac:dyDescent="0.2">
      <c r="A38" s="99" t="s">
        <v>17</v>
      </c>
      <c r="B38" s="100"/>
      <c r="C38" s="4"/>
      <c r="D38" s="5"/>
      <c r="E38" s="5"/>
      <c r="F38" s="5"/>
      <c r="G38" s="5"/>
      <c r="H38" s="5"/>
      <c r="I38" s="5"/>
      <c r="J38" s="5"/>
    </row>
    <row r="39" spans="1:10" ht="12.75" x14ac:dyDescent="0.2">
      <c r="A39" s="93"/>
      <c r="B39" s="93"/>
      <c r="C39" s="4"/>
      <c r="D39" s="5"/>
      <c r="E39" s="5"/>
      <c r="F39" s="5"/>
      <c r="G39" s="5"/>
      <c r="H39" s="5"/>
      <c r="I39" s="5"/>
      <c r="J39" s="5"/>
    </row>
    <row r="40" spans="1:10" ht="12.75" x14ac:dyDescent="0.2">
      <c r="A40" s="93"/>
      <c r="B40" s="94"/>
      <c r="C40" s="5"/>
      <c r="D40" s="5"/>
      <c r="E40" s="5"/>
      <c r="F40" s="5"/>
      <c r="G40" s="5"/>
      <c r="H40" s="5"/>
      <c r="I40" s="5"/>
      <c r="J40" s="5"/>
    </row>
    <row r="41" spans="1:10" ht="12.75" x14ac:dyDescent="0.2">
      <c r="A41" s="94"/>
      <c r="B41" s="101"/>
      <c r="C41" s="102"/>
      <c r="D41" s="102"/>
      <c r="E41" s="102"/>
      <c r="F41" s="102"/>
      <c r="G41" s="102"/>
      <c r="H41" s="102"/>
      <c r="I41" s="102"/>
      <c r="J41" s="103"/>
    </row>
  </sheetData>
  <mergeCells count="30">
    <mergeCell ref="B10:B12"/>
    <mergeCell ref="B13:J13"/>
    <mergeCell ref="A1:B1"/>
    <mergeCell ref="A2:A5"/>
    <mergeCell ref="B2:B4"/>
    <mergeCell ref="B5:J5"/>
    <mergeCell ref="A6:A9"/>
    <mergeCell ref="B6:B8"/>
    <mergeCell ref="A10:A13"/>
    <mergeCell ref="B22:B24"/>
    <mergeCell ref="B25:J25"/>
    <mergeCell ref="A14:A17"/>
    <mergeCell ref="B14:B16"/>
    <mergeCell ref="B17:J17"/>
    <mergeCell ref="A18:A21"/>
    <mergeCell ref="B18:B20"/>
    <mergeCell ref="B21:J21"/>
    <mergeCell ref="A22:A25"/>
    <mergeCell ref="B34:B36"/>
    <mergeCell ref="B37:J37"/>
    <mergeCell ref="A38:A41"/>
    <mergeCell ref="B38:B40"/>
    <mergeCell ref="B41:J41"/>
    <mergeCell ref="A34:A37"/>
    <mergeCell ref="A26:A29"/>
    <mergeCell ref="B26:B28"/>
    <mergeCell ref="B29:J29"/>
    <mergeCell ref="A30:A33"/>
    <mergeCell ref="B30:B32"/>
    <mergeCell ref="B33:J3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L00</vt:lpstr>
      <vt:lpstr>Doses</vt:lpstr>
      <vt:lpstr>Painel de Culturas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Marcelo Moura</cp:lastModifiedBy>
  <dcterms:modified xsi:type="dcterms:W3CDTF">2025-03-17T01:06:01Z</dcterms:modified>
</cp:coreProperties>
</file>