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165" activeTab="1"/>
  </bookViews>
  <sheets>
    <sheet name="Задание-2.1" sheetId="6" r:id="rId1"/>
    <sheet name="Решение2.1 Кривая разгазир" sheetId="1" r:id="rId2"/>
    <sheet name="Задание-2.2" sheetId="5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J10" i="1" l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6" i="1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G45" i="1"/>
  <c r="J45" i="1" s="1"/>
  <c r="H45" i="1"/>
  <c r="G14" i="1"/>
  <c r="J14" i="1" s="1"/>
  <c r="H14" i="1"/>
  <c r="G15" i="1"/>
  <c r="H15" i="1"/>
  <c r="G16" i="1"/>
  <c r="H16" i="1"/>
  <c r="G17" i="1"/>
  <c r="J17" i="1" s="1"/>
  <c r="H17" i="1"/>
  <c r="G18" i="1"/>
  <c r="J18" i="1" s="1"/>
  <c r="H18" i="1"/>
  <c r="G19" i="1"/>
  <c r="H19" i="1"/>
  <c r="G20" i="1"/>
  <c r="H20" i="1"/>
  <c r="G21" i="1"/>
  <c r="J21" i="1" s="1"/>
  <c r="H21" i="1"/>
  <c r="G22" i="1"/>
  <c r="J22" i="1" s="1"/>
  <c r="H22" i="1"/>
  <c r="G23" i="1"/>
  <c r="H23" i="1"/>
  <c r="G24" i="1"/>
  <c r="H24" i="1"/>
  <c r="G25" i="1"/>
  <c r="J25" i="1" s="1"/>
  <c r="H25" i="1"/>
  <c r="G26" i="1"/>
  <c r="J26" i="1" s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J33" i="1" s="1"/>
  <c r="H33" i="1"/>
  <c r="G34" i="1"/>
  <c r="J34" i="1" s="1"/>
  <c r="H34" i="1"/>
  <c r="G35" i="1"/>
  <c r="H35" i="1"/>
  <c r="G36" i="1"/>
  <c r="H36" i="1"/>
  <c r="G37" i="1"/>
  <c r="H37" i="1"/>
  <c r="G38" i="1"/>
  <c r="J38" i="1" s="1"/>
  <c r="H38" i="1"/>
  <c r="G39" i="1"/>
  <c r="H39" i="1"/>
  <c r="G40" i="1"/>
  <c r="H40" i="1"/>
  <c r="G41" i="1"/>
  <c r="H41" i="1"/>
  <c r="G42" i="1"/>
  <c r="J42" i="1" s="1"/>
  <c r="H42" i="1"/>
  <c r="G43" i="1"/>
  <c r="H43" i="1"/>
  <c r="G44" i="1"/>
  <c r="H44" i="1"/>
  <c r="G7" i="1"/>
  <c r="J7" i="1" s="1"/>
  <c r="H7" i="1"/>
  <c r="G8" i="1"/>
  <c r="J8" i="1" s="1"/>
  <c r="H8" i="1"/>
  <c r="G9" i="1"/>
  <c r="H9" i="1"/>
  <c r="G10" i="1"/>
  <c r="H10" i="1"/>
  <c r="G11" i="1"/>
  <c r="J11" i="1" s="1"/>
  <c r="H11" i="1"/>
  <c r="G12" i="1"/>
  <c r="H12" i="1"/>
  <c r="G13" i="1"/>
  <c r="H13" i="1"/>
  <c r="H6" i="1"/>
  <c r="G6" i="1"/>
  <c r="J6" i="1" s="1"/>
  <c r="W6" i="1" s="1"/>
  <c r="AD6" i="1" s="1"/>
  <c r="T14" i="1"/>
  <c r="AA14" i="1" s="1"/>
  <c r="R14" i="1"/>
  <c r="Y14" i="1" s="1"/>
  <c r="X14" i="1"/>
  <c r="AE14" i="1" s="1"/>
  <c r="M14" i="1"/>
  <c r="L38" i="1"/>
  <c r="N34" i="1"/>
  <c r="R38" i="1"/>
  <c r="Y38" i="1" s="1"/>
  <c r="O38" i="1"/>
  <c r="X34" i="1"/>
  <c r="AE34" i="1"/>
  <c r="U6" i="1" l="1"/>
  <c r="AB6" i="1" s="1"/>
  <c r="J44" i="1"/>
  <c r="J40" i="1"/>
  <c r="J36" i="1"/>
  <c r="J32" i="1"/>
  <c r="J28" i="1"/>
  <c r="R28" i="1" s="1"/>
  <c r="Y28" i="1" s="1"/>
  <c r="J24" i="1"/>
  <c r="J20" i="1"/>
  <c r="J16" i="1"/>
  <c r="J13" i="1"/>
  <c r="J9" i="1"/>
  <c r="J43" i="1"/>
  <c r="J39" i="1"/>
  <c r="J35" i="1"/>
  <c r="L35" i="1" s="1"/>
  <c r="J31" i="1"/>
  <c r="T31" i="1" s="1"/>
  <c r="AA31" i="1" s="1"/>
  <c r="J27" i="1"/>
  <c r="J23" i="1"/>
  <c r="J19" i="1"/>
  <c r="J15" i="1"/>
  <c r="X12" i="1"/>
  <c r="AE12" i="1" s="1"/>
  <c r="J12" i="1"/>
  <c r="J30" i="1"/>
  <c r="L30" i="1" s="1"/>
  <c r="T41" i="1"/>
  <c r="AA41" i="1" s="1"/>
  <c r="J41" i="1"/>
  <c r="X37" i="1"/>
  <c r="AE37" i="1" s="1"/>
  <c r="J37" i="1"/>
  <c r="S29" i="1"/>
  <c r="Z29" i="1" s="1"/>
  <c r="J29" i="1"/>
  <c r="M29" i="1" s="1"/>
  <c r="U34" i="1"/>
  <c r="AB34" i="1" s="1"/>
  <c r="T37" i="1"/>
  <c r="AA37" i="1" s="1"/>
  <c r="T12" i="1"/>
  <c r="AA12" i="1" s="1"/>
  <c r="R34" i="1"/>
  <c r="Y34" i="1" s="1"/>
  <c r="K29" i="1"/>
  <c r="W34" i="1"/>
  <c r="AD34" i="1" s="1"/>
  <c r="V29" i="1"/>
  <c r="AC29" i="1" s="1"/>
  <c r="T26" i="1"/>
  <c r="AA26" i="1" s="1"/>
  <c r="L45" i="1"/>
  <c r="R45" i="1"/>
  <c r="Y45" i="1" s="1"/>
  <c r="X45" i="1"/>
  <c r="AE45" i="1" s="1"/>
  <c r="W45" i="1"/>
  <c r="AD45" i="1" s="1"/>
  <c r="K45" i="1"/>
  <c r="S45" i="1"/>
  <c r="Z45" i="1" s="1"/>
  <c r="N45" i="1"/>
  <c r="T45" i="1"/>
  <c r="AA45" i="1" s="1"/>
  <c r="M45" i="1"/>
  <c r="V45" i="1"/>
  <c r="AC45" i="1" s="1"/>
  <c r="O45" i="1"/>
  <c r="U45" i="1"/>
  <c r="AB45" i="1" s="1"/>
  <c r="R26" i="1"/>
  <c r="Y26" i="1" s="1"/>
  <c r="X26" i="1"/>
  <c r="AE26" i="1" s="1"/>
  <c r="O26" i="1"/>
  <c r="N26" i="1"/>
  <c r="L26" i="1"/>
  <c r="V26" i="1"/>
  <c r="AC26" i="1" s="1"/>
  <c r="W26" i="1"/>
  <c r="AD26" i="1" s="1"/>
  <c r="S26" i="1"/>
  <c r="Z26" i="1" s="1"/>
  <c r="M26" i="1"/>
  <c r="K26" i="1"/>
  <c r="U26" i="1"/>
  <c r="AB26" i="1" s="1"/>
  <c r="T20" i="1"/>
  <c r="AA20" i="1" s="1"/>
  <c r="U20" i="1"/>
  <c r="AB20" i="1" s="1"/>
  <c r="M20" i="1"/>
  <c r="X20" i="1"/>
  <c r="AE20" i="1" s="1"/>
  <c r="N20" i="1"/>
  <c r="V20" i="1"/>
  <c r="AC20" i="1" s="1"/>
  <c r="W20" i="1"/>
  <c r="AD20" i="1" s="1"/>
  <c r="R20" i="1"/>
  <c r="Y20" i="1" s="1"/>
  <c r="S20" i="1"/>
  <c r="Z20" i="1" s="1"/>
  <c r="L20" i="1"/>
  <c r="O20" i="1"/>
  <c r="K20" i="1"/>
  <c r="L36" i="1"/>
  <c r="W36" i="1"/>
  <c r="AD36" i="1" s="1"/>
  <c r="U36" i="1"/>
  <c r="AB36" i="1" s="1"/>
  <c r="K36" i="1"/>
  <c r="T36" i="1"/>
  <c r="AA36" i="1" s="1"/>
  <c r="N36" i="1"/>
  <c r="R36" i="1"/>
  <c r="Y36" i="1" s="1"/>
  <c r="U42" i="1"/>
  <c r="AB42" i="1" s="1"/>
  <c r="S42" i="1"/>
  <c r="Z42" i="1" s="1"/>
  <c r="X32" i="1"/>
  <c r="AE32" i="1" s="1"/>
  <c r="M32" i="1"/>
  <c r="U32" i="1"/>
  <c r="AB32" i="1" s="1"/>
  <c r="K32" i="1"/>
  <c r="N6" i="1"/>
  <c r="K42" i="1"/>
  <c r="V40" i="1"/>
  <c r="AC40" i="1" s="1"/>
  <c r="K40" i="1"/>
  <c r="S40" i="1"/>
  <c r="Z40" i="1" s="1"/>
  <c r="L40" i="1"/>
  <c r="R40" i="1"/>
  <c r="Y40" i="1" s="1"/>
  <c r="W40" i="1"/>
  <c r="AD40" i="1" s="1"/>
  <c r="U40" i="1"/>
  <c r="AB40" i="1" s="1"/>
  <c r="K34" i="1"/>
  <c r="M34" i="1"/>
  <c r="O34" i="1"/>
  <c r="V34" i="1"/>
  <c r="AC34" i="1" s="1"/>
  <c r="S34" i="1"/>
  <c r="Z34" i="1" s="1"/>
  <c r="W10" i="1"/>
  <c r="AD10" i="1" s="1"/>
  <c r="M28" i="1"/>
  <c r="T42" i="1"/>
  <c r="AA42" i="1" s="1"/>
  <c r="V42" i="1"/>
  <c r="AC42" i="1" s="1"/>
  <c r="T32" i="1"/>
  <c r="AA32" i="1" s="1"/>
  <c r="W42" i="1"/>
  <c r="AD42" i="1" s="1"/>
  <c r="L41" i="1"/>
  <c r="R41" i="1"/>
  <c r="Y41" i="1" s="1"/>
  <c r="W41" i="1"/>
  <c r="AD41" i="1" s="1"/>
  <c r="X41" i="1"/>
  <c r="AE41" i="1" s="1"/>
  <c r="U41" i="1"/>
  <c r="AB41" i="1" s="1"/>
  <c r="O41" i="1"/>
  <c r="K41" i="1"/>
  <c r="U37" i="1"/>
  <c r="AB37" i="1" s="1"/>
  <c r="K37" i="1"/>
  <c r="V31" i="1"/>
  <c r="AC31" i="1" s="1"/>
  <c r="R29" i="1"/>
  <c r="Y29" i="1" s="1"/>
  <c r="L29" i="1"/>
  <c r="N29" i="1"/>
  <c r="N14" i="1"/>
  <c r="O14" i="1"/>
  <c r="O10" i="1"/>
  <c r="N42" i="1"/>
  <c r="O32" i="1"/>
  <c r="U12" i="1"/>
  <c r="AB12" i="1" s="1"/>
  <c r="O12" i="1"/>
  <c r="K12" i="1"/>
  <c r="N12" i="1"/>
  <c r="L12" i="1"/>
  <c r="S38" i="1"/>
  <c r="Z38" i="1" s="1"/>
  <c r="K38" i="1"/>
  <c r="T38" i="1"/>
  <c r="AA38" i="1" s="1"/>
  <c r="N38" i="1"/>
  <c r="V38" i="1"/>
  <c r="AC38" i="1" s="1"/>
  <c r="W38" i="1"/>
  <c r="AD38" i="1" s="1"/>
  <c r="X38" i="1"/>
  <c r="AE38" i="1" s="1"/>
  <c r="U38" i="1"/>
  <c r="AB38" i="1" s="1"/>
  <c r="L34" i="1"/>
  <c r="T34" i="1"/>
  <c r="AA34" i="1" s="1"/>
  <c r="X40" i="1"/>
  <c r="AE40" i="1" s="1"/>
  <c r="X42" i="1"/>
  <c r="AE42" i="1" s="1"/>
  <c r="M38" i="1"/>
  <c r="M12" i="1"/>
  <c r="U43" i="1"/>
  <c r="AB43" i="1" s="1"/>
  <c r="X43" i="1"/>
  <c r="AE43" i="1" s="1"/>
  <c r="L43" i="1"/>
  <c r="K27" i="1"/>
  <c r="W27" i="1"/>
  <c r="AD27" i="1" s="1"/>
  <c r="S27" i="1"/>
  <c r="Z27" i="1" s="1"/>
  <c r="O27" i="1"/>
  <c r="N18" i="1"/>
  <c r="W18" i="1"/>
  <c r="AD18" i="1" s="1"/>
  <c r="O25" i="1"/>
  <c r="U23" i="1"/>
  <c r="AB23" i="1" s="1"/>
  <c r="X23" i="1"/>
  <c r="AE23" i="1" s="1"/>
  <c r="V23" i="1"/>
  <c r="AC23" i="1" s="1"/>
  <c r="L23" i="1"/>
  <c r="W23" i="1"/>
  <c r="AD23" i="1" s="1"/>
  <c r="M23" i="1"/>
  <c r="R23" i="1"/>
  <c r="Y23" i="1" s="1"/>
  <c r="T23" i="1"/>
  <c r="AA23" i="1" s="1"/>
  <c r="N23" i="1"/>
  <c r="S23" i="1"/>
  <c r="Z23" i="1" s="1"/>
  <c r="K23" i="1"/>
  <c r="O23" i="1"/>
  <c r="S6" i="1"/>
  <c r="Z6" i="1" s="1"/>
  <c r="T6" i="1"/>
  <c r="AA6" i="1" s="1"/>
  <c r="V6" i="1"/>
  <c r="AC6" i="1" s="1"/>
  <c r="L6" i="1"/>
  <c r="O6" i="1"/>
  <c r="K6" i="1"/>
  <c r="R6" i="1"/>
  <c r="Y6" i="1" s="1"/>
  <c r="X6" i="1"/>
  <c r="AE6" i="1" s="1"/>
  <c r="M6" i="1"/>
  <c r="N10" i="1"/>
  <c r="L10" i="1"/>
  <c r="T10" i="1"/>
  <c r="AA10" i="1" s="1"/>
  <c r="R10" i="1"/>
  <c r="Y10" i="1" s="1"/>
  <c r="N28" i="1"/>
  <c r="L28" i="1"/>
  <c r="X10" i="1"/>
  <c r="AE10" i="1" s="1"/>
  <c r="U10" i="1"/>
  <c r="AB10" i="1" s="1"/>
  <c r="S10" i="1"/>
  <c r="Z10" i="1" s="1"/>
  <c r="V10" i="1"/>
  <c r="AC10" i="1" s="1"/>
  <c r="M7" i="1"/>
  <c r="S7" i="1"/>
  <c r="Z7" i="1" s="1"/>
  <c r="O7" i="1"/>
  <c r="W39" i="1"/>
  <c r="AD39" i="1" s="1"/>
  <c r="U39" i="1"/>
  <c r="AB39" i="1" s="1"/>
  <c r="X39" i="1"/>
  <c r="AE39" i="1" s="1"/>
  <c r="T39" i="1"/>
  <c r="AA39" i="1" s="1"/>
  <c r="V39" i="1"/>
  <c r="AC39" i="1" s="1"/>
  <c r="N39" i="1"/>
  <c r="R39" i="1"/>
  <c r="Y39" i="1" s="1"/>
  <c r="O39" i="1"/>
  <c r="K39" i="1"/>
  <c r="U35" i="1"/>
  <c r="AB35" i="1" s="1"/>
  <c r="N16" i="1"/>
  <c r="X16" i="1"/>
  <c r="AE16" i="1" s="1"/>
  <c r="K16" i="1"/>
  <c r="U16" i="1"/>
  <c r="AB16" i="1" s="1"/>
  <c r="V12" i="1"/>
  <c r="AC12" i="1" s="1"/>
  <c r="W12" i="1"/>
  <c r="AD12" i="1" s="1"/>
  <c r="R12" i="1"/>
  <c r="Y12" i="1" s="1"/>
  <c r="S12" i="1"/>
  <c r="Z12" i="1" s="1"/>
  <c r="S41" i="1"/>
  <c r="Z41" i="1" s="1"/>
  <c r="O22" i="1"/>
  <c r="R22" i="1"/>
  <c r="Y22" i="1" s="1"/>
  <c r="K22" i="1"/>
  <c r="O8" i="1"/>
  <c r="T8" i="1"/>
  <c r="AA8" i="1" s="1"/>
  <c r="U8" i="1"/>
  <c r="AB8" i="1" s="1"/>
  <c r="X8" i="1"/>
  <c r="AE8" i="1" s="1"/>
  <c r="R8" i="1"/>
  <c r="Y8" i="1" s="1"/>
  <c r="S32" i="1"/>
  <c r="Z32" i="1" s="1"/>
  <c r="V32" i="1"/>
  <c r="AC32" i="1" s="1"/>
  <c r="N32" i="1"/>
  <c r="W32" i="1"/>
  <c r="AD32" i="1" s="1"/>
  <c r="L32" i="1"/>
  <c r="R32" i="1"/>
  <c r="Y32" i="1" s="1"/>
  <c r="U27" i="1"/>
  <c r="AB27" i="1" s="1"/>
  <c r="X27" i="1"/>
  <c r="AE27" i="1" s="1"/>
  <c r="M27" i="1"/>
  <c r="N27" i="1"/>
  <c r="L27" i="1"/>
  <c r="K25" i="1"/>
  <c r="L14" i="1"/>
  <c r="V14" i="1"/>
  <c r="AC14" i="1" s="1"/>
  <c r="W14" i="1"/>
  <c r="AD14" i="1" s="1"/>
  <c r="S14" i="1"/>
  <c r="Z14" i="1" s="1"/>
  <c r="U14" i="1"/>
  <c r="AB14" i="1" s="1"/>
  <c r="K14" i="1"/>
  <c r="L8" i="1"/>
  <c r="W8" i="1"/>
  <c r="AD8" i="1" s="1"/>
  <c r="O36" i="1"/>
  <c r="V36" i="1"/>
  <c r="AC36" i="1" s="1"/>
  <c r="X36" i="1"/>
  <c r="AE36" i="1" s="1"/>
  <c r="M36" i="1"/>
  <c r="M41" i="1"/>
  <c r="R44" i="1"/>
  <c r="Y44" i="1" s="1"/>
  <c r="X44" i="1"/>
  <c r="AE44" i="1" s="1"/>
  <c r="U29" i="1"/>
  <c r="AB29" i="1" s="1"/>
  <c r="X29" i="1"/>
  <c r="AE29" i="1" s="1"/>
  <c r="W29" i="1"/>
  <c r="AD29" i="1" s="1"/>
  <c r="T29" i="1"/>
  <c r="AA29" i="1" s="1"/>
  <c r="O29" i="1"/>
  <c r="T21" i="1"/>
  <c r="AA21" i="1" s="1"/>
  <c r="M21" i="1"/>
  <c r="K21" i="1"/>
  <c r="L21" i="1"/>
  <c r="S36" i="1"/>
  <c r="Z36" i="1" s="1"/>
  <c r="S43" i="1"/>
  <c r="Z43" i="1" s="1"/>
  <c r="M43" i="1"/>
  <c r="V43" i="1"/>
  <c r="AC43" i="1" s="1"/>
  <c r="O43" i="1"/>
  <c r="W43" i="1"/>
  <c r="AD43" i="1" s="1"/>
  <c r="N33" i="1"/>
  <c r="K33" i="1"/>
  <c r="L22" i="1"/>
  <c r="T18" i="1"/>
  <c r="AA18" i="1" s="1"/>
  <c r="R18" i="1"/>
  <c r="Y18" i="1" s="1"/>
  <c r="X18" i="1"/>
  <c r="AE18" i="1" s="1"/>
  <c r="M18" i="1"/>
  <c r="K18" i="1"/>
  <c r="O18" i="1"/>
  <c r="W28" i="1" l="1"/>
  <c r="AD28" i="1" s="1"/>
  <c r="X31" i="1"/>
  <c r="AE31" i="1" s="1"/>
  <c r="U30" i="1"/>
  <c r="AB30" i="1" s="1"/>
  <c r="S30" i="1"/>
  <c r="Z30" i="1" s="1"/>
  <c r="V30" i="1"/>
  <c r="AC30" i="1" s="1"/>
  <c r="X30" i="1"/>
  <c r="AE30" i="1" s="1"/>
  <c r="R30" i="1"/>
  <c r="Y30" i="1" s="1"/>
  <c r="M30" i="1"/>
  <c r="N30" i="1"/>
  <c r="W35" i="1"/>
  <c r="AD35" i="1" s="1"/>
  <c r="R31" i="1"/>
  <c r="Y31" i="1" s="1"/>
  <c r="R43" i="1"/>
  <c r="Y43" i="1" s="1"/>
  <c r="T43" i="1"/>
  <c r="AA43" i="1" s="1"/>
  <c r="N43" i="1"/>
  <c r="K43" i="1"/>
  <c r="K30" i="1"/>
  <c r="X28" i="1"/>
  <c r="AE28" i="1" s="1"/>
  <c r="L31" i="1"/>
  <c r="T30" i="1"/>
  <c r="AA30" i="1" s="1"/>
  <c r="R37" i="1"/>
  <c r="Y37" i="1" s="1"/>
  <c r="S37" i="1"/>
  <c r="Z37" i="1" s="1"/>
  <c r="M37" i="1"/>
  <c r="W37" i="1"/>
  <c r="AD37" i="1" s="1"/>
  <c r="N37" i="1"/>
  <c r="O37" i="1"/>
  <c r="L37" i="1"/>
  <c r="V37" i="1"/>
  <c r="AC37" i="1" s="1"/>
  <c r="N40" i="1"/>
  <c r="O40" i="1"/>
  <c r="T40" i="1"/>
  <c r="AA40" i="1" s="1"/>
  <c r="M40" i="1"/>
  <c r="M35" i="1"/>
  <c r="S28" i="1"/>
  <c r="Z28" i="1" s="1"/>
  <c r="O28" i="1"/>
  <c r="M31" i="1"/>
  <c r="W30" i="1"/>
  <c r="AD30" i="1" s="1"/>
  <c r="V35" i="1"/>
  <c r="AC35" i="1" s="1"/>
  <c r="K28" i="1"/>
  <c r="U28" i="1"/>
  <c r="AB28" i="1" s="1"/>
  <c r="S31" i="1"/>
  <c r="Z31" i="1" s="1"/>
  <c r="O30" i="1"/>
  <c r="N41" i="1"/>
  <c r="V41" i="1"/>
  <c r="AC41" i="1" s="1"/>
  <c r="T28" i="1"/>
  <c r="AA28" i="1" s="1"/>
  <c r="V28" i="1"/>
  <c r="AC28" i="1" s="1"/>
  <c r="R27" i="1"/>
  <c r="Y27" i="1" s="1"/>
  <c r="T27" i="1"/>
  <c r="AA27" i="1" s="1"/>
  <c r="V27" i="1"/>
  <c r="AC27" i="1" s="1"/>
  <c r="V25" i="1"/>
  <c r="AC25" i="1" s="1"/>
  <c r="N21" i="1"/>
  <c r="W21" i="1"/>
  <c r="AD21" i="1" s="1"/>
  <c r="U21" i="1"/>
  <c r="AB21" i="1" s="1"/>
  <c r="S21" i="1"/>
  <c r="Z21" i="1" s="1"/>
  <c r="X21" i="1"/>
  <c r="AE21" i="1" s="1"/>
  <c r="R21" i="1"/>
  <c r="Y21" i="1" s="1"/>
  <c r="O21" i="1"/>
  <c r="V21" i="1"/>
  <c r="AC21" i="1" s="1"/>
  <c r="S25" i="1"/>
  <c r="Z25" i="1" s="1"/>
  <c r="U18" i="1"/>
  <c r="AB18" i="1" s="1"/>
  <c r="L18" i="1"/>
  <c r="V18" i="1"/>
  <c r="AC18" i="1" s="1"/>
  <c r="S18" i="1"/>
  <c r="Z18" i="1" s="1"/>
  <c r="R25" i="1"/>
  <c r="Y25" i="1" s="1"/>
  <c r="M42" i="1"/>
  <c r="O42" i="1"/>
  <c r="L42" i="1"/>
  <c r="R42" i="1"/>
  <c r="Y42" i="1" s="1"/>
  <c r="M10" i="1"/>
  <c r="K10" i="1"/>
  <c r="O31" i="1"/>
  <c r="U31" i="1"/>
  <c r="AB31" i="1" s="1"/>
  <c r="W31" i="1"/>
  <c r="AD31" i="1" s="1"/>
  <c r="K31" i="1"/>
  <c r="N31" i="1"/>
  <c r="R16" i="1"/>
  <c r="Y16" i="1" s="1"/>
  <c r="W16" i="1"/>
  <c r="AD16" i="1" s="1"/>
  <c r="V16" i="1"/>
  <c r="AC16" i="1" s="1"/>
  <c r="O16" i="1"/>
  <c r="X7" i="1"/>
  <c r="AE7" i="1" s="1"/>
  <c r="L7" i="1"/>
  <c r="U7" i="1"/>
  <c r="AB7" i="1" s="1"/>
  <c r="V7" i="1"/>
  <c r="AC7" i="1" s="1"/>
  <c r="W7" i="1"/>
  <c r="AD7" i="1" s="1"/>
  <c r="N44" i="1"/>
  <c r="K44" i="1"/>
  <c r="S44" i="1"/>
  <c r="Z44" i="1" s="1"/>
  <c r="V44" i="1"/>
  <c r="AC44" i="1" s="1"/>
  <c r="W44" i="1"/>
  <c r="AD44" i="1" s="1"/>
  <c r="M44" i="1"/>
  <c r="O44" i="1"/>
  <c r="U44" i="1"/>
  <c r="AB44" i="1" s="1"/>
  <c r="W22" i="1"/>
  <c r="AD22" i="1" s="1"/>
  <c r="M22" i="1"/>
  <c r="V22" i="1"/>
  <c r="AC22" i="1" s="1"/>
  <c r="U22" i="1"/>
  <c r="AB22" i="1" s="1"/>
  <c r="N22" i="1"/>
  <c r="S22" i="1"/>
  <c r="Z22" i="1" s="1"/>
  <c r="T44" i="1"/>
  <c r="AA44" i="1" s="1"/>
  <c r="X22" i="1"/>
  <c r="AE22" i="1" s="1"/>
  <c r="L16" i="1"/>
  <c r="M16" i="1"/>
  <c r="O35" i="1"/>
  <c r="N35" i="1"/>
  <c r="T7" i="1"/>
  <c r="AA7" i="1" s="1"/>
  <c r="K7" i="1"/>
  <c r="X33" i="1"/>
  <c r="AE33" i="1" s="1"/>
  <c r="M33" i="1"/>
  <c r="S33" i="1"/>
  <c r="Z33" i="1" s="1"/>
  <c r="L33" i="1"/>
  <c r="W33" i="1"/>
  <c r="AD33" i="1" s="1"/>
  <c r="V33" i="1"/>
  <c r="AC33" i="1" s="1"/>
  <c r="R33" i="1"/>
  <c r="Y33" i="1" s="1"/>
  <c r="O33" i="1"/>
  <c r="T33" i="1"/>
  <c r="AA33" i="1" s="1"/>
  <c r="U33" i="1"/>
  <c r="AB33" i="1" s="1"/>
  <c r="W11" i="1"/>
  <c r="AD11" i="1" s="1"/>
  <c r="L11" i="1"/>
  <c r="O11" i="1"/>
  <c r="X11" i="1"/>
  <c r="AE11" i="1" s="1"/>
  <c r="N11" i="1"/>
  <c r="R11" i="1"/>
  <c r="Y11" i="1" s="1"/>
  <c r="T11" i="1"/>
  <c r="AA11" i="1" s="1"/>
  <c r="M11" i="1"/>
  <c r="S11" i="1"/>
  <c r="Z11" i="1" s="1"/>
  <c r="K11" i="1"/>
  <c r="V11" i="1"/>
  <c r="AC11" i="1" s="1"/>
  <c r="U11" i="1"/>
  <c r="AB11" i="1" s="1"/>
  <c r="K8" i="1"/>
  <c r="M8" i="1"/>
  <c r="S8" i="1"/>
  <c r="Z8" i="1" s="1"/>
  <c r="V8" i="1"/>
  <c r="AC8" i="1" s="1"/>
  <c r="N8" i="1"/>
  <c r="S35" i="1"/>
  <c r="Z35" i="1" s="1"/>
  <c r="K35" i="1"/>
  <c r="T35" i="1"/>
  <c r="AA35" i="1" s="1"/>
  <c r="U19" i="1"/>
  <c r="AB19" i="1" s="1"/>
  <c r="X19" i="1"/>
  <c r="AE19" i="1" s="1"/>
  <c r="L19" i="1"/>
  <c r="V19" i="1"/>
  <c r="AC19" i="1" s="1"/>
  <c r="R19" i="1"/>
  <c r="Y19" i="1" s="1"/>
  <c r="S19" i="1"/>
  <c r="Z19" i="1" s="1"/>
  <c r="T19" i="1"/>
  <c r="AA19" i="1" s="1"/>
  <c r="K19" i="1"/>
  <c r="M19" i="1"/>
  <c r="W19" i="1"/>
  <c r="AD19" i="1" s="1"/>
  <c r="O19" i="1"/>
  <c r="N19" i="1"/>
  <c r="L44" i="1"/>
  <c r="T22" i="1"/>
  <c r="AA22" i="1" s="1"/>
  <c r="T16" i="1"/>
  <c r="AA16" i="1" s="1"/>
  <c r="S16" i="1"/>
  <c r="Z16" i="1" s="1"/>
  <c r="R35" i="1"/>
  <c r="Y35" i="1" s="1"/>
  <c r="X35" i="1"/>
  <c r="AE35" i="1" s="1"/>
  <c r="N7" i="1"/>
  <c r="R7" i="1"/>
  <c r="Y7" i="1" s="1"/>
  <c r="S39" i="1"/>
  <c r="Z39" i="1" s="1"/>
  <c r="M39" i="1"/>
  <c r="L39" i="1"/>
  <c r="L25" i="1"/>
  <c r="T25" i="1"/>
  <c r="AA25" i="1" s="1"/>
  <c r="W25" i="1"/>
  <c r="AD25" i="1" s="1"/>
  <c r="U25" i="1"/>
  <c r="AB25" i="1" s="1"/>
  <c r="N25" i="1"/>
  <c r="M25" i="1"/>
  <c r="X25" i="1"/>
  <c r="AE25" i="1" s="1"/>
  <c r="O9" i="1"/>
  <c r="M9" i="1"/>
  <c r="S9" i="1"/>
  <c r="Z9" i="1" s="1"/>
  <c r="V9" i="1"/>
  <c r="AC9" i="1" s="1"/>
  <c r="K9" i="1"/>
  <c r="R9" i="1"/>
  <c r="Y9" i="1" s="1"/>
  <c r="T9" i="1"/>
  <c r="AA9" i="1" s="1"/>
  <c r="U9" i="1"/>
  <c r="AB9" i="1" s="1"/>
  <c r="W9" i="1"/>
  <c r="AD9" i="1" s="1"/>
  <c r="L9" i="1"/>
  <c r="N9" i="1"/>
  <c r="X9" i="1"/>
  <c r="AE9" i="1" s="1"/>
  <c r="N13" i="1"/>
  <c r="R13" i="1"/>
  <c r="Y13" i="1" s="1"/>
  <c r="S13" i="1"/>
  <c r="Z13" i="1" s="1"/>
  <c r="V13" i="1"/>
  <c r="AC13" i="1" s="1"/>
  <c r="L13" i="1"/>
  <c r="M13" i="1"/>
  <c r="O13" i="1"/>
  <c r="X13" i="1"/>
  <c r="AE13" i="1" s="1"/>
  <c r="T13" i="1"/>
  <c r="AA13" i="1" s="1"/>
  <c r="K13" i="1"/>
  <c r="W13" i="1"/>
  <c r="AD13" i="1" s="1"/>
  <c r="U13" i="1"/>
  <c r="AB13" i="1" s="1"/>
  <c r="U17" i="1"/>
  <c r="AB17" i="1" s="1"/>
  <c r="X17" i="1"/>
  <c r="AE17" i="1" s="1"/>
  <c r="W17" i="1"/>
  <c r="AD17" i="1" s="1"/>
  <c r="L17" i="1"/>
  <c r="R17" i="1"/>
  <c r="Y17" i="1" s="1"/>
  <c r="V17" i="1"/>
  <c r="AC17" i="1" s="1"/>
  <c r="N17" i="1"/>
  <c r="S17" i="1"/>
  <c r="Z17" i="1" s="1"/>
  <c r="O17" i="1"/>
  <c r="T17" i="1"/>
  <c r="AA17" i="1" s="1"/>
  <c r="K17" i="1"/>
  <c r="M17" i="1"/>
  <c r="O15" i="1"/>
  <c r="R15" i="1"/>
  <c r="Y15" i="1" s="1"/>
  <c r="S15" i="1"/>
  <c r="Z15" i="1" s="1"/>
  <c r="T15" i="1"/>
  <c r="AA15" i="1" s="1"/>
  <c r="L15" i="1"/>
  <c r="K15" i="1"/>
  <c r="M15" i="1"/>
  <c r="U15" i="1"/>
  <c r="AB15" i="1" s="1"/>
  <c r="V15" i="1"/>
  <c r="AC15" i="1" s="1"/>
  <c r="X15" i="1"/>
  <c r="AE15" i="1" s="1"/>
  <c r="N15" i="1"/>
  <c r="W15" i="1"/>
  <c r="AD15" i="1" s="1"/>
  <c r="N24" i="1"/>
  <c r="S24" i="1"/>
  <c r="Z24" i="1" s="1"/>
  <c r="V24" i="1"/>
  <c r="AC24" i="1" s="1"/>
  <c r="W24" i="1"/>
  <c r="AD24" i="1" s="1"/>
  <c r="K24" i="1"/>
  <c r="O24" i="1"/>
  <c r="R24" i="1"/>
  <c r="Y24" i="1" s="1"/>
  <c r="U24" i="1"/>
  <c r="AB24" i="1" s="1"/>
  <c r="M24" i="1"/>
  <c r="X24" i="1"/>
  <c r="AE24" i="1" s="1"/>
  <c r="L24" i="1"/>
  <c r="T24" i="1"/>
  <c r="AA24" i="1" s="1"/>
</calcChain>
</file>

<file path=xl/sharedStrings.xml><?xml version="1.0" encoding="utf-8"?>
<sst xmlns="http://schemas.openxmlformats.org/spreadsheetml/2006/main" count="174" uniqueCount="90">
  <si>
    <t>Условие:</t>
  </si>
  <si>
    <t>Параметры/Варианты</t>
  </si>
  <si>
    <t>Расчет кривой однократного контактного разгазирования нефти G0=f(p), при  t=20°С</t>
  </si>
  <si>
    <t xml:space="preserve">Газонасыщ нефти </t>
  </si>
  <si>
    <t>Пласт. темпер.</t>
  </si>
  <si>
    <t>Давл. насыщ.</t>
  </si>
  <si>
    <t>Плотн. дегазир. нефти</t>
  </si>
  <si>
    <t>Плотн. газа</t>
  </si>
  <si>
    <t>Гом, м3/т</t>
  </si>
  <si>
    <t>tпл, °С</t>
  </si>
  <si>
    <t>Рнас, МПа</t>
  </si>
  <si>
    <t>ρнд, кг/м3</t>
  </si>
  <si>
    <t>ρг, кг/м3</t>
  </si>
  <si>
    <r>
      <t>у</t>
    </r>
    <r>
      <rPr>
        <vertAlign val="subscript"/>
        <sz val="8"/>
        <rFont val="Arial"/>
        <family val="2"/>
        <charset val="204"/>
      </rPr>
      <t>СН4</t>
    </r>
  </si>
  <si>
    <r>
      <t>у</t>
    </r>
    <r>
      <rPr>
        <vertAlign val="subscript"/>
        <sz val="8"/>
        <rFont val="Arial"/>
        <family val="2"/>
        <charset val="204"/>
      </rPr>
      <t>N1</t>
    </r>
    <r>
      <rPr>
        <sz val="10"/>
        <rFont val="Arial"/>
        <family val="2"/>
        <charset val="204"/>
      </rPr>
      <t/>
    </r>
  </si>
  <si>
    <r>
      <t>Содерж. в газе N</t>
    </r>
    <r>
      <rPr>
        <vertAlign val="subscript"/>
        <sz val="8"/>
        <rFont val="Arial"/>
        <family val="2"/>
        <charset val="204"/>
      </rPr>
      <t>2</t>
    </r>
  </si>
  <si>
    <r>
      <t>Содерж. в газе СН</t>
    </r>
    <r>
      <rPr>
        <vertAlign val="subscript"/>
        <sz val="8"/>
        <rFont val="Arial"/>
        <family val="2"/>
        <charset val="204"/>
      </rPr>
      <t>4</t>
    </r>
  </si>
  <si>
    <t xml:space="preserve"> МПа</t>
  </si>
  <si>
    <t>Р2</t>
  </si>
  <si>
    <t>Р3</t>
  </si>
  <si>
    <t>Р4</t>
  </si>
  <si>
    <t>Р5</t>
  </si>
  <si>
    <t>Р6</t>
  </si>
  <si>
    <t>Р7</t>
  </si>
  <si>
    <t>Рнас(20)=P1</t>
  </si>
  <si>
    <t>D1</t>
  </si>
  <si>
    <t>R1</t>
  </si>
  <si>
    <t>R2</t>
  </si>
  <si>
    <t>R3</t>
  </si>
  <si>
    <t>R4</t>
  </si>
  <si>
    <t>R5</t>
  </si>
  <si>
    <t>R6</t>
  </si>
  <si>
    <t>R7</t>
  </si>
  <si>
    <t>G1</t>
  </si>
  <si>
    <t>м3/т</t>
  </si>
  <si>
    <t>G2</t>
  </si>
  <si>
    <t>G3</t>
  </si>
  <si>
    <t>G4</t>
  </si>
  <si>
    <t>G5</t>
  </si>
  <si>
    <t>G6</t>
  </si>
  <si>
    <t>G7</t>
  </si>
  <si>
    <t>№</t>
  </si>
  <si>
    <t>Давл. насыщ. нефти газом</t>
  </si>
  <si>
    <t>Плотн. Газа в ст.у.</t>
  </si>
  <si>
    <t>Содерж. в газе СН4</t>
  </si>
  <si>
    <t>Содерж. в газе N1</t>
  </si>
  <si>
    <t>При конкретном давлении</t>
  </si>
  <si>
    <t xml:space="preserve">Коэф-т сжимаемости </t>
  </si>
  <si>
    <t>Пластовое давление</t>
  </si>
  <si>
    <t>Объемный коэф-т</t>
  </si>
  <si>
    <t>Температура</t>
  </si>
  <si>
    <t>Давл. насыщ. воды газом</t>
  </si>
  <si>
    <t>Концентрация солей</t>
  </si>
  <si>
    <t>Найти</t>
  </si>
  <si>
    <t>Рi, МПа</t>
  </si>
  <si>
    <t>1/МПа</t>
  </si>
  <si>
    <t>Рпл, МПа</t>
  </si>
  <si>
    <t>С</t>
  </si>
  <si>
    <t>Рнас*, МПа</t>
  </si>
  <si>
    <t>г/л</t>
  </si>
  <si>
    <t>Плтность выделевшегося газа</t>
  </si>
  <si>
    <t>0,8*Рнас</t>
  </si>
  <si>
    <t>Плтность газа, растворенного в нефти</t>
  </si>
  <si>
    <t>объемный коэффициент нефти</t>
  </si>
  <si>
    <t>0,5*Рнас</t>
  </si>
  <si>
    <t>0,9*Рнас</t>
  </si>
  <si>
    <t>Плтность газонасыщенной нефти</t>
  </si>
  <si>
    <t>Вязкости дег.нефти при 20С</t>
  </si>
  <si>
    <t>Вязкости дег.нефти при пл. темп.</t>
  </si>
  <si>
    <t>Вязкости газонасыщенной нефти при пл. темп.</t>
  </si>
  <si>
    <t>Давление насыщения при конкретной температуре</t>
  </si>
  <si>
    <t>Количество выделевшеося газа при Р=0,7*Рнас</t>
  </si>
  <si>
    <t>0,3*Рнас</t>
  </si>
  <si>
    <t>Физ.св-ва пластовой воды</t>
  </si>
  <si>
    <t>0,6*Рнас</t>
  </si>
  <si>
    <t>уСН4</t>
  </si>
  <si>
    <t>уN1</t>
  </si>
  <si>
    <t>Из решения задачи-1</t>
  </si>
  <si>
    <t>5*10-4</t>
  </si>
  <si>
    <t>Количество выделевшегося газа при Р=0,7*Рнас</t>
  </si>
  <si>
    <t>4,1*10-4</t>
  </si>
  <si>
    <t>Семинар</t>
  </si>
  <si>
    <t>2.1.</t>
  </si>
  <si>
    <t>2.2.</t>
  </si>
  <si>
    <t>Определить:</t>
  </si>
  <si>
    <t>Кривую однократного контактного разгазирования нефти G0=f(p), при  t=20°С</t>
  </si>
  <si>
    <t>Построить:</t>
  </si>
  <si>
    <t>По исходным данным (см. таблицу) помстроить кривую однократного разгазирования</t>
  </si>
  <si>
    <t>По исходным данным (см. таблицу) определить физико-химические свойства флюида.</t>
  </si>
  <si>
    <t>Физико-химические свойства флюида f(p,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</si>
</sst>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Calibri"/>
      <family val="2"/>
      <charset val="204"/>
    </font>
    <font>
      <sz val="8"/>
      <name val="Arial"/>
      <family val="2"/>
      <charset val="204"/>
    </font>
    <font>
      <vertAlign val="subscript"/>
      <sz val="8"/>
      <name val="Arial"/>
      <family val="2"/>
      <charset val="204"/>
    </font>
    <font>
      <sz val="9"/>
      <name val="Arial"/>
      <family val="2"/>
      <charset val="204"/>
    </font>
    <font>
      <sz val="8"/>
      <name val="Calibri"/>
      <family val="2"/>
    </font>
    <font>
      <sz val="10"/>
      <name val="Arial Cyr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40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/>
    </xf>
    <xf numFmtId="2" fontId="2" fillId="0" borderId="3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/>
    </xf>
    <xf numFmtId="0" fontId="12" fillId="0" borderId="0" xfId="1"/>
    <xf numFmtId="0" fontId="12" fillId="0" borderId="0" xfId="1" applyAlignment="1">
      <alignment horizontal="center"/>
    </xf>
    <xf numFmtId="0" fontId="12" fillId="0" borderId="0" xfId="1" applyAlignment="1">
      <alignment wrapText="1"/>
    </xf>
    <xf numFmtId="0" fontId="7" fillId="0" borderId="4" xfId="1" applyFont="1" applyBorder="1" applyAlignment="1">
      <alignment horizontal="center" wrapText="1"/>
    </xf>
    <xf numFmtId="0" fontId="7" fillId="0" borderId="4" xfId="1" applyFont="1" applyBorder="1" applyAlignment="1">
      <alignment horizontal="left" wrapText="1"/>
    </xf>
    <xf numFmtId="0" fontId="13" fillId="0" borderId="4" xfId="1" applyFont="1" applyBorder="1" applyAlignment="1">
      <alignment horizontal="left" wrapText="1"/>
    </xf>
    <xf numFmtId="0" fontId="7" fillId="0" borderId="4" xfId="1" applyFont="1" applyBorder="1" applyAlignment="1">
      <alignment horizontal="center"/>
    </xf>
    <xf numFmtId="0" fontId="13" fillId="0" borderId="4" xfId="1" applyFont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0" fontId="5" fillId="2" borderId="0" xfId="0" applyFont="1" applyFill="1"/>
    <xf numFmtId="2" fontId="2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2" fontId="2" fillId="0" borderId="0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textRotation="89"/>
    </xf>
    <xf numFmtId="0" fontId="7" fillId="0" borderId="10" xfId="1" applyFont="1" applyBorder="1" applyAlignment="1">
      <alignment horizontal="center" vertical="center" textRotation="89"/>
    </xf>
    <xf numFmtId="0" fontId="7" fillId="0" borderId="11" xfId="1" applyFont="1" applyBorder="1" applyAlignment="1">
      <alignment horizontal="center" vertical="center" textRotation="89"/>
    </xf>
  </cellXfs>
  <cellStyles count="2">
    <cellStyle name="Обычный" xfId="0" builtinId="0"/>
    <cellStyle name="Обычный_Книга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ристость-прониц..."/>
      <sheetName val="Задание"/>
      <sheetName val="Молек.масса"/>
      <sheetName val="Задание (2)"/>
    </sheetNames>
    <sheetDataSet>
      <sheetData sheetId="0" refreshError="1"/>
      <sheetData sheetId="1" refreshError="1"/>
      <sheetData sheetId="2" refreshError="1"/>
      <sheetData sheetId="3">
        <row r="4">
          <cell r="B4">
            <v>31.2</v>
          </cell>
          <cell r="I4">
            <v>19.8</v>
          </cell>
        </row>
        <row r="5">
          <cell r="B5">
            <v>85</v>
          </cell>
          <cell r="I5">
            <v>0.1</v>
          </cell>
        </row>
        <row r="6">
          <cell r="B6">
            <v>90</v>
          </cell>
          <cell r="I6">
            <v>1.9</v>
          </cell>
        </row>
        <row r="7">
          <cell r="B7">
            <v>45</v>
          </cell>
          <cell r="I7">
            <v>1</v>
          </cell>
        </row>
        <row r="8">
          <cell r="B8">
            <v>28</v>
          </cell>
          <cell r="I8">
            <v>1</v>
          </cell>
        </row>
        <row r="9">
          <cell r="B9">
            <v>60</v>
          </cell>
          <cell r="I9">
            <v>0.28999999999999998</v>
          </cell>
        </row>
        <row r="10">
          <cell r="B10">
            <v>77</v>
          </cell>
          <cell r="I10">
            <v>1.1000000000000001</v>
          </cell>
        </row>
        <row r="11">
          <cell r="B11">
            <v>29</v>
          </cell>
          <cell r="I11">
            <v>0.7</v>
          </cell>
        </row>
        <row r="12">
          <cell r="B12">
            <v>50</v>
          </cell>
          <cell r="I12">
            <v>0.3</v>
          </cell>
        </row>
        <row r="13">
          <cell r="B13">
            <v>78</v>
          </cell>
          <cell r="I13">
            <v>0.2</v>
          </cell>
        </row>
        <row r="14">
          <cell r="B14">
            <v>64</v>
          </cell>
          <cell r="I14">
            <v>1</v>
          </cell>
        </row>
        <row r="15">
          <cell r="B15">
            <v>97</v>
          </cell>
          <cell r="I15">
            <v>0.1</v>
          </cell>
        </row>
        <row r="16">
          <cell r="B16">
            <v>88</v>
          </cell>
          <cell r="I16">
            <v>1</v>
          </cell>
        </row>
        <row r="17">
          <cell r="B17">
            <v>15</v>
          </cell>
          <cell r="I17">
            <v>0.1</v>
          </cell>
        </row>
        <row r="18">
          <cell r="B18">
            <v>25</v>
          </cell>
          <cell r="I18">
            <v>0.5</v>
          </cell>
        </row>
        <row r="19">
          <cell r="B19">
            <v>35</v>
          </cell>
          <cell r="I19">
            <v>0.7</v>
          </cell>
        </row>
        <row r="20">
          <cell r="B20">
            <v>99</v>
          </cell>
          <cell r="I20">
            <v>0.24</v>
          </cell>
        </row>
        <row r="21">
          <cell r="B21">
            <v>69</v>
          </cell>
          <cell r="I21">
            <v>1.4</v>
          </cell>
        </row>
        <row r="22">
          <cell r="B22">
            <v>70</v>
          </cell>
          <cell r="I22">
            <v>0.09</v>
          </cell>
        </row>
        <row r="23">
          <cell r="B23">
            <v>80</v>
          </cell>
          <cell r="I23">
            <v>0.01</v>
          </cell>
        </row>
        <row r="24">
          <cell r="B24">
            <v>88.3</v>
          </cell>
          <cell r="I24">
            <v>0.5</v>
          </cell>
        </row>
        <row r="25">
          <cell r="B25">
            <v>50</v>
          </cell>
          <cell r="I25">
            <v>1</v>
          </cell>
        </row>
        <row r="26">
          <cell r="B26">
            <v>60</v>
          </cell>
          <cell r="I26">
            <v>1</v>
          </cell>
        </row>
        <row r="28">
          <cell r="B28">
            <v>50</v>
          </cell>
          <cell r="I28">
            <v>0.7</v>
          </cell>
        </row>
        <row r="29">
          <cell r="B29">
            <v>75</v>
          </cell>
          <cell r="I29">
            <v>0.5</v>
          </cell>
        </row>
        <row r="30">
          <cell r="B30">
            <v>34</v>
          </cell>
          <cell r="I30">
            <v>2</v>
          </cell>
        </row>
        <row r="31">
          <cell r="B31">
            <v>30</v>
          </cell>
          <cell r="I31">
            <v>2</v>
          </cell>
        </row>
        <row r="32">
          <cell r="B32">
            <v>24</v>
          </cell>
          <cell r="I32">
            <v>2</v>
          </cell>
        </row>
        <row r="33">
          <cell r="B33">
            <v>28</v>
          </cell>
          <cell r="I33">
            <v>2</v>
          </cell>
        </row>
        <row r="34">
          <cell r="B34">
            <v>68</v>
          </cell>
          <cell r="I34">
            <v>2</v>
          </cell>
        </row>
        <row r="35">
          <cell r="B35">
            <v>70</v>
          </cell>
          <cell r="I35">
            <v>2</v>
          </cell>
        </row>
        <row r="36">
          <cell r="B36">
            <v>70</v>
          </cell>
          <cell r="I36">
            <v>2</v>
          </cell>
        </row>
        <row r="37">
          <cell r="B37">
            <v>65</v>
          </cell>
          <cell r="I37">
            <v>2</v>
          </cell>
        </row>
        <row r="38">
          <cell r="B38">
            <v>45</v>
          </cell>
          <cell r="I38">
            <v>2</v>
          </cell>
        </row>
        <row r="39">
          <cell r="B39">
            <v>50</v>
          </cell>
          <cell r="I39">
            <v>2</v>
          </cell>
        </row>
        <row r="40">
          <cell r="B40">
            <v>55</v>
          </cell>
          <cell r="I40">
            <v>2</v>
          </cell>
        </row>
        <row r="41">
          <cell r="B41">
            <v>60</v>
          </cell>
          <cell r="I41">
            <v>2</v>
          </cell>
        </row>
        <row r="42">
          <cell r="B42">
            <v>55</v>
          </cell>
          <cell r="I42">
            <v>2</v>
          </cell>
        </row>
        <row r="43">
          <cell r="B43">
            <v>50</v>
          </cell>
          <cell r="I43">
            <v>2</v>
          </cell>
        </row>
        <row r="44">
          <cell r="B44">
            <v>72</v>
          </cell>
          <cell r="I4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G17" sqref="G17"/>
    </sheetView>
  </sheetViews>
  <sheetFormatPr defaultRowHeight="15" x14ac:dyDescent="0.25"/>
  <cols>
    <col min="1" max="1" width="6.7109375" customWidth="1"/>
    <col min="2" max="2" width="8.42578125" customWidth="1"/>
    <col min="3" max="3" width="7.7109375" customWidth="1"/>
    <col min="4" max="4" width="7.5703125" customWidth="1"/>
    <col min="5" max="5" width="7.85546875" customWidth="1"/>
    <col min="6" max="6" width="7.140625" customWidth="1"/>
    <col min="7" max="7" width="6.85546875" customWidth="1"/>
    <col min="8" max="8" width="6.140625" customWidth="1"/>
  </cols>
  <sheetData>
    <row r="1" spans="1:16" x14ac:dyDescent="0.25">
      <c r="A1" t="s">
        <v>81</v>
      </c>
      <c r="B1" s="27" t="s">
        <v>82</v>
      </c>
    </row>
    <row r="2" spans="1:16" ht="27.75" customHeight="1" x14ac:dyDescent="0.25">
      <c r="A2" s="29" t="s">
        <v>0</v>
      </c>
      <c r="B2" s="5"/>
      <c r="C2" s="28"/>
      <c r="D2" s="30" t="s">
        <v>87</v>
      </c>
      <c r="E2" s="30"/>
      <c r="F2" s="30"/>
      <c r="G2" s="30"/>
      <c r="H2" s="30"/>
      <c r="I2" s="30"/>
      <c r="J2" s="30"/>
    </row>
    <row r="3" spans="1:16" ht="41.25" customHeight="1" x14ac:dyDescent="0.25">
      <c r="A3" s="1" t="s">
        <v>86</v>
      </c>
      <c r="C3" s="7"/>
      <c r="D3" s="30" t="s">
        <v>85</v>
      </c>
      <c r="E3" s="30"/>
      <c r="F3" s="30"/>
      <c r="G3" s="30"/>
      <c r="H3" s="30"/>
      <c r="I3" s="30"/>
      <c r="J3" s="30"/>
    </row>
    <row r="4" spans="1:16" ht="48" customHeight="1" x14ac:dyDescent="0.25">
      <c r="A4" s="31" t="s">
        <v>1</v>
      </c>
      <c r="B4" s="32" t="s">
        <v>3</v>
      </c>
      <c r="C4" s="32" t="s">
        <v>4</v>
      </c>
      <c r="D4" s="32" t="s">
        <v>5</v>
      </c>
      <c r="E4" s="32" t="s">
        <v>6</v>
      </c>
      <c r="F4" s="32" t="s">
        <v>7</v>
      </c>
      <c r="G4" s="32" t="s">
        <v>16</v>
      </c>
      <c r="H4" s="32" t="s">
        <v>15</v>
      </c>
    </row>
    <row r="5" spans="1:16" x14ac:dyDescent="0.25">
      <c r="A5" s="31"/>
      <c r="B5" s="32"/>
      <c r="C5" s="32"/>
      <c r="D5" s="32"/>
      <c r="E5" s="32"/>
      <c r="F5" s="32"/>
      <c r="G5" s="32"/>
      <c r="H5" s="32"/>
      <c r="I5" s="2"/>
      <c r="J5" s="2"/>
      <c r="K5" s="2"/>
      <c r="L5" s="2"/>
      <c r="M5" s="2"/>
      <c r="N5" s="2"/>
      <c r="O5" s="2"/>
      <c r="P5" s="2"/>
    </row>
    <row r="6" spans="1:16" ht="22.5" x14ac:dyDescent="0.25">
      <c r="A6" s="31"/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14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6">
        <v>1</v>
      </c>
      <c r="B7" s="12">
        <v>85</v>
      </c>
      <c r="C7" s="12">
        <v>73</v>
      </c>
      <c r="D7" s="12">
        <v>8</v>
      </c>
      <c r="E7" s="12">
        <v>845</v>
      </c>
      <c r="F7" s="10">
        <v>1.325</v>
      </c>
      <c r="G7" s="10">
        <f>'[1]Задание (2)'!B4/100</f>
        <v>0.312</v>
      </c>
      <c r="H7" s="10">
        <f>'[1]Задание (2)'!I4/100</f>
        <v>0.19800000000000001</v>
      </c>
      <c r="I7" s="2"/>
      <c r="J7" s="2"/>
      <c r="K7" s="2"/>
      <c r="L7" s="2"/>
      <c r="M7" s="2"/>
      <c r="N7" s="2"/>
      <c r="O7" s="2"/>
      <c r="P7" s="2"/>
    </row>
    <row r="8" spans="1:16" x14ac:dyDescent="0.25">
      <c r="A8" s="3">
        <v>2</v>
      </c>
      <c r="B8" s="4">
        <v>140</v>
      </c>
      <c r="C8" s="4">
        <v>90</v>
      </c>
      <c r="D8" s="4">
        <v>10</v>
      </c>
      <c r="E8" s="4">
        <v>830</v>
      </c>
      <c r="F8" s="4">
        <v>0.9</v>
      </c>
      <c r="G8" s="4">
        <f>'[1]Задание (2)'!B5/100</f>
        <v>0.85</v>
      </c>
      <c r="H8" s="4">
        <f>'[1]Задание (2)'!I5/100</f>
        <v>1E-3</v>
      </c>
      <c r="I8" s="2"/>
      <c r="J8" s="2"/>
      <c r="K8" s="2"/>
      <c r="L8" s="2"/>
      <c r="M8" s="2"/>
      <c r="N8" s="2"/>
      <c r="O8" s="2"/>
      <c r="P8" s="2"/>
    </row>
    <row r="9" spans="1:16" x14ac:dyDescent="0.25">
      <c r="A9" s="3">
        <v>3</v>
      </c>
      <c r="B9" s="4">
        <v>326</v>
      </c>
      <c r="C9" s="4">
        <v>120</v>
      </c>
      <c r="D9" s="4">
        <v>16</v>
      </c>
      <c r="E9" s="4">
        <v>810</v>
      </c>
      <c r="F9" s="4">
        <v>0.85</v>
      </c>
      <c r="G9" s="4">
        <f>'[1]Задание (2)'!B6/100</f>
        <v>0.9</v>
      </c>
      <c r="H9" s="4">
        <f>'[1]Задание (2)'!I6/100</f>
        <v>1.9E-2</v>
      </c>
      <c r="I9" s="2"/>
      <c r="J9" s="2"/>
      <c r="K9" s="2"/>
      <c r="L9" s="2"/>
      <c r="M9" s="2"/>
      <c r="N9" s="2"/>
      <c r="O9" s="2"/>
      <c r="P9" s="2"/>
    </row>
    <row r="10" spans="1:16" x14ac:dyDescent="0.25">
      <c r="A10" s="3">
        <v>4</v>
      </c>
      <c r="B10" s="4">
        <v>25</v>
      </c>
      <c r="C10" s="4">
        <v>30</v>
      </c>
      <c r="D10" s="4">
        <v>6</v>
      </c>
      <c r="E10" s="4">
        <v>860</v>
      </c>
      <c r="F10" s="4">
        <v>1.46</v>
      </c>
      <c r="G10" s="4">
        <f>'[1]Задание (2)'!B7/100</f>
        <v>0.45</v>
      </c>
      <c r="H10" s="4">
        <f>'[1]Задание (2)'!I7/100</f>
        <v>0.01</v>
      </c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3">
        <v>5</v>
      </c>
      <c r="B11" s="4">
        <v>90</v>
      </c>
      <c r="C11" s="4">
        <v>60</v>
      </c>
      <c r="D11" s="4">
        <v>14</v>
      </c>
      <c r="E11" s="4">
        <v>812</v>
      </c>
      <c r="F11" s="4">
        <v>1.6</v>
      </c>
      <c r="G11" s="4">
        <f>'[1]Задание (2)'!B8/100</f>
        <v>0.28000000000000003</v>
      </c>
      <c r="H11" s="4">
        <f>'[1]Задание (2)'!I8/100</f>
        <v>0.01</v>
      </c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3">
        <v>6</v>
      </c>
      <c r="B12" s="4">
        <v>56</v>
      </c>
      <c r="C12" s="4">
        <v>90</v>
      </c>
      <c r="D12" s="4">
        <v>8</v>
      </c>
      <c r="E12" s="4">
        <v>850</v>
      </c>
      <c r="F12" s="4">
        <v>1.3620000000000001</v>
      </c>
      <c r="G12" s="4">
        <f>'[1]Задание (2)'!B9/100</f>
        <v>0.6</v>
      </c>
      <c r="H12" s="4">
        <f>'[1]Задание (2)'!I9/100</f>
        <v>2.8999999999999998E-3</v>
      </c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3">
        <v>7</v>
      </c>
      <c r="B13" s="4">
        <v>400</v>
      </c>
      <c r="C13" s="4">
        <v>90</v>
      </c>
      <c r="D13" s="4">
        <v>12</v>
      </c>
      <c r="E13" s="4">
        <v>790</v>
      </c>
      <c r="F13" s="4">
        <v>0.9</v>
      </c>
      <c r="G13" s="4">
        <f>'[1]Задание (2)'!B10/100</f>
        <v>0.77</v>
      </c>
      <c r="H13" s="4">
        <f>'[1]Задание (2)'!I10/100</f>
        <v>1.1000000000000001E-2</v>
      </c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3">
        <v>8</v>
      </c>
      <c r="B14" s="4">
        <v>150</v>
      </c>
      <c r="C14" s="4">
        <v>80</v>
      </c>
      <c r="D14" s="4">
        <v>8</v>
      </c>
      <c r="E14" s="4">
        <v>802</v>
      </c>
      <c r="F14" s="4">
        <v>1.5</v>
      </c>
      <c r="G14" s="4">
        <f>'[1]Задание (2)'!B11/100</f>
        <v>0.28999999999999998</v>
      </c>
      <c r="H14" s="4">
        <f>'[1]Задание (2)'!I11/100</f>
        <v>6.9999999999999993E-3</v>
      </c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3">
        <v>9</v>
      </c>
      <c r="B15" s="4">
        <v>270</v>
      </c>
      <c r="C15" s="4">
        <v>75</v>
      </c>
      <c r="D15" s="4">
        <v>9</v>
      </c>
      <c r="E15" s="4">
        <v>810</v>
      </c>
      <c r="F15" s="4">
        <v>1.7</v>
      </c>
      <c r="G15" s="4">
        <f>'[1]Задание (2)'!B12/100</f>
        <v>0.5</v>
      </c>
      <c r="H15" s="4">
        <f>'[1]Задание (2)'!I12/100</f>
        <v>3.0000000000000001E-3</v>
      </c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3">
        <v>10</v>
      </c>
      <c r="B16" s="4">
        <v>380</v>
      </c>
      <c r="C16" s="4">
        <v>64</v>
      </c>
      <c r="D16" s="4">
        <v>12</v>
      </c>
      <c r="E16" s="4">
        <v>800</v>
      </c>
      <c r="F16" s="4">
        <v>1.1000000000000001</v>
      </c>
      <c r="G16" s="4">
        <f>'[1]Задание (2)'!B13/100</f>
        <v>0.78</v>
      </c>
      <c r="H16" s="4">
        <f>'[1]Задание (2)'!I13/100</f>
        <v>2E-3</v>
      </c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3">
        <v>11</v>
      </c>
      <c r="B17" s="4">
        <v>670</v>
      </c>
      <c r="C17" s="4">
        <v>100</v>
      </c>
      <c r="D17" s="4">
        <v>17</v>
      </c>
      <c r="E17" s="4">
        <v>780</v>
      </c>
      <c r="F17" s="4">
        <v>1.05</v>
      </c>
      <c r="G17" s="4">
        <f>'[1]Задание (2)'!B14/100</f>
        <v>0.64</v>
      </c>
      <c r="H17" s="4">
        <f>'[1]Задание (2)'!I14/100</f>
        <v>0.01</v>
      </c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3">
        <v>12</v>
      </c>
      <c r="B18" s="4">
        <v>27</v>
      </c>
      <c r="C18" s="4">
        <v>35</v>
      </c>
      <c r="D18" s="4">
        <v>3</v>
      </c>
      <c r="E18" s="4">
        <v>860</v>
      </c>
      <c r="F18" s="4">
        <v>0.75</v>
      </c>
      <c r="G18" s="4">
        <f>'[1]Задание (2)'!B15/100</f>
        <v>0.97</v>
      </c>
      <c r="H18" s="4">
        <f>'[1]Задание (2)'!I15/100</f>
        <v>1E-3</v>
      </c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3">
        <v>13</v>
      </c>
      <c r="B19" s="4">
        <v>69</v>
      </c>
      <c r="C19" s="4">
        <v>45</v>
      </c>
      <c r="D19" s="4">
        <v>5</v>
      </c>
      <c r="E19" s="4">
        <v>850</v>
      </c>
      <c r="F19" s="4">
        <v>1.2</v>
      </c>
      <c r="G19" s="4">
        <f>'[1]Задание (2)'!B16/100</f>
        <v>0.88</v>
      </c>
      <c r="H19" s="4">
        <f>'[1]Задание (2)'!I16/100</f>
        <v>0.01</v>
      </c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3">
        <v>14</v>
      </c>
      <c r="B20" s="4">
        <v>190</v>
      </c>
      <c r="C20" s="4">
        <v>90</v>
      </c>
      <c r="D20" s="4">
        <v>12</v>
      </c>
      <c r="E20" s="4">
        <v>810</v>
      </c>
      <c r="F20" s="4">
        <v>1.7889999999999999</v>
      </c>
      <c r="G20" s="4">
        <f>'[1]Задание (2)'!B17/100</f>
        <v>0.15</v>
      </c>
      <c r="H20" s="4">
        <f>'[1]Задание (2)'!I17/100</f>
        <v>1E-3</v>
      </c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3">
        <v>15</v>
      </c>
      <c r="B21" s="4">
        <v>220</v>
      </c>
      <c r="C21" s="4">
        <v>95</v>
      </c>
      <c r="D21" s="4">
        <v>11</v>
      </c>
      <c r="E21" s="4">
        <v>801</v>
      </c>
      <c r="F21" s="4">
        <v>1.526</v>
      </c>
      <c r="G21" s="4">
        <f>'[1]Задание (2)'!B18/100</f>
        <v>0.25</v>
      </c>
      <c r="H21" s="4">
        <f>'[1]Задание (2)'!I18/100</f>
        <v>5.0000000000000001E-3</v>
      </c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3">
        <v>16</v>
      </c>
      <c r="B22" s="4">
        <v>305</v>
      </c>
      <c r="C22" s="4">
        <v>90</v>
      </c>
      <c r="D22" s="4">
        <v>10</v>
      </c>
      <c r="E22" s="4">
        <v>795</v>
      </c>
      <c r="F22" s="4">
        <v>1.45</v>
      </c>
      <c r="G22" s="4">
        <f>'[1]Задание (2)'!B19/100</f>
        <v>0.35</v>
      </c>
      <c r="H22" s="4">
        <f>'[1]Задание (2)'!I19/100</f>
        <v>6.9999999999999993E-3</v>
      </c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3">
        <v>17</v>
      </c>
      <c r="B23" s="4">
        <v>175</v>
      </c>
      <c r="C23" s="4">
        <v>105</v>
      </c>
      <c r="D23" s="4">
        <v>15</v>
      </c>
      <c r="E23" s="4">
        <v>820</v>
      </c>
      <c r="F23" s="4">
        <v>0.89</v>
      </c>
      <c r="G23" s="4">
        <f>'[1]Задание (2)'!B20/100</f>
        <v>0.99</v>
      </c>
      <c r="H23" s="4">
        <f>'[1]Задание (2)'!I20/100</f>
        <v>2.3999999999999998E-3</v>
      </c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3">
        <v>18</v>
      </c>
      <c r="B24" s="4">
        <v>150</v>
      </c>
      <c r="C24" s="4">
        <v>115</v>
      </c>
      <c r="D24" s="4">
        <v>16</v>
      </c>
      <c r="E24" s="4">
        <v>830</v>
      </c>
      <c r="F24" s="4">
        <v>1.1020000000000001</v>
      </c>
      <c r="G24" s="4">
        <f>'[1]Задание (2)'!B21/100</f>
        <v>0.69</v>
      </c>
      <c r="H24" s="4">
        <f>'[1]Задание (2)'!I21/100</f>
        <v>1.3999999999999999E-2</v>
      </c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3">
        <v>19</v>
      </c>
      <c r="B25" s="4">
        <v>1000</v>
      </c>
      <c r="C25" s="4">
        <v>77</v>
      </c>
      <c r="D25" s="4">
        <v>15</v>
      </c>
      <c r="E25" s="4">
        <v>795</v>
      </c>
      <c r="F25" s="4">
        <v>0.9</v>
      </c>
      <c r="G25" s="4">
        <f>'[1]Задание (2)'!B22/100</f>
        <v>0.7</v>
      </c>
      <c r="H25" s="4">
        <f>'[1]Задание (2)'!I22/100</f>
        <v>8.9999999999999998E-4</v>
      </c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3">
        <v>20</v>
      </c>
      <c r="B26" s="4">
        <v>190</v>
      </c>
      <c r="C26" s="4">
        <v>60</v>
      </c>
      <c r="D26" s="4">
        <v>6</v>
      </c>
      <c r="E26" s="4">
        <v>805</v>
      </c>
      <c r="F26" s="4">
        <v>1.32</v>
      </c>
      <c r="G26" s="4">
        <f>'[1]Задание (2)'!B23/100</f>
        <v>0.8</v>
      </c>
      <c r="H26" s="4">
        <f>'[1]Задание (2)'!I23/100</f>
        <v>1E-4</v>
      </c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3">
        <v>21</v>
      </c>
      <c r="B27" s="4">
        <v>150</v>
      </c>
      <c r="C27" s="4">
        <v>105</v>
      </c>
      <c r="D27" s="4">
        <v>14</v>
      </c>
      <c r="E27" s="4">
        <v>790</v>
      </c>
      <c r="F27" s="4">
        <v>1.3</v>
      </c>
      <c r="G27" s="4">
        <f>'[1]Задание (2)'!B24/100</f>
        <v>0.88300000000000001</v>
      </c>
      <c r="H27" s="4">
        <f>'[1]Задание (2)'!I24/100</f>
        <v>5.0000000000000001E-3</v>
      </c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3">
        <v>22</v>
      </c>
      <c r="B28" s="4">
        <v>400</v>
      </c>
      <c r="C28" s="4">
        <v>90</v>
      </c>
      <c r="D28" s="4">
        <v>17</v>
      </c>
      <c r="E28" s="4">
        <v>790</v>
      </c>
      <c r="F28" s="4">
        <v>0.9</v>
      </c>
      <c r="G28" s="4">
        <f>'[1]Задание (2)'!B25/100</f>
        <v>0.5</v>
      </c>
      <c r="H28" s="4">
        <f>'[1]Задание (2)'!I25/100</f>
        <v>0.01</v>
      </c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3">
        <v>23</v>
      </c>
      <c r="B29" s="4">
        <v>300</v>
      </c>
      <c r="C29" s="4">
        <v>80</v>
      </c>
      <c r="D29" s="4">
        <v>12</v>
      </c>
      <c r="E29" s="4">
        <v>809</v>
      </c>
      <c r="F29" s="4">
        <v>0.91</v>
      </c>
      <c r="G29" s="4">
        <f>'[1]Задание (2)'!B26/100</f>
        <v>0.6</v>
      </c>
      <c r="H29" s="4">
        <f>'[1]Задание (2)'!I26/100</f>
        <v>0.01</v>
      </c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3">
        <v>24</v>
      </c>
      <c r="B30" s="4">
        <v>200</v>
      </c>
      <c r="C30" s="4">
        <v>75</v>
      </c>
      <c r="D30" s="4">
        <v>10</v>
      </c>
      <c r="E30" s="4">
        <v>815</v>
      </c>
      <c r="F30" s="4">
        <v>0.95</v>
      </c>
      <c r="G30" s="4">
        <f>'[1]Задание (2)'!B28/100</f>
        <v>0.5</v>
      </c>
      <c r="H30" s="4">
        <f>'[1]Задание (2)'!I28/100</f>
        <v>6.9999999999999993E-3</v>
      </c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3">
        <v>25</v>
      </c>
      <c r="B31" s="4">
        <v>100</v>
      </c>
      <c r="C31" s="4">
        <v>65</v>
      </c>
      <c r="D31" s="4">
        <v>8</v>
      </c>
      <c r="E31" s="4">
        <v>820</v>
      </c>
      <c r="F31" s="4">
        <v>1.1000000000000001</v>
      </c>
      <c r="G31" s="4">
        <f>'[1]Задание (2)'!B29/100</f>
        <v>0.75</v>
      </c>
      <c r="H31" s="4">
        <f>'[1]Задание (2)'!I29/100</f>
        <v>5.0000000000000001E-3</v>
      </c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3">
        <v>26</v>
      </c>
      <c r="B32" s="4">
        <v>50</v>
      </c>
      <c r="C32" s="4">
        <v>40</v>
      </c>
      <c r="D32" s="4">
        <v>5</v>
      </c>
      <c r="E32" s="4">
        <v>860</v>
      </c>
      <c r="F32" s="4">
        <v>1.3</v>
      </c>
      <c r="G32" s="4">
        <f>'[1]Задание (2)'!B30/100</f>
        <v>0.34</v>
      </c>
      <c r="H32" s="4">
        <f>'[1]Задание (2)'!I30/100</f>
        <v>0.02</v>
      </c>
      <c r="I32" s="2"/>
      <c r="J32" s="2"/>
      <c r="K32" s="2"/>
      <c r="L32" s="2"/>
      <c r="M32" s="2"/>
      <c r="N32" s="2"/>
      <c r="O32" s="2"/>
      <c r="P32" s="2"/>
    </row>
    <row r="33" spans="1:8" x14ac:dyDescent="0.25">
      <c r="A33" s="3">
        <v>27</v>
      </c>
      <c r="B33" s="4">
        <v>300</v>
      </c>
      <c r="C33" s="4">
        <v>50</v>
      </c>
      <c r="D33" s="4">
        <v>7</v>
      </c>
      <c r="E33" s="4">
        <v>840</v>
      </c>
      <c r="F33" s="4">
        <v>1.2</v>
      </c>
      <c r="G33" s="4">
        <f>'[1]Задание (2)'!B31/100</f>
        <v>0.3</v>
      </c>
      <c r="H33" s="4">
        <f>'[1]Задание (2)'!I31/100</f>
        <v>0.02</v>
      </c>
    </row>
    <row r="34" spans="1:8" x14ac:dyDescent="0.25">
      <c r="A34" s="3">
        <v>28</v>
      </c>
      <c r="B34" s="4">
        <v>250</v>
      </c>
      <c r="C34" s="4">
        <v>60</v>
      </c>
      <c r="D34" s="4">
        <v>8</v>
      </c>
      <c r="E34" s="4">
        <v>860</v>
      </c>
      <c r="F34" s="4">
        <v>1</v>
      </c>
      <c r="G34" s="4">
        <f>'[1]Задание (2)'!B32/100</f>
        <v>0.24</v>
      </c>
      <c r="H34" s="4">
        <f>'[1]Задание (2)'!I32/100</f>
        <v>0.02</v>
      </c>
    </row>
    <row r="35" spans="1:8" x14ac:dyDescent="0.25">
      <c r="A35" s="3">
        <v>29</v>
      </c>
      <c r="B35" s="4">
        <v>200</v>
      </c>
      <c r="C35" s="4">
        <v>80</v>
      </c>
      <c r="D35" s="4">
        <v>9</v>
      </c>
      <c r="E35" s="4">
        <v>870</v>
      </c>
      <c r="F35" s="4">
        <v>1.4</v>
      </c>
      <c r="G35" s="4">
        <f>'[1]Задание (2)'!B33/100</f>
        <v>0.28000000000000003</v>
      </c>
      <c r="H35" s="4">
        <f>'[1]Задание (2)'!I33/100</f>
        <v>0.02</v>
      </c>
    </row>
    <row r="36" spans="1:8" x14ac:dyDescent="0.25">
      <c r="A36" s="3">
        <v>30</v>
      </c>
      <c r="B36" s="4">
        <v>140</v>
      </c>
      <c r="C36" s="4">
        <v>70</v>
      </c>
      <c r="D36" s="4">
        <v>10</v>
      </c>
      <c r="E36" s="4">
        <v>850</v>
      </c>
      <c r="F36" s="4">
        <v>1.1000000000000001</v>
      </c>
      <c r="G36" s="4">
        <f>'[1]Задание (2)'!B34/100</f>
        <v>0.68</v>
      </c>
      <c r="H36" s="4">
        <f>'[1]Задание (2)'!I34/100</f>
        <v>0.02</v>
      </c>
    </row>
    <row r="37" spans="1:8" x14ac:dyDescent="0.25">
      <c r="A37" s="3">
        <v>31</v>
      </c>
      <c r="B37" s="4">
        <v>50</v>
      </c>
      <c r="C37" s="4">
        <v>90</v>
      </c>
      <c r="D37" s="4">
        <v>9</v>
      </c>
      <c r="E37" s="4">
        <v>890</v>
      </c>
      <c r="F37" s="4">
        <v>1.8</v>
      </c>
      <c r="G37" s="4">
        <f>'[1]Задание (2)'!B35/100</f>
        <v>0.7</v>
      </c>
      <c r="H37" s="4">
        <f>'[1]Задание (2)'!I35/100</f>
        <v>0.02</v>
      </c>
    </row>
    <row r="38" spans="1:8" x14ac:dyDescent="0.25">
      <c r="A38" s="3">
        <v>32</v>
      </c>
      <c r="B38" s="4">
        <v>60</v>
      </c>
      <c r="C38" s="4">
        <v>95</v>
      </c>
      <c r="D38" s="4">
        <v>11</v>
      </c>
      <c r="E38" s="4">
        <v>830</v>
      </c>
      <c r="F38" s="4">
        <v>1.5</v>
      </c>
      <c r="G38" s="4">
        <f>'[1]Задание (2)'!B36/100</f>
        <v>0.7</v>
      </c>
      <c r="H38" s="4">
        <f>'[1]Задание (2)'!I36/100</f>
        <v>0.02</v>
      </c>
    </row>
    <row r="39" spans="1:8" x14ac:dyDescent="0.25">
      <c r="A39" s="3">
        <v>33</v>
      </c>
      <c r="B39" s="4">
        <v>89</v>
      </c>
      <c r="C39" s="4">
        <v>105</v>
      </c>
      <c r="D39" s="4">
        <v>8</v>
      </c>
      <c r="E39" s="4">
        <v>800</v>
      </c>
      <c r="F39" s="4">
        <v>1.9</v>
      </c>
      <c r="G39" s="4">
        <f>'[1]Задание (2)'!B37/100</f>
        <v>0.65</v>
      </c>
      <c r="H39" s="4">
        <f>'[1]Задание (2)'!I37/100</f>
        <v>0.02</v>
      </c>
    </row>
    <row r="40" spans="1:8" x14ac:dyDescent="0.25">
      <c r="A40" s="3">
        <v>34</v>
      </c>
      <c r="B40" s="4">
        <v>75</v>
      </c>
      <c r="C40" s="4">
        <v>80</v>
      </c>
      <c r="D40" s="4">
        <v>7</v>
      </c>
      <c r="E40" s="4">
        <v>820</v>
      </c>
      <c r="F40" s="4">
        <v>1.1000000000000001</v>
      </c>
      <c r="G40" s="4">
        <f>'[1]Задание (2)'!B38/100</f>
        <v>0.45</v>
      </c>
      <c r="H40" s="4">
        <f>'[1]Задание (2)'!I38/100</f>
        <v>0.02</v>
      </c>
    </row>
    <row r="41" spans="1:8" x14ac:dyDescent="0.25">
      <c r="A41" s="3">
        <v>35</v>
      </c>
      <c r="B41" s="4">
        <v>74</v>
      </c>
      <c r="C41" s="4">
        <v>75</v>
      </c>
      <c r="D41" s="4">
        <v>6</v>
      </c>
      <c r="E41" s="4">
        <v>810</v>
      </c>
      <c r="F41" s="4">
        <v>1.2</v>
      </c>
      <c r="G41" s="4">
        <f>'[1]Задание (2)'!B39/100</f>
        <v>0.5</v>
      </c>
      <c r="H41" s="4">
        <f>'[1]Задание (2)'!I39/100</f>
        <v>0.02</v>
      </c>
    </row>
    <row r="42" spans="1:8" x14ac:dyDescent="0.25">
      <c r="A42" s="3">
        <v>36</v>
      </c>
      <c r="B42" s="4">
        <v>64</v>
      </c>
      <c r="C42" s="4">
        <v>60</v>
      </c>
      <c r="D42" s="4">
        <v>5</v>
      </c>
      <c r="E42" s="4">
        <v>845</v>
      </c>
      <c r="F42" s="4">
        <v>1.3</v>
      </c>
      <c r="G42" s="4">
        <f>'[1]Задание (2)'!B40/100</f>
        <v>0.55000000000000004</v>
      </c>
      <c r="H42" s="4">
        <f>'[1]Задание (2)'!I40/100</f>
        <v>0.02</v>
      </c>
    </row>
    <row r="43" spans="1:8" x14ac:dyDescent="0.25">
      <c r="A43" s="3">
        <v>37</v>
      </c>
      <c r="B43" s="4">
        <v>65</v>
      </c>
      <c r="C43" s="4">
        <v>35</v>
      </c>
      <c r="D43" s="4">
        <v>8</v>
      </c>
      <c r="E43" s="4">
        <v>840</v>
      </c>
      <c r="F43" s="4">
        <v>1.4</v>
      </c>
      <c r="G43" s="4">
        <f>'[1]Задание (2)'!B41/100</f>
        <v>0.6</v>
      </c>
      <c r="H43" s="4">
        <f>'[1]Задание (2)'!I41/100</f>
        <v>0.02</v>
      </c>
    </row>
    <row r="44" spans="1:8" x14ac:dyDescent="0.25">
      <c r="A44" s="3">
        <v>38</v>
      </c>
      <c r="B44" s="4">
        <v>58</v>
      </c>
      <c r="C44" s="4">
        <v>89</v>
      </c>
      <c r="D44" s="4">
        <v>9</v>
      </c>
      <c r="E44" s="4">
        <v>860</v>
      </c>
      <c r="F44" s="4">
        <v>1.9</v>
      </c>
      <c r="G44" s="4">
        <f>'[1]Задание (2)'!B42/100</f>
        <v>0.55000000000000004</v>
      </c>
      <c r="H44" s="4">
        <f>'[1]Задание (2)'!I42/100</f>
        <v>0.02</v>
      </c>
    </row>
    <row r="45" spans="1:8" x14ac:dyDescent="0.25">
      <c r="A45" s="3">
        <v>39</v>
      </c>
      <c r="B45" s="4">
        <v>90</v>
      </c>
      <c r="C45" s="4">
        <v>90</v>
      </c>
      <c r="D45" s="4">
        <v>11</v>
      </c>
      <c r="E45" s="4">
        <v>850</v>
      </c>
      <c r="F45" s="4">
        <v>1.7</v>
      </c>
      <c r="G45" s="4">
        <f>'[1]Задание (2)'!B43/100</f>
        <v>0.5</v>
      </c>
      <c r="H45" s="4">
        <f>'[1]Задание (2)'!I43/100</f>
        <v>0.02</v>
      </c>
    </row>
    <row r="46" spans="1:8" x14ac:dyDescent="0.25">
      <c r="A46" s="3">
        <v>40</v>
      </c>
      <c r="B46" s="4">
        <v>100</v>
      </c>
      <c r="C46" s="4">
        <v>88</v>
      </c>
      <c r="D46" s="4">
        <v>12</v>
      </c>
      <c r="E46" s="4">
        <v>855</v>
      </c>
      <c r="F46" s="4">
        <v>1.3</v>
      </c>
      <c r="G46" s="4">
        <f>'[1]Задание (2)'!B44/100</f>
        <v>0.72</v>
      </c>
      <c r="H46" s="4">
        <f>'[1]Задание (2)'!I44/100</f>
        <v>0.02</v>
      </c>
    </row>
    <row r="47" spans="1:8" x14ac:dyDescent="0.25">
      <c r="C47" s="11"/>
      <c r="G47" s="2"/>
      <c r="H47" s="2"/>
    </row>
  </sheetData>
  <mergeCells count="10">
    <mergeCell ref="D2:J2"/>
    <mergeCell ref="D3:J3"/>
    <mergeCell ref="A4:A6"/>
    <mergeCell ref="B4:B5"/>
    <mergeCell ref="C4:C5"/>
    <mergeCell ref="D4:D5"/>
    <mergeCell ref="E4:E5"/>
    <mergeCell ref="F4:F5"/>
    <mergeCell ref="G4:G5"/>
    <mergeCell ref="H4:H5"/>
  </mergeCells>
  <phoneticPr fontId="1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6"/>
  <sheetViews>
    <sheetView tabSelected="1" topLeftCell="A7" workbookViewId="0">
      <pane xSplit="1" topLeftCell="K1" activePane="topRight" state="frozen"/>
      <selection pane="topRight" activeCell="A13" sqref="A13:XFD13"/>
    </sheetView>
  </sheetViews>
  <sheetFormatPr defaultRowHeight="15" x14ac:dyDescent="0.25"/>
  <cols>
    <col min="1" max="1" width="6.7109375" customWidth="1"/>
    <col min="2" max="2" width="8.42578125" customWidth="1"/>
    <col min="3" max="3" width="7.7109375" customWidth="1"/>
    <col min="4" max="4" width="7.5703125" customWidth="1"/>
    <col min="5" max="5" width="7.85546875" customWidth="1"/>
    <col min="6" max="6" width="7.140625" customWidth="1"/>
    <col min="7" max="7" width="6.85546875" customWidth="1"/>
    <col min="8" max="8" width="6.140625" customWidth="1"/>
    <col min="9" max="9" width="6.7109375" customWidth="1"/>
  </cols>
  <sheetData>
    <row r="2" spans="1:31" ht="41.25" customHeight="1" x14ac:dyDescent="0.25">
      <c r="A2" s="1" t="s">
        <v>0</v>
      </c>
      <c r="C2" s="7"/>
      <c r="D2" s="33" t="s">
        <v>2</v>
      </c>
      <c r="E2" s="33"/>
      <c r="F2" s="33"/>
      <c r="G2" s="33"/>
      <c r="H2" s="33"/>
      <c r="I2" s="33"/>
      <c r="J2" s="33"/>
      <c r="K2" s="33"/>
      <c r="L2" s="33"/>
    </row>
    <row r="3" spans="1:31" ht="48" customHeight="1" x14ac:dyDescent="0.25">
      <c r="A3" s="31" t="s">
        <v>1</v>
      </c>
      <c r="B3" s="32" t="s">
        <v>3</v>
      </c>
      <c r="C3" s="32" t="s">
        <v>4</v>
      </c>
      <c r="D3" s="32" t="s">
        <v>5</v>
      </c>
      <c r="E3" s="32" t="s">
        <v>6</v>
      </c>
      <c r="F3" s="32" t="s">
        <v>7</v>
      </c>
      <c r="G3" s="32" t="s">
        <v>16</v>
      </c>
      <c r="H3" s="32" t="s">
        <v>15</v>
      </c>
      <c r="I3" s="35"/>
      <c r="J3" s="34" t="s">
        <v>24</v>
      </c>
      <c r="K3" s="34" t="s">
        <v>18</v>
      </c>
      <c r="L3" s="34" t="s">
        <v>19</v>
      </c>
      <c r="M3" s="34" t="s">
        <v>20</v>
      </c>
      <c r="N3" s="34" t="s">
        <v>21</v>
      </c>
      <c r="O3" s="34" t="s">
        <v>22</v>
      </c>
      <c r="P3" s="34" t="s">
        <v>23</v>
      </c>
      <c r="Q3" s="34" t="s">
        <v>25</v>
      </c>
      <c r="R3" s="34" t="s">
        <v>26</v>
      </c>
      <c r="S3" s="34" t="s">
        <v>27</v>
      </c>
      <c r="T3" s="34" t="s">
        <v>28</v>
      </c>
      <c r="U3" s="34" t="s">
        <v>29</v>
      </c>
      <c r="V3" s="34" t="s">
        <v>30</v>
      </c>
      <c r="W3" s="34" t="s">
        <v>31</v>
      </c>
      <c r="X3" s="34" t="s">
        <v>32</v>
      </c>
      <c r="Y3" s="34" t="s">
        <v>33</v>
      </c>
      <c r="Z3" s="34" t="s">
        <v>35</v>
      </c>
      <c r="AA3" s="34" t="s">
        <v>36</v>
      </c>
      <c r="AB3" s="34" t="s">
        <v>37</v>
      </c>
      <c r="AC3" s="34" t="s">
        <v>38</v>
      </c>
      <c r="AD3" s="34" t="s">
        <v>39</v>
      </c>
      <c r="AE3" s="34" t="s">
        <v>40</v>
      </c>
    </row>
    <row r="4" spans="1:31" x14ac:dyDescent="0.25">
      <c r="A4" s="31"/>
      <c r="B4" s="32"/>
      <c r="C4" s="32"/>
      <c r="D4" s="32"/>
      <c r="E4" s="32"/>
      <c r="F4" s="32"/>
      <c r="G4" s="32"/>
      <c r="H4" s="32"/>
      <c r="I4" s="36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ht="22.5" x14ac:dyDescent="0.25">
      <c r="A5" s="31"/>
      <c r="B5" s="8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13"/>
      <c r="J5" s="8" t="s">
        <v>17</v>
      </c>
      <c r="K5" s="8" t="s">
        <v>17</v>
      </c>
      <c r="L5" s="8" t="s">
        <v>17</v>
      </c>
      <c r="M5" s="8" t="s">
        <v>17</v>
      </c>
      <c r="N5" s="8" t="s">
        <v>17</v>
      </c>
      <c r="O5" s="8" t="s">
        <v>17</v>
      </c>
      <c r="P5" s="8" t="s">
        <v>17</v>
      </c>
      <c r="Q5" s="8"/>
      <c r="R5" s="8"/>
      <c r="S5" s="8"/>
      <c r="T5" s="8"/>
      <c r="U5" s="8"/>
      <c r="V5" s="8"/>
      <c r="W5" s="8"/>
      <c r="X5" s="8"/>
      <c r="Y5" s="8" t="s">
        <v>34</v>
      </c>
      <c r="Z5" s="8" t="s">
        <v>34</v>
      </c>
      <c r="AA5" s="8" t="s">
        <v>34</v>
      </c>
      <c r="AB5" s="8" t="s">
        <v>34</v>
      </c>
      <c r="AC5" s="8" t="s">
        <v>34</v>
      </c>
      <c r="AD5" s="8" t="s">
        <v>34</v>
      </c>
      <c r="AE5" s="8" t="s">
        <v>34</v>
      </c>
    </row>
    <row r="6" spans="1:31" x14ac:dyDescent="0.25">
      <c r="A6" s="6">
        <v>1</v>
      </c>
      <c r="B6" s="12">
        <v>85</v>
      </c>
      <c r="C6" s="12">
        <v>73</v>
      </c>
      <c r="D6" s="12">
        <v>8</v>
      </c>
      <c r="E6" s="12">
        <v>845</v>
      </c>
      <c r="F6" s="10">
        <v>1.325</v>
      </c>
      <c r="G6" s="10">
        <f>'[1]Задание (2)'!B4/100</f>
        <v>0.312</v>
      </c>
      <c r="H6" s="10">
        <f>'[1]Задание (2)'!I4/100</f>
        <v>0.19800000000000001</v>
      </c>
      <c r="I6" s="2"/>
      <c r="J6" s="14">
        <f>D6+(20-C6)/(9.157+(701.8/(B6*(G6-0.8*H6))))</f>
        <v>7.1575274787311143</v>
      </c>
      <c r="K6" s="14">
        <f>J6*0.75</f>
        <v>5.3681456090483355</v>
      </c>
      <c r="L6" s="14">
        <f>J6*0.5</f>
        <v>3.5787637393655571</v>
      </c>
      <c r="M6" s="14">
        <f>J6*0.25</f>
        <v>1.7893818696827786</v>
      </c>
      <c r="N6" s="14">
        <f>J6*0.1</f>
        <v>0.71575274787311149</v>
      </c>
      <c r="O6" s="14">
        <f>J6*0.05</f>
        <v>0.35787637393655575</v>
      </c>
      <c r="P6" s="14">
        <f>0.1</f>
        <v>0.1</v>
      </c>
      <c r="Q6" s="9">
        <f t="shared" ref="Q6:Q45" si="0">4.06*((E6/1000)*(F6/1.293)-1.045)</f>
        <v>-0.72709481825212663</v>
      </c>
      <c r="R6" s="9">
        <f>LOG(1)/(LOG(10*J6))</f>
        <v>0</v>
      </c>
      <c r="S6" s="9">
        <f>LOG(0.75)/(LOG(10*J6))</f>
        <v>-6.7361024018033205E-2</v>
      </c>
      <c r="T6" s="9">
        <f>LOG(0.5)/(LOG(10*J6))</f>
        <v>-0.16230105504942954</v>
      </c>
      <c r="U6" s="9">
        <f>LOG(0.25)/(LOG(10*J6))</f>
        <v>-0.32460211009885909</v>
      </c>
      <c r="V6" s="9">
        <f>LOG(0.1)/(LOG(10*J6))</f>
        <v>-0.53915243459856044</v>
      </c>
      <c r="W6" s="9">
        <f>LOG(0.05)/(LOG(10*J6))</f>
        <v>-0.70145348964799004</v>
      </c>
      <c r="X6" s="9">
        <f>LOG(0.1)/(LOG(10*J6))</f>
        <v>-0.53915243459856044</v>
      </c>
      <c r="Y6" s="14">
        <f>B6*R6*(Q6*(1+R6)-1)</f>
        <v>0</v>
      </c>
      <c r="Z6" s="14">
        <f>B6*S6*(Q6*(1+S6)-1)</f>
        <v>9.6083725706193022</v>
      </c>
      <c r="AA6" s="14">
        <f>B6*T6*(Q6*(1+T6)-1)</f>
        <v>22.198297969446372</v>
      </c>
      <c r="AB6" s="14">
        <f>B6*U6*(Q6*(1+U6)-1)</f>
        <v>41.140608978422598</v>
      </c>
      <c r="AC6" s="14">
        <f>B6*V6*(Q6*(1+V6)-1)</f>
        <v>61.183983106966082</v>
      </c>
      <c r="AD6" s="14">
        <f>B6*W6*(Q6*(1+W6)-1)</f>
        <v>72.56612651583977</v>
      </c>
      <c r="AE6" s="14">
        <f>B6*X6*(Q6*(1+X6)-1)</f>
        <v>61.183983106966082</v>
      </c>
    </row>
    <row r="7" spans="1:31" x14ac:dyDescent="0.25">
      <c r="A7" s="3">
        <v>2</v>
      </c>
      <c r="B7" s="4">
        <v>140</v>
      </c>
      <c r="C7" s="4">
        <v>90</v>
      </c>
      <c r="D7" s="4">
        <v>10</v>
      </c>
      <c r="E7" s="4">
        <v>830</v>
      </c>
      <c r="F7" s="4">
        <v>0.9</v>
      </c>
      <c r="G7" s="4">
        <f>'[1]Задание (2)'!B5/100</f>
        <v>0.85</v>
      </c>
      <c r="H7" s="4">
        <f>'[1]Задание (2)'!I5/100</f>
        <v>1E-3</v>
      </c>
      <c r="I7" s="2"/>
      <c r="J7" s="14">
        <f t="shared" ref="J7:J45" si="1">D7+(20-C7)/(9.157+(701.8/(B7*(G7-0.8*H7))))</f>
        <v>5.3519363679744725</v>
      </c>
      <c r="K7" s="14">
        <f t="shared" ref="K7:K45" si="2">J7*0.75</f>
        <v>4.0139522759808539</v>
      </c>
      <c r="L7" s="14">
        <f t="shared" ref="L7:L45" si="3">J7*0.5</f>
        <v>2.6759681839872362</v>
      </c>
      <c r="M7" s="14">
        <f t="shared" ref="M7:M45" si="4">J7*0.25</f>
        <v>1.3379840919936181</v>
      </c>
      <c r="N7" s="14">
        <f t="shared" ref="N7:N45" si="5">J7*0.1</f>
        <v>0.53519363679744725</v>
      </c>
      <c r="O7" s="14">
        <f t="shared" ref="O7:O45" si="6">J7*0.05</f>
        <v>0.26759681839872362</v>
      </c>
      <c r="P7" s="14">
        <f t="shared" ref="P7:P45" si="7">0.1</f>
        <v>0.1</v>
      </c>
      <c r="Q7" s="9">
        <f t="shared" si="0"/>
        <v>-1.8971315545243612</v>
      </c>
      <c r="R7" s="9">
        <f t="shared" ref="R7:R45" si="8">LOG(1)/(LOG(10*J7))</f>
        <v>0</v>
      </c>
      <c r="S7" s="9">
        <f t="shared" ref="S7:S45" si="9">LOG(0.75)/(LOG(10*J7))</f>
        <v>-7.2281137265620229E-2</v>
      </c>
      <c r="T7" s="9">
        <f t="shared" ref="T7:T45" si="10">LOG(0.5)/(LOG(10*J7))</f>
        <v>-0.17415567844161955</v>
      </c>
      <c r="U7" s="9">
        <f t="shared" ref="U7:U45" si="11">LOG(0.25)/(LOG(10*J7))</f>
        <v>-0.34831135688323911</v>
      </c>
      <c r="V7" s="9">
        <f t="shared" ref="V7:V45" si="12">LOG(0.1)/(LOG(10*J7))</f>
        <v>-0.57853264109938529</v>
      </c>
      <c r="W7" s="9">
        <f t="shared" ref="W7:W45" si="13">LOG(0.05)/(LOG(10*J7))</f>
        <v>-0.7526883195410049</v>
      </c>
      <c r="X7" s="9">
        <f t="shared" ref="X7:X45" si="14">LOG(0.1)/(LOG(10*J7))</f>
        <v>-0.57853264109938529</v>
      </c>
      <c r="Y7" s="14">
        <f t="shared" ref="Y7:Y45" si="15">B7*R7*(Q7*(1+R7)-1)</f>
        <v>0</v>
      </c>
      <c r="Z7" s="14">
        <f t="shared" ref="Z7:Z45" si="16">B7*S7*(Q7*(1+S7)-1)</f>
        <v>27.929479286000859</v>
      </c>
      <c r="AA7" s="14">
        <f t="shared" ref="AA7:AA45" si="17">B7*T7*(Q7*(1+T7)-1)</f>
        <v>62.581614382722435</v>
      </c>
      <c r="AB7" s="14">
        <f t="shared" ref="AB7:AB45" si="18">B7*U7*(Q7*(1+U7)-1)</f>
        <v>109.05192233530181</v>
      </c>
      <c r="AC7" s="14">
        <f t="shared" ref="AC7:AC45" si="19">B7*V7*(Q7*(1+V7)-1)</f>
        <v>145.75612893060313</v>
      </c>
      <c r="AD7" s="14">
        <f t="shared" ref="AD7:AD45" si="20">B7*W7*(Q7*(1+W7)-1)</f>
        <v>154.81714183769395</v>
      </c>
      <c r="AE7" s="14">
        <f t="shared" ref="AE7:AE45" si="21">B7*X7*(Q7*(1+X7)-1)</f>
        <v>145.75612893060313</v>
      </c>
    </row>
    <row r="8" spans="1:31" x14ac:dyDescent="0.25">
      <c r="A8" s="3">
        <v>3</v>
      </c>
      <c r="B8" s="4">
        <v>326</v>
      </c>
      <c r="C8" s="4">
        <v>120</v>
      </c>
      <c r="D8" s="4">
        <v>16</v>
      </c>
      <c r="E8" s="4">
        <v>810</v>
      </c>
      <c r="F8" s="4">
        <v>0.85</v>
      </c>
      <c r="G8" s="4">
        <f>'[1]Задание (2)'!B6/100</f>
        <v>0.9</v>
      </c>
      <c r="H8" s="4">
        <f>'[1]Задание (2)'!I6/100</f>
        <v>1.9E-2</v>
      </c>
      <c r="I8" s="2"/>
      <c r="J8" s="14">
        <f t="shared" si="1"/>
        <v>7.371907924049852</v>
      </c>
      <c r="K8" s="14">
        <f t="shared" si="2"/>
        <v>5.5289309430373894</v>
      </c>
      <c r="L8" s="14">
        <f t="shared" si="3"/>
        <v>3.685953962024926</v>
      </c>
      <c r="M8" s="14">
        <f t="shared" si="4"/>
        <v>1.842976981012463</v>
      </c>
      <c r="N8" s="14">
        <f t="shared" si="5"/>
        <v>0.7371907924049852</v>
      </c>
      <c r="O8" s="14">
        <f t="shared" si="6"/>
        <v>0.3685953962024926</v>
      </c>
      <c r="P8" s="14">
        <f t="shared" si="7"/>
        <v>0.1</v>
      </c>
      <c r="Q8" s="9">
        <f t="shared" si="0"/>
        <v>-2.0808206496519714</v>
      </c>
      <c r="R8" s="9">
        <f t="shared" si="8"/>
        <v>0</v>
      </c>
      <c r="S8" s="9">
        <f t="shared" si="9"/>
        <v>-6.6898736949080315E-2</v>
      </c>
      <c r="T8" s="9">
        <f t="shared" si="10"/>
        <v>-0.16118721095159225</v>
      </c>
      <c r="U8" s="9">
        <f t="shared" si="11"/>
        <v>-0.32237442190318449</v>
      </c>
      <c r="V8" s="9">
        <f t="shared" si="12"/>
        <v>-0.53545232459663017</v>
      </c>
      <c r="W8" s="9">
        <f t="shared" si="13"/>
        <v>-0.69663953554822255</v>
      </c>
      <c r="X8" s="9">
        <f t="shared" si="14"/>
        <v>-0.53545232459663017</v>
      </c>
      <c r="Y8" s="14">
        <f t="shared" si="15"/>
        <v>0</v>
      </c>
      <c r="Z8" s="14">
        <f t="shared" si="16"/>
        <v>64.153676974788667</v>
      </c>
      <c r="AA8" s="14">
        <f t="shared" si="17"/>
        <v>144.26361523267221</v>
      </c>
      <c r="AB8" s="14">
        <f t="shared" si="18"/>
        <v>253.27850598111198</v>
      </c>
      <c r="AC8" s="14">
        <f t="shared" si="19"/>
        <v>343.29174792130351</v>
      </c>
      <c r="AD8" s="14">
        <f t="shared" si="20"/>
        <v>370.46163498085991</v>
      </c>
      <c r="AE8" s="14">
        <f t="shared" si="21"/>
        <v>343.29174792130351</v>
      </c>
    </row>
    <row r="9" spans="1:31" x14ac:dyDescent="0.25">
      <c r="A9" s="3">
        <v>4</v>
      </c>
      <c r="B9" s="4">
        <v>25</v>
      </c>
      <c r="C9" s="4">
        <v>30</v>
      </c>
      <c r="D9" s="4">
        <v>6</v>
      </c>
      <c r="E9" s="4">
        <v>860</v>
      </c>
      <c r="F9" s="4">
        <v>1.46</v>
      </c>
      <c r="G9" s="4">
        <f>'[1]Задание (2)'!B7/100</f>
        <v>0.45</v>
      </c>
      <c r="H9" s="4">
        <f>'[1]Задание (2)'!I7/100</f>
        <v>0.01</v>
      </c>
      <c r="I9" s="2"/>
      <c r="J9" s="14">
        <f t="shared" si="1"/>
        <v>5.8623884373410036</v>
      </c>
      <c r="K9" s="14">
        <f t="shared" si="2"/>
        <v>4.3967913280057527</v>
      </c>
      <c r="L9" s="14">
        <f t="shared" si="3"/>
        <v>2.9311942186705018</v>
      </c>
      <c r="M9" s="14">
        <f t="shared" si="4"/>
        <v>1.4655971093352509</v>
      </c>
      <c r="N9" s="14">
        <f t="shared" si="5"/>
        <v>0.5862388437341004</v>
      </c>
      <c r="O9" s="14">
        <f t="shared" si="6"/>
        <v>0.2931194218670502</v>
      </c>
      <c r="P9" s="14">
        <f t="shared" si="7"/>
        <v>0.1</v>
      </c>
      <c r="Q9" s="9">
        <f t="shared" si="0"/>
        <v>-0.30013542150038625</v>
      </c>
      <c r="R9" s="9">
        <f t="shared" si="8"/>
        <v>0</v>
      </c>
      <c r="S9" s="9">
        <f t="shared" si="9"/>
        <v>-7.0663724957688981E-2</v>
      </c>
      <c r="T9" s="9">
        <f t="shared" si="10"/>
        <v>-0.17025865152057842</v>
      </c>
      <c r="U9" s="9">
        <f t="shared" si="11"/>
        <v>-0.34051730304115685</v>
      </c>
      <c r="V9" s="9">
        <f t="shared" si="12"/>
        <v>-0.56558699788384637</v>
      </c>
      <c r="W9" s="9">
        <f t="shared" si="13"/>
        <v>-0.73584564940442487</v>
      </c>
      <c r="X9" s="9">
        <f t="shared" si="14"/>
        <v>-0.56558699788384637</v>
      </c>
      <c r="Y9" s="14">
        <f t="shared" si="15"/>
        <v>0</v>
      </c>
      <c r="Z9" s="14">
        <f t="shared" si="16"/>
        <v>2.2593431754151543</v>
      </c>
      <c r="AA9" s="14">
        <f t="shared" si="17"/>
        <v>5.3164743883479941</v>
      </c>
      <c r="AB9" s="14">
        <f t="shared" si="18"/>
        <v>10.197932370452246</v>
      </c>
      <c r="AC9" s="14">
        <f t="shared" si="19"/>
        <v>15.983244360875997</v>
      </c>
      <c r="AD9" s="14">
        <f t="shared" si="20"/>
        <v>19.854625527585974</v>
      </c>
      <c r="AE9" s="14">
        <f t="shared" si="21"/>
        <v>15.983244360875997</v>
      </c>
    </row>
    <row r="10" spans="1:31" x14ac:dyDescent="0.25">
      <c r="A10" s="3">
        <v>5</v>
      </c>
      <c r="B10" s="4">
        <v>90</v>
      </c>
      <c r="C10" s="4">
        <v>60</v>
      </c>
      <c r="D10" s="4">
        <v>14</v>
      </c>
      <c r="E10" s="4">
        <v>812</v>
      </c>
      <c r="F10" s="4">
        <v>1.6</v>
      </c>
      <c r="G10" s="4">
        <f>'[1]Задание (2)'!B8/100</f>
        <v>0.28000000000000003</v>
      </c>
      <c r="H10" s="4">
        <f>'[1]Задание (2)'!I8/100</f>
        <v>0.01</v>
      </c>
      <c r="I10" s="2"/>
      <c r="J10" s="14">
        <f t="shared" si="1"/>
        <v>12.942506753182977</v>
      </c>
      <c r="K10" s="14">
        <f t="shared" si="2"/>
        <v>9.7068800648872333</v>
      </c>
      <c r="L10" s="14">
        <f t="shared" si="3"/>
        <v>6.4712533765914886</v>
      </c>
      <c r="M10" s="14">
        <f t="shared" si="4"/>
        <v>3.2356266882957443</v>
      </c>
      <c r="N10" s="14">
        <f t="shared" si="5"/>
        <v>1.2942506753182978</v>
      </c>
      <c r="O10" s="14">
        <f t="shared" si="6"/>
        <v>0.64712533765914892</v>
      </c>
      <c r="P10" s="14">
        <f t="shared" si="7"/>
        <v>0.1</v>
      </c>
      <c r="Q10" s="9">
        <f t="shared" si="0"/>
        <v>-0.16323209590100396</v>
      </c>
      <c r="R10" s="9">
        <f t="shared" si="8"/>
        <v>0</v>
      </c>
      <c r="S10" s="9">
        <f t="shared" si="9"/>
        <v>-5.9156083390575029E-2</v>
      </c>
      <c r="T10" s="9">
        <f t="shared" si="10"/>
        <v>-0.14253190011351455</v>
      </c>
      <c r="U10" s="9">
        <f t="shared" si="11"/>
        <v>-0.2850638002270291</v>
      </c>
      <c r="V10" s="9">
        <f t="shared" si="12"/>
        <v>-0.47348072340476322</v>
      </c>
      <c r="W10" s="9">
        <f t="shared" si="13"/>
        <v>-0.61601262351827779</v>
      </c>
      <c r="X10" s="9">
        <f t="shared" si="14"/>
        <v>-0.47348072340476322</v>
      </c>
      <c r="Y10" s="14">
        <f t="shared" si="15"/>
        <v>0</v>
      </c>
      <c r="Z10" s="14">
        <f t="shared" si="16"/>
        <v>6.1416930224320101</v>
      </c>
      <c r="AA10" s="14">
        <f t="shared" si="17"/>
        <v>14.623340846257602</v>
      </c>
      <c r="AB10" s="14">
        <f t="shared" si="18"/>
        <v>28.649780822707118</v>
      </c>
      <c r="AC10" s="14">
        <f t="shared" si="19"/>
        <v>46.27565557311452</v>
      </c>
      <c r="AD10" s="14">
        <f t="shared" si="20"/>
        <v>58.916134650093923</v>
      </c>
      <c r="AE10" s="14">
        <f t="shared" si="21"/>
        <v>46.27565557311452</v>
      </c>
    </row>
    <row r="11" spans="1:31" x14ac:dyDescent="0.25">
      <c r="A11" s="3">
        <v>6</v>
      </c>
      <c r="B11" s="4">
        <v>56</v>
      </c>
      <c r="C11" s="4">
        <v>90</v>
      </c>
      <c r="D11" s="4">
        <v>8</v>
      </c>
      <c r="E11" s="4">
        <v>850</v>
      </c>
      <c r="F11" s="4">
        <v>1.3620000000000001</v>
      </c>
      <c r="G11" s="4">
        <f>'[1]Задание (2)'!B9/100</f>
        <v>0.6</v>
      </c>
      <c r="H11" s="4">
        <f>'[1]Задание (2)'!I9/100</f>
        <v>2.8999999999999998E-3</v>
      </c>
      <c r="I11" s="2"/>
      <c r="J11" s="14">
        <f t="shared" si="1"/>
        <v>5.6763470787010331</v>
      </c>
      <c r="K11" s="14">
        <f t="shared" si="2"/>
        <v>4.2572603090257743</v>
      </c>
      <c r="L11" s="14">
        <f t="shared" si="3"/>
        <v>2.8381735393505165</v>
      </c>
      <c r="M11" s="14">
        <f t="shared" si="4"/>
        <v>1.4190867696752583</v>
      </c>
      <c r="N11" s="14">
        <f t="shared" si="5"/>
        <v>0.56763470787010328</v>
      </c>
      <c r="O11" s="14">
        <f t="shared" si="6"/>
        <v>0.28381735393505164</v>
      </c>
      <c r="P11" s="14">
        <f t="shared" si="7"/>
        <v>0.1</v>
      </c>
      <c r="Q11" s="9">
        <f t="shared" si="0"/>
        <v>-0.60753990719257467</v>
      </c>
      <c r="R11" s="9">
        <f t="shared" si="8"/>
        <v>0</v>
      </c>
      <c r="S11" s="9">
        <f t="shared" si="9"/>
        <v>-7.1227950958557412E-2</v>
      </c>
      <c r="T11" s="9">
        <f t="shared" si="10"/>
        <v>-0.171618109405345</v>
      </c>
      <c r="U11" s="9">
        <f t="shared" si="11"/>
        <v>-0.34323621881069</v>
      </c>
      <c r="V11" s="9">
        <f t="shared" si="12"/>
        <v>-0.57010301922506867</v>
      </c>
      <c r="W11" s="9">
        <f t="shared" si="13"/>
        <v>-0.74172112863041362</v>
      </c>
      <c r="X11" s="9">
        <f t="shared" si="14"/>
        <v>-0.57010301922506867</v>
      </c>
      <c r="Y11" s="14">
        <f t="shared" si="15"/>
        <v>0</v>
      </c>
      <c r="Z11" s="14">
        <f t="shared" si="16"/>
        <v>6.2394902052734675</v>
      </c>
      <c r="AA11" s="14">
        <f t="shared" si="17"/>
        <v>14.447396498464309</v>
      </c>
      <c r="AB11" s="14">
        <f t="shared" si="18"/>
        <v>26.890694511261497</v>
      </c>
      <c r="AC11" s="14">
        <f t="shared" si="19"/>
        <v>40.264127773492575</v>
      </c>
      <c r="AD11" s="14">
        <f t="shared" si="20"/>
        <v>48.05405320749805</v>
      </c>
      <c r="AE11" s="14">
        <f t="shared" si="21"/>
        <v>40.264127773492575</v>
      </c>
    </row>
    <row r="12" spans="1:31" x14ac:dyDescent="0.25">
      <c r="A12" s="3">
        <v>7</v>
      </c>
      <c r="B12" s="4">
        <v>400</v>
      </c>
      <c r="C12" s="4">
        <v>90</v>
      </c>
      <c r="D12" s="4">
        <v>12</v>
      </c>
      <c r="E12" s="4">
        <v>790</v>
      </c>
      <c r="F12" s="4">
        <v>0.9</v>
      </c>
      <c r="G12" s="4">
        <f>'[1]Задание (2)'!B10/100</f>
        <v>0.77</v>
      </c>
      <c r="H12" s="4">
        <f>'[1]Задание (2)'!I10/100</f>
        <v>1.1000000000000001E-2</v>
      </c>
      <c r="I12" s="2"/>
      <c r="J12" s="14">
        <f t="shared" si="1"/>
        <v>5.8928171763634376</v>
      </c>
      <c r="K12" s="14">
        <f t="shared" si="2"/>
        <v>4.4196128822725784</v>
      </c>
      <c r="L12" s="14">
        <f t="shared" si="3"/>
        <v>2.9464085881817188</v>
      </c>
      <c r="M12" s="14">
        <f t="shared" si="4"/>
        <v>1.4732042940908594</v>
      </c>
      <c r="N12" s="14">
        <f t="shared" si="5"/>
        <v>0.58928171763634374</v>
      </c>
      <c r="O12" s="14">
        <f t="shared" si="6"/>
        <v>0.29464085881817187</v>
      </c>
      <c r="P12" s="14">
        <f t="shared" si="7"/>
        <v>0.1</v>
      </c>
      <c r="Q12" s="9">
        <f t="shared" si="0"/>
        <v>-2.0101709976798139</v>
      </c>
      <c r="R12" s="9">
        <f t="shared" si="8"/>
        <v>0</v>
      </c>
      <c r="S12" s="9">
        <f t="shared" si="9"/>
        <v>-7.0573979386542834E-2</v>
      </c>
      <c r="T12" s="9">
        <f t="shared" si="10"/>
        <v>-0.17004241667119233</v>
      </c>
      <c r="U12" s="9">
        <f t="shared" si="11"/>
        <v>-0.34008483334238465</v>
      </c>
      <c r="V12" s="9">
        <f t="shared" si="12"/>
        <v>-0.56486868126257694</v>
      </c>
      <c r="W12" s="9">
        <f t="shared" si="13"/>
        <v>-0.7349110979337693</v>
      </c>
      <c r="X12" s="9">
        <f t="shared" si="14"/>
        <v>-0.56486868126257694</v>
      </c>
      <c r="Y12" s="14">
        <f t="shared" si="15"/>
        <v>0</v>
      </c>
      <c r="Z12" s="14">
        <f t="shared" si="16"/>
        <v>80.97108570232345</v>
      </c>
      <c r="AA12" s="14">
        <f t="shared" si="17"/>
        <v>181.49352622810039</v>
      </c>
      <c r="AB12" s="14">
        <f t="shared" si="18"/>
        <v>316.48870408119387</v>
      </c>
      <c r="AC12" s="14">
        <f t="shared" si="19"/>
        <v>423.58109602319252</v>
      </c>
      <c r="AD12" s="14">
        <f t="shared" si="20"/>
        <v>450.61045241849735</v>
      </c>
      <c r="AE12" s="14">
        <f t="shared" si="21"/>
        <v>423.58109602319252</v>
      </c>
    </row>
    <row r="13" spans="1:31" x14ac:dyDescent="0.25">
      <c r="A13" s="3">
        <v>8</v>
      </c>
      <c r="B13" s="4">
        <v>150</v>
      </c>
      <c r="C13" s="4">
        <v>80</v>
      </c>
      <c r="D13" s="4">
        <v>8</v>
      </c>
      <c r="E13" s="4">
        <v>802</v>
      </c>
      <c r="F13" s="4">
        <v>1.5</v>
      </c>
      <c r="G13" s="4">
        <f>'[1]Задание (2)'!B11/100</f>
        <v>0.28999999999999998</v>
      </c>
      <c r="H13" s="4">
        <f>'[1]Задание (2)'!I11/100</f>
        <v>6.9999999999999993E-3</v>
      </c>
      <c r="I13" s="2"/>
      <c r="J13" s="14">
        <f t="shared" si="1"/>
        <v>5.6569829222834711</v>
      </c>
      <c r="K13" s="14">
        <f t="shared" si="2"/>
        <v>4.2427371917126031</v>
      </c>
      <c r="L13" s="14">
        <f t="shared" si="3"/>
        <v>2.8284914611417356</v>
      </c>
      <c r="M13" s="14">
        <f t="shared" si="4"/>
        <v>1.4142457305708678</v>
      </c>
      <c r="N13" s="14">
        <f t="shared" si="5"/>
        <v>0.56569829222834711</v>
      </c>
      <c r="O13" s="14">
        <f t="shared" si="6"/>
        <v>0.28284914611417356</v>
      </c>
      <c r="P13" s="14">
        <f t="shared" si="7"/>
        <v>0.1</v>
      </c>
      <c r="Q13" s="9">
        <f t="shared" si="0"/>
        <v>-0.46529860788863064</v>
      </c>
      <c r="R13" s="9">
        <f t="shared" si="8"/>
        <v>0</v>
      </c>
      <c r="S13" s="9">
        <f t="shared" si="9"/>
        <v>-7.1288266213866927E-2</v>
      </c>
      <c r="T13" s="9">
        <f t="shared" si="10"/>
        <v>-0.17176343423843676</v>
      </c>
      <c r="U13" s="9">
        <f t="shared" si="11"/>
        <v>-0.34352686847687353</v>
      </c>
      <c r="V13" s="9">
        <f t="shared" si="12"/>
        <v>-0.57058577787100095</v>
      </c>
      <c r="W13" s="9">
        <f t="shared" si="13"/>
        <v>-0.74234921210943772</v>
      </c>
      <c r="X13" s="9">
        <f t="shared" si="14"/>
        <v>-0.57058577787100095</v>
      </c>
      <c r="Y13" s="14">
        <f t="shared" si="15"/>
        <v>0</v>
      </c>
      <c r="Z13" s="14">
        <f t="shared" si="16"/>
        <v>15.314091277985936</v>
      </c>
      <c r="AA13" s="14">
        <f t="shared" si="17"/>
        <v>35.693574956972903</v>
      </c>
      <c r="AB13" s="14">
        <f t="shared" si="18"/>
        <v>67.268883505166087</v>
      </c>
      <c r="AC13" s="14">
        <f t="shared" si="19"/>
        <v>102.68882225640404</v>
      </c>
      <c r="AD13" s="14">
        <f t="shared" si="20"/>
        <v>124.70181232782072</v>
      </c>
      <c r="AE13" s="14">
        <f t="shared" si="21"/>
        <v>102.68882225640404</v>
      </c>
    </row>
    <row r="14" spans="1:31" x14ac:dyDescent="0.25">
      <c r="A14" s="3">
        <v>9</v>
      </c>
      <c r="B14" s="4">
        <v>270</v>
      </c>
      <c r="C14" s="4">
        <v>75</v>
      </c>
      <c r="D14" s="4">
        <v>9</v>
      </c>
      <c r="E14" s="4">
        <v>810</v>
      </c>
      <c r="F14" s="4">
        <v>1.7</v>
      </c>
      <c r="G14" s="4">
        <f>'[1]Задание (2)'!B12/100</f>
        <v>0.5</v>
      </c>
      <c r="H14" s="4">
        <f>'[1]Задание (2)'!I12/100</f>
        <v>3.0000000000000001E-3</v>
      </c>
      <c r="I14" s="2"/>
      <c r="J14" s="14">
        <f t="shared" si="1"/>
        <v>5.1754007817010912</v>
      </c>
      <c r="K14" s="14">
        <f t="shared" si="2"/>
        <v>3.8815505862758184</v>
      </c>
      <c r="L14" s="14">
        <f t="shared" si="3"/>
        <v>2.5877003908505456</v>
      </c>
      <c r="M14" s="14">
        <f t="shared" si="4"/>
        <v>1.2938501954252728</v>
      </c>
      <c r="N14" s="14">
        <f t="shared" si="5"/>
        <v>0.51754007817010916</v>
      </c>
      <c r="O14" s="14">
        <f t="shared" si="6"/>
        <v>0.25877003908505458</v>
      </c>
      <c r="P14" s="14">
        <f t="shared" si="7"/>
        <v>0.1</v>
      </c>
      <c r="Q14" s="9">
        <f t="shared" si="0"/>
        <v>8.1058700696056626E-2</v>
      </c>
      <c r="R14" s="9">
        <f t="shared" si="8"/>
        <v>0</v>
      </c>
      <c r="S14" s="9">
        <f t="shared" si="9"/>
        <v>-7.289546073257272E-2</v>
      </c>
      <c r="T14" s="9">
        <f t="shared" si="10"/>
        <v>-0.17563584220518291</v>
      </c>
      <c r="U14" s="9">
        <f t="shared" si="11"/>
        <v>-0.35127168441036583</v>
      </c>
      <c r="V14" s="9">
        <f t="shared" si="12"/>
        <v>-0.58344963869060062</v>
      </c>
      <c r="W14" s="9">
        <f t="shared" si="13"/>
        <v>-0.75908548089578354</v>
      </c>
      <c r="X14" s="9">
        <f t="shared" si="14"/>
        <v>-0.58344963869060062</v>
      </c>
      <c r="Y14" s="14">
        <f t="shared" si="15"/>
        <v>0</v>
      </c>
      <c r="Z14" s="14">
        <f t="shared" si="16"/>
        <v>18.202691229343984</v>
      </c>
      <c r="AA14" s="14">
        <f t="shared" si="17"/>
        <v>44.252871401940936</v>
      </c>
      <c r="AB14" s="14">
        <f t="shared" si="18"/>
        <v>89.85600992596224</v>
      </c>
      <c r="AC14" s="14">
        <f t="shared" si="19"/>
        <v>152.21234974958344</v>
      </c>
      <c r="AD14" s="14">
        <f t="shared" si="20"/>
        <v>200.95071143996583</v>
      </c>
      <c r="AE14" s="14">
        <f t="shared" si="21"/>
        <v>152.21234974958344</v>
      </c>
    </row>
    <row r="15" spans="1:31" x14ac:dyDescent="0.25">
      <c r="A15" s="3">
        <v>10</v>
      </c>
      <c r="B15" s="4">
        <v>380</v>
      </c>
      <c r="C15" s="4">
        <v>64</v>
      </c>
      <c r="D15" s="4">
        <v>12</v>
      </c>
      <c r="E15" s="4">
        <v>800</v>
      </c>
      <c r="F15" s="4">
        <v>1.1000000000000001</v>
      </c>
      <c r="G15" s="4">
        <f>'[1]Задание (2)'!B13/100</f>
        <v>0.78</v>
      </c>
      <c r="H15" s="4">
        <f>'[1]Задание (2)'!I13/100</f>
        <v>2E-3</v>
      </c>
      <c r="I15" s="2"/>
      <c r="J15" s="14">
        <f t="shared" si="1"/>
        <v>8.1837401408098867</v>
      </c>
      <c r="K15" s="14">
        <f t="shared" si="2"/>
        <v>6.1378051056074145</v>
      </c>
      <c r="L15" s="14">
        <f t="shared" si="3"/>
        <v>4.0918700704049433</v>
      </c>
      <c r="M15" s="14">
        <f t="shared" si="4"/>
        <v>2.0459350352024717</v>
      </c>
      <c r="N15" s="14">
        <f t="shared" si="5"/>
        <v>0.81837401408098875</v>
      </c>
      <c r="O15" s="14">
        <f t="shared" si="6"/>
        <v>0.40918700704049438</v>
      </c>
      <c r="P15" s="14">
        <f t="shared" si="7"/>
        <v>0.1</v>
      </c>
      <c r="Q15" s="9">
        <f t="shared" si="0"/>
        <v>-1.479513611755606</v>
      </c>
      <c r="R15" s="9">
        <f t="shared" si="8"/>
        <v>0</v>
      </c>
      <c r="S15" s="9">
        <f t="shared" si="9"/>
        <v>-6.5312013926178761E-2</v>
      </c>
      <c r="T15" s="9">
        <f t="shared" si="10"/>
        <v>-0.15736412743345574</v>
      </c>
      <c r="U15" s="9">
        <f t="shared" si="11"/>
        <v>-0.31472825486691147</v>
      </c>
      <c r="V15" s="9">
        <f t="shared" si="12"/>
        <v>-0.5227523160486317</v>
      </c>
      <c r="W15" s="9">
        <f t="shared" si="13"/>
        <v>-0.68011644348208744</v>
      </c>
      <c r="X15" s="9">
        <f t="shared" si="14"/>
        <v>-0.5227523160486317</v>
      </c>
      <c r="Y15" s="14">
        <f t="shared" si="15"/>
        <v>0</v>
      </c>
      <c r="Z15" s="14">
        <f t="shared" si="16"/>
        <v>59.13975216356561</v>
      </c>
      <c r="AA15" s="14">
        <f t="shared" si="17"/>
        <v>134.34847069839316</v>
      </c>
      <c r="AB15" s="14">
        <f t="shared" si="18"/>
        <v>240.8521458538668</v>
      </c>
      <c r="AC15" s="14">
        <f t="shared" si="19"/>
        <v>338.90863247569234</v>
      </c>
      <c r="AD15" s="14">
        <f t="shared" si="20"/>
        <v>380.7586945636665</v>
      </c>
      <c r="AE15" s="14">
        <f t="shared" si="21"/>
        <v>338.90863247569234</v>
      </c>
    </row>
    <row r="16" spans="1:31" x14ac:dyDescent="0.25">
      <c r="A16" s="3">
        <v>11</v>
      </c>
      <c r="B16" s="4">
        <v>670</v>
      </c>
      <c r="C16" s="4">
        <v>100</v>
      </c>
      <c r="D16" s="4">
        <v>17</v>
      </c>
      <c r="E16" s="4">
        <v>780</v>
      </c>
      <c r="F16" s="4">
        <v>1.05</v>
      </c>
      <c r="G16" s="4">
        <f>'[1]Задание (2)'!B14/100</f>
        <v>0.64</v>
      </c>
      <c r="H16" s="4">
        <f>'[1]Задание (2)'!I14/100</f>
        <v>0.01</v>
      </c>
      <c r="I16" s="2"/>
      <c r="J16" s="14">
        <f t="shared" si="1"/>
        <v>9.602440708895962</v>
      </c>
      <c r="K16" s="14">
        <f t="shared" si="2"/>
        <v>7.2018305316719715</v>
      </c>
      <c r="L16" s="14">
        <f t="shared" si="3"/>
        <v>4.801220354447981</v>
      </c>
      <c r="M16" s="14">
        <f t="shared" si="4"/>
        <v>2.4006101772239905</v>
      </c>
      <c r="N16" s="14">
        <f t="shared" si="5"/>
        <v>0.96024407088959629</v>
      </c>
      <c r="O16" s="14">
        <f t="shared" si="6"/>
        <v>0.48012203544479815</v>
      </c>
      <c r="P16" s="14">
        <f t="shared" si="7"/>
        <v>0.1</v>
      </c>
      <c r="Q16" s="9">
        <f t="shared" si="0"/>
        <v>-1.6710526682134565</v>
      </c>
      <c r="R16" s="9">
        <f t="shared" si="8"/>
        <v>0</v>
      </c>
      <c r="S16" s="9">
        <f t="shared" si="9"/>
        <v>-6.3024563206851306E-2</v>
      </c>
      <c r="T16" s="9">
        <f t="shared" si="10"/>
        <v>-0.15185269600062842</v>
      </c>
      <c r="U16" s="9">
        <f t="shared" si="11"/>
        <v>-0.30370539200125685</v>
      </c>
      <c r="V16" s="9">
        <f t="shared" si="12"/>
        <v>-0.50444373712887736</v>
      </c>
      <c r="W16" s="9">
        <f t="shared" si="13"/>
        <v>-0.65629643312950581</v>
      </c>
      <c r="X16" s="9">
        <f t="shared" si="14"/>
        <v>-0.50444373712887736</v>
      </c>
      <c r="Y16" s="14">
        <f t="shared" si="15"/>
        <v>0</v>
      </c>
      <c r="Z16" s="14">
        <f t="shared" si="16"/>
        <v>108.34191236961514</v>
      </c>
      <c r="AA16" s="14">
        <f t="shared" si="17"/>
        <v>245.9391392441982</v>
      </c>
      <c r="AB16" s="14">
        <f t="shared" si="18"/>
        <v>440.24378154742652</v>
      </c>
      <c r="AC16" s="14">
        <f t="shared" si="19"/>
        <v>617.85651718077543</v>
      </c>
      <c r="AD16" s="14">
        <f t="shared" si="20"/>
        <v>692.26957037138993</v>
      </c>
      <c r="AE16" s="14">
        <f t="shared" si="21"/>
        <v>617.85651718077543</v>
      </c>
    </row>
    <row r="17" spans="1:31" x14ac:dyDescent="0.25">
      <c r="A17" s="3">
        <v>12</v>
      </c>
      <c r="B17" s="4">
        <v>27</v>
      </c>
      <c r="C17" s="4">
        <v>35</v>
      </c>
      <c r="D17" s="4">
        <v>3</v>
      </c>
      <c r="E17" s="4">
        <v>860</v>
      </c>
      <c r="F17" s="4">
        <v>0.75</v>
      </c>
      <c r="G17" s="4">
        <f>'[1]Задание (2)'!B15/100</f>
        <v>0.97</v>
      </c>
      <c r="H17" s="4">
        <f>'[1]Задание (2)'!I15/100</f>
        <v>1E-3</v>
      </c>
      <c r="I17" s="2"/>
      <c r="J17" s="14">
        <f t="shared" si="1"/>
        <v>2.583050799828376</v>
      </c>
      <c r="K17" s="14">
        <f t="shared" si="2"/>
        <v>1.937288099871282</v>
      </c>
      <c r="L17" s="14">
        <f t="shared" si="3"/>
        <v>1.291525399914188</v>
      </c>
      <c r="M17" s="14">
        <f t="shared" si="4"/>
        <v>0.64576269995709401</v>
      </c>
      <c r="N17" s="14">
        <f t="shared" si="5"/>
        <v>0.25830507998283764</v>
      </c>
      <c r="O17" s="14">
        <f t="shared" si="6"/>
        <v>0.12915253999141882</v>
      </c>
      <c r="P17" s="14">
        <f t="shared" si="7"/>
        <v>0.1</v>
      </c>
      <c r="Q17" s="9">
        <f t="shared" si="0"/>
        <v>-2.2174099767981432</v>
      </c>
      <c r="R17" s="9">
        <f t="shared" si="8"/>
        <v>0</v>
      </c>
      <c r="S17" s="9">
        <f t="shared" si="9"/>
        <v>-8.8475194097309889E-2</v>
      </c>
      <c r="T17" s="9">
        <f t="shared" si="10"/>
        <v>-0.21317397645042105</v>
      </c>
      <c r="U17" s="9">
        <f t="shared" si="11"/>
        <v>-0.4263479529008421</v>
      </c>
      <c r="V17" s="9">
        <f t="shared" si="12"/>
        <v>-0.70814862146951063</v>
      </c>
      <c r="W17" s="9">
        <f t="shared" si="13"/>
        <v>-0.92132259791993165</v>
      </c>
      <c r="X17" s="9">
        <f t="shared" si="14"/>
        <v>-0.70814862146951063</v>
      </c>
      <c r="Y17" s="14">
        <f t="shared" si="15"/>
        <v>0</v>
      </c>
      <c r="Z17" s="14">
        <f t="shared" si="16"/>
        <v>7.2171917295879391</v>
      </c>
      <c r="AA17" s="14">
        <f t="shared" si="17"/>
        <v>15.797753924940887</v>
      </c>
      <c r="AB17" s="14">
        <f t="shared" si="18"/>
        <v>26.154139453996429</v>
      </c>
      <c r="AC17" s="14">
        <f t="shared" si="19"/>
        <v>31.493608560537432</v>
      </c>
      <c r="AD17" s="14">
        <f t="shared" si="20"/>
        <v>29.215527936554604</v>
      </c>
      <c r="AE17" s="14">
        <f t="shared" si="21"/>
        <v>31.493608560537432</v>
      </c>
    </row>
    <row r="18" spans="1:31" x14ac:dyDescent="0.25">
      <c r="A18" s="3">
        <v>13</v>
      </c>
      <c r="B18" s="4">
        <v>69</v>
      </c>
      <c r="C18" s="4">
        <v>45</v>
      </c>
      <c r="D18" s="4">
        <v>5</v>
      </c>
      <c r="E18" s="4">
        <v>850</v>
      </c>
      <c r="F18" s="4">
        <v>1.2</v>
      </c>
      <c r="G18" s="4">
        <f>'[1]Задание (2)'!B16/100</f>
        <v>0.88</v>
      </c>
      <c r="H18" s="4">
        <f>'[1]Задание (2)'!I16/100</f>
        <v>0.01</v>
      </c>
      <c r="I18" s="2"/>
      <c r="J18" s="14">
        <f t="shared" si="1"/>
        <v>3.7992896085813119</v>
      </c>
      <c r="K18" s="14">
        <f t="shared" si="2"/>
        <v>2.8494672064359841</v>
      </c>
      <c r="L18" s="14">
        <f t="shared" si="3"/>
        <v>1.899644804290656</v>
      </c>
      <c r="M18" s="14">
        <f t="shared" si="4"/>
        <v>0.94982240214532798</v>
      </c>
      <c r="N18" s="14">
        <f t="shared" si="5"/>
        <v>0.37992896085813121</v>
      </c>
      <c r="O18" s="14">
        <f t="shared" si="6"/>
        <v>0.18996448042906561</v>
      </c>
      <c r="P18" s="14">
        <f t="shared" si="7"/>
        <v>0.1</v>
      </c>
      <c r="Q18" s="9">
        <f t="shared" si="0"/>
        <v>-1.0399157772621805</v>
      </c>
      <c r="R18" s="9">
        <f t="shared" si="8"/>
        <v>0</v>
      </c>
      <c r="S18" s="9">
        <f t="shared" si="9"/>
        <v>-7.9090046722942883E-2</v>
      </c>
      <c r="T18" s="9">
        <f t="shared" si="10"/>
        <v>-0.1905612067834046</v>
      </c>
      <c r="U18" s="9">
        <f t="shared" si="11"/>
        <v>-0.3811224135668092</v>
      </c>
      <c r="V18" s="9">
        <f t="shared" si="12"/>
        <v>-0.63303062660943188</v>
      </c>
      <c r="W18" s="9">
        <f t="shared" si="13"/>
        <v>-0.82359183339283659</v>
      </c>
      <c r="X18" s="9">
        <f t="shared" si="14"/>
        <v>-0.63303062660943188</v>
      </c>
      <c r="Y18" s="14">
        <f t="shared" si="15"/>
        <v>0</v>
      </c>
      <c r="Z18" s="14">
        <f t="shared" si="16"/>
        <v>10.683416007955781</v>
      </c>
      <c r="AA18" s="14">
        <f t="shared" si="17"/>
        <v>24.216637040365335</v>
      </c>
      <c r="AB18" s="14">
        <f t="shared" si="18"/>
        <v>43.221972070742211</v>
      </c>
      <c r="AC18" s="14">
        <f t="shared" si="19"/>
        <v>60.347815925545667</v>
      </c>
      <c r="AD18" s="14">
        <f t="shared" si="20"/>
        <v>67.252882407987371</v>
      </c>
      <c r="AE18" s="14">
        <f t="shared" si="21"/>
        <v>60.347815925545667</v>
      </c>
    </row>
    <row r="19" spans="1:31" x14ac:dyDescent="0.25">
      <c r="A19" s="3">
        <v>14</v>
      </c>
      <c r="B19" s="4">
        <v>190</v>
      </c>
      <c r="C19" s="4">
        <v>90</v>
      </c>
      <c r="D19" s="4">
        <v>12</v>
      </c>
      <c r="E19" s="4">
        <v>810</v>
      </c>
      <c r="F19" s="4">
        <v>1.7889999999999999</v>
      </c>
      <c r="G19" s="4">
        <f>'[1]Задание (2)'!B17/100</f>
        <v>0.15</v>
      </c>
      <c r="H19" s="4">
        <f>'[1]Задание (2)'!I17/100</f>
        <v>1E-3</v>
      </c>
      <c r="I19" s="2"/>
      <c r="J19" s="14">
        <f t="shared" si="1"/>
        <v>9.9359310999663197</v>
      </c>
      <c r="K19" s="14">
        <f t="shared" si="2"/>
        <v>7.4519483249747402</v>
      </c>
      <c r="L19" s="14">
        <f t="shared" si="3"/>
        <v>4.9679655499831599</v>
      </c>
      <c r="M19" s="14">
        <f t="shared" si="4"/>
        <v>2.4839827749915799</v>
      </c>
      <c r="N19" s="14">
        <f t="shared" si="5"/>
        <v>0.99359310999663197</v>
      </c>
      <c r="O19" s="14">
        <f t="shared" si="6"/>
        <v>0.49679655499831599</v>
      </c>
      <c r="P19" s="14">
        <f t="shared" si="7"/>
        <v>0.1</v>
      </c>
      <c r="Q19" s="9">
        <f t="shared" si="0"/>
        <v>0.30742018561484968</v>
      </c>
      <c r="R19" s="9">
        <f t="shared" si="8"/>
        <v>0</v>
      </c>
      <c r="S19" s="9">
        <f t="shared" si="9"/>
        <v>-6.2556679560827333E-2</v>
      </c>
      <c r="T19" s="9">
        <f t="shared" si="10"/>
        <v>-0.15072536739336534</v>
      </c>
      <c r="U19" s="9">
        <f t="shared" si="11"/>
        <v>-0.30145073478673068</v>
      </c>
      <c r="V19" s="9">
        <f t="shared" si="12"/>
        <v>-0.50069883255623981</v>
      </c>
      <c r="W19" s="9">
        <f t="shared" si="13"/>
        <v>-0.65142419994960521</v>
      </c>
      <c r="X19" s="9">
        <f t="shared" si="14"/>
        <v>-0.50069883255623981</v>
      </c>
      <c r="Y19" s="14">
        <f t="shared" si="15"/>
        <v>0</v>
      </c>
      <c r="Z19" s="14">
        <f t="shared" si="16"/>
        <v>8.460421205703156</v>
      </c>
      <c r="AA19" s="14">
        <f t="shared" si="17"/>
        <v>21.160938528045264</v>
      </c>
      <c r="AB19" s="14">
        <f t="shared" si="18"/>
        <v>44.975802262657439</v>
      </c>
      <c r="AC19" s="14">
        <f t="shared" si="19"/>
        <v>80.530347894412827</v>
      </c>
      <c r="AD19" s="14">
        <f t="shared" si="20"/>
        <v>110.50743512788246</v>
      </c>
      <c r="AE19" s="14">
        <f t="shared" si="21"/>
        <v>80.530347894412827</v>
      </c>
    </row>
    <row r="20" spans="1:31" x14ac:dyDescent="0.25">
      <c r="A20" s="3">
        <v>15</v>
      </c>
      <c r="B20" s="4">
        <v>220</v>
      </c>
      <c r="C20" s="4">
        <v>95</v>
      </c>
      <c r="D20" s="4">
        <v>11</v>
      </c>
      <c r="E20" s="4">
        <v>801</v>
      </c>
      <c r="F20" s="4">
        <v>1.526</v>
      </c>
      <c r="G20" s="4">
        <f>'[1]Задание (2)'!B18/100</f>
        <v>0.25</v>
      </c>
      <c r="H20" s="4">
        <f>'[1]Задание (2)'!I18/100</f>
        <v>5.0000000000000001E-3</v>
      </c>
      <c r="I20" s="2"/>
      <c r="J20" s="14">
        <f t="shared" si="1"/>
        <v>7.61008976923255</v>
      </c>
      <c r="K20" s="14">
        <f t="shared" si="2"/>
        <v>5.707567326924412</v>
      </c>
      <c r="L20" s="14">
        <f t="shared" si="3"/>
        <v>3.805044884616275</v>
      </c>
      <c r="M20" s="14">
        <f t="shared" si="4"/>
        <v>1.9025224423081375</v>
      </c>
      <c r="N20" s="14">
        <f t="shared" si="5"/>
        <v>0.76100897692325509</v>
      </c>
      <c r="O20" s="14">
        <f t="shared" si="6"/>
        <v>0.38050448846162754</v>
      </c>
      <c r="P20" s="14">
        <f t="shared" si="7"/>
        <v>0.1</v>
      </c>
      <c r="Q20" s="9">
        <f t="shared" si="0"/>
        <v>-0.40461526682134502</v>
      </c>
      <c r="R20" s="9">
        <f t="shared" si="8"/>
        <v>0</v>
      </c>
      <c r="S20" s="9">
        <f t="shared" si="9"/>
        <v>-6.6407683273021836E-2</v>
      </c>
      <c r="T20" s="9">
        <f t="shared" si="10"/>
        <v>-0.16000405599110865</v>
      </c>
      <c r="U20" s="9">
        <f t="shared" si="11"/>
        <v>-0.32000811198221729</v>
      </c>
      <c r="V20" s="9">
        <f t="shared" si="12"/>
        <v>-0.53152196889279435</v>
      </c>
      <c r="W20" s="9">
        <f t="shared" si="13"/>
        <v>-0.69152602488390302</v>
      </c>
      <c r="X20" s="9">
        <f t="shared" si="14"/>
        <v>-0.53152196889279435</v>
      </c>
      <c r="Y20" s="14">
        <f t="shared" si="15"/>
        <v>0</v>
      </c>
      <c r="Z20" s="14">
        <f t="shared" si="16"/>
        <v>20.128438080131634</v>
      </c>
      <c r="AA20" s="14">
        <f t="shared" si="17"/>
        <v>47.164802036895367</v>
      </c>
      <c r="AB20" s="14">
        <f t="shared" si="18"/>
        <v>89.77178663626411</v>
      </c>
      <c r="AC20" s="14">
        <f t="shared" si="19"/>
        <v>139.10022409811734</v>
      </c>
      <c r="AD20" s="14">
        <f t="shared" si="20"/>
        <v>171.1242843379255</v>
      </c>
      <c r="AE20" s="14">
        <f t="shared" si="21"/>
        <v>139.10022409811734</v>
      </c>
    </row>
    <row r="21" spans="1:31" x14ac:dyDescent="0.25">
      <c r="A21" s="3">
        <v>16</v>
      </c>
      <c r="B21" s="4">
        <v>305</v>
      </c>
      <c r="C21" s="4">
        <v>90</v>
      </c>
      <c r="D21" s="4">
        <v>10</v>
      </c>
      <c r="E21" s="4">
        <v>795</v>
      </c>
      <c r="F21" s="4">
        <v>1.45</v>
      </c>
      <c r="G21" s="4">
        <f>'[1]Задание (2)'!B19/100</f>
        <v>0.35</v>
      </c>
      <c r="H21" s="4">
        <f>'[1]Задание (2)'!I19/100</f>
        <v>6.9999999999999993E-3</v>
      </c>
      <c r="I21" s="2"/>
      <c r="J21" s="14">
        <f t="shared" si="1"/>
        <v>5.5802882816887021</v>
      </c>
      <c r="K21" s="14">
        <f t="shared" si="2"/>
        <v>4.1852162112665265</v>
      </c>
      <c r="L21" s="14">
        <f t="shared" si="3"/>
        <v>2.790144140844351</v>
      </c>
      <c r="M21" s="14">
        <f t="shared" si="4"/>
        <v>1.3950720704221755</v>
      </c>
      <c r="N21" s="14">
        <f t="shared" si="5"/>
        <v>0.55802882816887023</v>
      </c>
      <c r="O21" s="14">
        <f t="shared" si="6"/>
        <v>0.27901441408443511</v>
      </c>
      <c r="P21" s="14">
        <f t="shared" si="7"/>
        <v>0.1</v>
      </c>
      <c r="Q21" s="9">
        <f t="shared" si="0"/>
        <v>-0.62308283062644931</v>
      </c>
      <c r="R21" s="9">
        <f t="shared" si="8"/>
        <v>0</v>
      </c>
      <c r="S21" s="9">
        <f t="shared" si="9"/>
        <v>-7.1530221836582891E-2</v>
      </c>
      <c r="T21" s="9">
        <f t="shared" si="10"/>
        <v>-0.17234640715807986</v>
      </c>
      <c r="U21" s="9">
        <f t="shared" si="11"/>
        <v>-0.34469281431615972</v>
      </c>
      <c r="V21" s="9">
        <f t="shared" si="12"/>
        <v>-0.57252237199132194</v>
      </c>
      <c r="W21" s="9">
        <f t="shared" si="13"/>
        <v>-0.74486877914940186</v>
      </c>
      <c r="X21" s="9">
        <f t="shared" si="14"/>
        <v>-0.57252237199132194</v>
      </c>
      <c r="Y21" s="14">
        <f t="shared" si="15"/>
        <v>0</v>
      </c>
      <c r="Z21" s="14">
        <f t="shared" si="16"/>
        <v>34.437985043679561</v>
      </c>
      <c r="AA21" s="14">
        <f t="shared" si="17"/>
        <v>79.673590860508938</v>
      </c>
      <c r="AB21" s="14">
        <f t="shared" si="18"/>
        <v>148.05754187119055</v>
      </c>
      <c r="AC21" s="14">
        <f t="shared" si="19"/>
        <v>221.12987358434444</v>
      </c>
      <c r="AD21" s="14">
        <f t="shared" si="20"/>
        <v>263.300092646552</v>
      </c>
      <c r="AE21" s="14">
        <f t="shared" si="21"/>
        <v>221.12987358434444</v>
      </c>
    </row>
    <row r="22" spans="1:31" x14ac:dyDescent="0.25">
      <c r="A22" s="3">
        <v>17</v>
      </c>
      <c r="B22" s="4">
        <v>175</v>
      </c>
      <c r="C22" s="4">
        <v>105</v>
      </c>
      <c r="D22" s="4">
        <v>15</v>
      </c>
      <c r="E22" s="4">
        <v>820</v>
      </c>
      <c r="F22" s="4">
        <v>0.89</v>
      </c>
      <c r="G22" s="4">
        <f>'[1]Задание (2)'!B20/100</f>
        <v>0.99</v>
      </c>
      <c r="H22" s="4">
        <f>'[1]Задание (2)'!I20/100</f>
        <v>2.3999999999999998E-3</v>
      </c>
      <c r="I22" s="2"/>
      <c r="J22" s="14">
        <f t="shared" si="1"/>
        <v>8.5682389048956153</v>
      </c>
      <c r="K22" s="14">
        <f t="shared" si="2"/>
        <v>6.4261791786717115</v>
      </c>
      <c r="L22" s="14">
        <f t="shared" si="3"/>
        <v>4.2841194524478077</v>
      </c>
      <c r="M22" s="14">
        <f t="shared" si="4"/>
        <v>2.1420597262239038</v>
      </c>
      <c r="N22" s="14">
        <f t="shared" si="5"/>
        <v>0.85682389048956153</v>
      </c>
      <c r="O22" s="14">
        <f t="shared" si="6"/>
        <v>0.42841194524478077</v>
      </c>
      <c r="P22" s="14">
        <f t="shared" si="7"/>
        <v>0.1</v>
      </c>
      <c r="Q22" s="9">
        <f t="shared" si="0"/>
        <v>-1.9511392884764109</v>
      </c>
      <c r="R22" s="9">
        <f t="shared" si="8"/>
        <v>0</v>
      </c>
      <c r="S22" s="9">
        <f t="shared" si="9"/>
        <v>-6.4638254273903503E-2</v>
      </c>
      <c r="T22" s="9">
        <f t="shared" si="10"/>
        <v>-0.1557407568863462</v>
      </c>
      <c r="U22" s="9">
        <f t="shared" si="11"/>
        <v>-0.3114815137726924</v>
      </c>
      <c r="V22" s="9">
        <f t="shared" si="12"/>
        <v>-0.51735959581977586</v>
      </c>
      <c r="W22" s="9">
        <f t="shared" si="13"/>
        <v>-0.67310035270612212</v>
      </c>
      <c r="X22" s="9">
        <f t="shared" si="14"/>
        <v>-0.51735959581977586</v>
      </c>
      <c r="Y22" s="14">
        <f t="shared" si="15"/>
        <v>0</v>
      </c>
      <c r="Z22" s="14">
        <f t="shared" si="16"/>
        <v>31.955775079414192</v>
      </c>
      <c r="AA22" s="14">
        <f t="shared" si="17"/>
        <v>72.150299422280071</v>
      </c>
      <c r="AB22" s="14">
        <f t="shared" si="18"/>
        <v>127.73676442659799</v>
      </c>
      <c r="AC22" s="14">
        <f t="shared" si="19"/>
        <v>175.7973754691443</v>
      </c>
      <c r="AD22" s="14">
        <f t="shared" si="20"/>
        <v>192.92380797933365</v>
      </c>
      <c r="AE22" s="14">
        <f t="shared" si="21"/>
        <v>175.7973754691443</v>
      </c>
    </row>
    <row r="23" spans="1:31" x14ac:dyDescent="0.25">
      <c r="A23" s="3">
        <v>18</v>
      </c>
      <c r="B23" s="4">
        <v>150</v>
      </c>
      <c r="C23" s="4">
        <v>115</v>
      </c>
      <c r="D23" s="4">
        <v>16</v>
      </c>
      <c r="E23" s="4">
        <v>830</v>
      </c>
      <c r="F23" s="4">
        <v>1.1020000000000001</v>
      </c>
      <c r="G23" s="4">
        <f>'[1]Задание (2)'!B21/100</f>
        <v>0.69</v>
      </c>
      <c r="H23" s="4">
        <f>'[1]Задание (2)'!I21/100</f>
        <v>1.3999999999999999E-2</v>
      </c>
      <c r="I23" s="2"/>
      <c r="J23" s="14">
        <f t="shared" si="1"/>
        <v>10.080832951497319</v>
      </c>
      <c r="K23" s="14">
        <f t="shared" si="2"/>
        <v>7.5606247136229889</v>
      </c>
      <c r="L23" s="14">
        <f t="shared" si="3"/>
        <v>5.0404164757486596</v>
      </c>
      <c r="M23" s="14">
        <f t="shared" si="4"/>
        <v>2.5202082378743298</v>
      </c>
      <c r="N23" s="14">
        <f t="shared" si="5"/>
        <v>1.0080832951497321</v>
      </c>
      <c r="O23" s="14">
        <f t="shared" si="6"/>
        <v>0.50404164757486603</v>
      </c>
      <c r="P23" s="14">
        <f t="shared" si="7"/>
        <v>0.1</v>
      </c>
      <c r="Q23" s="9">
        <f t="shared" si="0"/>
        <v>-1.3706817478731628</v>
      </c>
      <c r="R23" s="9">
        <f t="shared" si="8"/>
        <v>0</v>
      </c>
      <c r="S23" s="9">
        <f t="shared" si="9"/>
        <v>-6.236034937543513E-2</v>
      </c>
      <c r="T23" s="9">
        <f t="shared" si="10"/>
        <v>-0.15025232535322838</v>
      </c>
      <c r="U23" s="9">
        <f t="shared" si="11"/>
        <v>-0.30050465070645677</v>
      </c>
      <c r="V23" s="9">
        <f t="shared" si="12"/>
        <v>-0.49912742091304613</v>
      </c>
      <c r="W23" s="9">
        <f t="shared" si="13"/>
        <v>-0.64937974626627448</v>
      </c>
      <c r="X23" s="9">
        <f t="shared" si="14"/>
        <v>-0.49912742091304613</v>
      </c>
      <c r="Y23" s="14">
        <f t="shared" si="15"/>
        <v>0</v>
      </c>
      <c r="Z23" s="14">
        <f t="shared" si="16"/>
        <v>21.375932522480536</v>
      </c>
      <c r="AA23" s="14">
        <f t="shared" si="17"/>
        <v>48.788439205156976</v>
      </c>
      <c r="AB23" s="14">
        <f t="shared" si="18"/>
        <v>88.293623233508342</v>
      </c>
      <c r="AC23" s="14">
        <f t="shared" si="19"/>
        <v>126.26952213781765</v>
      </c>
      <c r="AD23" s="14">
        <f t="shared" si="20"/>
        <v>144.21965515913547</v>
      </c>
      <c r="AE23" s="14">
        <f t="shared" si="21"/>
        <v>126.26952213781765</v>
      </c>
    </row>
    <row r="24" spans="1:31" x14ac:dyDescent="0.25">
      <c r="A24" s="3">
        <v>19</v>
      </c>
      <c r="B24" s="4">
        <v>1000</v>
      </c>
      <c r="C24" s="4">
        <v>77</v>
      </c>
      <c r="D24" s="4">
        <v>15</v>
      </c>
      <c r="E24" s="4">
        <v>795</v>
      </c>
      <c r="F24" s="4">
        <v>0.9</v>
      </c>
      <c r="G24" s="4">
        <f>'[1]Задание (2)'!B22/100</f>
        <v>0.7</v>
      </c>
      <c r="H24" s="4">
        <f>'[1]Задание (2)'!I22/100</f>
        <v>8.9999999999999998E-4</v>
      </c>
      <c r="I24" s="2"/>
      <c r="J24" s="14">
        <f t="shared" si="1"/>
        <v>9.3900971196639098</v>
      </c>
      <c r="K24" s="14">
        <f t="shared" si="2"/>
        <v>7.0425728397479324</v>
      </c>
      <c r="L24" s="14">
        <f t="shared" si="3"/>
        <v>4.6950485598319549</v>
      </c>
      <c r="M24" s="14">
        <f t="shared" si="4"/>
        <v>2.3475242799159775</v>
      </c>
      <c r="N24" s="14">
        <f t="shared" si="5"/>
        <v>0.93900971196639105</v>
      </c>
      <c r="O24" s="14">
        <f t="shared" si="6"/>
        <v>0.46950485598319552</v>
      </c>
      <c r="P24" s="14">
        <f t="shared" si="7"/>
        <v>0.1</v>
      </c>
      <c r="Q24" s="9">
        <f t="shared" si="0"/>
        <v>-1.9960410672853821</v>
      </c>
      <c r="R24" s="9">
        <f t="shared" si="8"/>
        <v>0</v>
      </c>
      <c r="S24" s="9">
        <f t="shared" si="9"/>
        <v>-6.3334836177297113E-2</v>
      </c>
      <c r="T24" s="9">
        <f t="shared" si="10"/>
        <v>-0.15260027416160166</v>
      </c>
      <c r="U24" s="9">
        <f t="shared" si="11"/>
        <v>-0.30520054832320331</v>
      </c>
      <c r="V24" s="9">
        <f t="shared" si="12"/>
        <v>-0.5069271380249385</v>
      </c>
      <c r="W24" s="9">
        <f t="shared" si="13"/>
        <v>-0.65952741218654021</v>
      </c>
      <c r="X24" s="9">
        <f t="shared" si="14"/>
        <v>-0.5069271380249385</v>
      </c>
      <c r="Y24" s="14">
        <f t="shared" si="15"/>
        <v>0</v>
      </c>
      <c r="Z24" s="14">
        <f t="shared" si="16"/>
        <v>181.747047702396</v>
      </c>
      <c r="AA24" s="14">
        <f t="shared" si="17"/>
        <v>410.7151919660169</v>
      </c>
      <c r="AB24" s="14">
        <f t="shared" si="18"/>
        <v>728.4673913297338</v>
      </c>
      <c r="AC24" s="14">
        <f t="shared" si="19"/>
        <v>1005.8416243341921</v>
      </c>
      <c r="AD24" s="14">
        <f t="shared" si="20"/>
        <v>1107.7404393898228</v>
      </c>
      <c r="AE24" s="14">
        <f t="shared" si="21"/>
        <v>1005.8416243341921</v>
      </c>
    </row>
    <row r="25" spans="1:31" x14ac:dyDescent="0.25">
      <c r="A25" s="3">
        <v>20</v>
      </c>
      <c r="B25" s="4">
        <v>190</v>
      </c>
      <c r="C25" s="4">
        <v>60</v>
      </c>
      <c r="D25" s="4">
        <v>6</v>
      </c>
      <c r="E25" s="4">
        <v>805</v>
      </c>
      <c r="F25" s="4">
        <v>1.32</v>
      </c>
      <c r="G25" s="4">
        <f>'[1]Задание (2)'!B23/100</f>
        <v>0.8</v>
      </c>
      <c r="H25" s="4">
        <f>'[1]Задание (2)'!I23/100</f>
        <v>1E-4</v>
      </c>
      <c r="I25" s="2"/>
      <c r="J25" s="14">
        <f t="shared" si="1"/>
        <v>3.0960974713521781</v>
      </c>
      <c r="K25" s="14">
        <f t="shared" si="2"/>
        <v>2.3220731035141338</v>
      </c>
      <c r="L25" s="14">
        <f t="shared" si="3"/>
        <v>1.548048735676089</v>
      </c>
      <c r="M25" s="14">
        <f t="shared" si="4"/>
        <v>0.77402436783804451</v>
      </c>
      <c r="N25" s="14">
        <f t="shared" si="5"/>
        <v>0.30960974713521783</v>
      </c>
      <c r="O25" s="14">
        <f t="shared" si="6"/>
        <v>0.15480487356760891</v>
      </c>
      <c r="P25" s="14">
        <f t="shared" si="7"/>
        <v>0.1</v>
      </c>
      <c r="Q25" s="9">
        <f t="shared" si="0"/>
        <v>-0.90615243619489483</v>
      </c>
      <c r="R25" s="9">
        <f t="shared" si="8"/>
        <v>0</v>
      </c>
      <c r="S25" s="9">
        <f t="shared" si="9"/>
        <v>-8.3805682168275039E-2</v>
      </c>
      <c r="T25" s="9">
        <f t="shared" si="10"/>
        <v>-0.20192315709759523</v>
      </c>
      <c r="U25" s="9">
        <f t="shared" si="11"/>
        <v>-0.40384631419519046</v>
      </c>
      <c r="V25" s="9">
        <f t="shared" si="12"/>
        <v>-0.67077420857085612</v>
      </c>
      <c r="W25" s="9">
        <f t="shared" si="13"/>
        <v>-0.87269736566845135</v>
      </c>
      <c r="X25" s="9">
        <f t="shared" si="14"/>
        <v>-0.67077420857085612</v>
      </c>
      <c r="Y25" s="14">
        <f t="shared" si="15"/>
        <v>0</v>
      </c>
      <c r="Z25" s="14">
        <f t="shared" si="16"/>
        <v>29.142606814951233</v>
      </c>
      <c r="AA25" s="14">
        <f t="shared" si="17"/>
        <v>66.110461914004432</v>
      </c>
      <c r="AB25" s="14">
        <f t="shared" si="18"/>
        <v>118.1812468822344</v>
      </c>
      <c r="AC25" s="14">
        <f t="shared" si="19"/>
        <v>165.46823392920888</v>
      </c>
      <c r="AD25" s="14">
        <f t="shared" si="20"/>
        <v>184.93989855390274</v>
      </c>
      <c r="AE25" s="14">
        <f t="shared" si="21"/>
        <v>165.46823392920888</v>
      </c>
    </row>
    <row r="26" spans="1:31" x14ac:dyDescent="0.25">
      <c r="A26" s="3">
        <v>21</v>
      </c>
      <c r="B26" s="4">
        <v>150</v>
      </c>
      <c r="C26" s="4">
        <v>105</v>
      </c>
      <c r="D26" s="4">
        <v>14</v>
      </c>
      <c r="E26" s="4">
        <v>790</v>
      </c>
      <c r="F26" s="4">
        <v>1.3</v>
      </c>
      <c r="G26" s="4">
        <f>'[1]Задание (2)'!B24/100</f>
        <v>0.88300000000000001</v>
      </c>
      <c r="H26" s="4">
        <f>'[1]Задание (2)'!I24/100</f>
        <v>5.0000000000000001E-3</v>
      </c>
      <c r="I26" s="2"/>
      <c r="J26" s="14">
        <f t="shared" si="1"/>
        <v>8.1297187971749416</v>
      </c>
      <c r="K26" s="14">
        <f t="shared" si="2"/>
        <v>6.0972890978812062</v>
      </c>
      <c r="L26" s="14">
        <f t="shared" si="3"/>
        <v>4.0648593985874708</v>
      </c>
      <c r="M26" s="14">
        <f t="shared" si="4"/>
        <v>2.0324296992937354</v>
      </c>
      <c r="N26" s="14">
        <f t="shared" si="5"/>
        <v>0.81297187971749418</v>
      </c>
      <c r="O26" s="14">
        <f t="shared" si="6"/>
        <v>0.40648593985874709</v>
      </c>
      <c r="P26" s="14">
        <f t="shared" si="7"/>
        <v>0.1</v>
      </c>
      <c r="Q26" s="9">
        <f t="shared" si="0"/>
        <v>-1.0179358855375085</v>
      </c>
      <c r="R26" s="9">
        <f t="shared" si="8"/>
        <v>0</v>
      </c>
      <c r="S26" s="9">
        <f t="shared" si="9"/>
        <v>-6.5410364694806405E-2</v>
      </c>
      <c r="T26" s="9">
        <f t="shared" si="10"/>
        <v>-0.15760109582498308</v>
      </c>
      <c r="U26" s="9">
        <f t="shared" si="11"/>
        <v>-0.31520219164996616</v>
      </c>
      <c r="V26" s="9">
        <f t="shared" si="12"/>
        <v>-0.52353950800604665</v>
      </c>
      <c r="W26" s="9">
        <f t="shared" si="13"/>
        <v>-0.68114060383102981</v>
      </c>
      <c r="X26" s="9">
        <f t="shared" si="14"/>
        <v>-0.52353950800604665</v>
      </c>
      <c r="Y26" s="14">
        <f t="shared" si="15"/>
        <v>0</v>
      </c>
      <c r="Z26" s="14">
        <f t="shared" si="16"/>
        <v>19.145800113661235</v>
      </c>
      <c r="AA26" s="14">
        <f t="shared" si="17"/>
        <v>43.911796206677487</v>
      </c>
      <c r="AB26" s="14">
        <f t="shared" si="18"/>
        <v>80.238512767129265</v>
      </c>
      <c r="AC26" s="14">
        <f t="shared" si="19"/>
        <v>116.61891487916292</v>
      </c>
      <c r="AD26" s="14">
        <f t="shared" si="20"/>
        <v>135.3336219070849</v>
      </c>
      <c r="AE26" s="14">
        <f t="shared" si="21"/>
        <v>116.61891487916292</v>
      </c>
    </row>
    <row r="27" spans="1:31" x14ac:dyDescent="0.25">
      <c r="A27" s="3">
        <v>22</v>
      </c>
      <c r="B27" s="4">
        <v>400</v>
      </c>
      <c r="C27" s="4">
        <v>90</v>
      </c>
      <c r="D27" s="4">
        <v>17</v>
      </c>
      <c r="E27" s="4">
        <v>790</v>
      </c>
      <c r="F27" s="4">
        <v>0.9</v>
      </c>
      <c r="G27" s="4">
        <f>'[1]Задание (2)'!B25/100</f>
        <v>0.5</v>
      </c>
      <c r="H27" s="4">
        <f>'[1]Задание (2)'!I25/100</f>
        <v>0.01</v>
      </c>
      <c r="I27" s="2"/>
      <c r="J27" s="14">
        <f t="shared" si="1"/>
        <v>11.498177561254902</v>
      </c>
      <c r="K27" s="14">
        <f t="shared" si="2"/>
        <v>8.6236331709411758</v>
      </c>
      <c r="L27" s="14">
        <f t="shared" si="3"/>
        <v>5.7490887806274511</v>
      </c>
      <c r="M27" s="14">
        <f t="shared" si="4"/>
        <v>2.8745443903137256</v>
      </c>
      <c r="N27" s="14">
        <f t="shared" si="5"/>
        <v>1.1498177561254903</v>
      </c>
      <c r="O27" s="14">
        <f t="shared" si="6"/>
        <v>0.57490887806274515</v>
      </c>
      <c r="P27" s="14">
        <f t="shared" si="7"/>
        <v>0.1</v>
      </c>
      <c r="Q27" s="9">
        <f t="shared" si="0"/>
        <v>-2.0101709976798139</v>
      </c>
      <c r="R27" s="9">
        <f t="shared" si="8"/>
        <v>0</v>
      </c>
      <c r="S27" s="9">
        <f t="shared" si="9"/>
        <v>-6.0631358649540251E-2</v>
      </c>
      <c r="T27" s="9">
        <f t="shared" si="10"/>
        <v>-0.14608645906669013</v>
      </c>
      <c r="U27" s="9">
        <f t="shared" si="11"/>
        <v>-0.29217291813338025</v>
      </c>
      <c r="V27" s="9">
        <f t="shared" si="12"/>
        <v>-0.48528871265625056</v>
      </c>
      <c r="W27" s="9">
        <f t="shared" si="13"/>
        <v>-0.63137517172294078</v>
      </c>
      <c r="X27" s="9">
        <f t="shared" si="14"/>
        <v>-0.48528871265625056</v>
      </c>
      <c r="Y27" s="14">
        <f t="shared" si="15"/>
        <v>0</v>
      </c>
      <c r="Z27" s="14">
        <f t="shared" si="16"/>
        <v>70.048417528704348</v>
      </c>
      <c r="AA27" s="14">
        <f t="shared" si="17"/>
        <v>158.73826134037571</v>
      </c>
      <c r="AB27" s="14">
        <f t="shared" si="18"/>
        <v>283.15686757247101</v>
      </c>
      <c r="AC27" s="14">
        <f t="shared" si="19"/>
        <v>394.95856675926984</v>
      </c>
      <c r="AD27" s="14">
        <f t="shared" si="20"/>
        <v>439.68940158860408</v>
      </c>
      <c r="AE27" s="14">
        <f t="shared" si="21"/>
        <v>394.95856675926984</v>
      </c>
    </row>
    <row r="28" spans="1:31" x14ac:dyDescent="0.25">
      <c r="A28" s="3">
        <v>23</v>
      </c>
      <c r="B28" s="4">
        <v>300</v>
      </c>
      <c r="C28" s="4">
        <v>80</v>
      </c>
      <c r="D28" s="4">
        <v>12</v>
      </c>
      <c r="E28" s="4">
        <v>809</v>
      </c>
      <c r="F28" s="4">
        <v>0.91</v>
      </c>
      <c r="G28" s="4">
        <f>'[1]Задание (2)'!B26/100</f>
        <v>0.6</v>
      </c>
      <c r="H28" s="4">
        <f>'[1]Задание (2)'!I26/100</f>
        <v>0.01</v>
      </c>
      <c r="I28" s="2"/>
      <c r="J28" s="14">
        <f t="shared" si="1"/>
        <v>7.422843994578888</v>
      </c>
      <c r="K28" s="14">
        <f t="shared" si="2"/>
        <v>5.5671329959341662</v>
      </c>
      <c r="L28" s="14">
        <f t="shared" si="3"/>
        <v>3.711421997289444</v>
      </c>
      <c r="M28" s="14">
        <f t="shared" si="4"/>
        <v>1.855710998644722</v>
      </c>
      <c r="N28" s="14">
        <f t="shared" si="5"/>
        <v>0.74228439945788882</v>
      </c>
      <c r="O28" s="14">
        <f t="shared" si="6"/>
        <v>0.37114219972894441</v>
      </c>
      <c r="P28" s="14">
        <f t="shared" si="7"/>
        <v>0.1</v>
      </c>
      <c r="Q28" s="9">
        <f t="shared" si="0"/>
        <v>-1.9310747873163177</v>
      </c>
      <c r="R28" s="9">
        <f t="shared" si="8"/>
        <v>0</v>
      </c>
      <c r="S28" s="9">
        <f t="shared" si="9"/>
        <v>-6.6791787722070617E-2</v>
      </c>
      <c r="T28" s="9">
        <f t="shared" si="10"/>
        <v>-0.16092952525525028</v>
      </c>
      <c r="U28" s="9">
        <f t="shared" si="11"/>
        <v>-0.32185905051050057</v>
      </c>
      <c r="V28" s="9">
        <f t="shared" si="12"/>
        <v>-0.53459631124230123</v>
      </c>
      <c r="W28" s="9">
        <f t="shared" si="13"/>
        <v>-0.69552583649755162</v>
      </c>
      <c r="X28" s="9">
        <f t="shared" si="14"/>
        <v>-0.53459631124230123</v>
      </c>
      <c r="Y28" s="14">
        <f t="shared" si="15"/>
        <v>0</v>
      </c>
      <c r="Z28" s="14">
        <f t="shared" si="16"/>
        <v>56.147077320422802</v>
      </c>
      <c r="AA28" s="14">
        <f t="shared" si="17"/>
        <v>126.50546894467557</v>
      </c>
      <c r="AB28" s="14">
        <f t="shared" si="18"/>
        <v>223.00399137243306</v>
      </c>
      <c r="AC28" s="14">
        <f t="shared" si="19"/>
        <v>304.51610864483899</v>
      </c>
      <c r="AD28" s="14">
        <f t="shared" si="20"/>
        <v>331.34065891318193</v>
      </c>
      <c r="AE28" s="14">
        <f t="shared" si="21"/>
        <v>304.51610864483899</v>
      </c>
    </row>
    <row r="29" spans="1:31" x14ac:dyDescent="0.25">
      <c r="A29" s="3">
        <v>24</v>
      </c>
      <c r="B29" s="4">
        <v>200</v>
      </c>
      <c r="C29" s="4">
        <v>75</v>
      </c>
      <c r="D29" s="4">
        <v>10</v>
      </c>
      <c r="E29" s="4">
        <v>815</v>
      </c>
      <c r="F29" s="4">
        <v>0.95</v>
      </c>
      <c r="G29" s="4">
        <f>'[1]Задание (2)'!B28/100</f>
        <v>0.5</v>
      </c>
      <c r="H29" s="4">
        <f>'[1]Задание (2)'!I28/100</f>
        <v>6.9999999999999993E-3</v>
      </c>
      <c r="I29" s="2"/>
      <c r="J29" s="14">
        <f t="shared" si="1"/>
        <v>6.6163199497953062</v>
      </c>
      <c r="K29" s="14">
        <f t="shared" si="2"/>
        <v>4.9622399623464801</v>
      </c>
      <c r="L29" s="14">
        <f t="shared" si="3"/>
        <v>3.3081599748976531</v>
      </c>
      <c r="M29" s="14">
        <f t="shared" si="4"/>
        <v>1.6540799874488266</v>
      </c>
      <c r="N29" s="14">
        <f t="shared" si="5"/>
        <v>0.66163199497953062</v>
      </c>
      <c r="O29" s="14">
        <f t="shared" si="6"/>
        <v>0.33081599748976531</v>
      </c>
      <c r="P29" s="14">
        <f t="shared" si="7"/>
        <v>0.1</v>
      </c>
      <c r="Q29" s="9">
        <f t="shared" si="0"/>
        <v>-1.8115669760247481</v>
      </c>
      <c r="R29" s="9">
        <f t="shared" si="8"/>
        <v>0</v>
      </c>
      <c r="S29" s="9">
        <f t="shared" si="9"/>
        <v>-6.8624411955980416E-2</v>
      </c>
      <c r="T29" s="9">
        <f t="shared" si="10"/>
        <v>-0.16534508827568606</v>
      </c>
      <c r="U29" s="9">
        <f t="shared" si="11"/>
        <v>-0.33069017655137212</v>
      </c>
      <c r="V29" s="9">
        <f t="shared" si="12"/>
        <v>-0.54926449409463252</v>
      </c>
      <c r="W29" s="9">
        <f t="shared" si="13"/>
        <v>-0.71460958237031869</v>
      </c>
      <c r="X29" s="9">
        <f t="shared" si="14"/>
        <v>-0.54926449409463252</v>
      </c>
      <c r="Y29" s="14">
        <f t="shared" si="15"/>
        <v>0</v>
      </c>
      <c r="Z29" s="14">
        <f t="shared" si="16"/>
        <v>36.882180016062001</v>
      </c>
      <c r="AA29" s="14">
        <f t="shared" si="17"/>
        <v>83.070472703298051</v>
      </c>
      <c r="AB29" s="14">
        <f t="shared" si="18"/>
        <v>146.33037487566594</v>
      </c>
      <c r="AC29" s="14">
        <f t="shared" si="19"/>
        <v>199.55191649603603</v>
      </c>
      <c r="AD29" s="14">
        <f t="shared" si="20"/>
        <v>216.81309837688957</v>
      </c>
      <c r="AE29" s="14">
        <f t="shared" si="21"/>
        <v>199.55191649603603</v>
      </c>
    </row>
    <row r="30" spans="1:31" x14ac:dyDescent="0.25">
      <c r="A30" s="3">
        <v>25</v>
      </c>
      <c r="B30" s="4">
        <v>100</v>
      </c>
      <c r="C30" s="4">
        <v>65</v>
      </c>
      <c r="D30" s="4">
        <v>8</v>
      </c>
      <c r="E30" s="4">
        <v>820</v>
      </c>
      <c r="F30" s="4">
        <v>1.1000000000000001</v>
      </c>
      <c r="G30" s="4">
        <f>'[1]Задание (2)'!B29/100</f>
        <v>0.75</v>
      </c>
      <c r="H30" s="4">
        <f>'[1]Задание (2)'!I29/100</f>
        <v>5.0000000000000001E-3</v>
      </c>
      <c r="I30" s="2"/>
      <c r="J30" s="14">
        <f t="shared" si="1"/>
        <v>5.5760196205939989</v>
      </c>
      <c r="K30" s="14">
        <f t="shared" si="2"/>
        <v>4.182014715445499</v>
      </c>
      <c r="L30" s="14">
        <f t="shared" si="3"/>
        <v>2.7880098102969995</v>
      </c>
      <c r="M30" s="14">
        <f t="shared" si="4"/>
        <v>1.3940049051484997</v>
      </c>
      <c r="N30" s="14">
        <f t="shared" si="5"/>
        <v>0.55760196205939994</v>
      </c>
      <c r="O30" s="14">
        <f t="shared" si="6"/>
        <v>0.27880098102969997</v>
      </c>
      <c r="P30" s="14">
        <f t="shared" si="7"/>
        <v>0.1</v>
      </c>
      <c r="Q30" s="9">
        <f t="shared" si="0"/>
        <v>-1.4104339520494962</v>
      </c>
      <c r="R30" s="9">
        <f t="shared" si="8"/>
        <v>0</v>
      </c>
      <c r="S30" s="9">
        <f t="shared" si="9"/>
        <v>-7.1543834721987568E-2</v>
      </c>
      <c r="T30" s="9">
        <f t="shared" si="10"/>
        <v>-0.17237920632786172</v>
      </c>
      <c r="U30" s="9">
        <f t="shared" si="11"/>
        <v>-0.34475841265572343</v>
      </c>
      <c r="V30" s="9">
        <f t="shared" si="12"/>
        <v>-0.57263132847490927</v>
      </c>
      <c r="W30" s="9">
        <f t="shared" si="13"/>
        <v>-0.74501053480277102</v>
      </c>
      <c r="X30" s="9">
        <f t="shared" si="14"/>
        <v>-0.57263132847490927</v>
      </c>
      <c r="Y30" s="14">
        <f t="shared" si="15"/>
        <v>0</v>
      </c>
      <c r="Z30" s="14">
        <f t="shared" si="16"/>
        <v>16.523235347704247</v>
      </c>
      <c r="AA30" s="14">
        <f t="shared" si="17"/>
        <v>37.359822386080168</v>
      </c>
      <c r="AB30" s="14">
        <f t="shared" si="18"/>
        <v>66.337551232316002</v>
      </c>
      <c r="AC30" s="14">
        <f t="shared" si="19"/>
        <v>91.779934033054829</v>
      </c>
      <c r="AD30" s="14">
        <f t="shared" si="20"/>
        <v>101.2950443951523</v>
      </c>
      <c r="AE30" s="14">
        <f t="shared" si="21"/>
        <v>91.779934033054829</v>
      </c>
    </row>
    <row r="31" spans="1:31" x14ac:dyDescent="0.25">
      <c r="A31" s="3">
        <v>26</v>
      </c>
      <c r="B31" s="4">
        <v>50</v>
      </c>
      <c r="C31" s="4">
        <v>40</v>
      </c>
      <c r="D31" s="4">
        <v>5</v>
      </c>
      <c r="E31" s="4">
        <v>860</v>
      </c>
      <c r="F31" s="4">
        <v>1.3</v>
      </c>
      <c r="G31" s="4">
        <f>'[1]Задание (2)'!B30/100</f>
        <v>0.34</v>
      </c>
      <c r="H31" s="4">
        <f>'[1]Задание (2)'!I30/100</f>
        <v>0.02</v>
      </c>
      <c r="I31" s="2"/>
      <c r="J31" s="14">
        <f t="shared" si="1"/>
        <v>4.6188878252774765</v>
      </c>
      <c r="K31" s="14">
        <f t="shared" si="2"/>
        <v>3.4641658689581076</v>
      </c>
      <c r="L31" s="14">
        <f t="shared" si="3"/>
        <v>2.3094439126387383</v>
      </c>
      <c r="M31" s="14">
        <f t="shared" si="4"/>
        <v>1.1547219563193691</v>
      </c>
      <c r="N31" s="14">
        <f t="shared" si="5"/>
        <v>0.46188878252774768</v>
      </c>
      <c r="O31" s="14">
        <f t="shared" si="6"/>
        <v>0.23094439126387384</v>
      </c>
      <c r="P31" s="14">
        <f t="shared" si="7"/>
        <v>0.1</v>
      </c>
      <c r="Q31" s="9">
        <f t="shared" si="0"/>
        <v>-0.73219729311678172</v>
      </c>
      <c r="R31" s="9">
        <f t="shared" si="8"/>
        <v>0</v>
      </c>
      <c r="S31" s="9">
        <f t="shared" si="9"/>
        <v>-7.5059133833765404E-2</v>
      </c>
      <c r="T31" s="9">
        <f t="shared" si="10"/>
        <v>-0.18084904126539364</v>
      </c>
      <c r="U31" s="9">
        <f t="shared" si="11"/>
        <v>-0.36169808253078728</v>
      </c>
      <c r="V31" s="9">
        <f t="shared" si="12"/>
        <v>-0.60076751111295512</v>
      </c>
      <c r="W31" s="9">
        <f t="shared" si="13"/>
        <v>-0.78161655237834882</v>
      </c>
      <c r="X31" s="9">
        <f t="shared" si="14"/>
        <v>-0.60076751111295512</v>
      </c>
      <c r="Y31" s="14">
        <f t="shared" si="15"/>
        <v>0</v>
      </c>
      <c r="Z31" s="14">
        <f t="shared" si="16"/>
        <v>6.2946060735724787</v>
      </c>
      <c r="AA31" s="14">
        <f t="shared" si="17"/>
        <v>14.465934998399714</v>
      </c>
      <c r="AB31" s="14">
        <f t="shared" si="18"/>
        <v>26.537118019330848</v>
      </c>
      <c r="AC31" s="14">
        <f t="shared" si="19"/>
        <v>38.819101811561616</v>
      </c>
      <c r="AD31" s="14">
        <f t="shared" si="20"/>
        <v>45.329842935721395</v>
      </c>
      <c r="AE31" s="14">
        <f t="shared" si="21"/>
        <v>38.819101811561616</v>
      </c>
    </row>
    <row r="32" spans="1:31" x14ac:dyDescent="0.25">
      <c r="A32" s="3">
        <v>27</v>
      </c>
      <c r="B32" s="4">
        <v>300</v>
      </c>
      <c r="C32" s="4">
        <v>50</v>
      </c>
      <c r="D32" s="4">
        <v>7</v>
      </c>
      <c r="E32" s="4">
        <v>840</v>
      </c>
      <c r="F32" s="4">
        <v>1.2</v>
      </c>
      <c r="G32" s="4">
        <f>'[1]Задание (2)'!B31/100</f>
        <v>0.3</v>
      </c>
      <c r="H32" s="4">
        <f>'[1]Задание (2)'!I31/100</f>
        <v>0.02</v>
      </c>
      <c r="I32" s="2"/>
      <c r="J32" s="14">
        <f t="shared" si="1"/>
        <v>5.2752761784870525</v>
      </c>
      <c r="K32" s="14">
        <f t="shared" si="2"/>
        <v>3.9564571338652894</v>
      </c>
      <c r="L32" s="14">
        <f t="shared" si="3"/>
        <v>2.6376380892435263</v>
      </c>
      <c r="M32" s="14">
        <f t="shared" si="4"/>
        <v>1.3188190446217631</v>
      </c>
      <c r="N32" s="14">
        <f t="shared" si="5"/>
        <v>0.52752761784870528</v>
      </c>
      <c r="O32" s="14">
        <f t="shared" si="6"/>
        <v>0.26376380892435264</v>
      </c>
      <c r="P32" s="14">
        <f t="shared" si="7"/>
        <v>0.1</v>
      </c>
      <c r="Q32" s="9">
        <f t="shared" si="0"/>
        <v>-1.077595591647331</v>
      </c>
      <c r="R32" s="9">
        <f t="shared" si="8"/>
        <v>0</v>
      </c>
      <c r="S32" s="9">
        <f t="shared" si="9"/>
        <v>-7.2544104933923936E-2</v>
      </c>
      <c r="T32" s="9">
        <f t="shared" si="10"/>
        <v>-0.17478927822178553</v>
      </c>
      <c r="U32" s="9">
        <f t="shared" si="11"/>
        <v>-0.34957855644357105</v>
      </c>
      <c r="V32" s="9">
        <f t="shared" si="12"/>
        <v>-0.5806374140100331</v>
      </c>
      <c r="W32" s="9">
        <f t="shared" si="13"/>
        <v>-0.75542669223181869</v>
      </c>
      <c r="X32" s="9">
        <f t="shared" si="14"/>
        <v>-0.5806374140100331</v>
      </c>
      <c r="Y32" s="14">
        <f t="shared" si="15"/>
        <v>0</v>
      </c>
      <c r="Z32" s="14">
        <f t="shared" si="16"/>
        <v>43.513892168998417</v>
      </c>
      <c r="AA32" s="14">
        <f t="shared" si="17"/>
        <v>99.065848967444424</v>
      </c>
      <c r="AB32" s="14">
        <f t="shared" si="18"/>
        <v>178.37853552929738</v>
      </c>
      <c r="AC32" s="14">
        <f t="shared" si="19"/>
        <v>252.9088087162541</v>
      </c>
      <c r="AD32" s="14">
        <f t="shared" si="20"/>
        <v>286.35607252569145</v>
      </c>
      <c r="AE32" s="14">
        <f t="shared" si="21"/>
        <v>252.9088087162541</v>
      </c>
    </row>
    <row r="33" spans="1:31" x14ac:dyDescent="0.25">
      <c r="A33" s="3">
        <v>28</v>
      </c>
      <c r="B33" s="4">
        <v>250</v>
      </c>
      <c r="C33" s="4">
        <v>60</v>
      </c>
      <c r="D33" s="4">
        <v>8</v>
      </c>
      <c r="E33" s="4">
        <v>860</v>
      </c>
      <c r="F33" s="4">
        <v>1</v>
      </c>
      <c r="G33" s="4">
        <f>'[1]Задание (2)'!B32/100</f>
        <v>0.24</v>
      </c>
      <c r="H33" s="4">
        <f>'[1]Задание (2)'!I32/100</f>
        <v>0.02</v>
      </c>
      <c r="I33" s="2"/>
      <c r="J33" s="14">
        <f t="shared" si="1"/>
        <v>6.1557593002423863</v>
      </c>
      <c r="K33" s="14">
        <f t="shared" si="2"/>
        <v>4.6168194751817895</v>
      </c>
      <c r="L33" s="14">
        <f t="shared" si="3"/>
        <v>3.0778796501211931</v>
      </c>
      <c r="M33" s="14">
        <f t="shared" si="4"/>
        <v>1.5389398250605966</v>
      </c>
      <c r="N33" s="14">
        <f t="shared" si="5"/>
        <v>0.61557593002423872</v>
      </c>
      <c r="O33" s="14">
        <f t="shared" si="6"/>
        <v>0.30778796501211936</v>
      </c>
      <c r="P33" s="14">
        <f t="shared" si="7"/>
        <v>0.1</v>
      </c>
      <c r="Q33" s="9">
        <f t="shared" si="0"/>
        <v>-1.5423133023975244</v>
      </c>
      <c r="R33" s="9">
        <f t="shared" si="8"/>
        <v>0</v>
      </c>
      <c r="S33" s="9">
        <f t="shared" si="9"/>
        <v>-6.9826199811337919E-2</v>
      </c>
      <c r="T33" s="9">
        <f t="shared" si="10"/>
        <v>-0.16824070097922655</v>
      </c>
      <c r="U33" s="9">
        <f t="shared" si="11"/>
        <v>-0.33648140195845311</v>
      </c>
      <c r="V33" s="9">
        <f t="shared" si="12"/>
        <v>-0.55888351128643643</v>
      </c>
      <c r="W33" s="9">
        <f t="shared" si="13"/>
        <v>-0.72712421226566304</v>
      </c>
      <c r="X33" s="9">
        <f t="shared" si="14"/>
        <v>-0.55888351128643643</v>
      </c>
      <c r="Y33" s="14">
        <f t="shared" si="15"/>
        <v>0</v>
      </c>
      <c r="Z33" s="14">
        <f t="shared" si="16"/>
        <v>42.50005561864981</v>
      </c>
      <c r="AA33" s="14">
        <f t="shared" si="17"/>
        <v>96.016374174027916</v>
      </c>
      <c r="AB33" s="14">
        <f t="shared" si="18"/>
        <v>170.20521064402575</v>
      </c>
      <c r="AC33" s="14">
        <f t="shared" si="19"/>
        <v>234.77855586962039</v>
      </c>
      <c r="AD33" s="14">
        <f t="shared" si="20"/>
        <v>258.28541930241761</v>
      </c>
      <c r="AE33" s="14">
        <f t="shared" si="21"/>
        <v>234.77855586962039</v>
      </c>
    </row>
    <row r="34" spans="1:31" x14ac:dyDescent="0.25">
      <c r="A34" s="3">
        <v>29</v>
      </c>
      <c r="B34" s="4">
        <v>200</v>
      </c>
      <c r="C34" s="4">
        <v>80</v>
      </c>
      <c r="D34" s="4">
        <v>9</v>
      </c>
      <c r="E34" s="4">
        <v>870</v>
      </c>
      <c r="F34" s="4">
        <v>1.4</v>
      </c>
      <c r="G34" s="4">
        <f>'[1]Задание (2)'!B33/100</f>
        <v>0.28000000000000003</v>
      </c>
      <c r="H34" s="4">
        <f>'[1]Задание (2)'!I33/100</f>
        <v>0.02</v>
      </c>
      <c r="I34" s="2"/>
      <c r="J34" s="14">
        <f t="shared" si="1"/>
        <v>6.3272354705550438</v>
      </c>
      <c r="K34" s="14">
        <f t="shared" si="2"/>
        <v>4.7454266029162824</v>
      </c>
      <c r="L34" s="14">
        <f t="shared" si="3"/>
        <v>3.1636177352775219</v>
      </c>
      <c r="M34" s="14">
        <f t="shared" si="4"/>
        <v>1.5818088676387609</v>
      </c>
      <c r="N34" s="14">
        <f t="shared" si="5"/>
        <v>0.63272354705550438</v>
      </c>
      <c r="O34" s="14">
        <f t="shared" si="6"/>
        <v>0.31636177352775219</v>
      </c>
      <c r="P34" s="14">
        <f t="shared" si="7"/>
        <v>0.1</v>
      </c>
      <c r="Q34" s="9">
        <f t="shared" si="0"/>
        <v>-0.41819883990719253</v>
      </c>
      <c r="R34" s="9">
        <f t="shared" si="8"/>
        <v>0</v>
      </c>
      <c r="S34" s="9">
        <f t="shared" si="9"/>
        <v>-6.9363627421580851E-2</v>
      </c>
      <c r="T34" s="9">
        <f t="shared" si="10"/>
        <v>-0.1671261694234977</v>
      </c>
      <c r="U34" s="9">
        <f t="shared" si="11"/>
        <v>-0.3342523388469954</v>
      </c>
      <c r="V34" s="9">
        <f t="shared" si="12"/>
        <v>-0.55518111759882227</v>
      </c>
      <c r="W34" s="9">
        <f t="shared" si="13"/>
        <v>-0.72230728702231994</v>
      </c>
      <c r="X34" s="9">
        <f t="shared" si="14"/>
        <v>-0.55518111759882227</v>
      </c>
      <c r="Y34" s="14">
        <f t="shared" si="15"/>
        <v>0</v>
      </c>
      <c r="Z34" s="14">
        <f t="shared" si="16"/>
        <v>19.271866101170573</v>
      </c>
      <c r="AA34" s="14">
        <f t="shared" si="17"/>
        <v>45.067472469278023</v>
      </c>
      <c r="AB34" s="14">
        <f t="shared" si="18"/>
        <v>85.462634039297157</v>
      </c>
      <c r="AC34" s="14">
        <f t="shared" si="19"/>
        <v>131.6914861235623</v>
      </c>
      <c r="AD34" s="14">
        <f t="shared" si="20"/>
        <v>161.23787774854381</v>
      </c>
      <c r="AE34" s="14">
        <f t="shared" si="21"/>
        <v>131.6914861235623</v>
      </c>
    </row>
    <row r="35" spans="1:31" x14ac:dyDescent="0.25">
      <c r="A35" s="3">
        <v>30</v>
      </c>
      <c r="B35" s="4">
        <v>140</v>
      </c>
      <c r="C35" s="4">
        <v>70</v>
      </c>
      <c r="D35" s="4">
        <v>10</v>
      </c>
      <c r="E35" s="4">
        <v>850</v>
      </c>
      <c r="F35" s="4">
        <v>1.1000000000000001</v>
      </c>
      <c r="G35" s="4">
        <f>'[1]Задание (2)'!B34/100</f>
        <v>0.68</v>
      </c>
      <c r="H35" s="4">
        <f>'[1]Задание (2)'!I34/100</f>
        <v>0.02</v>
      </c>
      <c r="I35" s="2"/>
      <c r="J35" s="14">
        <f t="shared" si="1"/>
        <v>7.0071499753720889</v>
      </c>
      <c r="K35" s="14">
        <f t="shared" si="2"/>
        <v>5.2553624815290672</v>
      </c>
      <c r="L35" s="14">
        <f t="shared" si="3"/>
        <v>3.5035749876860445</v>
      </c>
      <c r="M35" s="14">
        <f t="shared" si="4"/>
        <v>1.7517874938430222</v>
      </c>
      <c r="N35" s="14">
        <f t="shared" si="5"/>
        <v>0.70071499753720889</v>
      </c>
      <c r="O35" s="14">
        <f t="shared" si="6"/>
        <v>0.35035749876860445</v>
      </c>
      <c r="P35" s="14">
        <f t="shared" si="7"/>
        <v>0.1</v>
      </c>
      <c r="Q35" s="9">
        <f t="shared" si="0"/>
        <v>-1.3068144624903315</v>
      </c>
      <c r="R35" s="9">
        <f t="shared" si="8"/>
        <v>0</v>
      </c>
      <c r="S35" s="9">
        <f t="shared" si="9"/>
        <v>-6.7697606640679545E-2</v>
      </c>
      <c r="T35" s="9">
        <f t="shared" si="10"/>
        <v>-0.16311202423469878</v>
      </c>
      <c r="U35" s="9">
        <f t="shared" si="11"/>
        <v>-0.32622404846939757</v>
      </c>
      <c r="V35" s="9">
        <f t="shared" si="12"/>
        <v>-0.54184641591919414</v>
      </c>
      <c r="W35" s="9">
        <f t="shared" si="13"/>
        <v>-0.70495844015389297</v>
      </c>
      <c r="X35" s="9">
        <f t="shared" si="14"/>
        <v>-0.54184641591919414</v>
      </c>
      <c r="Y35" s="14">
        <f t="shared" si="15"/>
        <v>0</v>
      </c>
      <c r="Z35" s="14">
        <f t="shared" si="16"/>
        <v>21.024742465557068</v>
      </c>
      <c r="AA35" s="14">
        <f t="shared" si="17"/>
        <v>47.810095469197314</v>
      </c>
      <c r="AB35" s="14">
        <f t="shared" si="18"/>
        <v>85.885012453799789</v>
      </c>
      <c r="AC35" s="14">
        <f t="shared" si="19"/>
        <v>121.2766295020204</v>
      </c>
      <c r="AD35" s="14">
        <f t="shared" si="20"/>
        <v>136.74716205449917</v>
      </c>
      <c r="AE35" s="14">
        <f t="shared" si="21"/>
        <v>121.2766295020204</v>
      </c>
    </row>
    <row r="36" spans="1:31" x14ac:dyDescent="0.25">
      <c r="A36" s="3">
        <v>31</v>
      </c>
      <c r="B36" s="4">
        <v>50</v>
      </c>
      <c r="C36" s="4">
        <v>90</v>
      </c>
      <c r="D36" s="4">
        <v>9</v>
      </c>
      <c r="E36" s="4">
        <v>890</v>
      </c>
      <c r="F36" s="4">
        <v>1.8</v>
      </c>
      <c r="G36" s="4">
        <f>'[1]Задание (2)'!B35/100</f>
        <v>0.7</v>
      </c>
      <c r="H36" s="4">
        <f>'[1]Задание (2)'!I35/100</f>
        <v>0.02</v>
      </c>
      <c r="I36" s="2"/>
      <c r="J36" s="14">
        <f t="shared" si="1"/>
        <v>6.6413082010157156</v>
      </c>
      <c r="K36" s="14">
        <f t="shared" si="2"/>
        <v>4.9809811507617869</v>
      </c>
      <c r="L36" s="14">
        <f t="shared" si="3"/>
        <v>3.3206541005078578</v>
      </c>
      <c r="M36" s="14">
        <f t="shared" si="4"/>
        <v>1.6603270502539289</v>
      </c>
      <c r="N36" s="14">
        <f t="shared" si="5"/>
        <v>0.66413082010157165</v>
      </c>
      <c r="O36" s="14">
        <f t="shared" si="6"/>
        <v>0.33206541005078583</v>
      </c>
      <c r="P36" s="14">
        <f t="shared" si="7"/>
        <v>0.1</v>
      </c>
      <c r="Q36" s="9">
        <f t="shared" si="0"/>
        <v>0.78755522041763415</v>
      </c>
      <c r="R36" s="9">
        <f t="shared" si="8"/>
        <v>0</v>
      </c>
      <c r="S36" s="9">
        <f t="shared" si="9"/>
        <v>-6.8562758892411493E-2</v>
      </c>
      <c r="T36" s="9">
        <f t="shared" si="10"/>
        <v>-0.16519654009949464</v>
      </c>
      <c r="U36" s="9">
        <f t="shared" si="11"/>
        <v>-0.33039308019898928</v>
      </c>
      <c r="V36" s="9">
        <f t="shared" si="12"/>
        <v>-0.54877102773469799</v>
      </c>
      <c r="W36" s="9">
        <f t="shared" si="13"/>
        <v>-0.71396756783419268</v>
      </c>
      <c r="X36" s="9">
        <f t="shared" si="14"/>
        <v>-0.54877102773469799</v>
      </c>
      <c r="Y36" s="14">
        <f t="shared" si="15"/>
        <v>0</v>
      </c>
      <c r="Z36" s="14">
        <f t="shared" si="16"/>
        <v>0.91339903300886061</v>
      </c>
      <c r="AA36" s="14">
        <f t="shared" si="17"/>
        <v>2.8293721643311525</v>
      </c>
      <c r="AB36" s="14">
        <f t="shared" si="18"/>
        <v>7.8079744024039499</v>
      </c>
      <c r="AC36" s="14">
        <f t="shared" si="19"/>
        <v>17.687775591550551</v>
      </c>
      <c r="AD36" s="14">
        <f t="shared" si="20"/>
        <v>27.656735520220916</v>
      </c>
      <c r="AE36" s="14">
        <f t="shared" si="21"/>
        <v>17.687775591550551</v>
      </c>
    </row>
    <row r="37" spans="1:31" x14ac:dyDescent="0.25">
      <c r="A37" s="3">
        <v>32</v>
      </c>
      <c r="B37" s="4">
        <v>60</v>
      </c>
      <c r="C37" s="4">
        <v>95</v>
      </c>
      <c r="D37" s="4">
        <v>11</v>
      </c>
      <c r="E37" s="4">
        <v>830</v>
      </c>
      <c r="F37" s="4">
        <v>1.5</v>
      </c>
      <c r="G37" s="4">
        <f>'[1]Задание (2)'!B36/100</f>
        <v>0.7</v>
      </c>
      <c r="H37" s="4">
        <f>'[1]Задание (2)'!I36/100</f>
        <v>0.02</v>
      </c>
      <c r="I37" s="2"/>
      <c r="J37" s="14">
        <f t="shared" si="1"/>
        <v>8.1436612553740559</v>
      </c>
      <c r="K37" s="14">
        <f t="shared" si="2"/>
        <v>6.107745941530542</v>
      </c>
      <c r="L37" s="14">
        <f t="shared" si="3"/>
        <v>4.071830627687028</v>
      </c>
      <c r="M37" s="14">
        <f t="shared" si="4"/>
        <v>2.035915313843514</v>
      </c>
      <c r="N37" s="14">
        <f t="shared" si="5"/>
        <v>0.81436612553740562</v>
      </c>
      <c r="O37" s="14">
        <f t="shared" si="6"/>
        <v>0.40718306276870281</v>
      </c>
      <c r="P37" s="14">
        <f t="shared" si="7"/>
        <v>0.1</v>
      </c>
      <c r="Q37" s="9">
        <f t="shared" si="0"/>
        <v>-0.33341925754060292</v>
      </c>
      <c r="R37" s="9">
        <f t="shared" si="8"/>
        <v>0</v>
      </c>
      <c r="S37" s="9">
        <f t="shared" si="9"/>
        <v>-6.5384890359699341E-2</v>
      </c>
      <c r="T37" s="9">
        <f t="shared" si="10"/>
        <v>-0.15753971743109979</v>
      </c>
      <c r="U37" s="9">
        <f t="shared" si="11"/>
        <v>-0.31507943486219958</v>
      </c>
      <c r="V37" s="9">
        <f t="shared" si="12"/>
        <v>-0.5233356133949868</v>
      </c>
      <c r="W37" s="9">
        <f t="shared" si="13"/>
        <v>-0.68087533082608653</v>
      </c>
      <c r="X37" s="9">
        <f t="shared" si="14"/>
        <v>-0.5233356133949868</v>
      </c>
      <c r="Y37" s="14">
        <f t="shared" si="15"/>
        <v>0</v>
      </c>
      <c r="Z37" s="14">
        <f t="shared" si="16"/>
        <v>5.1456025992140555</v>
      </c>
      <c r="AA37" s="14">
        <f t="shared" si="17"/>
        <v>12.107486379692647</v>
      </c>
      <c r="AB37" s="14">
        <f t="shared" si="18"/>
        <v>23.221966352754571</v>
      </c>
      <c r="AC37" s="14">
        <f t="shared" si="19"/>
        <v>36.390531842351827</v>
      </c>
      <c r="AD37" s="14">
        <f t="shared" si="20"/>
        <v>45.199322341454732</v>
      </c>
      <c r="AE37" s="14">
        <f t="shared" si="21"/>
        <v>36.390531842351827</v>
      </c>
    </row>
    <row r="38" spans="1:31" x14ac:dyDescent="0.25">
      <c r="A38" s="3">
        <v>33</v>
      </c>
      <c r="B38" s="4">
        <v>89</v>
      </c>
      <c r="C38" s="4">
        <v>105</v>
      </c>
      <c r="D38" s="4">
        <v>8</v>
      </c>
      <c r="E38" s="4">
        <v>800</v>
      </c>
      <c r="F38" s="4">
        <v>1.9</v>
      </c>
      <c r="G38" s="4">
        <f>'[1]Задание (2)'!B37/100</f>
        <v>0.65</v>
      </c>
      <c r="H38" s="4">
        <f>'[1]Задание (2)'!I37/100</f>
        <v>0.02</v>
      </c>
      <c r="I38" s="2"/>
      <c r="J38" s="14">
        <f t="shared" si="1"/>
        <v>4.0638177942183491</v>
      </c>
      <c r="K38" s="14">
        <f t="shared" si="2"/>
        <v>3.047863345663762</v>
      </c>
      <c r="L38" s="14">
        <f t="shared" si="3"/>
        <v>2.0319088971091745</v>
      </c>
      <c r="M38" s="14">
        <f t="shared" si="4"/>
        <v>1.0159544485545873</v>
      </c>
      <c r="N38" s="14">
        <f t="shared" si="5"/>
        <v>0.40638177942183495</v>
      </c>
      <c r="O38" s="14">
        <f t="shared" si="6"/>
        <v>0.20319088971091748</v>
      </c>
      <c r="P38" s="14">
        <f t="shared" si="7"/>
        <v>0.1</v>
      </c>
      <c r="Q38" s="9">
        <f t="shared" si="0"/>
        <v>0.53007648878577018</v>
      </c>
      <c r="R38" s="9">
        <f t="shared" si="8"/>
        <v>0</v>
      </c>
      <c r="S38" s="9">
        <f t="shared" si="9"/>
        <v>-7.7653103813807092E-2</v>
      </c>
      <c r="T38" s="9">
        <f t="shared" si="10"/>
        <v>-0.1870990065927409</v>
      </c>
      <c r="U38" s="9">
        <f t="shared" si="11"/>
        <v>-0.37419801318548179</v>
      </c>
      <c r="V38" s="9">
        <f t="shared" si="12"/>
        <v>-0.62152944652594189</v>
      </c>
      <c r="W38" s="9">
        <f t="shared" si="13"/>
        <v>-0.80862845311868281</v>
      </c>
      <c r="X38" s="9">
        <f t="shared" si="14"/>
        <v>-0.62152944652594189</v>
      </c>
      <c r="Y38" s="14">
        <f t="shared" si="15"/>
        <v>0</v>
      </c>
      <c r="Z38" s="14">
        <f t="shared" si="16"/>
        <v>3.5321770719152701</v>
      </c>
      <c r="AA38" s="14">
        <f t="shared" si="17"/>
        <v>9.4765508976995143</v>
      </c>
      <c r="AB38" s="14">
        <f t="shared" si="18"/>
        <v>22.256048052947641</v>
      </c>
      <c r="AC38" s="14">
        <f t="shared" si="19"/>
        <v>44.218692306697655</v>
      </c>
      <c r="AD38" s="14">
        <f t="shared" si="20"/>
        <v>64.667393173250986</v>
      </c>
      <c r="AE38" s="14">
        <f t="shared" si="21"/>
        <v>44.218692306697655</v>
      </c>
    </row>
    <row r="39" spans="1:31" x14ac:dyDescent="0.25">
      <c r="A39" s="3">
        <v>34</v>
      </c>
      <c r="B39" s="4">
        <v>75</v>
      </c>
      <c r="C39" s="4">
        <v>80</v>
      </c>
      <c r="D39" s="4">
        <v>7</v>
      </c>
      <c r="E39" s="4">
        <v>820</v>
      </c>
      <c r="F39" s="4">
        <v>1.1000000000000001</v>
      </c>
      <c r="G39" s="4">
        <f>'[1]Задание (2)'!B38/100</f>
        <v>0.45</v>
      </c>
      <c r="H39" s="4">
        <f>'[1]Задание (2)'!I38/100</f>
        <v>0.02</v>
      </c>
      <c r="I39" s="2"/>
      <c r="J39" s="14">
        <f t="shared" si="1"/>
        <v>5.046727225457035</v>
      </c>
      <c r="K39" s="14">
        <f t="shared" si="2"/>
        <v>3.7850454190927763</v>
      </c>
      <c r="L39" s="14">
        <f t="shared" si="3"/>
        <v>2.5233636127285175</v>
      </c>
      <c r="M39" s="14">
        <f t="shared" si="4"/>
        <v>1.2616818063642588</v>
      </c>
      <c r="N39" s="14">
        <f t="shared" si="5"/>
        <v>0.5046727225457035</v>
      </c>
      <c r="O39" s="14">
        <f t="shared" si="6"/>
        <v>0.25233636127285175</v>
      </c>
      <c r="P39" s="14">
        <f t="shared" si="7"/>
        <v>0.1</v>
      </c>
      <c r="Q39" s="9">
        <f t="shared" si="0"/>
        <v>-1.4104339520494962</v>
      </c>
      <c r="R39" s="9">
        <f t="shared" si="8"/>
        <v>0</v>
      </c>
      <c r="S39" s="9">
        <f t="shared" si="9"/>
        <v>-7.3363485208482279E-2</v>
      </c>
      <c r="T39" s="9">
        <f t="shared" si="10"/>
        <v>-0.17676351013090716</v>
      </c>
      <c r="U39" s="9">
        <f t="shared" si="11"/>
        <v>-0.35352702026181432</v>
      </c>
      <c r="V39" s="9">
        <f t="shared" si="12"/>
        <v>-0.58719567045476739</v>
      </c>
      <c r="W39" s="9">
        <f t="shared" si="13"/>
        <v>-0.76395918058567458</v>
      </c>
      <c r="X39" s="9">
        <f t="shared" si="14"/>
        <v>-0.58719567045476739</v>
      </c>
      <c r="Y39" s="14">
        <f t="shared" si="15"/>
        <v>0</v>
      </c>
      <c r="Z39" s="14">
        <f t="shared" si="16"/>
        <v>12.693494746030488</v>
      </c>
      <c r="AA39" s="14">
        <f t="shared" si="17"/>
        <v>28.650546001488106</v>
      </c>
      <c r="AB39" s="14">
        <f t="shared" si="18"/>
        <v>50.690669060504867</v>
      </c>
      <c r="AC39" s="14">
        <f t="shared" si="19"/>
        <v>69.681038198918031</v>
      </c>
      <c r="AD39" s="14">
        <f t="shared" si="20"/>
        <v>76.372234508722585</v>
      </c>
      <c r="AE39" s="14">
        <f t="shared" si="21"/>
        <v>69.681038198918031</v>
      </c>
    </row>
    <row r="40" spans="1:31" x14ac:dyDescent="0.25">
      <c r="A40" s="3">
        <v>35</v>
      </c>
      <c r="B40" s="4">
        <v>74</v>
      </c>
      <c r="C40" s="4">
        <v>75</v>
      </c>
      <c r="D40" s="4">
        <v>6</v>
      </c>
      <c r="E40" s="4">
        <v>810</v>
      </c>
      <c r="F40" s="4">
        <v>1.2</v>
      </c>
      <c r="G40" s="4">
        <f>'[1]Задание (2)'!B39/100</f>
        <v>0.5</v>
      </c>
      <c r="H40" s="4">
        <f>'[1]Задание (2)'!I39/100</f>
        <v>0.02</v>
      </c>
      <c r="I40" s="2"/>
      <c r="J40" s="14">
        <f t="shared" si="1"/>
        <v>4.0870626212036179</v>
      </c>
      <c r="K40" s="14">
        <f t="shared" si="2"/>
        <v>3.0652969659027134</v>
      </c>
      <c r="L40" s="14">
        <f t="shared" si="3"/>
        <v>2.0435313106018089</v>
      </c>
      <c r="M40" s="14">
        <f t="shared" si="4"/>
        <v>1.0217656553009045</v>
      </c>
      <c r="N40" s="14">
        <f t="shared" si="5"/>
        <v>0.40870626212036182</v>
      </c>
      <c r="O40" s="14">
        <f t="shared" si="6"/>
        <v>0.20435313106018091</v>
      </c>
      <c r="P40" s="14">
        <f t="shared" si="7"/>
        <v>0.1</v>
      </c>
      <c r="Q40" s="9">
        <f t="shared" si="0"/>
        <v>-1.1906350348027832</v>
      </c>
      <c r="R40" s="9">
        <f t="shared" si="8"/>
        <v>0</v>
      </c>
      <c r="S40" s="9">
        <f t="shared" si="9"/>
        <v>-7.7533735324531089E-2</v>
      </c>
      <c r="T40" s="9">
        <f t="shared" si="10"/>
        <v>-0.18681139766708138</v>
      </c>
      <c r="U40" s="9">
        <f t="shared" si="11"/>
        <v>-0.37362279533416276</v>
      </c>
      <c r="V40" s="9">
        <f t="shared" si="12"/>
        <v>-0.62057403035545311</v>
      </c>
      <c r="W40" s="9">
        <f t="shared" si="13"/>
        <v>-0.80738542802253443</v>
      </c>
      <c r="X40" s="9">
        <f t="shared" si="14"/>
        <v>-0.62057403035545311</v>
      </c>
      <c r="Y40" s="14">
        <f t="shared" si="15"/>
        <v>0</v>
      </c>
      <c r="Z40" s="14">
        <f t="shared" si="16"/>
        <v>12.03910722288097</v>
      </c>
      <c r="AA40" s="14">
        <f t="shared" si="17"/>
        <v>27.208632124155134</v>
      </c>
      <c r="AB40" s="14">
        <f t="shared" si="18"/>
        <v>48.267660787382987</v>
      </c>
      <c r="AC40" s="14">
        <f t="shared" si="19"/>
        <v>66.668318403675414</v>
      </c>
      <c r="AD40" s="14">
        <f t="shared" si="20"/>
        <v>73.44841001855967</v>
      </c>
      <c r="AE40" s="14">
        <f t="shared" si="21"/>
        <v>66.668318403675414</v>
      </c>
    </row>
    <row r="41" spans="1:31" x14ac:dyDescent="0.25">
      <c r="A41" s="3">
        <v>36</v>
      </c>
      <c r="B41" s="4">
        <v>64</v>
      </c>
      <c r="C41" s="4">
        <v>60</v>
      </c>
      <c r="D41" s="4">
        <v>5</v>
      </c>
      <c r="E41" s="4">
        <v>845</v>
      </c>
      <c r="F41" s="4">
        <v>1.3</v>
      </c>
      <c r="G41" s="4">
        <f>'[1]Задание (2)'!B40/100</f>
        <v>0.55000000000000004</v>
      </c>
      <c r="H41" s="4">
        <f>'[1]Задание (2)'!I40/100</f>
        <v>0.02</v>
      </c>
      <c r="I41" s="2"/>
      <c r="J41" s="14">
        <f t="shared" si="1"/>
        <v>3.6528302579369649</v>
      </c>
      <c r="K41" s="14">
        <f t="shared" si="2"/>
        <v>2.7396226934527235</v>
      </c>
      <c r="L41" s="14">
        <f t="shared" si="3"/>
        <v>1.8264151289684825</v>
      </c>
      <c r="M41" s="14">
        <f t="shared" si="4"/>
        <v>0.91320756448424123</v>
      </c>
      <c r="N41" s="14">
        <f t="shared" si="5"/>
        <v>0.36528302579369654</v>
      </c>
      <c r="O41" s="14">
        <f t="shared" si="6"/>
        <v>0.18264151289684827</v>
      </c>
      <c r="P41" s="14">
        <f t="shared" si="7"/>
        <v>0.1</v>
      </c>
      <c r="Q41" s="9">
        <f t="shared" si="0"/>
        <v>-0.79342699149265161</v>
      </c>
      <c r="R41" s="9">
        <f t="shared" si="8"/>
        <v>0</v>
      </c>
      <c r="S41" s="9">
        <f t="shared" si="9"/>
        <v>-7.9954165257631396E-2</v>
      </c>
      <c r="T41" s="9">
        <f t="shared" si="10"/>
        <v>-0.19264323198881367</v>
      </c>
      <c r="U41" s="9">
        <f t="shared" si="11"/>
        <v>-0.38528646397762734</v>
      </c>
      <c r="V41" s="9">
        <f t="shared" si="12"/>
        <v>-0.63994696463354395</v>
      </c>
      <c r="W41" s="9">
        <f t="shared" si="13"/>
        <v>-0.83259019662235767</v>
      </c>
      <c r="X41" s="9">
        <f t="shared" si="14"/>
        <v>-0.63994696463354395</v>
      </c>
      <c r="Y41" s="14">
        <f t="shared" si="15"/>
        <v>0</v>
      </c>
      <c r="Z41" s="14">
        <f t="shared" si="16"/>
        <v>8.8524699063280625</v>
      </c>
      <c r="AA41" s="14">
        <f t="shared" si="17"/>
        <v>20.226967920489397</v>
      </c>
      <c r="AB41" s="14">
        <f t="shared" si="18"/>
        <v>36.684950468886363</v>
      </c>
      <c r="AC41" s="14">
        <f t="shared" si="19"/>
        <v>52.6569167075385</v>
      </c>
      <c r="AD41" s="14">
        <f t="shared" si="20"/>
        <v>60.36358623125453</v>
      </c>
      <c r="AE41" s="14">
        <f t="shared" si="21"/>
        <v>52.6569167075385</v>
      </c>
    </row>
    <row r="42" spans="1:31" x14ac:dyDescent="0.25">
      <c r="A42" s="3">
        <v>37</v>
      </c>
      <c r="B42" s="4">
        <v>65</v>
      </c>
      <c r="C42" s="4">
        <v>35</v>
      </c>
      <c r="D42" s="4">
        <v>8</v>
      </c>
      <c r="E42" s="4">
        <v>840</v>
      </c>
      <c r="F42" s="4">
        <v>1.4</v>
      </c>
      <c r="G42" s="4">
        <f>'[1]Задание (2)'!B41/100</f>
        <v>0.6</v>
      </c>
      <c r="H42" s="4">
        <f>'[1]Задание (2)'!I41/100</f>
        <v>0.02</v>
      </c>
      <c r="I42" s="2"/>
      <c r="J42" s="14">
        <f t="shared" si="1"/>
        <v>7.4574040862141642</v>
      </c>
      <c r="K42" s="14">
        <f t="shared" si="2"/>
        <v>5.5930530646606229</v>
      </c>
      <c r="L42" s="14">
        <f t="shared" si="3"/>
        <v>3.7287020431070821</v>
      </c>
      <c r="M42" s="14">
        <f t="shared" si="4"/>
        <v>1.864351021553541</v>
      </c>
      <c r="N42" s="14">
        <f t="shared" si="5"/>
        <v>0.74574040862141644</v>
      </c>
      <c r="O42" s="14">
        <f t="shared" si="6"/>
        <v>0.37287020431070822</v>
      </c>
      <c r="P42" s="14">
        <f t="shared" si="7"/>
        <v>0.1</v>
      </c>
      <c r="Q42" s="9">
        <f t="shared" si="0"/>
        <v>-0.5500781902552202</v>
      </c>
      <c r="R42" s="9">
        <f t="shared" si="8"/>
        <v>0</v>
      </c>
      <c r="S42" s="9">
        <f t="shared" si="9"/>
        <v>-6.6719832766679615E-2</v>
      </c>
      <c r="T42" s="9">
        <f t="shared" si="10"/>
        <v>-0.16075615548621491</v>
      </c>
      <c r="U42" s="9">
        <f t="shared" si="11"/>
        <v>-0.32151231097242983</v>
      </c>
      <c r="V42" s="9">
        <f t="shared" si="12"/>
        <v>-0.53402038933573848</v>
      </c>
      <c r="W42" s="9">
        <f t="shared" si="13"/>
        <v>-0.69477654482195339</v>
      </c>
      <c r="X42" s="9">
        <f t="shared" si="14"/>
        <v>-0.53402038933573848</v>
      </c>
      <c r="Y42" s="14">
        <f t="shared" si="15"/>
        <v>0</v>
      </c>
      <c r="Z42" s="14">
        <f t="shared" si="16"/>
        <v>6.5631972065358122</v>
      </c>
      <c r="AA42" s="14">
        <f t="shared" si="17"/>
        <v>15.272997486100369</v>
      </c>
      <c r="AB42" s="14">
        <f t="shared" si="18"/>
        <v>28.697990570501833</v>
      </c>
      <c r="AC42" s="14">
        <f t="shared" si="19"/>
        <v>43.608713434868513</v>
      </c>
      <c r="AD42" s="14">
        <f t="shared" si="20"/>
        <v>52.742773179489781</v>
      </c>
      <c r="AE42" s="14">
        <f t="shared" si="21"/>
        <v>43.608713434868513</v>
      </c>
    </row>
    <row r="43" spans="1:31" x14ac:dyDescent="0.25">
      <c r="A43" s="3">
        <v>38</v>
      </c>
      <c r="B43" s="4">
        <v>58</v>
      </c>
      <c r="C43" s="4">
        <v>89</v>
      </c>
      <c r="D43" s="4">
        <v>9</v>
      </c>
      <c r="E43" s="4">
        <v>860</v>
      </c>
      <c r="F43" s="4">
        <v>1.9</v>
      </c>
      <c r="G43" s="4">
        <f>'[1]Задание (2)'!B42/100</f>
        <v>0.55000000000000004</v>
      </c>
      <c r="H43" s="4">
        <f>'[1]Задание (2)'!I42/100</f>
        <v>0.02</v>
      </c>
      <c r="I43" s="2"/>
      <c r="J43" s="14">
        <f t="shared" si="1"/>
        <v>6.8312918581095357</v>
      </c>
      <c r="K43" s="14">
        <f t="shared" si="2"/>
        <v>5.1234688935821513</v>
      </c>
      <c r="L43" s="14">
        <f t="shared" si="3"/>
        <v>3.4156459290547678</v>
      </c>
      <c r="M43" s="14">
        <f t="shared" si="4"/>
        <v>1.7078229645273839</v>
      </c>
      <c r="N43" s="14">
        <f t="shared" si="5"/>
        <v>0.68312918581095361</v>
      </c>
      <c r="O43" s="14">
        <f t="shared" si="6"/>
        <v>0.3415645929054768</v>
      </c>
      <c r="P43" s="14">
        <f t="shared" si="7"/>
        <v>0.1</v>
      </c>
      <c r="Q43" s="9">
        <f t="shared" si="0"/>
        <v>0.88803472544470274</v>
      </c>
      <c r="R43" s="9">
        <f t="shared" si="8"/>
        <v>0</v>
      </c>
      <c r="S43" s="9">
        <f t="shared" si="9"/>
        <v>-6.8104956752737436E-2</v>
      </c>
      <c r="T43" s="9">
        <f t="shared" si="10"/>
        <v>-0.16409350208372614</v>
      </c>
      <c r="U43" s="9">
        <f t="shared" si="11"/>
        <v>-0.32818700416745228</v>
      </c>
      <c r="V43" s="9">
        <f t="shared" si="12"/>
        <v>-0.5451068147603878</v>
      </c>
      <c r="W43" s="9">
        <f t="shared" si="13"/>
        <v>-0.709200316844114</v>
      </c>
      <c r="X43" s="9">
        <f t="shared" si="14"/>
        <v>-0.5451068147603878</v>
      </c>
      <c r="Y43" s="14">
        <f t="shared" si="15"/>
        <v>0</v>
      </c>
      <c r="Z43" s="14">
        <f t="shared" si="16"/>
        <v>0.68117220993541616</v>
      </c>
      <c r="AA43" s="14">
        <f t="shared" si="17"/>
        <v>2.4525067193087216</v>
      </c>
      <c r="AB43" s="14">
        <f t="shared" si="18"/>
        <v>7.6787850916637064</v>
      </c>
      <c r="AC43" s="14">
        <f t="shared" si="19"/>
        <v>18.844487147539823</v>
      </c>
      <c r="AD43" s="14">
        <f t="shared" si="20"/>
        <v>30.511263849905092</v>
      </c>
      <c r="AE43" s="14">
        <f t="shared" si="21"/>
        <v>18.844487147539823</v>
      </c>
    </row>
    <row r="44" spans="1:31" x14ac:dyDescent="0.25">
      <c r="A44" s="3">
        <v>39</v>
      </c>
      <c r="B44" s="4">
        <v>90</v>
      </c>
      <c r="C44" s="4">
        <v>90</v>
      </c>
      <c r="D44" s="4">
        <v>11</v>
      </c>
      <c r="E44" s="4">
        <v>850</v>
      </c>
      <c r="F44" s="4">
        <v>1.7</v>
      </c>
      <c r="G44" s="4">
        <f>'[1]Задание (2)'!B43/100</f>
        <v>0.5</v>
      </c>
      <c r="H44" s="4">
        <f>'[1]Задание (2)'!I43/100</f>
        <v>0.02</v>
      </c>
      <c r="J44" s="14">
        <f t="shared" si="1"/>
        <v>8.2297098230971848</v>
      </c>
      <c r="K44" s="14">
        <f t="shared" si="2"/>
        <v>6.1722823673228886</v>
      </c>
      <c r="L44" s="14">
        <f t="shared" si="3"/>
        <v>4.1148549115485924</v>
      </c>
      <c r="M44" s="14">
        <f t="shared" si="4"/>
        <v>2.0574274557742962</v>
      </c>
      <c r="N44" s="14">
        <f t="shared" si="5"/>
        <v>0.82297098230971855</v>
      </c>
      <c r="O44" s="14">
        <f t="shared" si="6"/>
        <v>0.41148549115485927</v>
      </c>
      <c r="P44" s="14">
        <f t="shared" si="7"/>
        <v>0.1</v>
      </c>
      <c r="Q44" s="9">
        <f t="shared" si="0"/>
        <v>0.29457764887857735</v>
      </c>
      <c r="R44" s="9">
        <f t="shared" si="8"/>
        <v>0</v>
      </c>
      <c r="S44" s="9">
        <f t="shared" si="9"/>
        <v>-6.5229062440049987E-2</v>
      </c>
      <c r="T44" s="9">
        <f t="shared" si="10"/>
        <v>-0.15716426239409687</v>
      </c>
      <c r="U44" s="9">
        <f t="shared" si="11"/>
        <v>-0.31432852478819373</v>
      </c>
      <c r="V44" s="9">
        <f t="shared" si="12"/>
        <v>-0.52208837875919967</v>
      </c>
      <c r="W44" s="9">
        <f t="shared" si="13"/>
        <v>-0.67925264115329653</v>
      </c>
      <c r="X44" s="9">
        <f t="shared" si="14"/>
        <v>-0.52208837875919967</v>
      </c>
      <c r="Y44" s="14">
        <f t="shared" si="15"/>
        <v>0</v>
      </c>
      <c r="Z44" s="14">
        <f t="shared" si="16"/>
        <v>4.254067492069022</v>
      </c>
      <c r="AA44" s="14">
        <f t="shared" si="17"/>
        <v>10.632908677250095</v>
      </c>
      <c r="AB44" s="14">
        <f t="shared" si="18"/>
        <v>22.575541680744941</v>
      </c>
      <c r="AC44" s="14">
        <f t="shared" si="19"/>
        <v>40.372892094277198</v>
      </c>
      <c r="AD44" s="14">
        <f t="shared" si="20"/>
        <v>55.356610807437157</v>
      </c>
      <c r="AE44" s="14">
        <f t="shared" si="21"/>
        <v>40.372892094277198</v>
      </c>
    </row>
    <row r="45" spans="1:31" x14ac:dyDescent="0.25">
      <c r="A45" s="3">
        <v>40</v>
      </c>
      <c r="B45" s="4">
        <v>100</v>
      </c>
      <c r="C45" s="4">
        <v>88</v>
      </c>
      <c r="D45" s="4">
        <v>12</v>
      </c>
      <c r="E45" s="4">
        <v>855</v>
      </c>
      <c r="F45" s="4">
        <v>1.3</v>
      </c>
      <c r="G45" s="4">
        <f>'[1]Задание (2)'!B44/100</f>
        <v>0.72</v>
      </c>
      <c r="H45" s="4">
        <f>'[1]Задание (2)'!I44/100</f>
        <v>0.02</v>
      </c>
      <c r="J45" s="14">
        <f t="shared" si="1"/>
        <v>8.4445838725278755</v>
      </c>
      <c r="K45" s="14">
        <f t="shared" si="2"/>
        <v>6.3334379043959066</v>
      </c>
      <c r="L45" s="14">
        <f t="shared" si="3"/>
        <v>4.2222919362639377</v>
      </c>
      <c r="M45" s="14">
        <f t="shared" si="4"/>
        <v>2.1111459681319689</v>
      </c>
      <c r="N45" s="14">
        <f t="shared" si="5"/>
        <v>0.84445838725278755</v>
      </c>
      <c r="O45" s="14">
        <f t="shared" si="6"/>
        <v>0.42222919362639377</v>
      </c>
      <c r="P45" s="14">
        <f t="shared" si="7"/>
        <v>0.1</v>
      </c>
      <c r="Q45" s="9">
        <f t="shared" si="0"/>
        <v>-0.75260719257540487</v>
      </c>
      <c r="R45" s="9">
        <f t="shared" si="8"/>
        <v>0</v>
      </c>
      <c r="S45" s="9">
        <f t="shared" si="9"/>
        <v>-6.485007104196526E-2</v>
      </c>
      <c r="T45" s="9">
        <f t="shared" si="10"/>
        <v>-0.15625111262150221</v>
      </c>
      <c r="U45" s="9">
        <f t="shared" si="11"/>
        <v>-0.31250222524300442</v>
      </c>
      <c r="V45" s="9">
        <f t="shared" si="12"/>
        <v>-0.51905496087477754</v>
      </c>
      <c r="W45" s="9">
        <f t="shared" si="13"/>
        <v>-0.67530607349627969</v>
      </c>
      <c r="X45" s="9">
        <f t="shared" si="14"/>
        <v>-0.51905496087477754</v>
      </c>
      <c r="Y45" s="14">
        <f t="shared" si="15"/>
        <v>0</v>
      </c>
      <c r="Z45" s="14">
        <f t="shared" si="16"/>
        <v>11.049158753050259</v>
      </c>
      <c r="AA45" s="14">
        <f t="shared" si="17"/>
        <v>25.547236311276684</v>
      </c>
      <c r="AB45" s="14">
        <f t="shared" si="18"/>
        <v>47.419580479435872</v>
      </c>
      <c r="AC45" s="14">
        <f t="shared" si="19"/>
        <v>70.693349371862283</v>
      </c>
      <c r="AD45" s="14">
        <f t="shared" si="20"/>
        <v>84.032858227236105</v>
      </c>
      <c r="AE45" s="14">
        <f t="shared" si="21"/>
        <v>70.693349371862283</v>
      </c>
    </row>
    <row r="46" spans="1:31" x14ac:dyDescent="0.25">
      <c r="C46" s="11"/>
      <c r="G46" s="2"/>
      <c r="H46" s="2"/>
    </row>
  </sheetData>
  <mergeCells count="32">
    <mergeCell ref="X3:X4"/>
    <mergeCell ref="AD3:AD4"/>
    <mergeCell ref="AE3:AE4"/>
    <mergeCell ref="Y3:Y4"/>
    <mergeCell ref="Z3:Z4"/>
    <mergeCell ref="AA3:AA4"/>
    <mergeCell ref="AB3:AB4"/>
    <mergeCell ref="AC3:AC4"/>
    <mergeCell ref="M3:M4"/>
    <mergeCell ref="N3:N4"/>
    <mergeCell ref="O3:O4"/>
    <mergeCell ref="P3:P4"/>
    <mergeCell ref="Q3:Q4"/>
    <mergeCell ref="A3:A5"/>
    <mergeCell ref="I3:I4"/>
    <mergeCell ref="J3:J4"/>
    <mergeCell ref="K3:K4"/>
    <mergeCell ref="B3:B4"/>
    <mergeCell ref="C3:C4"/>
    <mergeCell ref="T3:T4"/>
    <mergeCell ref="U3:U4"/>
    <mergeCell ref="V3:V4"/>
    <mergeCell ref="W3:W4"/>
    <mergeCell ref="R3:R4"/>
    <mergeCell ref="S3:S4"/>
    <mergeCell ref="D2:L2"/>
    <mergeCell ref="F3:F4"/>
    <mergeCell ref="G3:G4"/>
    <mergeCell ref="H3:H4"/>
    <mergeCell ref="L3:L4"/>
    <mergeCell ref="D3:D4"/>
    <mergeCell ref="E3:E4"/>
  </mergeCells>
  <phoneticPr fontId="11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4" workbookViewId="0">
      <selection activeCell="A11" sqref="A11:XFD11"/>
    </sheetView>
  </sheetViews>
  <sheetFormatPr defaultRowHeight="12.75" x14ac:dyDescent="0.2"/>
  <cols>
    <col min="1" max="1" width="9.140625" style="16" bestFit="1" customWidth="1"/>
    <col min="2" max="2" width="9.140625" style="16"/>
    <col min="3" max="3" width="7.140625" style="16" bestFit="1" customWidth="1"/>
    <col min="4" max="4" width="10.28515625" style="16" bestFit="1" customWidth="1"/>
    <col min="5" max="5" width="7" style="16" customWidth="1"/>
    <col min="6" max="6" width="7.28515625" style="16" customWidth="1"/>
    <col min="7" max="7" width="5.7109375" style="16" customWidth="1"/>
    <col min="8" max="8" width="6.42578125" style="16" customWidth="1"/>
    <col min="9" max="9" width="8.5703125" style="16" bestFit="1" customWidth="1"/>
    <col min="10" max="10" width="6.85546875" style="16" customWidth="1"/>
    <col min="11" max="11" width="6.7109375" style="16" customWidth="1"/>
    <col min="12" max="12" width="7.85546875" style="16" customWidth="1"/>
    <col min="13" max="13" width="5.85546875" style="16" customWidth="1"/>
    <col min="14" max="14" width="7.28515625" style="16" customWidth="1"/>
    <col min="15" max="15" width="7.85546875" style="16" customWidth="1"/>
    <col min="16" max="16" width="21.28515625" style="16" customWidth="1"/>
    <col min="17" max="16384" width="9.140625" style="15"/>
  </cols>
  <sheetData>
    <row r="1" spans="1:16" ht="15" x14ac:dyDescent="0.25">
      <c r="A1" t="s">
        <v>81</v>
      </c>
      <c r="B1" s="27" t="s">
        <v>83</v>
      </c>
      <c r="C1"/>
      <c r="D1"/>
      <c r="E1"/>
      <c r="F1"/>
      <c r="G1"/>
      <c r="H1"/>
      <c r="I1"/>
      <c r="J1"/>
    </row>
    <row r="2" spans="1:16" ht="30.75" customHeight="1" x14ac:dyDescent="0.25">
      <c r="A2" s="1" t="s">
        <v>0</v>
      </c>
      <c r="B2"/>
      <c r="C2" s="28"/>
      <c r="D2" s="30" t="s">
        <v>88</v>
      </c>
      <c r="E2" s="30"/>
      <c r="F2" s="30"/>
      <c r="G2" s="30"/>
      <c r="H2" s="30"/>
      <c r="I2" s="30"/>
      <c r="J2" s="30"/>
    </row>
    <row r="3" spans="1:16" ht="15" x14ac:dyDescent="0.25">
      <c r="A3" s="1" t="s">
        <v>84</v>
      </c>
      <c r="B3"/>
      <c r="C3" s="7"/>
      <c r="D3" s="33" t="s">
        <v>89</v>
      </c>
      <c r="E3" s="33"/>
      <c r="F3" s="33"/>
      <c r="G3" s="33"/>
      <c r="H3" s="33"/>
      <c r="I3" s="33"/>
      <c r="J3" s="33"/>
    </row>
    <row r="4" spans="1:16" ht="63.75" x14ac:dyDescent="0.2">
      <c r="A4" s="18" t="s">
        <v>41</v>
      </c>
      <c r="B4" s="18" t="s">
        <v>3</v>
      </c>
      <c r="C4" s="18" t="s">
        <v>4</v>
      </c>
      <c r="D4" s="18" t="s">
        <v>42</v>
      </c>
      <c r="E4" s="18" t="s">
        <v>6</v>
      </c>
      <c r="F4" s="18" t="s">
        <v>43</v>
      </c>
      <c r="G4" s="18" t="s">
        <v>44</v>
      </c>
      <c r="H4" s="18" t="s">
        <v>45</v>
      </c>
      <c r="I4" s="18" t="s">
        <v>46</v>
      </c>
      <c r="J4" s="18" t="s">
        <v>47</v>
      </c>
      <c r="K4" s="18" t="s">
        <v>48</v>
      </c>
      <c r="L4" s="18" t="s">
        <v>49</v>
      </c>
      <c r="M4" s="18" t="s">
        <v>50</v>
      </c>
      <c r="N4" s="18" t="s">
        <v>51</v>
      </c>
      <c r="O4" s="18" t="s">
        <v>52</v>
      </c>
      <c r="P4" s="18" t="s">
        <v>53</v>
      </c>
    </row>
    <row r="5" spans="1:16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</row>
    <row r="6" spans="1:16" s="17" customFormat="1" ht="25.5" x14ac:dyDescent="0.2">
      <c r="A6" s="18"/>
      <c r="B6" s="18" t="s">
        <v>8</v>
      </c>
      <c r="C6" s="18" t="s">
        <v>9</v>
      </c>
      <c r="D6" s="18" t="s">
        <v>10</v>
      </c>
      <c r="E6" s="18" t="s">
        <v>11</v>
      </c>
      <c r="F6" s="18" t="s">
        <v>12</v>
      </c>
      <c r="G6" s="18" t="s">
        <v>75</v>
      </c>
      <c r="H6" s="18" t="s">
        <v>76</v>
      </c>
      <c r="I6" s="18" t="s">
        <v>54</v>
      </c>
      <c r="J6" s="18" t="s">
        <v>55</v>
      </c>
      <c r="K6" s="18" t="s">
        <v>56</v>
      </c>
      <c r="L6" s="18"/>
      <c r="M6" s="18" t="s">
        <v>57</v>
      </c>
      <c r="N6" s="18" t="s">
        <v>58</v>
      </c>
      <c r="O6" s="18" t="s">
        <v>59</v>
      </c>
      <c r="P6" s="20"/>
    </row>
    <row r="7" spans="1:16" ht="22.5" x14ac:dyDescent="0.2">
      <c r="A7" s="21">
        <v>1</v>
      </c>
      <c r="B7" s="21">
        <v>250</v>
      </c>
      <c r="C7" s="21">
        <v>45</v>
      </c>
      <c r="D7" s="21">
        <v>12</v>
      </c>
      <c r="E7" s="21">
        <v>805</v>
      </c>
      <c r="F7" s="21">
        <v>1.05</v>
      </c>
      <c r="G7" s="37" t="s">
        <v>77</v>
      </c>
      <c r="H7" s="37" t="s">
        <v>77</v>
      </c>
      <c r="I7" s="21"/>
      <c r="J7" s="21"/>
      <c r="K7" s="21"/>
      <c r="L7" s="21"/>
      <c r="M7" s="21"/>
      <c r="N7" s="21"/>
      <c r="O7" s="21"/>
      <c r="P7" s="20" t="s">
        <v>60</v>
      </c>
    </row>
    <row r="8" spans="1:16" ht="22.5" x14ac:dyDescent="0.2">
      <c r="A8" s="21">
        <v>2</v>
      </c>
      <c r="B8" s="21">
        <v>140</v>
      </c>
      <c r="C8" s="21">
        <v>90</v>
      </c>
      <c r="D8" s="21">
        <v>10</v>
      </c>
      <c r="E8" s="21">
        <v>830</v>
      </c>
      <c r="F8" s="21">
        <v>0.9</v>
      </c>
      <c r="G8" s="38"/>
      <c r="H8" s="38"/>
      <c r="I8" s="21" t="s">
        <v>61</v>
      </c>
      <c r="J8" s="21"/>
      <c r="K8" s="21"/>
      <c r="L8" s="21"/>
      <c r="M8" s="21"/>
      <c r="N8" s="21"/>
      <c r="O8" s="21"/>
      <c r="P8" s="20" t="s">
        <v>62</v>
      </c>
    </row>
    <row r="9" spans="1:16" ht="22.5" x14ac:dyDescent="0.2">
      <c r="A9" s="21">
        <v>3</v>
      </c>
      <c r="B9" s="21">
        <v>400</v>
      </c>
      <c r="C9" s="21">
        <v>80</v>
      </c>
      <c r="D9" s="21">
        <v>11</v>
      </c>
      <c r="E9" s="21">
        <v>810</v>
      </c>
      <c r="F9" s="21">
        <v>0.85</v>
      </c>
      <c r="G9" s="38"/>
      <c r="H9" s="38"/>
      <c r="I9" s="21"/>
      <c r="J9" s="21" t="s">
        <v>78</v>
      </c>
      <c r="K9" s="21">
        <v>22</v>
      </c>
      <c r="L9" s="21"/>
      <c r="M9" s="21"/>
      <c r="N9" s="21"/>
      <c r="O9" s="21"/>
      <c r="P9" s="20" t="s">
        <v>63</v>
      </c>
    </row>
    <row r="10" spans="1:16" ht="22.5" x14ac:dyDescent="0.2">
      <c r="A10" s="21">
        <v>4</v>
      </c>
      <c r="B10" s="21">
        <v>25</v>
      </c>
      <c r="C10" s="21">
        <v>30</v>
      </c>
      <c r="D10" s="21">
        <v>6</v>
      </c>
      <c r="E10" s="21">
        <v>860</v>
      </c>
      <c r="F10" s="21">
        <v>1.46</v>
      </c>
      <c r="G10" s="38"/>
      <c r="H10" s="38"/>
      <c r="I10" s="21" t="s">
        <v>64</v>
      </c>
      <c r="J10" s="21"/>
      <c r="K10" s="21"/>
      <c r="L10" s="21"/>
      <c r="M10" s="21"/>
      <c r="N10" s="21"/>
      <c r="O10" s="21"/>
      <c r="P10" s="20" t="s">
        <v>62</v>
      </c>
    </row>
    <row r="11" spans="1:16" ht="22.5" x14ac:dyDescent="0.2">
      <c r="A11" s="21">
        <v>5</v>
      </c>
      <c r="B11" s="21">
        <v>105</v>
      </c>
      <c r="C11" s="21">
        <v>70</v>
      </c>
      <c r="D11" s="21">
        <v>12</v>
      </c>
      <c r="E11" s="21">
        <v>830</v>
      </c>
      <c r="F11" s="21">
        <v>1.6</v>
      </c>
      <c r="G11" s="38"/>
      <c r="H11" s="38"/>
      <c r="I11" s="21" t="s">
        <v>65</v>
      </c>
      <c r="J11" s="21"/>
      <c r="K11" s="21"/>
      <c r="L11" s="21">
        <v>1.2</v>
      </c>
      <c r="M11" s="21"/>
      <c r="N11" s="21"/>
      <c r="O11" s="21"/>
      <c r="P11" s="20" t="s">
        <v>66</v>
      </c>
    </row>
    <row r="12" spans="1:16" x14ac:dyDescent="0.2">
      <c r="A12" s="21">
        <v>6</v>
      </c>
      <c r="B12" s="21">
        <v>56</v>
      </c>
      <c r="C12" s="21">
        <v>90</v>
      </c>
      <c r="D12" s="21">
        <v>6</v>
      </c>
      <c r="E12" s="21">
        <v>845</v>
      </c>
      <c r="F12" s="21">
        <v>1.3620000000000001</v>
      </c>
      <c r="G12" s="38"/>
      <c r="H12" s="38"/>
      <c r="I12" s="21"/>
      <c r="J12" s="21"/>
      <c r="K12" s="21"/>
      <c r="L12" s="21"/>
      <c r="M12" s="21"/>
      <c r="N12" s="21"/>
      <c r="O12" s="21"/>
      <c r="P12" s="20" t="s">
        <v>67</v>
      </c>
    </row>
    <row r="13" spans="1:16" ht="22.5" x14ac:dyDescent="0.2">
      <c r="A13" s="21">
        <v>7</v>
      </c>
      <c r="B13" s="21">
        <v>400</v>
      </c>
      <c r="C13" s="21">
        <v>90</v>
      </c>
      <c r="D13" s="21">
        <v>12</v>
      </c>
      <c r="E13" s="21">
        <v>790</v>
      </c>
      <c r="F13" s="21">
        <v>0.9</v>
      </c>
      <c r="G13" s="38"/>
      <c r="H13" s="38"/>
      <c r="I13" s="21"/>
      <c r="J13" s="21"/>
      <c r="K13" s="21"/>
      <c r="L13" s="21"/>
      <c r="M13" s="21"/>
      <c r="N13" s="21"/>
      <c r="O13" s="21"/>
      <c r="P13" s="20" t="s">
        <v>68</v>
      </c>
    </row>
    <row r="14" spans="1:16" ht="22.5" x14ac:dyDescent="0.2">
      <c r="A14" s="21">
        <v>8</v>
      </c>
      <c r="B14" s="21">
        <v>150</v>
      </c>
      <c r="C14" s="21">
        <v>60</v>
      </c>
      <c r="D14" s="21">
        <v>8</v>
      </c>
      <c r="E14" s="21">
        <v>802</v>
      </c>
      <c r="F14" s="21">
        <v>1.5</v>
      </c>
      <c r="G14" s="38"/>
      <c r="H14" s="38"/>
      <c r="I14" s="21"/>
      <c r="J14" s="21"/>
      <c r="K14" s="21"/>
      <c r="L14" s="21"/>
      <c r="M14" s="21"/>
      <c r="N14" s="21"/>
      <c r="O14" s="21"/>
      <c r="P14" s="20" t="s">
        <v>69</v>
      </c>
    </row>
    <row r="15" spans="1:16" ht="22.5" x14ac:dyDescent="0.2">
      <c r="A15" s="21">
        <v>9</v>
      </c>
      <c r="B15" s="21">
        <v>120</v>
      </c>
      <c r="C15" s="21">
        <v>60</v>
      </c>
      <c r="D15" s="21">
        <v>14</v>
      </c>
      <c r="E15" s="21">
        <v>820</v>
      </c>
      <c r="F15" s="21">
        <v>1.7</v>
      </c>
      <c r="G15" s="38"/>
      <c r="H15" s="38"/>
      <c r="I15" s="21"/>
      <c r="J15" s="21"/>
      <c r="K15" s="21"/>
      <c r="L15" s="21"/>
      <c r="M15" s="21">
        <v>30</v>
      </c>
      <c r="N15" s="21"/>
      <c r="O15" s="21"/>
      <c r="P15" s="20" t="s">
        <v>70</v>
      </c>
    </row>
    <row r="16" spans="1:16" ht="22.5" x14ac:dyDescent="0.2">
      <c r="A16" s="21">
        <v>10</v>
      </c>
      <c r="B16" s="21">
        <v>670</v>
      </c>
      <c r="C16" s="21">
        <v>100</v>
      </c>
      <c r="D16" s="21">
        <v>9</v>
      </c>
      <c r="E16" s="21">
        <v>810</v>
      </c>
      <c r="F16" s="21">
        <v>1.05</v>
      </c>
      <c r="G16" s="38"/>
      <c r="H16" s="38"/>
      <c r="I16" s="21"/>
      <c r="J16" s="21"/>
      <c r="K16" s="21"/>
      <c r="L16" s="21"/>
      <c r="M16" s="21"/>
      <c r="N16" s="21"/>
      <c r="O16" s="21"/>
      <c r="P16" s="20" t="s">
        <v>60</v>
      </c>
    </row>
    <row r="17" spans="1:16" ht="22.5" x14ac:dyDescent="0.2">
      <c r="A17" s="21">
        <v>11</v>
      </c>
      <c r="B17" s="21">
        <v>65</v>
      </c>
      <c r="C17" s="21">
        <v>45</v>
      </c>
      <c r="D17" s="21">
        <v>6</v>
      </c>
      <c r="E17" s="21">
        <v>802</v>
      </c>
      <c r="F17" s="21">
        <v>1.05</v>
      </c>
      <c r="G17" s="38"/>
      <c r="H17" s="38"/>
      <c r="I17" s="21"/>
      <c r="J17" s="21"/>
      <c r="K17" s="21"/>
      <c r="L17" s="21"/>
      <c r="M17" s="21"/>
      <c r="N17" s="21"/>
      <c r="O17" s="21"/>
      <c r="P17" s="20" t="s">
        <v>68</v>
      </c>
    </row>
    <row r="18" spans="1:16" ht="22.5" x14ac:dyDescent="0.2">
      <c r="A18" s="21">
        <v>12</v>
      </c>
      <c r="B18" s="21">
        <v>27</v>
      </c>
      <c r="C18" s="21">
        <v>35</v>
      </c>
      <c r="D18" s="21">
        <v>3</v>
      </c>
      <c r="E18" s="21">
        <v>860</v>
      </c>
      <c r="F18" s="21">
        <v>0.75</v>
      </c>
      <c r="G18" s="38"/>
      <c r="H18" s="38"/>
      <c r="I18" s="21"/>
      <c r="J18" s="21"/>
      <c r="K18" s="21"/>
      <c r="L18" s="21"/>
      <c r="M18" s="21"/>
      <c r="N18" s="21"/>
      <c r="O18" s="21"/>
      <c r="P18" s="20" t="s">
        <v>79</v>
      </c>
    </row>
    <row r="19" spans="1:16" ht="22.5" x14ac:dyDescent="0.2">
      <c r="A19" s="21">
        <v>13</v>
      </c>
      <c r="B19" s="21">
        <v>69</v>
      </c>
      <c r="C19" s="21">
        <v>45</v>
      </c>
      <c r="D19" s="21">
        <v>15</v>
      </c>
      <c r="E19" s="21">
        <v>850</v>
      </c>
      <c r="F19" s="21">
        <v>1.2</v>
      </c>
      <c r="G19" s="38"/>
      <c r="H19" s="38"/>
      <c r="I19" s="21" t="s">
        <v>72</v>
      </c>
      <c r="J19" s="21"/>
      <c r="K19" s="21"/>
      <c r="L19" s="21"/>
      <c r="M19" s="21"/>
      <c r="N19" s="21"/>
      <c r="O19" s="21"/>
      <c r="P19" s="20" t="s">
        <v>62</v>
      </c>
    </row>
    <row r="20" spans="1:16" ht="22.5" x14ac:dyDescent="0.2">
      <c r="A20" s="21">
        <v>14</v>
      </c>
      <c r="B20" s="21">
        <v>190</v>
      </c>
      <c r="C20" s="21">
        <v>90</v>
      </c>
      <c r="D20" s="21">
        <v>12</v>
      </c>
      <c r="E20" s="21">
        <v>810</v>
      </c>
      <c r="F20" s="21">
        <v>1.7889999999999999</v>
      </c>
      <c r="G20" s="38"/>
      <c r="H20" s="38"/>
      <c r="I20" s="21"/>
      <c r="J20" s="21"/>
      <c r="K20" s="21"/>
      <c r="L20" s="21"/>
      <c r="M20" s="21"/>
      <c r="N20" s="21"/>
      <c r="O20" s="21"/>
      <c r="P20" s="20" t="s">
        <v>69</v>
      </c>
    </row>
    <row r="21" spans="1:16" ht="22.5" x14ac:dyDescent="0.2">
      <c r="A21" s="21">
        <v>15</v>
      </c>
      <c r="B21" s="21">
        <v>240</v>
      </c>
      <c r="C21" s="21">
        <v>90</v>
      </c>
      <c r="D21" s="21">
        <v>8</v>
      </c>
      <c r="E21" s="21">
        <v>790</v>
      </c>
      <c r="F21" s="21">
        <v>1.526</v>
      </c>
      <c r="G21" s="38"/>
      <c r="H21" s="38"/>
      <c r="I21" s="21" t="s">
        <v>61</v>
      </c>
      <c r="J21" s="21"/>
      <c r="K21" s="21"/>
      <c r="L21" s="21">
        <v>2.4</v>
      </c>
      <c r="M21" s="21"/>
      <c r="N21" s="21"/>
      <c r="O21" s="21"/>
      <c r="P21" s="20" t="s">
        <v>66</v>
      </c>
    </row>
    <row r="22" spans="1:16" ht="22.5" x14ac:dyDescent="0.2">
      <c r="A22" s="21">
        <v>16</v>
      </c>
      <c r="B22" s="21">
        <v>460</v>
      </c>
      <c r="C22" s="21">
        <v>90</v>
      </c>
      <c r="D22" s="21">
        <v>10</v>
      </c>
      <c r="E22" s="21">
        <v>795</v>
      </c>
      <c r="F22" s="21">
        <v>1.45</v>
      </c>
      <c r="G22" s="38"/>
      <c r="H22" s="38"/>
      <c r="I22" s="21"/>
      <c r="J22" s="21" t="s">
        <v>80</v>
      </c>
      <c r="K22" s="21">
        <v>13</v>
      </c>
      <c r="L22" s="21"/>
      <c r="M22" s="21"/>
      <c r="N22" s="21"/>
      <c r="O22" s="21"/>
      <c r="P22" s="20" t="s">
        <v>63</v>
      </c>
    </row>
    <row r="23" spans="1:16" x14ac:dyDescent="0.2">
      <c r="A23" s="21">
        <v>17</v>
      </c>
      <c r="B23" s="21">
        <v>175</v>
      </c>
      <c r="C23" s="21">
        <v>105</v>
      </c>
      <c r="D23" s="21">
        <v>9</v>
      </c>
      <c r="E23" s="21">
        <v>820</v>
      </c>
      <c r="F23" s="21">
        <v>0.89</v>
      </c>
      <c r="G23" s="38"/>
      <c r="H23" s="38"/>
      <c r="I23" s="21"/>
      <c r="J23" s="21"/>
      <c r="K23" s="21">
        <v>25</v>
      </c>
      <c r="L23" s="21"/>
      <c r="M23" s="21"/>
      <c r="N23" s="21">
        <v>6</v>
      </c>
      <c r="O23" s="21">
        <v>380</v>
      </c>
      <c r="P23" s="20" t="s">
        <v>73</v>
      </c>
    </row>
    <row r="24" spans="1:16" ht="22.5" x14ac:dyDescent="0.2">
      <c r="A24" s="21">
        <v>18</v>
      </c>
      <c r="B24" s="21">
        <v>60</v>
      </c>
      <c r="C24" s="21">
        <v>85</v>
      </c>
      <c r="D24" s="21">
        <v>9</v>
      </c>
      <c r="E24" s="21">
        <v>830</v>
      </c>
      <c r="F24" s="21">
        <v>1.1020000000000001</v>
      </c>
      <c r="G24" s="38"/>
      <c r="H24" s="38"/>
      <c r="I24" s="21"/>
      <c r="J24" s="21"/>
      <c r="K24" s="21"/>
      <c r="L24" s="21"/>
      <c r="M24" s="21">
        <v>27</v>
      </c>
      <c r="N24" s="21"/>
      <c r="O24" s="21"/>
      <c r="P24" s="20" t="s">
        <v>70</v>
      </c>
    </row>
    <row r="25" spans="1:16" x14ac:dyDescent="0.2">
      <c r="A25" s="21">
        <v>19</v>
      </c>
      <c r="B25" s="21">
        <v>1000</v>
      </c>
      <c r="C25" s="21">
        <v>77</v>
      </c>
      <c r="D25" s="21">
        <v>15</v>
      </c>
      <c r="E25" s="21">
        <v>795</v>
      </c>
      <c r="F25" s="21">
        <v>0.9</v>
      </c>
      <c r="G25" s="39"/>
      <c r="H25" s="39"/>
      <c r="I25" s="21"/>
      <c r="J25" s="21"/>
      <c r="K25" s="21">
        <v>16</v>
      </c>
      <c r="L25" s="21"/>
      <c r="M25" s="21"/>
      <c r="N25" s="21">
        <v>7</v>
      </c>
      <c r="O25" s="21">
        <v>621</v>
      </c>
      <c r="P25" s="20" t="s">
        <v>73</v>
      </c>
    </row>
    <row r="26" spans="1:16" ht="63.75" x14ac:dyDescent="0.2">
      <c r="A26" s="18" t="s">
        <v>41</v>
      </c>
      <c r="B26" s="18" t="s">
        <v>3</v>
      </c>
      <c r="C26" s="18" t="s">
        <v>4</v>
      </c>
      <c r="D26" s="18" t="s">
        <v>42</v>
      </c>
      <c r="E26" s="18" t="s">
        <v>6</v>
      </c>
      <c r="F26" s="18" t="s">
        <v>43</v>
      </c>
      <c r="G26" s="18" t="s">
        <v>44</v>
      </c>
      <c r="H26" s="18" t="s">
        <v>45</v>
      </c>
      <c r="I26" s="18" t="s">
        <v>46</v>
      </c>
      <c r="J26" s="18" t="s">
        <v>47</v>
      </c>
      <c r="K26" s="18" t="s">
        <v>48</v>
      </c>
      <c r="L26" s="18" t="s">
        <v>49</v>
      </c>
      <c r="M26" s="18" t="s">
        <v>50</v>
      </c>
      <c r="N26" s="18" t="s">
        <v>51</v>
      </c>
      <c r="O26" s="18" t="s">
        <v>52</v>
      </c>
      <c r="P26" s="18" t="s">
        <v>53</v>
      </c>
    </row>
    <row r="27" spans="1:16" ht="22.5" x14ac:dyDescent="0.2">
      <c r="A27" s="21">
        <v>20</v>
      </c>
      <c r="B27" s="21">
        <v>140</v>
      </c>
      <c r="C27" s="21">
        <v>90</v>
      </c>
      <c r="D27" s="21">
        <v>10</v>
      </c>
      <c r="E27" s="21">
        <v>790</v>
      </c>
      <c r="F27" s="21">
        <v>1.526</v>
      </c>
      <c r="G27" s="37" t="s">
        <v>77</v>
      </c>
      <c r="H27" s="37" t="s">
        <v>77</v>
      </c>
      <c r="I27" s="21" t="s">
        <v>74</v>
      </c>
      <c r="J27" s="21"/>
      <c r="K27" s="21"/>
      <c r="L27" s="21">
        <v>1.8</v>
      </c>
      <c r="M27" s="21"/>
      <c r="N27" s="21"/>
      <c r="O27" s="21"/>
      <c r="P27" s="22" t="s">
        <v>66</v>
      </c>
    </row>
    <row r="28" spans="1:16" ht="22.5" x14ac:dyDescent="0.2">
      <c r="A28" s="21">
        <v>21</v>
      </c>
      <c r="B28" s="21">
        <v>90</v>
      </c>
      <c r="C28" s="21">
        <v>85</v>
      </c>
      <c r="D28" s="21">
        <v>9</v>
      </c>
      <c r="E28" s="21">
        <v>810</v>
      </c>
      <c r="F28" s="21">
        <v>1.1020000000000001</v>
      </c>
      <c r="G28" s="38"/>
      <c r="H28" s="38"/>
      <c r="I28" s="21"/>
      <c r="J28" s="21"/>
      <c r="K28" s="21"/>
      <c r="L28" s="21"/>
      <c r="M28" s="21">
        <v>27</v>
      </c>
      <c r="N28" s="21"/>
      <c r="O28" s="21"/>
      <c r="P28" s="22" t="s">
        <v>70</v>
      </c>
    </row>
    <row r="29" spans="1:16" ht="22.5" x14ac:dyDescent="0.2">
      <c r="A29" s="21">
        <v>22</v>
      </c>
      <c r="B29" s="21">
        <v>350</v>
      </c>
      <c r="C29" s="21">
        <v>90</v>
      </c>
      <c r="D29" s="21">
        <v>12</v>
      </c>
      <c r="E29" s="21">
        <v>790</v>
      </c>
      <c r="F29" s="21">
        <v>1.7889999999999999</v>
      </c>
      <c r="G29" s="38"/>
      <c r="H29" s="38"/>
      <c r="I29" s="21"/>
      <c r="J29" s="21"/>
      <c r="K29" s="21"/>
      <c r="L29" s="21"/>
      <c r="M29" s="21"/>
      <c r="N29" s="21"/>
      <c r="O29" s="21"/>
      <c r="P29" s="22" t="s">
        <v>69</v>
      </c>
    </row>
    <row r="30" spans="1:16" ht="22.5" x14ac:dyDescent="0.2">
      <c r="A30" s="21">
        <v>23</v>
      </c>
      <c r="B30" s="21">
        <v>315</v>
      </c>
      <c r="C30" s="21">
        <v>100</v>
      </c>
      <c r="D30" s="21">
        <v>9</v>
      </c>
      <c r="E30" s="21">
        <v>800</v>
      </c>
      <c r="F30" s="21">
        <v>1.05</v>
      </c>
      <c r="G30" s="38"/>
      <c r="H30" s="38"/>
      <c r="I30" s="21"/>
      <c r="J30" s="21"/>
      <c r="K30" s="21"/>
      <c r="L30" s="21"/>
      <c r="M30" s="21"/>
      <c r="N30" s="21"/>
      <c r="O30" s="21"/>
      <c r="P30" s="22" t="s">
        <v>60</v>
      </c>
    </row>
    <row r="31" spans="1:16" x14ac:dyDescent="0.2">
      <c r="A31" s="21">
        <v>24</v>
      </c>
      <c r="B31" s="21">
        <v>400</v>
      </c>
      <c r="C31" s="21">
        <v>77</v>
      </c>
      <c r="D31" s="21">
        <v>15</v>
      </c>
      <c r="E31" s="21">
        <v>795</v>
      </c>
      <c r="F31" s="21">
        <v>0.9</v>
      </c>
      <c r="G31" s="38"/>
      <c r="H31" s="38"/>
      <c r="I31" s="21"/>
      <c r="J31" s="21"/>
      <c r="K31" s="21">
        <v>18</v>
      </c>
      <c r="L31" s="21"/>
      <c r="M31" s="21"/>
      <c r="N31" s="21">
        <v>7</v>
      </c>
      <c r="O31" s="21">
        <v>250</v>
      </c>
      <c r="P31" s="22" t="s">
        <v>73</v>
      </c>
    </row>
    <row r="32" spans="1:16" ht="22.5" x14ac:dyDescent="0.2">
      <c r="A32" s="21">
        <v>25</v>
      </c>
      <c r="B32" s="21">
        <v>130</v>
      </c>
      <c r="C32" s="21">
        <v>85</v>
      </c>
      <c r="D32" s="21">
        <v>8</v>
      </c>
      <c r="E32" s="21">
        <v>810</v>
      </c>
      <c r="F32" s="21">
        <v>1.05</v>
      </c>
      <c r="G32" s="38"/>
      <c r="H32" s="38"/>
      <c r="I32" s="21"/>
      <c r="J32" s="21"/>
      <c r="K32" s="21"/>
      <c r="L32" s="21"/>
      <c r="M32" s="21"/>
      <c r="N32" s="21"/>
      <c r="O32" s="21"/>
      <c r="P32" s="22" t="s">
        <v>68</v>
      </c>
    </row>
    <row r="33" spans="1:16" ht="22.5" x14ac:dyDescent="0.2">
      <c r="A33" s="21">
        <v>26</v>
      </c>
      <c r="B33" s="21">
        <v>170</v>
      </c>
      <c r="C33" s="21">
        <v>70</v>
      </c>
      <c r="D33" s="21">
        <v>9</v>
      </c>
      <c r="E33" s="21">
        <v>790</v>
      </c>
      <c r="F33" s="21">
        <v>0.75</v>
      </c>
      <c r="G33" s="38"/>
      <c r="H33" s="38"/>
      <c r="I33" s="21"/>
      <c r="J33" s="21"/>
      <c r="K33" s="21"/>
      <c r="L33" s="21"/>
      <c r="M33" s="21"/>
      <c r="N33" s="21"/>
      <c r="O33" s="21"/>
      <c r="P33" s="22" t="s">
        <v>71</v>
      </c>
    </row>
    <row r="34" spans="1:16" ht="22.5" x14ac:dyDescent="0.25">
      <c r="A34" s="23">
        <v>27</v>
      </c>
      <c r="B34" s="24">
        <v>120</v>
      </c>
      <c r="C34" s="24">
        <v>60</v>
      </c>
      <c r="D34" s="24">
        <v>14</v>
      </c>
      <c r="E34" s="24">
        <v>820</v>
      </c>
      <c r="F34" s="24">
        <v>1.7</v>
      </c>
      <c r="G34" s="38"/>
      <c r="H34" s="38"/>
      <c r="I34" s="25"/>
      <c r="J34" s="25"/>
      <c r="K34" s="25"/>
      <c r="L34" s="25"/>
      <c r="M34" s="25">
        <v>30</v>
      </c>
      <c r="N34" s="25"/>
      <c r="O34" s="25"/>
      <c r="P34" s="26" t="s">
        <v>70</v>
      </c>
    </row>
    <row r="35" spans="1:16" ht="15" x14ac:dyDescent="0.25">
      <c r="A35" s="23">
        <v>28</v>
      </c>
      <c r="B35" s="24">
        <v>175</v>
      </c>
      <c r="C35" s="24">
        <v>105</v>
      </c>
      <c r="D35" s="24">
        <v>9</v>
      </c>
      <c r="E35" s="24">
        <v>820</v>
      </c>
      <c r="F35" s="24">
        <v>0.89</v>
      </c>
      <c r="G35" s="38"/>
      <c r="H35" s="38"/>
      <c r="I35" s="25"/>
      <c r="J35" s="25"/>
      <c r="K35" s="25">
        <v>25</v>
      </c>
      <c r="L35" s="25"/>
      <c r="M35" s="25"/>
      <c r="N35" s="25">
        <v>6</v>
      </c>
      <c r="O35" s="25">
        <v>380</v>
      </c>
      <c r="P35" s="26" t="s">
        <v>73</v>
      </c>
    </row>
    <row r="36" spans="1:16" ht="22.5" x14ac:dyDescent="0.25">
      <c r="A36" s="23">
        <v>29</v>
      </c>
      <c r="B36" s="25">
        <v>250</v>
      </c>
      <c r="C36" s="25">
        <v>45</v>
      </c>
      <c r="D36" s="25">
        <v>12</v>
      </c>
      <c r="E36" s="25">
        <v>805</v>
      </c>
      <c r="F36" s="24">
        <v>1.05</v>
      </c>
      <c r="G36" s="38"/>
      <c r="H36" s="38"/>
      <c r="I36" s="25"/>
      <c r="J36" s="25"/>
      <c r="K36" s="25"/>
      <c r="L36" s="25"/>
      <c r="M36" s="25"/>
      <c r="N36" s="25"/>
      <c r="O36" s="25"/>
      <c r="P36" s="26" t="s">
        <v>60</v>
      </c>
    </row>
    <row r="37" spans="1:16" ht="22.5" x14ac:dyDescent="0.25">
      <c r="A37" s="23">
        <v>30</v>
      </c>
      <c r="B37" s="24">
        <v>120</v>
      </c>
      <c r="C37" s="24">
        <v>60</v>
      </c>
      <c r="D37" s="24">
        <v>14</v>
      </c>
      <c r="E37" s="24">
        <v>820</v>
      </c>
      <c r="F37" s="24">
        <v>1.7</v>
      </c>
      <c r="G37" s="38"/>
      <c r="H37" s="38"/>
      <c r="I37" s="25"/>
      <c r="J37" s="25"/>
      <c r="K37" s="25"/>
      <c r="L37" s="25"/>
      <c r="M37" s="25">
        <v>30</v>
      </c>
      <c r="N37" s="25"/>
      <c r="O37" s="25"/>
      <c r="P37" s="26" t="s">
        <v>70</v>
      </c>
    </row>
    <row r="38" spans="1:16" ht="22.5" x14ac:dyDescent="0.25">
      <c r="A38" s="23">
        <v>31</v>
      </c>
      <c r="B38" s="24">
        <v>69</v>
      </c>
      <c r="C38" s="24">
        <v>45</v>
      </c>
      <c r="D38" s="24">
        <v>15</v>
      </c>
      <c r="E38" s="24">
        <v>850</v>
      </c>
      <c r="F38" s="24">
        <v>1.2</v>
      </c>
      <c r="G38" s="38"/>
      <c r="H38" s="38"/>
      <c r="I38" s="25" t="s">
        <v>72</v>
      </c>
      <c r="J38" s="25"/>
      <c r="K38" s="25"/>
      <c r="L38" s="25"/>
      <c r="M38" s="25"/>
      <c r="N38" s="25"/>
      <c r="O38" s="25"/>
      <c r="P38" s="26" t="s">
        <v>62</v>
      </c>
    </row>
    <row r="39" spans="1:16" ht="22.5" x14ac:dyDescent="0.25">
      <c r="A39" s="23">
        <v>32</v>
      </c>
      <c r="B39" s="24">
        <v>240</v>
      </c>
      <c r="C39" s="24">
        <v>90</v>
      </c>
      <c r="D39" s="24">
        <v>8</v>
      </c>
      <c r="E39" s="24">
        <v>790</v>
      </c>
      <c r="F39" s="24">
        <v>1.526</v>
      </c>
      <c r="G39" s="38"/>
      <c r="H39" s="38"/>
      <c r="I39" s="25" t="s">
        <v>61</v>
      </c>
      <c r="J39" s="25"/>
      <c r="K39" s="25"/>
      <c r="L39" s="25">
        <v>2.4</v>
      </c>
      <c r="M39" s="25"/>
      <c r="N39" s="25"/>
      <c r="O39" s="25"/>
      <c r="P39" s="26" t="s">
        <v>66</v>
      </c>
    </row>
    <row r="40" spans="1:16" ht="22.5" x14ac:dyDescent="0.25">
      <c r="A40" s="23">
        <v>33</v>
      </c>
      <c r="B40" s="24">
        <v>27</v>
      </c>
      <c r="C40" s="24">
        <v>35</v>
      </c>
      <c r="D40" s="24">
        <v>3</v>
      </c>
      <c r="E40" s="24">
        <v>860</v>
      </c>
      <c r="F40" s="24">
        <v>0.75</v>
      </c>
      <c r="G40" s="38"/>
      <c r="H40" s="38"/>
      <c r="I40" s="25"/>
      <c r="J40" s="25"/>
      <c r="K40" s="25"/>
      <c r="L40" s="25"/>
      <c r="M40" s="25"/>
      <c r="N40" s="25"/>
      <c r="O40" s="25"/>
      <c r="P40" s="26" t="s">
        <v>71</v>
      </c>
    </row>
    <row r="41" spans="1:16" ht="22.5" x14ac:dyDescent="0.25">
      <c r="A41" s="23">
        <v>34</v>
      </c>
      <c r="B41" s="24">
        <v>350</v>
      </c>
      <c r="C41" s="24">
        <v>90</v>
      </c>
      <c r="D41" s="24">
        <v>12</v>
      </c>
      <c r="E41" s="24">
        <v>790</v>
      </c>
      <c r="F41" s="24">
        <v>1.7889999999999999</v>
      </c>
      <c r="G41" s="38"/>
      <c r="H41" s="38"/>
      <c r="I41" s="25"/>
      <c r="J41" s="25"/>
      <c r="K41" s="25"/>
      <c r="L41" s="25"/>
      <c r="M41" s="25"/>
      <c r="N41" s="25"/>
      <c r="O41" s="25"/>
      <c r="P41" s="26" t="s">
        <v>69</v>
      </c>
    </row>
    <row r="42" spans="1:16" ht="24.75" customHeight="1" x14ac:dyDescent="0.25">
      <c r="A42" s="23">
        <v>35</v>
      </c>
      <c r="B42" s="24">
        <v>130</v>
      </c>
      <c r="C42" s="24">
        <v>85</v>
      </c>
      <c r="D42" s="24">
        <v>8</v>
      </c>
      <c r="E42" s="24">
        <v>810</v>
      </c>
      <c r="F42" s="24">
        <v>1.05</v>
      </c>
      <c r="G42" s="39"/>
      <c r="H42" s="39"/>
      <c r="I42" s="25"/>
      <c r="J42" s="25"/>
      <c r="K42" s="25"/>
      <c r="L42" s="25"/>
      <c r="M42" s="25"/>
      <c r="N42" s="25"/>
      <c r="O42" s="25"/>
      <c r="P42" s="26" t="s">
        <v>68</v>
      </c>
    </row>
  </sheetData>
  <mergeCells count="6">
    <mergeCell ref="D2:J2"/>
    <mergeCell ref="H7:H25"/>
    <mergeCell ref="G7:G25"/>
    <mergeCell ref="G27:G42"/>
    <mergeCell ref="H27:H42"/>
    <mergeCell ref="D3:J3"/>
  </mergeCells>
  <phoneticPr fontId="11" type="noConversion"/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Задание-2.1</vt:lpstr>
      <vt:lpstr>Решение2.1 Кривая разгазир</vt:lpstr>
      <vt:lpstr>Задание-2.2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2011-10-17T08:16:43Z</cp:lastPrinted>
  <dcterms:created xsi:type="dcterms:W3CDTF">2006-09-16T00:00:00Z</dcterms:created>
  <dcterms:modified xsi:type="dcterms:W3CDTF">2019-12-02T18:20:03Z</dcterms:modified>
</cp:coreProperties>
</file>