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s\henry\PI2\"/>
    </mc:Choice>
  </mc:AlternateContent>
  <bookViews>
    <workbookView xWindow="0" yWindow="0" windowWidth="25200" windowHeight="11985" activeTab="2"/>
  </bookViews>
  <sheets>
    <sheet name="Carátula" sheetId="4" r:id="rId1"/>
    <sheet name="Índice" sheetId="3" r:id="rId2"/>
    <sheet name="Cuadro 1.1" sheetId="2" r:id="rId3"/>
    <sheet name="Sheet1" sheetId="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3" i="2" l="1"/>
  <c r="X23" i="2"/>
  <c r="Y23" i="2"/>
  <c r="Z23" i="2"/>
  <c r="AA23" i="2"/>
  <c r="W24" i="2"/>
  <c r="X24" i="2"/>
  <c r="Y24" i="2"/>
  <c r="Z24" i="2"/>
  <c r="AA24" i="2"/>
  <c r="W25" i="2"/>
  <c r="X25" i="2"/>
  <c r="Y25" i="2"/>
  <c r="Z25" i="2"/>
  <c r="AA25" i="2"/>
  <c r="W26" i="2"/>
  <c r="X26" i="2"/>
  <c r="Y26" i="2"/>
  <c r="Z26" i="2"/>
  <c r="AA26" i="2"/>
  <c r="W27" i="2"/>
  <c r="X27" i="2"/>
  <c r="Y27" i="2"/>
  <c r="Z27" i="2"/>
  <c r="AA27" i="2"/>
  <c r="W28" i="2"/>
  <c r="X28" i="2"/>
  <c r="Y28" i="2"/>
  <c r="Z28" i="2"/>
  <c r="AA28" i="2"/>
  <c r="W29" i="2"/>
  <c r="X29" i="2"/>
  <c r="Y29" i="2"/>
  <c r="Z29" i="2"/>
  <c r="AA29" i="2"/>
  <c r="W30" i="2"/>
  <c r="X30" i="2"/>
  <c r="Y30" i="2"/>
  <c r="Z30" i="2"/>
  <c r="AA30" i="2"/>
  <c r="W31" i="2"/>
  <c r="X31" i="2"/>
  <c r="Y31" i="2"/>
  <c r="Z31" i="2"/>
  <c r="AA31" i="2"/>
  <c r="W32" i="2"/>
  <c r="X32" i="2"/>
  <c r="Y32" i="2"/>
  <c r="Z32" i="2"/>
  <c r="AA32" i="2"/>
  <c r="W33" i="2"/>
  <c r="X33" i="2"/>
  <c r="Y33" i="2"/>
  <c r="Z33" i="2"/>
  <c r="AA33" i="2"/>
  <c r="W34" i="2"/>
  <c r="X34" i="2"/>
  <c r="Y34" i="2"/>
  <c r="Z34" i="2"/>
  <c r="AA34" i="2"/>
  <c r="W35" i="2"/>
  <c r="X35" i="2"/>
  <c r="Y35" i="2"/>
  <c r="Z35" i="2"/>
  <c r="AA35" i="2"/>
  <c r="W36" i="2"/>
  <c r="X36" i="2"/>
  <c r="Y36" i="2"/>
  <c r="Z36" i="2"/>
  <c r="AA36" i="2"/>
  <c r="W37" i="2"/>
  <c r="X37" i="2"/>
  <c r="Y37" i="2"/>
  <c r="Z37" i="2"/>
  <c r="AA37" i="2"/>
  <c r="W38" i="2"/>
  <c r="X38" i="2"/>
  <c r="Y38" i="2"/>
  <c r="Z38" i="2"/>
  <c r="AA38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23" i="2"/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6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5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4" i="2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W4" i="2" s="1"/>
  <c r="A4" i="3"/>
  <c r="J18" i="2" l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J15" i="2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J14" i="2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Y20" i="2"/>
  <c r="Z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Y12" i="2"/>
  <c r="Z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Y8" i="2"/>
  <c r="Z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Y7" i="2"/>
  <c r="Z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Y6" i="2"/>
  <c r="Z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Y19" i="2"/>
  <c r="Z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Y11" i="2"/>
  <c r="Z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Y18" i="2"/>
  <c r="Z18" i="2" s="1"/>
  <c r="Y10" i="2"/>
  <c r="Z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Y17" i="2"/>
  <c r="Z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Y9" i="2"/>
  <c r="Z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Y16" i="2"/>
  <c r="Z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Y15" i="2"/>
  <c r="Z15" i="2" s="1"/>
  <c r="Y14" i="2"/>
  <c r="Z14" i="2" s="1"/>
  <c r="Y5" i="2"/>
  <c r="Z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Y13" i="2"/>
  <c r="Z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</calcChain>
</file>

<file path=xl/sharedStrings.xml><?xml version="1.0" encoding="utf-8"?>
<sst xmlns="http://schemas.openxmlformats.org/spreadsheetml/2006/main" count="131" uniqueCount="60">
  <si>
    <t>Censo Nacional de Población, Hogares y Viviendas 2022</t>
  </si>
  <si>
    <t>Resultados definitivos</t>
  </si>
  <si>
    <t>Buenos Aires, noviembre 2023</t>
  </si>
  <si>
    <t>INDEC</t>
  </si>
  <si>
    <t>Dirección Nacional de Estadísticas Sociales y de Población</t>
  </si>
  <si>
    <t>Dirección de Estadísticas Poblacionales</t>
  </si>
  <si>
    <t>Censo Nacional de Población, Hogares y Viviendas 2022. Resultados definitivos</t>
  </si>
  <si>
    <t>Índice de cuadros</t>
  </si>
  <si>
    <t>Signos convencionales:</t>
  </si>
  <si>
    <t>-    Cero absoluto</t>
  </si>
  <si>
    <t>///  Dato que no corresponde presentar</t>
  </si>
  <si>
    <t/>
  </si>
  <si>
    <t>Código</t>
  </si>
  <si>
    <t>Población</t>
  </si>
  <si>
    <t>Variación absoluta</t>
  </si>
  <si>
    <t>Variación relativa (%)</t>
  </si>
  <si>
    <t>02</t>
  </si>
  <si>
    <r>
      <rPr>
        <b/>
        <sz val="8"/>
        <rFont val="Arial"/>
        <family val="2"/>
      </rPr>
      <t xml:space="preserve">Fuente: </t>
    </r>
    <r>
      <rPr>
        <sz val="8"/>
        <rFont val="Arial"/>
        <family val="2"/>
      </rPr>
      <t>INDEC, Censo Nacional de Población, Hogares y Viviendas 2022. Resultados definitivos.</t>
    </r>
  </si>
  <si>
    <t>Comuna</t>
  </si>
  <si>
    <t>Total</t>
  </si>
  <si>
    <t>02007</t>
  </si>
  <si>
    <t>Comuna 1</t>
  </si>
  <si>
    <t>02014</t>
  </si>
  <si>
    <t>Comuna 2</t>
  </si>
  <si>
    <t>02021</t>
  </si>
  <si>
    <t>Comuna 3</t>
  </si>
  <si>
    <t>02028</t>
  </si>
  <si>
    <t>Comuna 4</t>
  </si>
  <si>
    <t>02035</t>
  </si>
  <si>
    <t>Comuna 5</t>
  </si>
  <si>
    <t>02042</t>
  </si>
  <si>
    <t>Comuna 6</t>
  </si>
  <si>
    <t>02049</t>
  </si>
  <si>
    <t>Comuna 7</t>
  </si>
  <si>
    <t>02056</t>
  </si>
  <si>
    <t>Comuna 8</t>
  </si>
  <si>
    <t>02063</t>
  </si>
  <si>
    <t>Comuna 9</t>
  </si>
  <si>
    <t>02070</t>
  </si>
  <si>
    <t>Comuna 10</t>
  </si>
  <si>
    <t>02077</t>
  </si>
  <si>
    <t>Comuna 11</t>
  </si>
  <si>
    <t>02084</t>
  </si>
  <si>
    <t>Comuna 12</t>
  </si>
  <si>
    <t>02091</t>
  </si>
  <si>
    <t>Comuna 13</t>
  </si>
  <si>
    <t>02098</t>
  </si>
  <si>
    <t>Comuna 14</t>
  </si>
  <si>
    <t>02105</t>
  </si>
  <si>
    <t>Comuna 15</t>
  </si>
  <si>
    <t>Notas: de acuerdo con la Ley Orgánica de Comunas Nº 1.777 sancionada en el 2005, la Ciudad Autónoma de Buenos Aires está organizada en 15 unidades descentralizadas de gestión político-administrativa que, en algunos casos, abarcan más de un barrio. Cada comuna corresponde a: Comuna 1: Retiro, San Nicolás, Puerto Madero, San Telmo, Montserrat y Constitución. Comuna 2: Recoleta. Comuna 3: Balvanera y San Cristóbal. Comuna 4: La Boca, Barracas, Parque Patricios y Nueva Pompeya. Comuna 5: Almagro y Boedo. Comuna 6: Caballito. Comuna 7: Flores y Parque Chacabuco. Comuna 8: Villa Soldati, Villa Riachuelo y Villa Lugano. Comuna 9: Liniers, Mataderos y Parque Avellaneda. Comuna 10: Villa Real, Monte Castro, Versalles, Floresta, Vélez Sarsfield y Villa Luro. Comuna 11: Villa General Mitre, Villa Devoto, Villa del Parque y Villa Santa Rita. Comuna 12: Coghlan, Saavedra, Villa Urquiza y Villa Pueyrredón. Comuna 13: Núñez, Belgrano y Colegiales. Comuna 14: Palermo. Comuna 15: Chacarita, Villa Crespo, La Paternal, Villa Ortúzar, Agronomía y Parque Chas.</t>
  </si>
  <si>
    <r>
      <rPr>
        <b/>
        <sz val="9"/>
        <color rgb="FF000000"/>
        <rFont val="Arial"/>
        <family val="2"/>
      </rPr>
      <t xml:space="preserve">Cuadro 1.1. </t>
    </r>
    <r>
      <rPr>
        <b/>
        <sz val="9"/>
        <color indexed="8"/>
        <rFont val="Arial"/>
        <family val="2"/>
      </rPr>
      <t>Ciudad Autónoma de Buenos Aires. Total de población, variación absoluta y variación relativa, por comuna. Años 2010 y 2022</t>
    </r>
  </si>
  <si>
    <t>https://censo.gob.ar/index.php/datos_definitivos_caba/</t>
  </si>
  <si>
    <t>Columna1</t>
  </si>
  <si>
    <t>2016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</si>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</sst>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###,###,###,##0"/>
    <numFmt numFmtId="166" formatCode="0.0"/>
    <numFmt numFmtId="167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164" fontId="20" fillId="0" borderId="0" applyFont="0" applyFill="0" applyBorder="0" applyAlignment="0" applyProtection="0"/>
  </cellStyleXfs>
  <cellXfs count="41">
    <xf numFmtId="0" fontId="0" fillId="0" borderId="0" xfId="0"/>
    <xf numFmtId="49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166" fontId="1" fillId="0" borderId="0" xfId="0" applyNumberFormat="1" applyFont="1" applyAlignment="1">
      <alignment horizontal="center"/>
    </xf>
    <xf numFmtId="166" fontId="1" fillId="0" borderId="0" xfId="0" applyNumberFormat="1" applyFont="1"/>
    <xf numFmtId="3" fontId="6" fillId="2" borderId="1" xfId="0" applyNumberFormat="1" applyFont="1" applyFill="1" applyBorder="1"/>
    <xf numFmtId="166" fontId="6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3" fontId="1" fillId="0" borderId="0" xfId="0" applyNumberFormat="1" applyFont="1"/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3" fontId="9" fillId="0" borderId="0" xfId="0" applyNumberFormat="1" applyFont="1"/>
    <xf numFmtId="0" fontId="4" fillId="0" borderId="0" xfId="0" applyFont="1" applyAlignment="1">
      <alignment vertical="top" wrapText="1"/>
    </xf>
    <xf numFmtId="0" fontId="10" fillId="0" borderId="0" xfId="0" applyFont="1"/>
    <xf numFmtId="0" fontId="11" fillId="0" borderId="0" xfId="0" applyFont="1"/>
    <xf numFmtId="0" fontId="9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vertical="top"/>
    </xf>
    <xf numFmtId="3" fontId="2" fillId="2" borderId="1" xfId="0" applyNumberFormat="1" applyFont="1" applyFill="1" applyBorder="1" applyAlignment="1" applyProtection="1">
      <alignment horizontal="right" wrapText="1"/>
      <protection locked="0"/>
    </xf>
    <xf numFmtId="165" fontId="2" fillId="2" borderId="1" xfId="0" applyNumberFormat="1" applyFont="1" applyFill="1" applyBorder="1" applyAlignment="1">
      <alignment horizontal="right"/>
    </xf>
    <xf numFmtId="166" fontId="2" fillId="2" borderId="1" xfId="0" applyNumberFormat="1" applyFont="1" applyFill="1" applyBorder="1" applyAlignment="1">
      <alignment horizontal="right"/>
    </xf>
    <xf numFmtId="3" fontId="8" fillId="2" borderId="1" xfId="0" applyNumberFormat="1" applyFont="1" applyFill="1" applyBorder="1" applyAlignment="1" applyProtection="1">
      <alignment horizontal="right" vertical="center" wrapText="1"/>
      <protection locked="0"/>
    </xf>
    <xf numFmtId="165" fontId="8" fillId="2" borderId="1" xfId="0" applyNumberFormat="1" applyFont="1" applyFill="1" applyBorder="1" applyAlignment="1">
      <alignment horizontal="right"/>
    </xf>
    <xf numFmtId="166" fontId="8" fillId="2" borderId="1" xfId="0" applyNumberFormat="1" applyFont="1" applyFill="1" applyBorder="1" applyAlignment="1">
      <alignment horizontal="right" vertical="center"/>
    </xf>
    <xf numFmtId="3" fontId="8" fillId="2" borderId="4" xfId="0" applyNumberFormat="1" applyFont="1" applyFill="1" applyBorder="1" applyAlignment="1">
      <alignment horizontal="right" vertical="center"/>
    </xf>
    <xf numFmtId="165" fontId="8" fillId="2" borderId="4" xfId="0" applyNumberFormat="1" applyFont="1" applyFill="1" applyBorder="1" applyAlignment="1">
      <alignment horizontal="right"/>
    </xf>
    <xf numFmtId="166" fontId="8" fillId="2" borderId="4" xfId="0" applyNumberFormat="1" applyFont="1" applyFill="1" applyBorder="1" applyAlignment="1">
      <alignment horizontal="right" vertical="center"/>
    </xf>
    <xf numFmtId="0" fontId="0" fillId="0" borderId="0" xfId="0" applyAlignment="1">
      <alignment vertical="top" wrapText="1"/>
    </xf>
    <xf numFmtId="167" fontId="1" fillId="0" borderId="0" xfId="2" applyNumberFormat="1" applyFont="1"/>
    <xf numFmtId="167" fontId="0" fillId="0" borderId="0" xfId="2" applyNumberFormat="1" applyFont="1"/>
    <xf numFmtId="1" fontId="21" fillId="0" borderId="0" xfId="0" applyNumberFormat="1" applyFont="1"/>
    <xf numFmtId="1" fontId="22" fillId="0" borderId="0" xfId="0" applyNumberFormat="1" applyFont="1"/>
    <xf numFmtId="0" fontId="17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left" wrapText="1"/>
    </xf>
    <xf numFmtId="0" fontId="8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center" vertical="center" wrapText="1"/>
    </xf>
  </cellXfs>
  <cellStyles count="3">
    <cellStyle name="Hyperlink" xfId="1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valores_población" displayName="valores_población" ref="U22:AA38" totalsRowShown="0">
  <autoFilter ref="U22:AA38"/>
  <tableColumns count="7">
    <tableColumn id="1" name="Columna1"/>
    <tableColumn id="2" name="2016">
      <calculatedColumnFormula>ROUND(N23,0)</calculatedColumnFormula>
    </tableColumn>
    <tableColumn id="3" name="2017">
      <calculatedColumnFormula>ROUND(O23,0)</calculatedColumnFormula>
    </tableColumn>
    <tableColumn id="4" name="2018">
      <calculatedColumnFormula>ROUND(P23,0)</calculatedColumnFormula>
    </tableColumn>
    <tableColumn id="5" name="2019">
      <calculatedColumnFormula>ROUND(Q23,0)</calculatedColumnFormula>
    </tableColumn>
    <tableColumn id="6" name="2020">
      <calculatedColumnFormula>ROUND(R23,0)</calculatedColumnFormula>
    </tableColumn>
    <tableColumn id="7" name="2021">
      <calculatedColumnFormula>ROUND(S23,0)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:K100"/>
  <sheetViews>
    <sheetView showGridLines="0" workbookViewId="0">
      <selection activeCell="K20" sqref="K20"/>
    </sheetView>
  </sheetViews>
  <sheetFormatPr baseColWidth="10" defaultColWidth="11.42578125" defaultRowHeight="15" x14ac:dyDescent="0.25"/>
  <sheetData>
    <row r="3" spans="11:11" ht="20.25" x14ac:dyDescent="0.3">
      <c r="K3" s="18" t="s">
        <v>0</v>
      </c>
    </row>
    <row r="4" spans="11:11" ht="20.25" x14ac:dyDescent="0.3">
      <c r="K4" s="18"/>
    </row>
    <row r="5" spans="11:11" ht="20.25" x14ac:dyDescent="0.3">
      <c r="K5" s="18" t="s">
        <v>1</v>
      </c>
    </row>
    <row r="7" spans="11:11" ht="15.75" x14ac:dyDescent="0.25">
      <c r="K7" s="19" t="s">
        <v>2</v>
      </c>
    </row>
    <row r="8" spans="11:11" ht="15.75" x14ac:dyDescent="0.25">
      <c r="K8" s="19"/>
    </row>
    <row r="9" spans="11:11" ht="15.75" x14ac:dyDescent="0.25">
      <c r="K9" s="19"/>
    </row>
    <row r="10" spans="11:11" ht="15.75" x14ac:dyDescent="0.25">
      <c r="K10" s="19"/>
    </row>
    <row r="11" spans="11:11" ht="15.75" x14ac:dyDescent="0.25">
      <c r="K11" s="19"/>
    </row>
    <row r="12" spans="11:11" ht="15.75" x14ac:dyDescent="0.25">
      <c r="K12" s="19" t="s">
        <v>3</v>
      </c>
    </row>
    <row r="13" spans="11:11" ht="15.75" x14ac:dyDescent="0.25">
      <c r="K13" s="19" t="s">
        <v>4</v>
      </c>
    </row>
    <row r="14" spans="11:11" ht="15.75" x14ac:dyDescent="0.25">
      <c r="K14" s="19" t="s">
        <v>5</v>
      </c>
    </row>
    <row r="15" spans="11:11" ht="15.75" x14ac:dyDescent="0.25">
      <c r="K15" s="19"/>
    </row>
    <row r="16" spans="11:11" ht="15.75" x14ac:dyDescent="0.25">
      <c r="K16" s="19"/>
    </row>
    <row r="17" spans="11:11" ht="15.75" x14ac:dyDescent="0.25">
      <c r="K17" s="19"/>
    </row>
    <row r="18" spans="11:11" ht="15.75" x14ac:dyDescent="0.25">
      <c r="K18" s="19"/>
    </row>
    <row r="19" spans="11:11" ht="15.75" x14ac:dyDescent="0.25">
      <c r="K19" s="19"/>
    </row>
    <row r="20" spans="11:11" ht="15.75" x14ac:dyDescent="0.25">
      <c r="K20" s="19" t="s">
        <v>52</v>
      </c>
    </row>
    <row r="21" spans="11:11" ht="15.75" x14ac:dyDescent="0.25">
      <c r="K21" s="19"/>
    </row>
    <row r="22" spans="11:11" ht="15.75" x14ac:dyDescent="0.25">
      <c r="K22" s="19"/>
    </row>
    <row r="23" spans="11:11" ht="15.75" x14ac:dyDescent="0.25">
      <c r="K23" s="19"/>
    </row>
    <row r="24" spans="11:11" ht="15.75" x14ac:dyDescent="0.25">
      <c r="K24" s="19"/>
    </row>
    <row r="25" spans="11:11" ht="15.75" x14ac:dyDescent="0.25">
      <c r="K25" s="19"/>
    </row>
    <row r="26" spans="11:11" ht="15.75" x14ac:dyDescent="0.25">
      <c r="K26" s="19"/>
    </row>
    <row r="27" spans="11:11" ht="15.75" x14ac:dyDescent="0.25">
      <c r="K27" s="19"/>
    </row>
    <row r="28" spans="11:11" ht="15.75" x14ac:dyDescent="0.25">
      <c r="K28" s="19"/>
    </row>
    <row r="29" spans="11:11" ht="15.75" x14ac:dyDescent="0.25">
      <c r="K29" s="19"/>
    </row>
    <row r="30" spans="11:11" ht="15.75" x14ac:dyDescent="0.25">
      <c r="K30" s="19"/>
    </row>
    <row r="31" spans="11:11" ht="15.75" x14ac:dyDescent="0.25">
      <c r="K31" s="19"/>
    </row>
    <row r="32" spans="11:11" ht="15.75" x14ac:dyDescent="0.25">
      <c r="K32" s="19"/>
    </row>
    <row r="33" spans="11:11" ht="15.75" x14ac:dyDescent="0.25">
      <c r="K33" s="19"/>
    </row>
    <row r="34" spans="11:11" ht="15.75" x14ac:dyDescent="0.25">
      <c r="K34" s="19"/>
    </row>
    <row r="35" spans="11:11" ht="15.75" x14ac:dyDescent="0.25">
      <c r="K35" s="19"/>
    </row>
    <row r="36" spans="11:11" ht="15.75" x14ac:dyDescent="0.25">
      <c r="K36" s="19"/>
    </row>
    <row r="37" spans="11:11" ht="15.75" x14ac:dyDescent="0.25">
      <c r="K37" s="19"/>
    </row>
    <row r="38" spans="11:11" ht="15.75" x14ac:dyDescent="0.25">
      <c r="K38" s="19"/>
    </row>
    <row r="39" spans="11:11" ht="15.75" x14ac:dyDescent="0.25">
      <c r="K39" s="19"/>
    </row>
    <row r="40" spans="11:11" ht="15.75" x14ac:dyDescent="0.25">
      <c r="K40" s="19"/>
    </row>
    <row r="41" spans="11:11" ht="15.75" x14ac:dyDescent="0.25">
      <c r="K41" s="19"/>
    </row>
    <row r="42" spans="11:11" ht="15.75" x14ac:dyDescent="0.25">
      <c r="K42" s="19"/>
    </row>
    <row r="43" spans="11:11" ht="15.75" x14ac:dyDescent="0.25">
      <c r="K43" s="19"/>
    </row>
    <row r="44" spans="11:11" ht="15.75" x14ac:dyDescent="0.25">
      <c r="K44" s="19"/>
    </row>
    <row r="45" spans="11:11" ht="15.75" x14ac:dyDescent="0.25">
      <c r="K45" s="19"/>
    </row>
    <row r="46" spans="11:11" ht="15.75" x14ac:dyDescent="0.25">
      <c r="K46" s="19"/>
    </row>
    <row r="47" spans="11:11" ht="15.75" x14ac:dyDescent="0.25">
      <c r="K47" s="19"/>
    </row>
    <row r="48" spans="11:11" ht="15.75" x14ac:dyDescent="0.25">
      <c r="K48" s="19"/>
    </row>
    <row r="49" spans="11:11" ht="15.75" x14ac:dyDescent="0.25">
      <c r="K49" s="19"/>
    </row>
    <row r="50" spans="11:11" ht="15.75" x14ac:dyDescent="0.25">
      <c r="K50" s="19"/>
    </row>
    <row r="51" spans="11:11" ht="15.75" x14ac:dyDescent="0.25">
      <c r="K51" s="19"/>
    </row>
    <row r="52" spans="11:11" ht="15.75" x14ac:dyDescent="0.25">
      <c r="K52" s="19"/>
    </row>
    <row r="53" spans="11:11" ht="15.75" x14ac:dyDescent="0.25">
      <c r="K53" s="19"/>
    </row>
    <row r="54" spans="11:11" ht="15.75" x14ac:dyDescent="0.25">
      <c r="K54" s="19"/>
    </row>
    <row r="55" spans="11:11" ht="15.75" x14ac:dyDescent="0.25">
      <c r="K55" s="19"/>
    </row>
    <row r="56" spans="11:11" ht="15.75" x14ac:dyDescent="0.25">
      <c r="K56" s="19"/>
    </row>
    <row r="57" spans="11:11" ht="15.75" x14ac:dyDescent="0.25">
      <c r="K57" s="19"/>
    </row>
    <row r="58" spans="11:11" ht="15.75" x14ac:dyDescent="0.25">
      <c r="K58" s="19"/>
    </row>
    <row r="59" spans="11:11" ht="15.75" x14ac:dyDescent="0.25">
      <c r="K59" s="19"/>
    </row>
    <row r="60" spans="11:11" ht="15.75" x14ac:dyDescent="0.25">
      <c r="K60" s="19"/>
    </row>
    <row r="61" spans="11:11" ht="15.75" x14ac:dyDescent="0.25">
      <c r="K61" s="19"/>
    </row>
    <row r="62" spans="11:11" ht="15.75" x14ac:dyDescent="0.25">
      <c r="K62" s="19"/>
    </row>
    <row r="63" spans="11:11" ht="15.75" x14ac:dyDescent="0.25">
      <c r="K63" s="19"/>
    </row>
    <row r="64" spans="11:11" ht="15.75" x14ac:dyDescent="0.25">
      <c r="K64" s="19"/>
    </row>
    <row r="65" spans="11:11" ht="15.75" x14ac:dyDescent="0.25">
      <c r="K65" s="19"/>
    </row>
    <row r="66" spans="11:11" ht="15.75" x14ac:dyDescent="0.25">
      <c r="K66" s="19"/>
    </row>
    <row r="67" spans="11:11" ht="15.75" x14ac:dyDescent="0.25">
      <c r="K67" s="19"/>
    </row>
    <row r="68" spans="11:11" ht="15.75" x14ac:dyDescent="0.25">
      <c r="K68" s="19"/>
    </row>
    <row r="69" spans="11:11" ht="15.75" x14ac:dyDescent="0.25">
      <c r="K69" s="19"/>
    </row>
    <row r="70" spans="11:11" ht="15.75" x14ac:dyDescent="0.25">
      <c r="K70" s="19"/>
    </row>
    <row r="71" spans="11:11" ht="15.75" x14ac:dyDescent="0.25">
      <c r="K71" s="19"/>
    </row>
    <row r="72" spans="11:11" ht="15.75" x14ac:dyDescent="0.25">
      <c r="K72" s="19"/>
    </row>
    <row r="73" spans="11:11" ht="15.75" x14ac:dyDescent="0.25">
      <c r="K73" s="19"/>
    </row>
    <row r="74" spans="11:11" ht="15.75" x14ac:dyDescent="0.25">
      <c r="K74" s="19"/>
    </row>
    <row r="75" spans="11:11" ht="15.75" x14ac:dyDescent="0.25">
      <c r="K75" s="19"/>
    </row>
    <row r="76" spans="11:11" ht="15.75" x14ac:dyDescent="0.25">
      <c r="K76" s="19"/>
    </row>
    <row r="77" spans="11:11" ht="15.75" x14ac:dyDescent="0.25">
      <c r="K77" s="19"/>
    </row>
    <row r="78" spans="11:11" ht="15.75" x14ac:dyDescent="0.25">
      <c r="K78" s="19"/>
    </row>
    <row r="79" spans="11:11" ht="15.75" x14ac:dyDescent="0.25">
      <c r="K79" s="19"/>
    </row>
    <row r="80" spans="11:11" ht="15.75" x14ac:dyDescent="0.25">
      <c r="K80" s="19"/>
    </row>
    <row r="81" spans="11:11" ht="15.75" x14ac:dyDescent="0.25">
      <c r="K81" s="19"/>
    </row>
    <row r="82" spans="11:11" ht="15.75" x14ac:dyDescent="0.25">
      <c r="K82" s="19"/>
    </row>
    <row r="83" spans="11:11" ht="15.75" x14ac:dyDescent="0.25">
      <c r="K83" s="19"/>
    </row>
    <row r="84" spans="11:11" ht="15.75" x14ac:dyDescent="0.25">
      <c r="K84" s="19"/>
    </row>
    <row r="85" spans="11:11" ht="15.75" x14ac:dyDescent="0.25">
      <c r="K85" s="19"/>
    </row>
    <row r="86" spans="11:11" ht="15.75" x14ac:dyDescent="0.25">
      <c r="K86" s="19"/>
    </row>
    <row r="87" spans="11:11" ht="15.75" x14ac:dyDescent="0.25">
      <c r="K87" s="19"/>
    </row>
    <row r="88" spans="11:11" ht="15.75" x14ac:dyDescent="0.25">
      <c r="K88" s="19"/>
    </row>
    <row r="89" spans="11:11" ht="15.75" x14ac:dyDescent="0.25">
      <c r="K89" s="19"/>
    </row>
    <row r="90" spans="11:11" ht="15.75" x14ac:dyDescent="0.25">
      <c r="K90" s="19"/>
    </row>
    <row r="91" spans="11:11" ht="15.75" x14ac:dyDescent="0.25">
      <c r="K91" s="19"/>
    </row>
    <row r="92" spans="11:11" ht="15.75" x14ac:dyDescent="0.25">
      <c r="K92" s="19"/>
    </row>
    <row r="93" spans="11:11" ht="15.75" x14ac:dyDescent="0.25">
      <c r="K93" s="19"/>
    </row>
    <row r="94" spans="11:11" ht="15.75" x14ac:dyDescent="0.25">
      <c r="K94" s="19"/>
    </row>
    <row r="95" spans="11:11" ht="15.75" x14ac:dyDescent="0.25">
      <c r="K95" s="19"/>
    </row>
    <row r="96" spans="11:11" ht="15.75" x14ac:dyDescent="0.25">
      <c r="K96" s="19"/>
    </row>
    <row r="97" spans="11:11" ht="15.75" x14ac:dyDescent="0.25">
      <c r="K97" s="19"/>
    </row>
    <row r="98" spans="11:11" ht="15.75" x14ac:dyDescent="0.25">
      <c r="K98" s="19"/>
    </row>
    <row r="99" spans="11:11" ht="15.75" x14ac:dyDescent="0.25">
      <c r="K99" s="19"/>
    </row>
    <row r="100" spans="11:11" ht="15.75" x14ac:dyDescent="0.25">
      <c r="K100" s="19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4"/>
  <sheetViews>
    <sheetView showGridLines="0" workbookViewId="0"/>
  </sheetViews>
  <sheetFormatPr baseColWidth="10" defaultColWidth="11.42578125" defaultRowHeight="15" x14ac:dyDescent="0.25"/>
  <cols>
    <col min="1" max="1" width="134" customWidth="1"/>
  </cols>
  <sheetData>
    <row r="1" spans="1:1" x14ac:dyDescent="0.25">
      <c r="A1" s="16" t="s">
        <v>6</v>
      </c>
    </row>
    <row r="2" spans="1:1" x14ac:dyDescent="0.25">
      <c r="A2" s="16" t="s">
        <v>7</v>
      </c>
    </row>
    <row r="3" spans="1:1" x14ac:dyDescent="0.25">
      <c r="A3" s="17"/>
    </row>
    <row r="4" spans="1:1" x14ac:dyDescent="0.25">
      <c r="A4" s="15" t="str">
        <f>HYPERLINK("#'Cuadro 1.1'!A3", "Cuadro 1.1. Ciudad Autónoma de Buenos Aires. Total de población, variación absoluta y variación relativa, por comuna. Años 2010 y 2022")</f>
        <v>Cuadro 1.1. Ciudad Autónoma de Buenos Aires. Total de población, variación absoluta y variación relativa, por comuna. Años 2010 y 2022</v>
      </c>
    </row>
    <row r="5" spans="1:1" x14ac:dyDescent="0.25">
      <c r="A5" s="17"/>
    </row>
    <row r="6" spans="1:1" x14ac:dyDescent="0.25">
      <c r="A6" s="17" t="s">
        <v>8</v>
      </c>
    </row>
    <row r="7" spans="1:1" x14ac:dyDescent="0.25">
      <c r="A7" s="17" t="s">
        <v>9</v>
      </c>
    </row>
    <row r="8" spans="1:1" x14ac:dyDescent="0.25">
      <c r="A8" s="17" t="s">
        <v>10</v>
      </c>
    </row>
    <row r="9" spans="1:1" x14ac:dyDescent="0.25">
      <c r="A9" s="17"/>
    </row>
    <row r="10" spans="1:1" x14ac:dyDescent="0.25">
      <c r="A10" s="17"/>
    </row>
    <row r="11" spans="1:1" x14ac:dyDescent="0.25">
      <c r="A11" s="17"/>
    </row>
    <row r="12" spans="1:1" x14ac:dyDescent="0.25">
      <c r="A12" s="17"/>
    </row>
    <row r="13" spans="1:1" x14ac:dyDescent="0.25">
      <c r="A13" s="17"/>
    </row>
    <row r="14" spans="1:1" x14ac:dyDescent="0.25">
      <c r="A14" s="17"/>
    </row>
    <row r="15" spans="1:1" x14ac:dyDescent="0.25">
      <c r="A15" s="17"/>
    </row>
    <row r="16" spans="1:1" x14ac:dyDescent="0.25">
      <c r="A16" s="17"/>
    </row>
    <row r="17" spans="1:1" x14ac:dyDescent="0.25">
      <c r="A17" s="17"/>
    </row>
    <row r="18" spans="1:1" x14ac:dyDescent="0.25">
      <c r="A18" s="17"/>
    </row>
    <row r="19" spans="1:1" x14ac:dyDescent="0.25">
      <c r="A19" s="17"/>
    </row>
    <row r="20" spans="1:1" x14ac:dyDescent="0.25">
      <c r="A20" s="17"/>
    </row>
    <row r="21" spans="1:1" x14ac:dyDescent="0.25">
      <c r="A21" s="17"/>
    </row>
    <row r="22" spans="1:1" x14ac:dyDescent="0.25">
      <c r="A22" s="17"/>
    </row>
    <row r="23" spans="1:1" x14ac:dyDescent="0.25">
      <c r="A23" s="17"/>
    </row>
    <row r="24" spans="1:1" x14ac:dyDescent="0.25">
      <c r="A24" s="17"/>
    </row>
    <row r="25" spans="1:1" x14ac:dyDescent="0.25">
      <c r="A25" s="17"/>
    </row>
    <row r="26" spans="1:1" x14ac:dyDescent="0.25">
      <c r="A26" s="17"/>
    </row>
    <row r="27" spans="1:1" x14ac:dyDescent="0.25">
      <c r="A27" s="17"/>
    </row>
    <row r="28" spans="1:1" x14ac:dyDescent="0.25">
      <c r="A28" s="17"/>
    </row>
    <row r="29" spans="1:1" x14ac:dyDescent="0.25">
      <c r="A29" s="17"/>
    </row>
    <row r="30" spans="1:1" x14ac:dyDescent="0.25">
      <c r="A30" s="17"/>
    </row>
    <row r="31" spans="1:1" x14ac:dyDescent="0.25">
      <c r="A31" s="17"/>
    </row>
    <row r="32" spans="1:1" x14ac:dyDescent="0.25">
      <c r="A32" s="17"/>
    </row>
    <row r="33" spans="1:1" x14ac:dyDescent="0.25">
      <c r="A33" s="17"/>
    </row>
    <row r="34" spans="1:1" x14ac:dyDescent="0.25">
      <c r="A34" s="17"/>
    </row>
    <row r="35" spans="1:1" x14ac:dyDescent="0.25">
      <c r="A35" s="17"/>
    </row>
    <row r="36" spans="1:1" x14ac:dyDescent="0.25">
      <c r="A36" s="17"/>
    </row>
    <row r="37" spans="1:1" x14ac:dyDescent="0.25">
      <c r="A37" s="17"/>
    </row>
    <row r="38" spans="1:1" x14ac:dyDescent="0.25">
      <c r="A38" s="17"/>
    </row>
    <row r="39" spans="1:1" x14ac:dyDescent="0.25">
      <c r="A39" s="17"/>
    </row>
    <row r="40" spans="1:1" x14ac:dyDescent="0.25">
      <c r="A40" s="17"/>
    </row>
    <row r="41" spans="1:1" x14ac:dyDescent="0.25">
      <c r="A41" s="17"/>
    </row>
    <row r="42" spans="1:1" x14ac:dyDescent="0.25">
      <c r="A42" s="17"/>
    </row>
    <row r="43" spans="1:1" x14ac:dyDescent="0.25">
      <c r="A43" s="17"/>
    </row>
    <row r="44" spans="1:1" x14ac:dyDescent="0.25">
      <c r="A44" s="17"/>
    </row>
    <row r="45" spans="1:1" x14ac:dyDescent="0.25">
      <c r="A45" s="17"/>
    </row>
    <row r="46" spans="1:1" x14ac:dyDescent="0.25">
      <c r="A46" s="17"/>
    </row>
    <row r="47" spans="1:1" x14ac:dyDescent="0.25">
      <c r="A47" s="17"/>
    </row>
    <row r="48" spans="1:1" x14ac:dyDescent="0.25">
      <c r="A48" s="17"/>
    </row>
    <row r="49" spans="1:1" x14ac:dyDescent="0.25">
      <c r="A49" s="17"/>
    </row>
    <row r="50" spans="1:1" x14ac:dyDescent="0.25">
      <c r="A50" s="17"/>
    </row>
    <row r="51" spans="1:1" x14ac:dyDescent="0.25">
      <c r="A51" s="17"/>
    </row>
    <row r="52" spans="1:1" x14ac:dyDescent="0.25">
      <c r="A52" s="17"/>
    </row>
    <row r="53" spans="1: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17"/>
    </row>
    <row r="57" spans="1:1" x14ac:dyDescent="0.25">
      <c r="A57" s="17"/>
    </row>
    <row r="58" spans="1:1" x14ac:dyDescent="0.25">
      <c r="A58" s="17"/>
    </row>
    <row r="59" spans="1:1" x14ac:dyDescent="0.25">
      <c r="A59" s="17"/>
    </row>
    <row r="60" spans="1:1" x14ac:dyDescent="0.25">
      <c r="A60" s="17"/>
    </row>
    <row r="61" spans="1:1" x14ac:dyDescent="0.25">
      <c r="A61" s="17"/>
    </row>
    <row r="62" spans="1:1" x14ac:dyDescent="0.25">
      <c r="A62" s="17"/>
    </row>
    <row r="63" spans="1:1" x14ac:dyDescent="0.25">
      <c r="A63" s="17"/>
    </row>
    <row r="64" spans="1:1" x14ac:dyDescent="0.25">
      <c r="A64" s="17"/>
    </row>
    <row r="65" spans="1:1" x14ac:dyDescent="0.25">
      <c r="A65" s="17"/>
    </row>
    <row r="66" spans="1:1" x14ac:dyDescent="0.25">
      <c r="A66" s="17"/>
    </row>
    <row r="67" spans="1:1" x14ac:dyDescent="0.25">
      <c r="A67" s="17"/>
    </row>
    <row r="68" spans="1:1" x14ac:dyDescent="0.25">
      <c r="A68" s="17"/>
    </row>
    <row r="69" spans="1:1" x14ac:dyDescent="0.25">
      <c r="A69" s="17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  <row r="73" spans="1:1" x14ac:dyDescent="0.25">
      <c r="A73" s="17"/>
    </row>
    <row r="74" spans="1:1" x14ac:dyDescent="0.25">
      <c r="A74" s="17"/>
    </row>
    <row r="75" spans="1:1" x14ac:dyDescent="0.25">
      <c r="A75" s="17"/>
    </row>
    <row r="76" spans="1:1" x14ac:dyDescent="0.25">
      <c r="A76" s="17"/>
    </row>
    <row r="77" spans="1:1" x14ac:dyDescent="0.25">
      <c r="A77" s="17"/>
    </row>
    <row r="78" spans="1:1" x14ac:dyDescent="0.25">
      <c r="A78" s="17"/>
    </row>
    <row r="79" spans="1:1" x14ac:dyDescent="0.25">
      <c r="A79" s="17"/>
    </row>
    <row r="80" spans="1:1" x14ac:dyDescent="0.25">
      <c r="A80" s="17"/>
    </row>
    <row r="81" spans="1:1" x14ac:dyDescent="0.25">
      <c r="A81" s="17"/>
    </row>
    <row r="82" spans="1:1" x14ac:dyDescent="0.25">
      <c r="A82" s="17"/>
    </row>
    <row r="83" spans="1:1" x14ac:dyDescent="0.25">
      <c r="A83" s="17"/>
    </row>
    <row r="84" spans="1:1" x14ac:dyDescent="0.25">
      <c r="A84" s="17"/>
    </row>
    <row r="85" spans="1:1" x14ac:dyDescent="0.25">
      <c r="A85" s="17"/>
    </row>
    <row r="86" spans="1:1" x14ac:dyDescent="0.25">
      <c r="A86" s="17"/>
    </row>
    <row r="87" spans="1:1" x14ac:dyDescent="0.25">
      <c r="A87" s="17"/>
    </row>
    <row r="88" spans="1:1" x14ac:dyDescent="0.25">
      <c r="A88" s="17"/>
    </row>
    <row r="89" spans="1:1" x14ac:dyDescent="0.25">
      <c r="A89" s="17"/>
    </row>
    <row r="90" spans="1:1" x14ac:dyDescent="0.25">
      <c r="A90" s="17"/>
    </row>
    <row r="91" spans="1:1" x14ac:dyDescent="0.25">
      <c r="A91" s="17"/>
    </row>
    <row r="92" spans="1:1" x14ac:dyDescent="0.25">
      <c r="A92" s="17"/>
    </row>
    <row r="93" spans="1:1" x14ac:dyDescent="0.25">
      <c r="A93" s="17"/>
    </row>
    <row r="94" spans="1:1" x14ac:dyDescent="0.25">
      <c r="A94" s="17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abSelected="1" topLeftCell="J10" workbookViewId="0">
      <selection activeCell="U22" sqref="U22:AA38"/>
    </sheetView>
  </sheetViews>
  <sheetFormatPr baseColWidth="10" defaultColWidth="11.42578125" defaultRowHeight="15" x14ac:dyDescent="0.25"/>
  <cols>
    <col min="1" max="1" width="16.85546875" customWidth="1"/>
    <col min="2" max="2" width="28" customWidth="1"/>
    <col min="3" max="6" width="15.85546875" customWidth="1"/>
    <col min="9" max="20" width="11" customWidth="1"/>
    <col min="21" max="21" width="12" customWidth="1"/>
    <col min="23" max="23" width="11" customWidth="1"/>
  </cols>
  <sheetData>
    <row r="1" spans="1:26" ht="14.45" customHeight="1" x14ac:dyDescent="0.25">
      <c r="A1" s="3" t="s">
        <v>0</v>
      </c>
      <c r="B1" s="3"/>
      <c r="C1" s="3"/>
      <c r="D1" s="3"/>
      <c r="E1" s="3"/>
      <c r="F1" s="3"/>
    </row>
    <row r="2" spans="1:26" s="20" customFormat="1" ht="20.85" customHeight="1" x14ac:dyDescent="0.25">
      <c r="A2" s="35" t="s">
        <v>51</v>
      </c>
      <c r="B2" s="35" t="s">
        <v>11</v>
      </c>
      <c r="C2" s="35" t="s">
        <v>11</v>
      </c>
      <c r="D2" s="35" t="s">
        <v>11</v>
      </c>
      <c r="E2" s="35" t="s">
        <v>11</v>
      </c>
      <c r="F2" s="35" t="s">
        <v>11</v>
      </c>
      <c r="G2" s="36"/>
      <c r="H2" s="30"/>
      <c r="I2" s="30"/>
      <c r="K2" s="20" t="s">
        <v>11</v>
      </c>
      <c r="L2" s="20" t="s">
        <v>11</v>
      </c>
    </row>
    <row r="3" spans="1:26" ht="20.100000000000001" customHeight="1" x14ac:dyDescent="0.25">
      <c r="A3" s="40" t="s">
        <v>12</v>
      </c>
      <c r="B3" s="40" t="s">
        <v>18</v>
      </c>
      <c r="C3" s="40" t="s">
        <v>13</v>
      </c>
      <c r="D3" s="40" t="s">
        <v>11</v>
      </c>
      <c r="E3" s="40" t="s">
        <v>14</v>
      </c>
      <c r="F3" s="40" t="s">
        <v>15</v>
      </c>
      <c r="G3" s="5"/>
      <c r="H3" s="5"/>
      <c r="I3" s="5"/>
    </row>
    <row r="4" spans="1:26" ht="20.100000000000001" customHeight="1" x14ac:dyDescent="0.25">
      <c r="A4" s="40" t="s">
        <v>11</v>
      </c>
      <c r="B4" s="40" t="s">
        <v>11</v>
      </c>
      <c r="C4" s="11">
        <v>2010</v>
      </c>
      <c r="D4" s="11">
        <v>2022</v>
      </c>
      <c r="E4" s="40" t="s">
        <v>11</v>
      </c>
      <c r="F4" s="40" t="s">
        <v>11</v>
      </c>
      <c r="G4" s="5" t="s">
        <v>11</v>
      </c>
      <c r="H4" s="5" t="s">
        <v>18</v>
      </c>
      <c r="I4" s="33">
        <f>C4</f>
        <v>2010</v>
      </c>
      <c r="J4" s="34">
        <f>I4+1</f>
        <v>2011</v>
      </c>
      <c r="K4" s="34">
        <f>J4+1</f>
        <v>2012</v>
      </c>
      <c r="L4" s="34">
        <f t="shared" ref="L4:T4" si="0">K4+1</f>
        <v>2013</v>
      </c>
      <c r="M4" s="34">
        <f t="shared" si="0"/>
        <v>2014</v>
      </c>
      <c r="N4" s="34">
        <f t="shared" si="0"/>
        <v>2015</v>
      </c>
      <c r="O4" s="34">
        <f t="shared" si="0"/>
        <v>2016</v>
      </c>
      <c r="P4" s="34">
        <f t="shared" si="0"/>
        <v>2017</v>
      </c>
      <c r="Q4" s="34">
        <f t="shared" si="0"/>
        <v>2018</v>
      </c>
      <c r="R4" s="34">
        <f t="shared" si="0"/>
        <v>2019</v>
      </c>
      <c r="S4" s="34">
        <f t="shared" si="0"/>
        <v>2020</v>
      </c>
      <c r="T4" s="34">
        <f t="shared" si="0"/>
        <v>2021</v>
      </c>
      <c r="U4" s="34">
        <v>2022</v>
      </c>
      <c r="W4" s="34">
        <f>T4+1</f>
        <v>2022</v>
      </c>
    </row>
    <row r="5" spans="1:26" ht="20.100000000000001" customHeight="1" x14ac:dyDescent="0.25">
      <c r="A5" s="2" t="s">
        <v>16</v>
      </c>
      <c r="B5" s="2" t="s">
        <v>19</v>
      </c>
      <c r="C5" s="21">
        <v>2890151</v>
      </c>
      <c r="D5" s="22">
        <v>3121707</v>
      </c>
      <c r="E5" s="22">
        <v>231556</v>
      </c>
      <c r="F5" s="23">
        <v>8</v>
      </c>
      <c r="G5" s="13"/>
      <c r="H5" s="13" t="s">
        <v>19</v>
      </c>
      <c r="I5" s="31">
        <f t="shared" ref="I5:I20" si="1">C5</f>
        <v>2890151</v>
      </c>
      <c r="J5" s="31">
        <f>I5*(1+$Z5)</f>
        <v>2911201.5454545454</v>
      </c>
      <c r="K5" s="31">
        <f t="shared" ref="K5:U5" si="2">J5*(1+$Z5)</f>
        <v>2932405.4135084753</v>
      </c>
      <c r="L5" s="31">
        <f t="shared" si="2"/>
        <v>2953763.7208938729</v>
      </c>
      <c r="M5" s="31">
        <f t="shared" si="2"/>
        <v>2975277.5924765905</v>
      </c>
      <c r="N5" s="31">
        <f t="shared" si="2"/>
        <v>2996948.1613154914</v>
      </c>
      <c r="O5" s="31">
        <f t="shared" si="2"/>
        <v>3018776.5687221242</v>
      </c>
      <c r="P5" s="31">
        <f t="shared" si="2"/>
        <v>3040763.9643208324</v>
      </c>
      <c r="Q5" s="31">
        <f t="shared" si="2"/>
        <v>3062911.5061092991</v>
      </c>
      <c r="R5" s="31">
        <f t="shared" si="2"/>
        <v>3085220.3605195372</v>
      </c>
      <c r="S5" s="31">
        <f t="shared" si="2"/>
        <v>3107691.7024793192</v>
      </c>
      <c r="T5" s="31">
        <f t="shared" si="2"/>
        <v>3130326.715474057</v>
      </c>
      <c r="U5" s="31">
        <f t="shared" si="2"/>
        <v>3153126.5916091325</v>
      </c>
      <c r="W5" s="32">
        <f t="shared" ref="W5:W20" si="3">D5</f>
        <v>3121707</v>
      </c>
      <c r="Y5">
        <f t="shared" ref="Y5:Y20" si="4">(W5-I5)/I5</f>
        <v>8.0118997242704618E-2</v>
      </c>
      <c r="Z5">
        <f>Y5/11</f>
        <v>7.2835452038822381E-3</v>
      </c>
    </row>
    <row r="6" spans="1:26" ht="15" customHeight="1" x14ac:dyDescent="0.25">
      <c r="A6" s="9" t="s">
        <v>20</v>
      </c>
      <c r="B6" s="9" t="s">
        <v>21</v>
      </c>
      <c r="C6" s="24">
        <v>205886</v>
      </c>
      <c r="D6" s="25">
        <v>223554</v>
      </c>
      <c r="E6" s="25">
        <v>17668</v>
      </c>
      <c r="F6" s="26">
        <v>8.6</v>
      </c>
      <c r="G6" s="13"/>
      <c r="H6" s="13" t="str">
        <f>B6</f>
        <v>Comuna 1</v>
      </c>
      <c r="I6" s="31">
        <f t="shared" si="1"/>
        <v>205886</v>
      </c>
      <c r="J6" s="31">
        <f t="shared" ref="J6:U6" si="5">I6*(1+$Z6)</f>
        <v>207492.18181818182</v>
      </c>
      <c r="K6" s="31">
        <f t="shared" si="5"/>
        <v>209110.89396884403</v>
      </c>
      <c r="L6" s="31">
        <f t="shared" si="5"/>
        <v>210742.23420507429</v>
      </c>
      <c r="M6" s="31">
        <f t="shared" si="5"/>
        <v>212386.30104256302</v>
      </c>
      <c r="N6" s="31">
        <f t="shared" si="5"/>
        <v>214043.19376555271</v>
      </c>
      <c r="O6" s="31">
        <f t="shared" si="5"/>
        <v>215713.01243283364</v>
      </c>
      <c r="P6" s="31">
        <f t="shared" si="5"/>
        <v>217395.85788378635</v>
      </c>
      <c r="Q6" s="31">
        <f t="shared" si="5"/>
        <v>219091.83174447127</v>
      </c>
      <c r="R6" s="31">
        <f t="shared" si="5"/>
        <v>220801.03643376593</v>
      </c>
      <c r="S6" s="31">
        <f t="shared" si="5"/>
        <v>222523.57516954991</v>
      </c>
      <c r="T6" s="31">
        <f t="shared" si="5"/>
        <v>224259.55197493808</v>
      </c>
      <c r="U6" s="31">
        <f t="shared" si="5"/>
        <v>226009.07168456257</v>
      </c>
      <c r="W6" s="32">
        <f t="shared" si="3"/>
        <v>223554</v>
      </c>
      <c r="Y6">
        <f t="shared" si="4"/>
        <v>8.581447985778537E-2</v>
      </c>
      <c r="Z6">
        <f t="shared" ref="Z6:Z20" si="6">Y6/11</f>
        <v>7.8013163507077606E-3</v>
      </c>
    </row>
    <row r="7" spans="1:26" ht="15" customHeight="1" x14ac:dyDescent="0.25">
      <c r="A7" s="9" t="s">
        <v>22</v>
      </c>
      <c r="B7" s="9" t="s">
        <v>23</v>
      </c>
      <c r="C7" s="24">
        <v>157932</v>
      </c>
      <c r="D7" s="25">
        <v>161645</v>
      </c>
      <c r="E7" s="25">
        <v>3713</v>
      </c>
      <c r="F7" s="26">
        <v>2.4</v>
      </c>
      <c r="G7" s="13"/>
      <c r="H7" s="13" t="str">
        <f t="shared" ref="H7:H20" si="7">B7</f>
        <v>Comuna 2</v>
      </c>
      <c r="I7" s="31">
        <f t="shared" si="1"/>
        <v>157932</v>
      </c>
      <c r="J7" s="31">
        <f t="shared" ref="J7:U7" si="8">I7*(1+$Z7)</f>
        <v>158269.54545454547</v>
      </c>
      <c r="K7" s="31">
        <f t="shared" si="8"/>
        <v>158607.81233941464</v>
      </c>
      <c r="L7" s="31">
        <f t="shared" si="8"/>
        <v>158946.80219650865</v>
      </c>
      <c r="M7" s="31">
        <f t="shared" si="8"/>
        <v>159286.51657102408</v>
      </c>
      <c r="N7" s="31">
        <f t="shared" si="8"/>
        <v>159626.95701146004</v>
      </c>
      <c r="O7" s="31">
        <f t="shared" si="8"/>
        <v>159968.12506962521</v>
      </c>
      <c r="P7" s="31">
        <f t="shared" si="8"/>
        <v>160310.02230064498</v>
      </c>
      <c r="Q7" s="31">
        <f t="shared" si="8"/>
        <v>160652.65026296841</v>
      </c>
      <c r="R7" s="31">
        <f t="shared" si="8"/>
        <v>160996.01051837546</v>
      </c>
      <c r="S7" s="31">
        <f t="shared" si="8"/>
        <v>161340.10463198405</v>
      </c>
      <c r="T7" s="31">
        <f t="shared" si="8"/>
        <v>161684.9341722572</v>
      </c>
      <c r="U7" s="31">
        <f t="shared" si="8"/>
        <v>162030.50071101013</v>
      </c>
      <c r="W7" s="32">
        <f t="shared" si="3"/>
        <v>161645</v>
      </c>
      <c r="Y7">
        <f t="shared" si="4"/>
        <v>2.3510118278752882E-2</v>
      </c>
      <c r="Z7">
        <f t="shared" si="6"/>
        <v>2.1372834798866255E-3</v>
      </c>
    </row>
    <row r="8" spans="1:26" ht="15" customHeight="1" x14ac:dyDescent="0.25">
      <c r="A8" s="9" t="s">
        <v>24</v>
      </c>
      <c r="B8" s="9" t="s">
        <v>25</v>
      </c>
      <c r="C8" s="24">
        <v>187537</v>
      </c>
      <c r="D8" s="25">
        <v>196240</v>
      </c>
      <c r="E8" s="25">
        <v>8703</v>
      </c>
      <c r="F8" s="26">
        <v>4.5999999999999996</v>
      </c>
      <c r="G8" s="13"/>
      <c r="H8" s="13" t="str">
        <f t="shared" si="7"/>
        <v>Comuna 3</v>
      </c>
      <c r="I8" s="31">
        <f t="shared" si="1"/>
        <v>187537</v>
      </c>
      <c r="J8" s="31">
        <f t="shared" ref="J8:U8" si="9">I8*(1+$Z8)</f>
        <v>188328.18181818182</v>
      </c>
      <c r="K8" s="31">
        <f t="shared" si="9"/>
        <v>189122.70147726662</v>
      </c>
      <c r="L8" s="31">
        <f t="shared" si="9"/>
        <v>189920.57305895045</v>
      </c>
      <c r="M8" s="31">
        <f t="shared" si="9"/>
        <v>190721.81070433729</v>
      </c>
      <c r="N8" s="31">
        <f t="shared" si="9"/>
        <v>191526.42861418967</v>
      </c>
      <c r="O8" s="31">
        <f t="shared" si="9"/>
        <v>192334.44104918034</v>
      </c>
      <c r="P8" s="31">
        <f t="shared" si="9"/>
        <v>193145.86233014503</v>
      </c>
      <c r="Q8" s="31">
        <f t="shared" si="9"/>
        <v>193960.70683833625</v>
      </c>
      <c r="R8" s="31">
        <f t="shared" si="9"/>
        <v>194778.98901567823</v>
      </c>
      <c r="S8" s="31">
        <f t="shared" si="9"/>
        <v>195600.72336502283</v>
      </c>
      <c r="T8" s="31">
        <f t="shared" si="9"/>
        <v>196425.9244504066</v>
      </c>
      <c r="U8" s="31">
        <f t="shared" si="9"/>
        <v>197254.6068973089</v>
      </c>
      <c r="W8" s="32">
        <f t="shared" si="3"/>
        <v>196240</v>
      </c>
      <c r="Y8">
        <f t="shared" si="4"/>
        <v>4.6406842383103067E-2</v>
      </c>
      <c r="Z8">
        <f t="shared" si="6"/>
        <v>4.2188038530093699E-3</v>
      </c>
    </row>
    <row r="9" spans="1:26" ht="15" customHeight="1" x14ac:dyDescent="0.25">
      <c r="A9" s="9" t="s">
        <v>26</v>
      </c>
      <c r="B9" s="9" t="s">
        <v>27</v>
      </c>
      <c r="C9" s="24">
        <v>218245</v>
      </c>
      <c r="D9" s="25">
        <v>229240</v>
      </c>
      <c r="E9" s="25">
        <v>10995</v>
      </c>
      <c r="F9" s="26">
        <v>5</v>
      </c>
      <c r="G9" s="13"/>
      <c r="H9" s="13" t="str">
        <f t="shared" si="7"/>
        <v>Comuna 4</v>
      </c>
      <c r="I9" s="31">
        <f t="shared" si="1"/>
        <v>218245</v>
      </c>
      <c r="J9" s="31">
        <f t="shared" ref="J9:U9" si="10">I9*(1+$Z9)</f>
        <v>219244.54545454547</v>
      </c>
      <c r="K9" s="31">
        <f t="shared" si="10"/>
        <v>220248.66875103785</v>
      </c>
      <c r="L9" s="31">
        <f t="shared" si="10"/>
        <v>221257.3908556441</v>
      </c>
      <c r="M9" s="31">
        <f t="shared" si="10"/>
        <v>222270.73283055465</v>
      </c>
      <c r="N9" s="31">
        <f t="shared" si="10"/>
        <v>223288.71583442311</v>
      </c>
      <c r="O9" s="31">
        <f t="shared" si="10"/>
        <v>224311.36112280816</v>
      </c>
      <c r="P9" s="31">
        <f t="shared" si="10"/>
        <v>225338.69004861728</v>
      </c>
      <c r="Q9" s="31">
        <f t="shared" si="10"/>
        <v>226370.72406255265</v>
      </c>
      <c r="R9" s="31">
        <f t="shared" si="10"/>
        <v>227407.48471355904</v>
      </c>
      <c r="S9" s="31">
        <f t="shared" si="10"/>
        <v>228448.99364927376</v>
      </c>
      <c r="T9" s="31">
        <f t="shared" si="10"/>
        <v>229495.27261647859</v>
      </c>
      <c r="U9" s="31">
        <f t="shared" si="10"/>
        <v>230546.34346155397</v>
      </c>
      <c r="W9" s="32">
        <f t="shared" si="3"/>
        <v>229240</v>
      </c>
      <c r="Y9">
        <f t="shared" si="4"/>
        <v>5.0379161034617058E-2</v>
      </c>
      <c r="Z9">
        <f t="shared" si="6"/>
        <v>4.5799237304197321E-3</v>
      </c>
    </row>
    <row r="10" spans="1:26" ht="15" customHeight="1" x14ac:dyDescent="0.25">
      <c r="A10" s="9" t="s">
        <v>28</v>
      </c>
      <c r="B10" s="9" t="s">
        <v>29</v>
      </c>
      <c r="C10" s="24">
        <v>179005</v>
      </c>
      <c r="D10" s="25">
        <v>194271</v>
      </c>
      <c r="E10" s="25">
        <v>15266</v>
      </c>
      <c r="F10" s="26">
        <v>8.5</v>
      </c>
      <c r="G10" s="13"/>
      <c r="H10" s="13" t="str">
        <f t="shared" si="7"/>
        <v>Comuna 5</v>
      </c>
      <c r="I10" s="31">
        <f t="shared" si="1"/>
        <v>179005</v>
      </c>
      <c r="J10" s="31">
        <f t="shared" ref="J10:U10" si="11">I10*(1+$Z10)</f>
        <v>180392.81818181818</v>
      </c>
      <c r="K10" s="31">
        <f t="shared" si="11"/>
        <v>181791.39605920788</v>
      </c>
      <c r="L10" s="31">
        <f t="shared" si="11"/>
        <v>183200.81705163309</v>
      </c>
      <c r="M10" s="31">
        <f t="shared" si="11"/>
        <v>184621.16522530533</v>
      </c>
      <c r="N10" s="31">
        <f t="shared" si="11"/>
        <v>186052.5252981979</v>
      </c>
      <c r="O10" s="31">
        <f t="shared" si="11"/>
        <v>187494.98264509896</v>
      </c>
      <c r="P10" s="31">
        <f t="shared" si="11"/>
        <v>188948.62330270378</v>
      </c>
      <c r="Q10" s="31">
        <f t="shared" si="11"/>
        <v>190413.53397474647</v>
      </c>
      <c r="R10" s="31">
        <f t="shared" si="11"/>
        <v>191889.80203717155</v>
      </c>
      <c r="S10" s="31">
        <f t="shared" si="11"/>
        <v>193377.51554334554</v>
      </c>
      <c r="T10" s="31">
        <f t="shared" si="11"/>
        <v>194876.76322930894</v>
      </c>
      <c r="U10" s="31">
        <f t="shared" si="11"/>
        <v>196387.63451906905</v>
      </c>
      <c r="W10" s="32">
        <f t="shared" si="3"/>
        <v>194271</v>
      </c>
      <c r="Y10">
        <f t="shared" si="4"/>
        <v>8.5282534007429966E-2</v>
      </c>
      <c r="Z10">
        <f t="shared" si="6"/>
        <v>7.7529576370390877E-3</v>
      </c>
    </row>
    <row r="11" spans="1:26" ht="15" customHeight="1" x14ac:dyDescent="0.25">
      <c r="A11" s="9" t="s">
        <v>30</v>
      </c>
      <c r="B11" s="9" t="s">
        <v>31</v>
      </c>
      <c r="C11" s="24">
        <v>176076</v>
      </c>
      <c r="D11" s="25">
        <v>203043</v>
      </c>
      <c r="E11" s="25">
        <v>26967</v>
      </c>
      <c r="F11" s="26">
        <v>15.3</v>
      </c>
      <c r="G11" s="13"/>
      <c r="H11" s="13" t="str">
        <f t="shared" si="7"/>
        <v>Comuna 6</v>
      </c>
      <c r="I11" s="31">
        <f t="shared" si="1"/>
        <v>176076</v>
      </c>
      <c r="J11" s="31">
        <f t="shared" ref="J11:U11" si="12">I11*(1+$Z11)</f>
        <v>178527.54545454547</v>
      </c>
      <c r="K11" s="31">
        <f t="shared" si="12"/>
        <v>181013.22432372838</v>
      </c>
      <c r="L11" s="31">
        <f t="shared" si="12"/>
        <v>183533.51185470054</v>
      </c>
      <c r="M11" s="31">
        <f t="shared" si="12"/>
        <v>186088.88991158595</v>
      </c>
      <c r="N11" s="31">
        <f t="shared" si="12"/>
        <v>188679.84706761039</v>
      </c>
      <c r="O11" s="31">
        <f t="shared" si="12"/>
        <v>191306.8786985137</v>
      </c>
      <c r="P11" s="31">
        <f t="shared" si="12"/>
        <v>193970.48707726278</v>
      </c>
      <c r="Q11" s="31">
        <f t="shared" si="12"/>
        <v>196671.1814700831</v>
      </c>
      <c r="R11" s="31">
        <f t="shared" si="12"/>
        <v>199409.47823382754</v>
      </c>
      <c r="S11" s="31">
        <f t="shared" si="12"/>
        <v>202185.9009147007</v>
      </c>
      <c r="T11" s="31">
        <f t="shared" si="12"/>
        <v>205000.98034835784</v>
      </c>
      <c r="U11" s="31">
        <f t="shared" si="12"/>
        <v>207855.25476139755</v>
      </c>
      <c r="W11" s="32">
        <f t="shared" si="3"/>
        <v>203043</v>
      </c>
      <c r="Y11">
        <f t="shared" si="4"/>
        <v>0.15315545559871874</v>
      </c>
      <c r="Z11">
        <f t="shared" si="6"/>
        <v>1.3923223236247157E-2</v>
      </c>
    </row>
    <row r="12" spans="1:26" ht="15" customHeight="1" x14ac:dyDescent="0.25">
      <c r="A12" s="9" t="s">
        <v>32</v>
      </c>
      <c r="B12" s="9" t="s">
        <v>33</v>
      </c>
      <c r="C12" s="24">
        <v>220591</v>
      </c>
      <c r="D12" s="25">
        <v>215896</v>
      </c>
      <c r="E12" s="25">
        <v>-4695</v>
      </c>
      <c r="F12" s="26">
        <v>-2.1</v>
      </c>
      <c r="G12" s="13"/>
      <c r="H12" s="13" t="str">
        <f t="shared" si="7"/>
        <v>Comuna 7</v>
      </c>
      <c r="I12" s="31">
        <f t="shared" si="1"/>
        <v>220591</v>
      </c>
      <c r="J12" s="31">
        <f t="shared" ref="J12:U12" si="13">I12*(1+$Z12)</f>
        <v>220164.18181818182</v>
      </c>
      <c r="K12" s="31">
        <f t="shared" si="13"/>
        <v>219738.18948039322</v>
      </c>
      <c r="L12" s="31">
        <f t="shared" si="13"/>
        <v>219313.02138872113</v>
      </c>
      <c r="M12" s="31">
        <f t="shared" si="13"/>
        <v>218888.6759483442</v>
      </c>
      <c r="N12" s="31">
        <f t="shared" si="13"/>
        <v>218465.15156752695</v>
      </c>
      <c r="O12" s="31">
        <f t="shared" si="13"/>
        <v>218042.44665761365</v>
      </c>
      <c r="P12" s="31">
        <f t="shared" si="13"/>
        <v>217620.55963302247</v>
      </c>
      <c r="Q12" s="31">
        <f t="shared" si="13"/>
        <v>217199.48891123952</v>
      </c>
      <c r="R12" s="31">
        <f t="shared" si="13"/>
        <v>216779.23291281288</v>
      </c>
      <c r="S12" s="31">
        <f t="shared" si="13"/>
        <v>216359.79006134663</v>
      </c>
      <c r="T12" s="31">
        <f t="shared" si="13"/>
        <v>215941.15878349511</v>
      </c>
      <c r="U12" s="31">
        <f t="shared" si="13"/>
        <v>215523.33750895679</v>
      </c>
      <c r="W12" s="32">
        <f t="shared" si="3"/>
        <v>215896</v>
      </c>
      <c r="Y12">
        <f t="shared" si="4"/>
        <v>-2.1283733243876678E-2</v>
      </c>
      <c r="Z12">
        <f t="shared" si="6"/>
        <v>-1.9348848403524252E-3</v>
      </c>
    </row>
    <row r="13" spans="1:26" ht="15" customHeight="1" x14ac:dyDescent="0.25">
      <c r="A13" s="9" t="s">
        <v>34</v>
      </c>
      <c r="B13" s="9" t="s">
        <v>35</v>
      </c>
      <c r="C13" s="24">
        <v>187237</v>
      </c>
      <c r="D13" s="25">
        <v>204367</v>
      </c>
      <c r="E13" s="25">
        <v>17130</v>
      </c>
      <c r="F13" s="26">
        <v>9.1</v>
      </c>
      <c r="G13" s="13"/>
      <c r="H13" s="13" t="str">
        <f t="shared" si="7"/>
        <v>Comuna 8</v>
      </c>
      <c r="I13" s="31">
        <f t="shared" si="1"/>
        <v>187237</v>
      </c>
      <c r="J13" s="31">
        <f t="shared" ref="J13:U13" si="14">I13*(1+$Z13)</f>
        <v>188794.27272727274</v>
      </c>
      <c r="K13" s="31">
        <f t="shared" si="14"/>
        <v>190364.49747977074</v>
      </c>
      <c r="L13" s="31">
        <f t="shared" si="14"/>
        <v>191947.78198105106</v>
      </c>
      <c r="M13" s="31">
        <f t="shared" si="14"/>
        <v>193544.23485062053</v>
      </c>
      <c r="N13" s="31">
        <f t="shared" si="14"/>
        <v>195153.96561138757</v>
      </c>
      <c r="O13" s="31">
        <f t="shared" si="14"/>
        <v>196777.0846971758</v>
      </c>
      <c r="P13" s="31">
        <f t="shared" si="14"/>
        <v>198413.70346030034</v>
      </c>
      <c r="Q13" s="31">
        <f t="shared" si="14"/>
        <v>200063.93417920687</v>
      </c>
      <c r="R13" s="31">
        <f t="shared" si="14"/>
        <v>201727.89006617453</v>
      </c>
      <c r="S13" s="31">
        <f t="shared" si="14"/>
        <v>203405.68527508262</v>
      </c>
      <c r="T13" s="31">
        <f t="shared" si="14"/>
        <v>205097.43490924203</v>
      </c>
      <c r="U13" s="31">
        <f t="shared" si="14"/>
        <v>206803.25502929179</v>
      </c>
      <c r="W13" s="32">
        <f t="shared" si="3"/>
        <v>204367</v>
      </c>
      <c r="Y13">
        <f t="shared" si="4"/>
        <v>9.1488327627552241E-2</v>
      </c>
      <c r="Z13">
        <f t="shared" si="6"/>
        <v>8.3171206934138393E-3</v>
      </c>
    </row>
    <row r="14" spans="1:26" ht="15" customHeight="1" x14ac:dyDescent="0.25">
      <c r="A14" s="9" t="s">
        <v>36</v>
      </c>
      <c r="B14" s="9" t="s">
        <v>37</v>
      </c>
      <c r="C14" s="24">
        <v>161797</v>
      </c>
      <c r="D14" s="25">
        <v>169063</v>
      </c>
      <c r="E14" s="25">
        <v>7266</v>
      </c>
      <c r="F14" s="26">
        <v>4.5</v>
      </c>
      <c r="G14" s="13"/>
      <c r="H14" s="13" t="str">
        <f t="shared" si="7"/>
        <v>Comuna 9</v>
      </c>
      <c r="I14" s="31">
        <f t="shared" si="1"/>
        <v>161797</v>
      </c>
      <c r="J14" s="31">
        <f t="shared" ref="J14:U14" si="15">I14*(1+$Z14)</f>
        <v>162457.54545454544</v>
      </c>
      <c r="K14" s="31">
        <f t="shared" si="15"/>
        <v>163120.78762347694</v>
      </c>
      <c r="L14" s="31">
        <f t="shared" si="15"/>
        <v>163786.73751628434</v>
      </c>
      <c r="M14" s="31">
        <f t="shared" si="15"/>
        <v>164455.40618740438</v>
      </c>
      <c r="N14" s="31">
        <f t="shared" si="15"/>
        <v>165126.80473640416</v>
      </c>
      <c r="O14" s="31">
        <f t="shared" si="15"/>
        <v>165800.94430816534</v>
      </c>
      <c r="P14" s="31">
        <f t="shared" si="15"/>
        <v>166477.83609306926</v>
      </c>
      <c r="Q14" s="31">
        <f t="shared" si="15"/>
        <v>167157.49132718262</v>
      </c>
      <c r="R14" s="31">
        <f t="shared" si="15"/>
        <v>167839.92129244396</v>
      </c>
      <c r="S14" s="31">
        <f t="shared" si="15"/>
        <v>168525.13731685103</v>
      </c>
      <c r="T14" s="31">
        <f t="shared" si="15"/>
        <v>169213.15077464873</v>
      </c>
      <c r="U14" s="31">
        <f t="shared" si="15"/>
        <v>169903.97308651797</v>
      </c>
      <c r="W14" s="32">
        <f t="shared" si="3"/>
        <v>169063</v>
      </c>
      <c r="Y14">
        <f t="shared" si="4"/>
        <v>4.4908125614195563E-2</v>
      </c>
      <c r="Z14">
        <f t="shared" si="6"/>
        <v>4.0825568740177785E-3</v>
      </c>
    </row>
    <row r="15" spans="1:26" ht="15" customHeight="1" x14ac:dyDescent="0.25">
      <c r="A15" s="9" t="s">
        <v>38</v>
      </c>
      <c r="B15" s="9" t="s">
        <v>39</v>
      </c>
      <c r="C15" s="24">
        <v>166022</v>
      </c>
      <c r="D15" s="25">
        <v>173004</v>
      </c>
      <c r="E15" s="25">
        <v>6982</v>
      </c>
      <c r="F15" s="26">
        <v>4.2</v>
      </c>
      <c r="G15" s="13"/>
      <c r="H15" s="13" t="str">
        <f t="shared" si="7"/>
        <v>Comuna 10</v>
      </c>
      <c r="I15" s="31">
        <f t="shared" si="1"/>
        <v>166022</v>
      </c>
      <c r="J15" s="31">
        <f t="shared" ref="J15:U15" si="16">I15*(1+$Z15)</f>
        <v>166656.72727272729</v>
      </c>
      <c r="K15" s="31">
        <f t="shared" si="16"/>
        <v>167293.88120403443</v>
      </c>
      <c r="L15" s="31">
        <f t="shared" si="16"/>
        <v>167933.47107140502</v>
      </c>
      <c r="M15" s="31">
        <f t="shared" si="16"/>
        <v>168575.50618779188</v>
      </c>
      <c r="N15" s="31">
        <f t="shared" si="16"/>
        <v>169219.99590175267</v>
      </c>
      <c r="O15" s="31">
        <f t="shared" si="16"/>
        <v>169866.949597586</v>
      </c>
      <c r="P15" s="31">
        <f t="shared" si="16"/>
        <v>170516.37669546809</v>
      </c>
      <c r="Q15" s="31">
        <f t="shared" si="16"/>
        <v>171168.28665158988</v>
      </c>
      <c r="R15" s="31">
        <f t="shared" si="16"/>
        <v>171822.68895829481</v>
      </c>
      <c r="S15" s="31">
        <f t="shared" si="16"/>
        <v>172479.59314421695</v>
      </c>
      <c r="T15" s="31">
        <f t="shared" si="16"/>
        <v>173139.00877441984</v>
      </c>
      <c r="U15" s="31">
        <f t="shared" si="16"/>
        <v>173800.94545053563</v>
      </c>
      <c r="W15" s="32">
        <f t="shared" si="3"/>
        <v>173004</v>
      </c>
      <c r="Y15">
        <f t="shared" si="4"/>
        <v>4.2054667453710955E-2</v>
      </c>
      <c r="Z15">
        <f t="shared" si="6"/>
        <v>3.8231515867009958E-3</v>
      </c>
    </row>
    <row r="16" spans="1:26" ht="15" customHeight="1" x14ac:dyDescent="0.25">
      <c r="A16" s="9" t="s">
        <v>40</v>
      </c>
      <c r="B16" s="9" t="s">
        <v>41</v>
      </c>
      <c r="C16" s="24">
        <v>189832</v>
      </c>
      <c r="D16" s="25">
        <v>204601</v>
      </c>
      <c r="E16" s="25">
        <v>14769</v>
      </c>
      <c r="F16" s="26">
        <v>7.8</v>
      </c>
      <c r="G16" s="13"/>
      <c r="H16" s="13" t="str">
        <f t="shared" si="7"/>
        <v>Comuna 11</v>
      </c>
      <c r="I16" s="31">
        <f t="shared" si="1"/>
        <v>189832</v>
      </c>
      <c r="J16" s="31">
        <f t="shared" ref="J16:U16" si="17">I16*(1+$Z16)</f>
        <v>191174.63636363635</v>
      </c>
      <c r="K16" s="31">
        <f t="shared" si="17"/>
        <v>192526.76887336481</v>
      </c>
      <c r="L16" s="31">
        <f t="shared" si="17"/>
        <v>193888.464693157</v>
      </c>
      <c r="M16" s="31">
        <f t="shared" si="17"/>
        <v>195259.79146201923</v>
      </c>
      <c r="N16" s="31">
        <f t="shared" si="17"/>
        <v>196640.81729735236</v>
      </c>
      <c r="O16" s="31">
        <f t="shared" si="17"/>
        <v>198031.61079833531</v>
      </c>
      <c r="P16" s="31">
        <f t="shared" si="17"/>
        <v>199432.24104933266</v>
      </c>
      <c r="Q16" s="31">
        <f t="shared" si="17"/>
        <v>200842.77762332611</v>
      </c>
      <c r="R16" s="31">
        <f t="shared" si="17"/>
        <v>202263.29058537047</v>
      </c>
      <c r="S16" s="31">
        <f t="shared" si="17"/>
        <v>203693.85049607395</v>
      </c>
      <c r="T16" s="31">
        <f t="shared" si="17"/>
        <v>205134.52841510306</v>
      </c>
      <c r="U16" s="31">
        <f t="shared" si="17"/>
        <v>206585.39590471235</v>
      </c>
      <c r="W16" s="32">
        <f t="shared" si="3"/>
        <v>204601</v>
      </c>
      <c r="Y16">
        <f t="shared" si="4"/>
        <v>7.7800370854229001E-2</v>
      </c>
      <c r="Z16">
        <f t="shared" si="6"/>
        <v>7.0727609867480912E-3</v>
      </c>
    </row>
    <row r="17" spans="1:27" ht="15" customHeight="1" x14ac:dyDescent="0.25">
      <c r="A17" s="9" t="s">
        <v>42</v>
      </c>
      <c r="B17" s="9" t="s">
        <v>43</v>
      </c>
      <c r="C17" s="24">
        <v>200116</v>
      </c>
      <c r="D17" s="25">
        <v>236887</v>
      </c>
      <c r="E17" s="25">
        <v>36771</v>
      </c>
      <c r="F17" s="26">
        <v>18.399999999999999</v>
      </c>
      <c r="G17" s="13"/>
      <c r="H17" s="13" t="str">
        <f t="shared" si="7"/>
        <v>Comuna 12</v>
      </c>
      <c r="I17" s="31">
        <f t="shared" si="1"/>
        <v>200116</v>
      </c>
      <c r="J17" s="31">
        <f t="shared" ref="J17:U17" si="18">I17*(1+$Z17)</f>
        <v>203458.81818181818</v>
      </c>
      <c r="K17" s="31">
        <f t="shared" si="18"/>
        <v>206857.47614354748</v>
      </c>
      <c r="L17" s="31">
        <f t="shared" si="18"/>
        <v>210312.906655339</v>
      </c>
      <c r="M17" s="31">
        <f t="shared" si="18"/>
        <v>213826.05806871172</v>
      </c>
      <c r="N17" s="31">
        <f t="shared" si="18"/>
        <v>217397.89457683</v>
      </c>
      <c r="O17" s="31">
        <f t="shared" si="18"/>
        <v>221029.39647912877</v>
      </c>
      <c r="P17" s="31">
        <f t="shared" si="18"/>
        <v>224721.5604503591</v>
      </c>
      <c r="Q17" s="31">
        <f t="shared" si="18"/>
        <v>228475.39981412818</v>
      </c>
      <c r="R17" s="31">
        <f t="shared" si="18"/>
        <v>232291.94482100842</v>
      </c>
      <c r="S17" s="31">
        <f t="shared" si="18"/>
        <v>236172.24293129231</v>
      </c>
      <c r="T17" s="31">
        <f t="shared" si="18"/>
        <v>240117.35910247054</v>
      </c>
      <c r="U17" s="31">
        <f t="shared" si="18"/>
        <v>244128.37608151222</v>
      </c>
      <c r="W17" s="32">
        <f t="shared" si="3"/>
        <v>236887</v>
      </c>
      <c r="Y17">
        <f t="shared" si="4"/>
        <v>0.18374842591297047</v>
      </c>
      <c r="Z17">
        <f t="shared" si="6"/>
        <v>1.6704402355724589E-2</v>
      </c>
    </row>
    <row r="18" spans="1:27" ht="15" customHeight="1" x14ac:dyDescent="0.25">
      <c r="A18" s="9" t="s">
        <v>44</v>
      </c>
      <c r="B18" s="9" t="s">
        <v>45</v>
      </c>
      <c r="C18" s="24">
        <v>231331</v>
      </c>
      <c r="D18" s="25">
        <v>264385</v>
      </c>
      <c r="E18" s="25">
        <v>33054</v>
      </c>
      <c r="F18" s="26">
        <v>14.3</v>
      </c>
      <c r="G18" s="13"/>
      <c r="H18" s="13" t="str">
        <f t="shared" si="7"/>
        <v>Comuna 13</v>
      </c>
      <c r="I18" s="31">
        <f t="shared" si="1"/>
        <v>231331</v>
      </c>
      <c r="J18" s="31">
        <f t="shared" ref="J18:U18" si="19">I18*(1+$Z18)</f>
        <v>234335.90909090909</v>
      </c>
      <c r="K18" s="31">
        <f t="shared" si="19"/>
        <v>237379.850903955</v>
      </c>
      <c r="L18" s="31">
        <f t="shared" si="19"/>
        <v>240463.3324605987</v>
      </c>
      <c r="M18" s="31">
        <f t="shared" si="19"/>
        <v>243586.8673683333</v>
      </c>
      <c r="N18" s="31">
        <f t="shared" si="19"/>
        <v>246750.97590623429</v>
      </c>
      <c r="O18" s="31">
        <f t="shared" si="19"/>
        <v>249956.1851116211</v>
      </c>
      <c r="P18" s="31">
        <f t="shared" si="19"/>
        <v>253203.02886784429</v>
      </c>
      <c r="Q18" s="31">
        <f t="shared" si="19"/>
        <v>256492.04799321314</v>
      </c>
      <c r="R18" s="31">
        <f t="shared" si="19"/>
        <v>259823.79033107837</v>
      </c>
      <c r="S18" s="31">
        <f t="shared" si="19"/>
        <v>263198.81084108487</v>
      </c>
      <c r="T18" s="31">
        <f t="shared" si="19"/>
        <v>266617.67169161007</v>
      </c>
      <c r="U18" s="31">
        <f t="shared" si="19"/>
        <v>270080.94235340261</v>
      </c>
      <c r="W18" s="32">
        <f t="shared" si="3"/>
        <v>264385</v>
      </c>
      <c r="Y18">
        <f t="shared" si="4"/>
        <v>0.14288616743972921</v>
      </c>
      <c r="Z18">
        <f t="shared" si="6"/>
        <v>1.2989651585429928E-2</v>
      </c>
    </row>
    <row r="19" spans="1:27" ht="15" customHeight="1" x14ac:dyDescent="0.25">
      <c r="A19" s="9" t="s">
        <v>46</v>
      </c>
      <c r="B19" s="9" t="s">
        <v>47</v>
      </c>
      <c r="C19" s="24">
        <v>225970</v>
      </c>
      <c r="D19" s="25">
        <v>248635</v>
      </c>
      <c r="E19" s="25">
        <v>22665</v>
      </c>
      <c r="F19" s="26">
        <v>10</v>
      </c>
      <c r="G19" s="13"/>
      <c r="H19" s="13" t="str">
        <f t="shared" si="7"/>
        <v>Comuna 14</v>
      </c>
      <c r="I19" s="31">
        <f t="shared" si="1"/>
        <v>225970</v>
      </c>
      <c r="J19" s="31">
        <f t="shared" ref="J19:U19" si="20">I19*(1+$Z19)</f>
        <v>228030.45454545456</v>
      </c>
      <c r="K19" s="31">
        <f t="shared" si="20"/>
        <v>230109.69686332971</v>
      </c>
      <c r="L19" s="31">
        <f t="shared" si="20"/>
        <v>232207.89826553006</v>
      </c>
      <c r="M19" s="31">
        <f t="shared" si="20"/>
        <v>234325.23162602773</v>
      </c>
      <c r="N19" s="31">
        <f t="shared" si="20"/>
        <v>236461.87139510567</v>
      </c>
      <c r="O19" s="31">
        <f t="shared" si="20"/>
        <v>238617.99361373085</v>
      </c>
      <c r="P19" s="31">
        <f t="shared" si="20"/>
        <v>240793.77592805866</v>
      </c>
      <c r="Q19" s="31">
        <f t="shared" si="20"/>
        <v>242989.39760406935</v>
      </c>
      <c r="R19" s="31">
        <f t="shared" si="20"/>
        <v>245205.03954233803</v>
      </c>
      <c r="S19" s="31">
        <f t="shared" si="20"/>
        <v>247440.88429293933</v>
      </c>
      <c r="T19" s="31">
        <f t="shared" si="20"/>
        <v>249697.11607048803</v>
      </c>
      <c r="U19" s="31">
        <f t="shared" si="20"/>
        <v>251973.92076931678</v>
      </c>
      <c r="W19" s="32">
        <f t="shared" si="3"/>
        <v>248635</v>
      </c>
      <c r="Y19">
        <f t="shared" si="4"/>
        <v>0.1003009249015356</v>
      </c>
      <c r="Z19">
        <f t="shared" si="6"/>
        <v>9.1182659001396004E-3</v>
      </c>
    </row>
    <row r="20" spans="1:27" ht="15" customHeight="1" x14ac:dyDescent="0.25">
      <c r="A20" s="12" t="s">
        <v>48</v>
      </c>
      <c r="B20" s="12" t="s">
        <v>49</v>
      </c>
      <c r="C20" s="27">
        <v>182574</v>
      </c>
      <c r="D20" s="28">
        <v>196876</v>
      </c>
      <c r="E20" s="28">
        <v>14302</v>
      </c>
      <c r="F20" s="29">
        <v>7.8</v>
      </c>
      <c r="G20" s="13"/>
      <c r="H20" s="13" t="str">
        <f t="shared" si="7"/>
        <v>Comuna 15</v>
      </c>
      <c r="I20" s="31">
        <f t="shared" si="1"/>
        <v>182574</v>
      </c>
      <c r="J20" s="31">
        <f t="shared" ref="J20:U20" si="21">I20*(1+$Z20)</f>
        <v>183874.18181818185</v>
      </c>
      <c r="K20" s="31">
        <f t="shared" si="21"/>
        <v>185183.62274642498</v>
      </c>
      <c r="L20" s="31">
        <f t="shared" si="21"/>
        <v>186502.38872252204</v>
      </c>
      <c r="M20" s="31">
        <f t="shared" si="21"/>
        <v>187830.54615383485</v>
      </c>
      <c r="N20" s="31">
        <f t="shared" si="21"/>
        <v>189168.16192063835</v>
      </c>
      <c r="O20" s="31">
        <f t="shared" si="21"/>
        <v>190515.30337948841</v>
      </c>
      <c r="P20" s="31">
        <f t="shared" si="21"/>
        <v>191872.03836661368</v>
      </c>
      <c r="Q20" s="31">
        <f t="shared" si="21"/>
        <v>193238.43520133142</v>
      </c>
      <c r="R20" s="31">
        <f t="shared" si="21"/>
        <v>194614.56268948791</v>
      </c>
      <c r="S20" s="31">
        <f t="shared" si="21"/>
        <v>196000.49012692305</v>
      </c>
      <c r="T20" s="31">
        <f t="shared" si="21"/>
        <v>197396.28730295991</v>
      </c>
      <c r="U20" s="31">
        <f t="shared" si="21"/>
        <v>198802.024503919</v>
      </c>
      <c r="W20" s="32">
        <f t="shared" si="3"/>
        <v>196876</v>
      </c>
      <c r="Y20">
        <f t="shared" si="4"/>
        <v>7.833535990885887E-2</v>
      </c>
      <c r="Z20">
        <f t="shared" si="6"/>
        <v>7.1213963553508064E-3</v>
      </c>
    </row>
    <row r="21" spans="1:27" ht="79.7" customHeight="1" x14ac:dyDescent="0.25">
      <c r="A21" s="37" t="s">
        <v>50</v>
      </c>
      <c r="B21" s="37" t="s">
        <v>11</v>
      </c>
      <c r="C21" s="38" t="s">
        <v>11</v>
      </c>
      <c r="D21" s="38" t="s">
        <v>11</v>
      </c>
      <c r="E21" s="38" t="s">
        <v>11</v>
      </c>
      <c r="F21" s="38" t="s">
        <v>11</v>
      </c>
      <c r="G21" s="13"/>
      <c r="H21" s="13"/>
      <c r="I21" s="13"/>
      <c r="J21" s="5"/>
      <c r="K21" s="14" t="s">
        <v>11</v>
      </c>
      <c r="L21" s="14" t="s">
        <v>11</v>
      </c>
      <c r="M21" s="14"/>
    </row>
    <row r="22" spans="1:27" x14ac:dyDescent="0.25">
      <c r="A22" s="37" t="s">
        <v>17</v>
      </c>
      <c r="B22" s="39" t="s">
        <v>11</v>
      </c>
      <c r="C22" s="38" t="s">
        <v>11</v>
      </c>
      <c r="D22" s="38" t="s">
        <v>11</v>
      </c>
      <c r="E22" s="38" t="s">
        <v>11</v>
      </c>
      <c r="F22" s="38" t="s">
        <v>11</v>
      </c>
      <c r="G22" s="13"/>
      <c r="H22" s="13"/>
      <c r="I22" s="13"/>
      <c r="J22" s="5"/>
      <c r="K22" s="5" t="s">
        <v>11</v>
      </c>
      <c r="L22" t="s">
        <v>11</v>
      </c>
      <c r="N22">
        <v>2016</v>
      </c>
      <c r="O22">
        <v>2017</v>
      </c>
      <c r="P22">
        <v>2018</v>
      </c>
      <c r="Q22">
        <v>2019</v>
      </c>
      <c r="R22">
        <v>2020</v>
      </c>
      <c r="S22">
        <v>2021</v>
      </c>
      <c r="U22" t="s">
        <v>53</v>
      </c>
      <c r="V22" t="s">
        <v>54</v>
      </c>
      <c r="W22" t="s">
        <v>55</v>
      </c>
      <c r="X22" t="s">
        <v>56</v>
      </c>
      <c r="Y22" t="s">
        <v>57</v>
      </c>
      <c r="Z22" t="s">
        <v>58</v>
      </c>
      <c r="AA22" t="s">
        <v>59</v>
      </c>
    </row>
    <row r="23" spans="1:27" x14ac:dyDescent="0.25">
      <c r="A23" s="8" t="s">
        <v>11</v>
      </c>
      <c r="B23" s="8" t="s">
        <v>11</v>
      </c>
      <c r="C23" s="6" t="s">
        <v>11</v>
      </c>
      <c r="D23" s="6" t="s">
        <v>11</v>
      </c>
      <c r="E23" s="6" t="s">
        <v>11</v>
      </c>
      <c r="F23" s="7" t="s">
        <v>11</v>
      </c>
      <c r="G23" s="5" t="s">
        <v>11</v>
      </c>
      <c r="H23" s="5"/>
      <c r="I23" s="5"/>
      <c r="J23" t="s">
        <v>11</v>
      </c>
      <c r="K23" s="5" t="s">
        <v>11</v>
      </c>
      <c r="L23" t="s">
        <v>11</v>
      </c>
      <c r="M23" t="s">
        <v>19</v>
      </c>
      <c r="N23">
        <v>3018776.5687221242</v>
      </c>
      <c r="O23">
        <v>3040763.9643208324</v>
      </c>
      <c r="P23">
        <v>3062911.5061092991</v>
      </c>
      <c r="Q23">
        <v>3085220.3605195372</v>
      </c>
      <c r="R23">
        <v>3107691.7024793192</v>
      </c>
      <c r="S23">
        <v>3130326.715474057</v>
      </c>
      <c r="U23" t="s">
        <v>19</v>
      </c>
      <c r="V23">
        <f>ROUND(N23,0)</f>
        <v>3018777</v>
      </c>
      <c r="W23">
        <f t="shared" ref="W23:AA38" si="22">ROUND(O23,0)</f>
        <v>3040764</v>
      </c>
      <c r="X23">
        <f t="shared" si="22"/>
        <v>3062912</v>
      </c>
      <c r="Y23">
        <f t="shared" si="22"/>
        <v>3085220</v>
      </c>
      <c r="Z23">
        <f t="shared" si="22"/>
        <v>3107692</v>
      </c>
      <c r="AA23">
        <f t="shared" si="22"/>
        <v>3130327</v>
      </c>
    </row>
    <row r="24" spans="1:27" x14ac:dyDescent="0.25">
      <c r="A24" s="8"/>
      <c r="B24" s="8"/>
      <c r="C24" s="10"/>
      <c r="D24" s="10"/>
      <c r="E24" s="10"/>
      <c r="F24" s="4"/>
      <c r="G24" s="5"/>
      <c r="H24" s="5"/>
      <c r="I24" s="5"/>
      <c r="K24" s="5"/>
      <c r="M24" t="s">
        <v>21</v>
      </c>
      <c r="N24">
        <v>215713.01243283364</v>
      </c>
      <c r="O24">
        <v>217395.85788378635</v>
      </c>
      <c r="P24">
        <v>219091.83174447127</v>
      </c>
      <c r="Q24">
        <v>220801.03643376593</v>
      </c>
      <c r="R24">
        <v>222523.57516954991</v>
      </c>
      <c r="S24">
        <v>224259.55197493808</v>
      </c>
      <c r="U24" t="s">
        <v>21</v>
      </c>
      <c r="V24">
        <f t="shared" ref="V24:V38" si="23">ROUND(N24,0)</f>
        <v>215713</v>
      </c>
      <c r="W24">
        <f t="shared" si="22"/>
        <v>217396</v>
      </c>
      <c r="X24">
        <f t="shared" si="22"/>
        <v>219092</v>
      </c>
      <c r="Y24">
        <f t="shared" si="22"/>
        <v>220801</v>
      </c>
      <c r="Z24">
        <f t="shared" si="22"/>
        <v>222524</v>
      </c>
      <c r="AA24">
        <f t="shared" si="22"/>
        <v>224260</v>
      </c>
    </row>
    <row r="25" spans="1:27" x14ac:dyDescent="0.25">
      <c r="A25" s="1"/>
      <c r="B25" s="1"/>
      <c r="C25" s="10"/>
      <c r="D25" s="10"/>
      <c r="E25" s="10"/>
      <c r="F25" s="4"/>
      <c r="G25" s="5"/>
      <c r="H25" s="5"/>
      <c r="I25" s="5"/>
      <c r="K25" s="5"/>
      <c r="M25" t="s">
        <v>23</v>
      </c>
      <c r="N25">
        <v>159968.12506962521</v>
      </c>
      <c r="O25">
        <v>160310.02230064498</v>
      </c>
      <c r="P25">
        <v>160652.65026296841</v>
      </c>
      <c r="Q25">
        <v>160996.01051837546</v>
      </c>
      <c r="R25">
        <v>161340.10463198405</v>
      </c>
      <c r="S25">
        <v>161684.9341722572</v>
      </c>
      <c r="U25" t="s">
        <v>23</v>
      </c>
      <c r="V25">
        <f t="shared" si="23"/>
        <v>159968</v>
      </c>
      <c r="W25">
        <f t="shared" si="22"/>
        <v>160310</v>
      </c>
      <c r="X25">
        <f t="shared" si="22"/>
        <v>160653</v>
      </c>
      <c r="Y25">
        <f t="shared" si="22"/>
        <v>160996</v>
      </c>
      <c r="Z25">
        <f t="shared" si="22"/>
        <v>161340</v>
      </c>
      <c r="AA25">
        <f t="shared" si="22"/>
        <v>161685</v>
      </c>
    </row>
    <row r="26" spans="1:27" x14ac:dyDescent="0.25">
      <c r="M26" t="s">
        <v>25</v>
      </c>
      <c r="N26">
        <v>192334.44104918034</v>
      </c>
      <c r="O26">
        <v>193145.86233014503</v>
      </c>
      <c r="P26">
        <v>193960.70683833625</v>
      </c>
      <c r="Q26">
        <v>194778.98901567823</v>
      </c>
      <c r="R26">
        <v>195600.72336502283</v>
      </c>
      <c r="S26">
        <v>196425.9244504066</v>
      </c>
      <c r="U26" t="s">
        <v>25</v>
      </c>
      <c r="V26">
        <f t="shared" si="23"/>
        <v>192334</v>
      </c>
      <c r="W26">
        <f t="shared" si="22"/>
        <v>193146</v>
      </c>
      <c r="X26">
        <f t="shared" si="22"/>
        <v>193961</v>
      </c>
      <c r="Y26">
        <f t="shared" si="22"/>
        <v>194779</v>
      </c>
      <c r="Z26">
        <f t="shared" si="22"/>
        <v>195601</v>
      </c>
      <c r="AA26">
        <f t="shared" si="22"/>
        <v>196426</v>
      </c>
    </row>
    <row r="27" spans="1:27" x14ac:dyDescent="0.25">
      <c r="M27" t="s">
        <v>27</v>
      </c>
      <c r="N27">
        <v>224311.36112280816</v>
      </c>
      <c r="O27">
        <v>225338.69004861728</v>
      </c>
      <c r="P27">
        <v>226370.72406255265</v>
      </c>
      <c r="Q27">
        <v>227407.48471355904</v>
      </c>
      <c r="R27">
        <v>228448.99364927376</v>
      </c>
      <c r="S27">
        <v>229495.27261647859</v>
      </c>
      <c r="U27" t="s">
        <v>27</v>
      </c>
      <c r="V27">
        <f t="shared" si="23"/>
        <v>224311</v>
      </c>
      <c r="W27">
        <f t="shared" si="22"/>
        <v>225339</v>
      </c>
      <c r="X27">
        <f t="shared" si="22"/>
        <v>226371</v>
      </c>
      <c r="Y27">
        <f t="shared" si="22"/>
        <v>227407</v>
      </c>
      <c r="Z27">
        <f t="shared" si="22"/>
        <v>228449</v>
      </c>
      <c r="AA27">
        <f t="shared" si="22"/>
        <v>229495</v>
      </c>
    </row>
    <row r="28" spans="1:27" x14ac:dyDescent="0.25">
      <c r="M28" t="s">
        <v>29</v>
      </c>
      <c r="N28">
        <v>187494.98264509896</v>
      </c>
      <c r="O28">
        <v>188948.62330270378</v>
      </c>
      <c r="P28">
        <v>190413.53397474647</v>
      </c>
      <c r="Q28">
        <v>191889.80203717155</v>
      </c>
      <c r="R28">
        <v>193377.51554334554</v>
      </c>
      <c r="S28">
        <v>194876.76322930894</v>
      </c>
      <c r="U28" t="s">
        <v>29</v>
      </c>
      <c r="V28">
        <f t="shared" si="23"/>
        <v>187495</v>
      </c>
      <c r="W28">
        <f t="shared" si="22"/>
        <v>188949</v>
      </c>
      <c r="X28">
        <f t="shared" si="22"/>
        <v>190414</v>
      </c>
      <c r="Y28">
        <f t="shared" si="22"/>
        <v>191890</v>
      </c>
      <c r="Z28">
        <f t="shared" si="22"/>
        <v>193378</v>
      </c>
      <c r="AA28">
        <f t="shared" si="22"/>
        <v>194877</v>
      </c>
    </row>
    <row r="29" spans="1:27" x14ac:dyDescent="0.25">
      <c r="M29" t="s">
        <v>31</v>
      </c>
      <c r="N29">
        <v>191306.8786985137</v>
      </c>
      <c r="O29">
        <v>193970.48707726278</v>
      </c>
      <c r="P29">
        <v>196671.1814700831</v>
      </c>
      <c r="Q29">
        <v>199409.47823382754</v>
      </c>
      <c r="R29">
        <v>202185.9009147007</v>
      </c>
      <c r="S29">
        <v>205000.98034835784</v>
      </c>
      <c r="U29" t="s">
        <v>31</v>
      </c>
      <c r="V29">
        <f t="shared" si="23"/>
        <v>191307</v>
      </c>
      <c r="W29">
        <f t="shared" si="22"/>
        <v>193970</v>
      </c>
      <c r="X29">
        <f t="shared" si="22"/>
        <v>196671</v>
      </c>
      <c r="Y29">
        <f t="shared" si="22"/>
        <v>199409</v>
      </c>
      <c r="Z29">
        <f t="shared" si="22"/>
        <v>202186</v>
      </c>
      <c r="AA29">
        <f t="shared" si="22"/>
        <v>205001</v>
      </c>
    </row>
    <row r="30" spans="1:27" x14ac:dyDescent="0.25">
      <c r="M30" t="s">
        <v>33</v>
      </c>
      <c r="N30">
        <v>218042.44665761365</v>
      </c>
      <c r="O30">
        <v>217620.55963302247</v>
      </c>
      <c r="P30">
        <v>217199.48891123952</v>
      </c>
      <c r="Q30">
        <v>216779.23291281288</v>
      </c>
      <c r="R30">
        <v>216359.79006134663</v>
      </c>
      <c r="S30">
        <v>215941.15878349511</v>
      </c>
      <c r="U30" t="s">
        <v>33</v>
      </c>
      <c r="V30">
        <f t="shared" si="23"/>
        <v>218042</v>
      </c>
      <c r="W30">
        <f t="shared" si="22"/>
        <v>217621</v>
      </c>
      <c r="X30">
        <f t="shared" si="22"/>
        <v>217199</v>
      </c>
      <c r="Y30">
        <f t="shared" si="22"/>
        <v>216779</v>
      </c>
      <c r="Z30">
        <f t="shared" si="22"/>
        <v>216360</v>
      </c>
      <c r="AA30">
        <f t="shared" si="22"/>
        <v>215941</v>
      </c>
    </row>
    <row r="31" spans="1:27" x14ac:dyDescent="0.25">
      <c r="M31" t="s">
        <v>35</v>
      </c>
      <c r="N31">
        <v>196777.0846971758</v>
      </c>
      <c r="O31">
        <v>198413.70346030034</v>
      </c>
      <c r="P31">
        <v>200063.93417920687</v>
      </c>
      <c r="Q31">
        <v>201727.89006617453</v>
      </c>
      <c r="R31">
        <v>203405.68527508262</v>
      </c>
      <c r="S31">
        <v>205097.43490924203</v>
      </c>
      <c r="U31" t="s">
        <v>35</v>
      </c>
      <c r="V31">
        <f t="shared" si="23"/>
        <v>196777</v>
      </c>
      <c r="W31">
        <f t="shared" si="22"/>
        <v>198414</v>
      </c>
      <c r="X31">
        <f t="shared" si="22"/>
        <v>200064</v>
      </c>
      <c r="Y31">
        <f t="shared" si="22"/>
        <v>201728</v>
      </c>
      <c r="Z31">
        <f t="shared" si="22"/>
        <v>203406</v>
      </c>
      <c r="AA31">
        <f t="shared" si="22"/>
        <v>205097</v>
      </c>
    </row>
    <row r="32" spans="1:27" x14ac:dyDescent="0.25">
      <c r="M32" t="s">
        <v>37</v>
      </c>
      <c r="N32">
        <v>165800.94430816534</v>
      </c>
      <c r="O32">
        <v>166477.83609306926</v>
      </c>
      <c r="P32">
        <v>167157.49132718262</v>
      </c>
      <c r="Q32">
        <v>167839.92129244396</v>
      </c>
      <c r="R32">
        <v>168525.13731685103</v>
      </c>
      <c r="S32">
        <v>169213.15077464873</v>
      </c>
      <c r="U32" t="s">
        <v>37</v>
      </c>
      <c r="V32">
        <f t="shared" si="23"/>
        <v>165801</v>
      </c>
      <c r="W32">
        <f t="shared" si="22"/>
        <v>166478</v>
      </c>
      <c r="X32">
        <f t="shared" si="22"/>
        <v>167157</v>
      </c>
      <c r="Y32">
        <f t="shared" si="22"/>
        <v>167840</v>
      </c>
      <c r="Z32">
        <f t="shared" si="22"/>
        <v>168525</v>
      </c>
      <c r="AA32">
        <f t="shared" si="22"/>
        <v>169213</v>
      </c>
    </row>
    <row r="33" spans="13:27" x14ac:dyDescent="0.25">
      <c r="M33" t="s">
        <v>39</v>
      </c>
      <c r="N33">
        <v>169866.949597586</v>
      </c>
      <c r="O33">
        <v>170516.37669546809</v>
      </c>
      <c r="P33">
        <v>171168.28665158988</v>
      </c>
      <c r="Q33">
        <v>171822.68895829481</v>
      </c>
      <c r="R33">
        <v>172479.59314421695</v>
      </c>
      <c r="S33">
        <v>173139.00877441984</v>
      </c>
      <c r="U33" t="s">
        <v>39</v>
      </c>
      <c r="V33">
        <f t="shared" si="23"/>
        <v>169867</v>
      </c>
      <c r="W33">
        <f t="shared" si="22"/>
        <v>170516</v>
      </c>
      <c r="X33">
        <f t="shared" si="22"/>
        <v>171168</v>
      </c>
      <c r="Y33">
        <f t="shared" si="22"/>
        <v>171823</v>
      </c>
      <c r="Z33">
        <f t="shared" si="22"/>
        <v>172480</v>
      </c>
      <c r="AA33">
        <f t="shared" si="22"/>
        <v>173139</v>
      </c>
    </row>
    <row r="34" spans="13:27" x14ac:dyDescent="0.25">
      <c r="M34" t="s">
        <v>41</v>
      </c>
      <c r="N34">
        <v>198031.61079833531</v>
      </c>
      <c r="O34">
        <v>199432.24104933266</v>
      </c>
      <c r="P34">
        <v>200842.77762332611</v>
      </c>
      <c r="Q34">
        <v>202263.29058537047</v>
      </c>
      <c r="R34">
        <v>203693.85049607395</v>
      </c>
      <c r="S34">
        <v>205134.52841510306</v>
      </c>
      <c r="U34" t="s">
        <v>41</v>
      </c>
      <c r="V34">
        <f t="shared" si="23"/>
        <v>198032</v>
      </c>
      <c r="W34">
        <f t="shared" si="22"/>
        <v>199432</v>
      </c>
      <c r="X34">
        <f t="shared" si="22"/>
        <v>200843</v>
      </c>
      <c r="Y34">
        <f t="shared" si="22"/>
        <v>202263</v>
      </c>
      <c r="Z34">
        <f t="shared" si="22"/>
        <v>203694</v>
      </c>
      <c r="AA34">
        <f t="shared" si="22"/>
        <v>205135</v>
      </c>
    </row>
    <row r="35" spans="13:27" x14ac:dyDescent="0.25">
      <c r="M35" t="s">
        <v>43</v>
      </c>
      <c r="N35">
        <v>221029.39647912877</v>
      </c>
      <c r="O35">
        <v>224721.5604503591</v>
      </c>
      <c r="P35">
        <v>228475.39981412818</v>
      </c>
      <c r="Q35">
        <v>232291.94482100842</v>
      </c>
      <c r="R35">
        <v>236172.24293129231</v>
      </c>
      <c r="S35">
        <v>240117.35910247054</v>
      </c>
      <c r="U35" t="s">
        <v>43</v>
      </c>
      <c r="V35">
        <f t="shared" si="23"/>
        <v>221029</v>
      </c>
      <c r="W35">
        <f t="shared" si="22"/>
        <v>224722</v>
      </c>
      <c r="X35">
        <f t="shared" si="22"/>
        <v>228475</v>
      </c>
      <c r="Y35">
        <f t="shared" si="22"/>
        <v>232292</v>
      </c>
      <c r="Z35">
        <f t="shared" si="22"/>
        <v>236172</v>
      </c>
      <c r="AA35">
        <f t="shared" si="22"/>
        <v>240117</v>
      </c>
    </row>
    <row r="36" spans="13:27" x14ac:dyDescent="0.25">
      <c r="M36" t="s">
        <v>45</v>
      </c>
      <c r="N36">
        <v>249956.1851116211</v>
      </c>
      <c r="O36">
        <v>253203.02886784429</v>
      </c>
      <c r="P36">
        <v>256492.04799321314</v>
      </c>
      <c r="Q36">
        <v>259823.79033107837</v>
      </c>
      <c r="R36">
        <v>263198.81084108487</v>
      </c>
      <c r="S36">
        <v>266617.67169161007</v>
      </c>
      <c r="U36" t="s">
        <v>45</v>
      </c>
      <c r="V36">
        <f t="shared" si="23"/>
        <v>249956</v>
      </c>
      <c r="W36">
        <f t="shared" si="22"/>
        <v>253203</v>
      </c>
      <c r="X36">
        <f t="shared" si="22"/>
        <v>256492</v>
      </c>
      <c r="Y36">
        <f t="shared" si="22"/>
        <v>259824</v>
      </c>
      <c r="Z36">
        <f t="shared" si="22"/>
        <v>263199</v>
      </c>
      <c r="AA36">
        <f t="shared" si="22"/>
        <v>266618</v>
      </c>
    </row>
    <row r="37" spans="13:27" x14ac:dyDescent="0.25">
      <c r="M37" t="s">
        <v>47</v>
      </c>
      <c r="N37">
        <v>238617.99361373085</v>
      </c>
      <c r="O37">
        <v>240793.77592805866</v>
      </c>
      <c r="P37">
        <v>242989.39760406935</v>
      </c>
      <c r="Q37">
        <v>245205.03954233803</v>
      </c>
      <c r="R37">
        <v>247440.88429293933</v>
      </c>
      <c r="S37">
        <v>249697.11607048803</v>
      </c>
      <c r="U37" t="s">
        <v>47</v>
      </c>
      <c r="V37">
        <f t="shared" si="23"/>
        <v>238618</v>
      </c>
      <c r="W37">
        <f t="shared" si="22"/>
        <v>240794</v>
      </c>
      <c r="X37">
        <f t="shared" si="22"/>
        <v>242989</v>
      </c>
      <c r="Y37">
        <f t="shared" si="22"/>
        <v>245205</v>
      </c>
      <c r="Z37">
        <f t="shared" si="22"/>
        <v>247441</v>
      </c>
      <c r="AA37">
        <f t="shared" si="22"/>
        <v>249697</v>
      </c>
    </row>
    <row r="38" spans="13:27" x14ac:dyDescent="0.25">
      <c r="M38" t="s">
        <v>49</v>
      </c>
      <c r="N38">
        <v>190515.30337948841</v>
      </c>
      <c r="O38">
        <v>191872.03836661368</v>
      </c>
      <c r="P38">
        <v>193238.43520133142</v>
      </c>
      <c r="Q38">
        <v>194614.56268948791</v>
      </c>
      <c r="R38">
        <v>196000.49012692305</v>
      </c>
      <c r="S38">
        <v>197396.28730295991</v>
      </c>
      <c r="U38" t="s">
        <v>49</v>
      </c>
      <c r="V38">
        <f t="shared" si="23"/>
        <v>190515</v>
      </c>
      <c r="W38">
        <f t="shared" si="22"/>
        <v>191872</v>
      </c>
      <c r="X38">
        <f t="shared" si="22"/>
        <v>193238</v>
      </c>
      <c r="Y38">
        <f t="shared" si="22"/>
        <v>194615</v>
      </c>
      <c r="Z38">
        <f t="shared" si="22"/>
        <v>196000</v>
      </c>
      <c r="AA38">
        <f t="shared" si="22"/>
        <v>197396</v>
      </c>
    </row>
  </sheetData>
  <mergeCells count="8">
    <mergeCell ref="A2:G2"/>
    <mergeCell ref="A21:F21"/>
    <mergeCell ref="A22:F22"/>
    <mergeCell ref="A3:A4"/>
    <mergeCell ref="B3:B4"/>
    <mergeCell ref="C3:D3"/>
    <mergeCell ref="E3:E4"/>
    <mergeCell ref="F3:F4"/>
  </mergeCells>
  <pageMargins left="0.7" right="0.7" top="0.75" bottom="0.75" header="0.3" footer="0.3"/>
  <pageSetup orientation="portrait"/>
  <ignoredErrors>
    <ignoredError sqref="A5:A20" numberStoredAsText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Carátula</vt:lpstr>
      <vt:lpstr>Índice</vt:lpstr>
      <vt:lpstr>Cuadro 1.1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Santillán Tatiana</dc:creator>
  <cp:keywords/>
  <dc:description/>
  <cp:lastModifiedBy>User</cp:lastModifiedBy>
  <cp:revision/>
  <dcterms:created xsi:type="dcterms:W3CDTF">2023-11-04T17:26:08Z</dcterms:created>
  <dcterms:modified xsi:type="dcterms:W3CDTF">2024-04-15T01:13:26Z</dcterms:modified>
  <cp:category/>
  <cp:contentStatus/>
</cp:coreProperties>
</file>