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ózsef\Desktop\"/>
    </mc:Choice>
  </mc:AlternateContent>
  <bookViews>
    <workbookView xWindow="0" yWindow="0" windowWidth="21600" windowHeight="9735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M3" i="1" s="1"/>
  <c r="O3" i="1" l="1"/>
  <c r="N3" i="1"/>
  <c r="M4" i="1"/>
  <c r="M25" i="1"/>
  <c r="N25" i="1" s="1"/>
  <c r="O4" i="1" l="1"/>
  <c r="N4" i="1"/>
  <c r="M5" i="1"/>
  <c r="O5" i="1" l="1"/>
  <c r="N5" i="1"/>
  <c r="M6" i="1"/>
  <c r="M7" i="1" l="1"/>
  <c r="O6" i="1"/>
  <c r="N6" i="1"/>
  <c r="N7" i="1" l="1"/>
  <c r="M8" i="1"/>
  <c r="O7" i="1"/>
  <c r="O8" i="1" l="1"/>
  <c r="N8" i="1"/>
  <c r="M9" i="1"/>
  <c r="O9" i="1" l="1"/>
  <c r="N9" i="1"/>
  <c r="M10" i="1"/>
  <c r="M11" i="1" l="1"/>
  <c r="O10" i="1"/>
  <c r="N10" i="1"/>
  <c r="N11" i="1" l="1"/>
  <c r="M12" i="1"/>
  <c r="O11" i="1"/>
  <c r="O12" i="1" l="1"/>
  <c r="N12" i="1"/>
  <c r="M13" i="1"/>
  <c r="O13" i="1" l="1"/>
  <c r="N13" i="1"/>
  <c r="M14" i="1"/>
  <c r="M15" i="1" l="1"/>
  <c r="O14" i="1"/>
  <c r="N14" i="1"/>
  <c r="N15" i="1" l="1"/>
  <c r="M16" i="1"/>
  <c r="O15" i="1"/>
  <c r="O16" i="1" l="1"/>
  <c r="N16" i="1"/>
  <c r="M17" i="1"/>
  <c r="O17" i="1" l="1"/>
  <c r="N17" i="1"/>
  <c r="M18" i="1"/>
  <c r="M19" i="1" l="1"/>
  <c r="O18" i="1"/>
  <c r="N18" i="1"/>
  <c r="N19" i="1" l="1"/>
  <c r="O19" i="1"/>
  <c r="M22" i="1"/>
  <c r="M23" i="1"/>
  <c r="M24" i="1" s="1"/>
</calcChain>
</file>

<file path=xl/sharedStrings.xml><?xml version="1.0" encoding="utf-8"?>
<sst xmlns="http://schemas.openxmlformats.org/spreadsheetml/2006/main" count="69" uniqueCount="32">
  <si>
    <t>Móricz Zsigmond körtér</t>
  </si>
  <si>
    <t>Budafoki út</t>
  </si>
  <si>
    <t>Petőfi híd, budai hídfő</t>
  </si>
  <si>
    <t>Mester utca</t>
  </si>
  <si>
    <t>Baross utca</t>
  </si>
  <si>
    <t>Rákóczi tér</t>
  </si>
  <si>
    <t>Wesselényi utca</t>
  </si>
  <si>
    <t>Király utca</t>
  </si>
  <si>
    <t>Jászai Mari tér</t>
  </si>
  <si>
    <t>Margitsziget</t>
  </si>
  <si>
    <t>Mechwart liget</t>
  </si>
  <si>
    <t>Széna tér</t>
  </si>
  <si>
    <t>Boráros tér</t>
  </si>
  <si>
    <t>Blaha Lujza tér</t>
  </si>
  <si>
    <t>Oktogon</t>
  </si>
  <si>
    <t>Nyugati pályaudvar</t>
  </si>
  <si>
    <t>Margit híd</t>
  </si>
  <si>
    <t>Moszkva tér</t>
  </si>
  <si>
    <t>Felszállók</t>
  </si>
  <si>
    <t>Leszállók</t>
  </si>
  <si>
    <t>Összesen</t>
  </si>
  <si>
    <t>Utasszám</t>
  </si>
  <si>
    <t>Megálló</t>
  </si>
  <si>
    <t>Férőhely</t>
  </si>
  <si>
    <t>Ülőhely</t>
  </si>
  <si>
    <t>Álló utasok minimum</t>
  </si>
  <si>
    <t>Kihasználtság</t>
  </si>
  <si>
    <t>Combino villamos a 6-os vonalán</t>
  </si>
  <si>
    <t>Legnagyobb utasszám</t>
  </si>
  <si>
    <t>Átlagos utasszám</t>
  </si>
  <si>
    <t>Nagy kihasználtságú</t>
  </si>
  <si>
    <t>Legtöbb felszálló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</si>
</sst>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. ajtó&quot;"/>
    <numFmt numFmtId="177" formatCode="0.0%"/>
  </numFmts>
  <fonts count="3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6" fontId="0" fillId="0" borderId="0" xfId="0" applyNumberFormat="1"/>
    <xf numFmtId="0" fontId="0" fillId="0" borderId="0" xfId="0" applyAlignment="1">
      <alignment wrapText="1"/>
    </xf>
    <xf numFmtId="177" fontId="0" fillId="0" borderId="0" xfId="0" applyNumberFormat="1"/>
    <xf numFmtId="0" fontId="2" fillId="0" borderId="0" xfId="0" applyFont="1"/>
    <xf numFmtId="177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A 6-os villamos k</a:t>
            </a:r>
            <a:r>
              <a:rPr lang="en-US"/>
              <a:t>ihasználtság</a:t>
            </a:r>
            <a:r>
              <a:rPr lang="hu-HU"/>
              <a:t>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1288014311269"/>
          <c:y val="0.14545454545454545"/>
          <c:w val="0.81216457960644006"/>
          <c:h val="0.51688311688311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Munka1!$O$2</c:f>
              <c:strCache>
                <c:ptCount val="1"/>
                <c:pt idx="0">
                  <c:v>Kihasználtság</c:v>
                </c:pt>
              </c:strCache>
            </c:strRef>
          </c:tx>
          <c:invertIfNegative val="0"/>
          <c:cat>
            <c:strRef>
              <c:f>Munka1!$L$3:$L$20</c:f>
              <c:strCache>
                <c:ptCount val="18"/>
                <c:pt idx="0">
                  <c:v>Móricz Zsigmond körtér</c:v>
                </c:pt>
                <c:pt idx="1">
                  <c:v>Budafoki út</c:v>
                </c:pt>
                <c:pt idx="2">
                  <c:v>Petőfi híd, budai hídfő</c:v>
                </c:pt>
                <c:pt idx="3">
                  <c:v>Boráros tér</c:v>
                </c:pt>
                <c:pt idx="4">
                  <c:v>Mester utca</c:v>
                </c:pt>
                <c:pt idx="5">
                  <c:v>Baross utca</c:v>
                </c:pt>
                <c:pt idx="6">
                  <c:v>Rákóczi tér</c:v>
                </c:pt>
                <c:pt idx="7">
                  <c:v>Blaha Lujza tér</c:v>
                </c:pt>
                <c:pt idx="8">
                  <c:v>Wesselényi utca</c:v>
                </c:pt>
                <c:pt idx="9">
                  <c:v>Király utca</c:v>
                </c:pt>
                <c:pt idx="10">
                  <c:v>Oktogon</c:v>
                </c:pt>
                <c:pt idx="11">
                  <c:v>Nyugati pályaudvar</c:v>
                </c:pt>
                <c:pt idx="12">
                  <c:v>Jászai Mari tér</c:v>
                </c:pt>
                <c:pt idx="13">
                  <c:v>Margitsziget</c:v>
                </c:pt>
                <c:pt idx="14">
                  <c:v>Margit híd</c:v>
                </c:pt>
                <c:pt idx="15">
                  <c:v>Mechwart liget</c:v>
                </c:pt>
                <c:pt idx="16">
                  <c:v>Széna tér</c:v>
                </c:pt>
                <c:pt idx="17">
                  <c:v>Moszkva tér</c:v>
                </c:pt>
              </c:strCache>
            </c:strRef>
          </c:cat>
          <c:val>
            <c:numRef>
              <c:f>Munka1!$O$3:$O$20</c:f>
              <c:numCache>
                <c:formatCode>0.0%</c:formatCode>
                <c:ptCount val="18"/>
                <c:pt idx="0">
                  <c:v>0.33994334277620397</c:v>
                </c:pt>
                <c:pt idx="1">
                  <c:v>0.33144475920679889</c:v>
                </c:pt>
                <c:pt idx="2">
                  <c:v>0.28895184135977336</c:v>
                </c:pt>
                <c:pt idx="3">
                  <c:v>0.56090651558073656</c:v>
                </c:pt>
                <c:pt idx="4">
                  <c:v>0.49858356940509913</c:v>
                </c:pt>
                <c:pt idx="5">
                  <c:v>0.61473087818696881</c:v>
                </c:pt>
                <c:pt idx="6">
                  <c:v>0.61189801699716717</c:v>
                </c:pt>
                <c:pt idx="7">
                  <c:v>0.85552407932011332</c:v>
                </c:pt>
                <c:pt idx="8">
                  <c:v>0.85552407932011332</c:v>
                </c:pt>
                <c:pt idx="9">
                  <c:v>0.76770538243626063</c:v>
                </c:pt>
                <c:pt idx="10">
                  <c:v>0.69971671388101986</c:v>
                </c:pt>
                <c:pt idx="11">
                  <c:v>0.47875354107648727</c:v>
                </c:pt>
                <c:pt idx="12">
                  <c:v>0.36827195467422097</c:v>
                </c:pt>
                <c:pt idx="13">
                  <c:v>0.38526912181303113</c:v>
                </c:pt>
                <c:pt idx="14">
                  <c:v>0.26912181303116145</c:v>
                </c:pt>
                <c:pt idx="15">
                  <c:v>0.15864022662889518</c:v>
                </c:pt>
                <c:pt idx="16">
                  <c:v>0.16997167138810199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03992"/>
        <c:axId val="341902816"/>
      </c:barChart>
      <c:catAx>
        <c:axId val="34190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902816"/>
        <c:crosses val="autoZero"/>
        <c:auto val="1"/>
        <c:lblAlgn val="ctr"/>
        <c:lblOffset val="100"/>
        <c:noMultiLvlLbl val="0"/>
      </c:catAx>
      <c:valAx>
        <c:axId val="341902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4190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25</xdr:row>
      <xdr:rowOff>200025</xdr:rowOff>
    </xdr:from>
    <xdr:to>
      <xdr:col>16</xdr:col>
      <xdr:colOff>457200</xdr:colOff>
      <xdr:row>44</xdr:row>
      <xdr:rowOff>104775</xdr:rowOff>
    </xdr:to>
    <xdr:graphicFrame macro="">
      <xdr:nvGraphicFramePr>
        <xdr:cNvPr id="103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9" workbookViewId="0">
      <selection activeCell="L25" sqref="L25"/>
    </sheetView>
  </sheetViews>
  <sheetFormatPr defaultRowHeight="15" x14ac:dyDescent="0.25"/>
  <cols>
    <col min="1" max="1" width="22.140625" bestFit="1" customWidth="1"/>
    <col min="2" max="9" width="6.42578125" bestFit="1" customWidth="1"/>
    <col min="10" max="10" width="9.28515625" bestFit="1" customWidth="1"/>
    <col min="12" max="12" width="22.140625" bestFit="1" customWidth="1"/>
    <col min="13" max="13" width="9.28515625" bestFit="1" customWidth="1"/>
    <col min="14" max="14" width="13.28515625" bestFit="1" customWidth="1"/>
    <col min="15" max="15" width="12.85546875" bestFit="1" customWidth="1"/>
  </cols>
  <sheetData>
    <row r="1" spans="1:15" ht="26.25" x14ac:dyDescent="0.4">
      <c r="A1" s="8" t="s">
        <v>27</v>
      </c>
      <c r="B1" s="9"/>
      <c r="C1" s="9"/>
      <c r="D1" s="9"/>
      <c r="E1" s="9"/>
      <c r="F1" s="9"/>
      <c r="G1" s="9"/>
      <c r="H1" s="9"/>
      <c r="I1" s="9"/>
      <c r="J1" s="9"/>
      <c r="L1" s="1" t="s">
        <v>23</v>
      </c>
      <c r="M1" s="1">
        <v>353</v>
      </c>
      <c r="N1" s="1" t="s">
        <v>24</v>
      </c>
      <c r="O1" s="1">
        <v>64</v>
      </c>
    </row>
    <row r="2" spans="1:15" ht="32.25" x14ac:dyDescent="0.4">
      <c r="A2" s="1" t="s">
        <v>18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t="s">
        <v>20</v>
      </c>
      <c r="L2" s="1" t="s">
        <v>22</v>
      </c>
      <c r="M2" t="s">
        <v>21</v>
      </c>
      <c r="N2" s="3" t="s">
        <v>25</v>
      </c>
      <c r="O2" t="s">
        <v>26</v>
      </c>
    </row>
    <row r="3" spans="1:15" x14ac:dyDescent="0.25">
      <c r="A3" t="s">
        <v>0</v>
      </c>
      <c r="B3">
        <v>23</v>
      </c>
      <c r="C3">
        <v>18</v>
      </c>
      <c r="D3">
        <v>10</v>
      </c>
      <c r="E3">
        <v>5</v>
      </c>
      <c r="F3">
        <v>12</v>
      </c>
      <c r="G3">
        <v>8</v>
      </c>
      <c r="H3">
        <v>9</v>
      </c>
      <c r="I3">
        <v>35</v>
      </c>
      <c r="J3" s="5">
        <f>SUM(B3:I3)</f>
        <v>120</v>
      </c>
      <c r="L3" t="s">
        <v>0</v>
      </c>
      <c r="M3" s="5">
        <f>J3</f>
        <v>120</v>
      </c>
      <c r="N3" s="5">
        <f>IF((M3-O$1)&gt;=0,M3-O$1,0)</f>
        <v>56</v>
      </c>
      <c r="O3" s="6">
        <f>M3/M$1</f>
        <v>0.33994334277620397</v>
      </c>
    </row>
    <row r="4" spans="1:15" x14ac:dyDescent="0.25">
      <c r="A4" t="s">
        <v>1</v>
      </c>
      <c r="B4">
        <v>9</v>
      </c>
      <c r="C4">
        <v>6</v>
      </c>
      <c r="D4">
        <v>1</v>
      </c>
      <c r="E4">
        <v>2</v>
      </c>
      <c r="F4">
        <v>10</v>
      </c>
      <c r="G4">
        <v>4</v>
      </c>
      <c r="H4">
        <v>5</v>
      </c>
      <c r="I4">
        <v>5</v>
      </c>
      <c r="J4" s="5">
        <f t="shared" ref="J4:J20" si="0">SUM(B4:I4)</f>
        <v>42</v>
      </c>
      <c r="L4" t="s">
        <v>1</v>
      </c>
      <c r="M4" s="5">
        <f>M3+J4-J28</f>
        <v>117</v>
      </c>
      <c r="N4" s="5">
        <f t="shared" ref="N4:N19" si="1">IF((M4-O$1)&gt;=0,M4-O$1,0)</f>
        <v>53</v>
      </c>
      <c r="O4" s="6">
        <f t="shared" ref="O4:O19" si="2">M4/M$1</f>
        <v>0.33144475920679889</v>
      </c>
    </row>
    <row r="5" spans="1:15" x14ac:dyDescent="0.25">
      <c r="A5" t="s">
        <v>2</v>
      </c>
      <c r="B5">
        <v>6</v>
      </c>
      <c r="C5">
        <v>1</v>
      </c>
      <c r="D5">
        <v>9</v>
      </c>
      <c r="E5">
        <v>2</v>
      </c>
      <c r="F5">
        <v>2</v>
      </c>
      <c r="G5">
        <v>8</v>
      </c>
      <c r="H5">
        <v>6</v>
      </c>
      <c r="I5">
        <v>9</v>
      </c>
      <c r="J5" s="5">
        <f t="shared" si="0"/>
        <v>43</v>
      </c>
      <c r="L5" t="s">
        <v>2</v>
      </c>
      <c r="M5" s="5">
        <f t="shared" ref="M5:M19" si="3">M4+J5-J29</f>
        <v>102</v>
      </c>
      <c r="N5" s="5">
        <f t="shared" si="1"/>
        <v>38</v>
      </c>
      <c r="O5" s="6">
        <f t="shared" si="2"/>
        <v>0.28895184135977336</v>
      </c>
    </row>
    <row r="6" spans="1:15" x14ac:dyDescent="0.25">
      <c r="A6" t="s">
        <v>12</v>
      </c>
      <c r="B6">
        <v>32</v>
      </c>
      <c r="C6">
        <v>18</v>
      </c>
      <c r="D6">
        <v>9</v>
      </c>
      <c r="E6">
        <v>6</v>
      </c>
      <c r="F6">
        <v>2</v>
      </c>
      <c r="G6">
        <v>19</v>
      </c>
      <c r="H6">
        <v>30</v>
      </c>
      <c r="I6">
        <v>23</v>
      </c>
      <c r="J6" s="5">
        <f t="shared" si="0"/>
        <v>139</v>
      </c>
      <c r="L6" t="s">
        <v>12</v>
      </c>
      <c r="M6" s="5">
        <f t="shared" si="3"/>
        <v>198</v>
      </c>
      <c r="N6" s="5">
        <f t="shared" si="1"/>
        <v>134</v>
      </c>
      <c r="O6" s="6">
        <f t="shared" si="2"/>
        <v>0.56090651558073656</v>
      </c>
    </row>
    <row r="7" spans="1:15" x14ac:dyDescent="0.25">
      <c r="A7" t="s">
        <v>3</v>
      </c>
      <c r="B7">
        <v>3</v>
      </c>
      <c r="C7">
        <v>2</v>
      </c>
      <c r="D7">
        <v>7</v>
      </c>
      <c r="E7">
        <v>2</v>
      </c>
      <c r="F7">
        <v>4</v>
      </c>
      <c r="G7">
        <v>2</v>
      </c>
      <c r="H7">
        <v>0</v>
      </c>
      <c r="I7">
        <v>1</v>
      </c>
      <c r="J7" s="5">
        <f t="shared" si="0"/>
        <v>21</v>
      </c>
      <c r="L7" t="s">
        <v>3</v>
      </c>
      <c r="M7" s="5">
        <f t="shared" si="3"/>
        <v>176</v>
      </c>
      <c r="N7" s="5">
        <f t="shared" si="1"/>
        <v>112</v>
      </c>
      <c r="O7" s="6">
        <f t="shared" si="2"/>
        <v>0.49858356940509913</v>
      </c>
    </row>
    <row r="8" spans="1:15" x14ac:dyDescent="0.25">
      <c r="A8" t="s">
        <v>4</v>
      </c>
      <c r="B8">
        <v>19</v>
      </c>
      <c r="C8">
        <v>13</v>
      </c>
      <c r="D8">
        <v>4</v>
      </c>
      <c r="E8">
        <v>13</v>
      </c>
      <c r="F8">
        <v>8</v>
      </c>
      <c r="G8">
        <v>7</v>
      </c>
      <c r="H8">
        <v>12</v>
      </c>
      <c r="I8">
        <v>18</v>
      </c>
      <c r="J8" s="5">
        <f t="shared" si="0"/>
        <v>94</v>
      </c>
      <c r="L8" t="s">
        <v>4</v>
      </c>
      <c r="M8" s="5">
        <f t="shared" si="3"/>
        <v>217</v>
      </c>
      <c r="N8" s="5">
        <f t="shared" si="1"/>
        <v>153</v>
      </c>
      <c r="O8" s="6">
        <f t="shared" si="2"/>
        <v>0.61473087818696881</v>
      </c>
    </row>
    <row r="9" spans="1:15" x14ac:dyDescent="0.25">
      <c r="A9" t="s">
        <v>5</v>
      </c>
      <c r="B9">
        <v>5</v>
      </c>
      <c r="C9">
        <v>6</v>
      </c>
      <c r="D9">
        <v>4</v>
      </c>
      <c r="E9">
        <v>6</v>
      </c>
      <c r="F9">
        <v>6</v>
      </c>
      <c r="G9">
        <v>8</v>
      </c>
      <c r="H9">
        <v>4</v>
      </c>
      <c r="I9">
        <v>2</v>
      </c>
      <c r="J9" s="5">
        <f t="shared" si="0"/>
        <v>41</v>
      </c>
      <c r="L9" t="s">
        <v>5</v>
      </c>
      <c r="M9" s="5">
        <f t="shared" si="3"/>
        <v>216</v>
      </c>
      <c r="N9" s="5">
        <f t="shared" si="1"/>
        <v>152</v>
      </c>
      <c r="O9" s="6">
        <f t="shared" si="2"/>
        <v>0.61189801699716717</v>
      </c>
    </row>
    <row r="10" spans="1:15" x14ac:dyDescent="0.25">
      <c r="A10" t="s">
        <v>13</v>
      </c>
      <c r="B10">
        <v>27</v>
      </c>
      <c r="C10">
        <v>23</v>
      </c>
      <c r="D10">
        <v>7</v>
      </c>
      <c r="E10">
        <v>19</v>
      </c>
      <c r="F10">
        <v>21</v>
      </c>
      <c r="G10">
        <v>12</v>
      </c>
      <c r="H10">
        <v>15</v>
      </c>
      <c r="I10">
        <v>26</v>
      </c>
      <c r="J10" s="5">
        <f t="shared" si="0"/>
        <v>150</v>
      </c>
      <c r="L10" t="s">
        <v>13</v>
      </c>
      <c r="M10" s="5">
        <f t="shared" si="3"/>
        <v>302</v>
      </c>
      <c r="N10" s="5">
        <f t="shared" si="1"/>
        <v>238</v>
      </c>
      <c r="O10" s="6">
        <f t="shared" si="2"/>
        <v>0.85552407932011332</v>
      </c>
    </row>
    <row r="11" spans="1:15" x14ac:dyDescent="0.25">
      <c r="A11" t="s">
        <v>6</v>
      </c>
      <c r="B11">
        <v>4</v>
      </c>
      <c r="C11">
        <v>7</v>
      </c>
      <c r="D11">
        <v>9</v>
      </c>
      <c r="E11">
        <v>8</v>
      </c>
      <c r="F11">
        <v>4</v>
      </c>
      <c r="G11">
        <v>2</v>
      </c>
      <c r="H11">
        <v>10</v>
      </c>
      <c r="I11">
        <v>1</v>
      </c>
      <c r="J11" s="5">
        <f t="shared" si="0"/>
        <v>45</v>
      </c>
      <c r="L11" t="s">
        <v>6</v>
      </c>
      <c r="M11" s="5">
        <f t="shared" si="3"/>
        <v>302</v>
      </c>
      <c r="N11" s="5">
        <f t="shared" si="1"/>
        <v>238</v>
      </c>
      <c r="O11" s="6">
        <f t="shared" si="2"/>
        <v>0.85552407932011332</v>
      </c>
    </row>
    <row r="12" spans="1:15" x14ac:dyDescent="0.25">
      <c r="A12" t="s">
        <v>7</v>
      </c>
      <c r="B12">
        <v>10</v>
      </c>
      <c r="C12">
        <v>1</v>
      </c>
      <c r="D12">
        <v>9</v>
      </c>
      <c r="E12">
        <v>0</v>
      </c>
      <c r="F12">
        <v>5</v>
      </c>
      <c r="G12">
        <v>5</v>
      </c>
      <c r="H12">
        <v>2</v>
      </c>
      <c r="I12">
        <v>4</v>
      </c>
      <c r="J12" s="5">
        <f t="shared" si="0"/>
        <v>36</v>
      </c>
      <c r="L12" t="s">
        <v>7</v>
      </c>
      <c r="M12" s="5">
        <f t="shared" si="3"/>
        <v>271</v>
      </c>
      <c r="N12" s="5">
        <f t="shared" si="1"/>
        <v>207</v>
      </c>
      <c r="O12" s="6">
        <f t="shared" si="2"/>
        <v>0.76770538243626063</v>
      </c>
    </row>
    <row r="13" spans="1:15" x14ac:dyDescent="0.25">
      <c r="A13" t="s">
        <v>14</v>
      </c>
      <c r="B13">
        <v>11</v>
      </c>
      <c r="C13">
        <v>5</v>
      </c>
      <c r="D13">
        <v>8</v>
      </c>
      <c r="E13">
        <v>8</v>
      </c>
      <c r="F13">
        <v>0</v>
      </c>
      <c r="G13">
        <v>1</v>
      </c>
      <c r="H13">
        <v>1</v>
      </c>
      <c r="I13">
        <v>9</v>
      </c>
      <c r="J13" s="5">
        <f t="shared" si="0"/>
        <v>43</v>
      </c>
      <c r="L13" t="s">
        <v>14</v>
      </c>
      <c r="M13" s="5">
        <f t="shared" si="3"/>
        <v>247</v>
      </c>
      <c r="N13" s="5">
        <f t="shared" si="1"/>
        <v>183</v>
      </c>
      <c r="O13" s="6">
        <f t="shared" si="2"/>
        <v>0.69971671388101986</v>
      </c>
    </row>
    <row r="14" spans="1:15" x14ac:dyDescent="0.25">
      <c r="A14" t="s">
        <v>15</v>
      </c>
      <c r="B14">
        <v>19</v>
      </c>
      <c r="C14">
        <v>10</v>
      </c>
      <c r="D14">
        <v>9</v>
      </c>
      <c r="E14">
        <v>10</v>
      </c>
      <c r="F14">
        <v>4</v>
      </c>
      <c r="G14">
        <v>4</v>
      </c>
      <c r="H14">
        <v>8</v>
      </c>
      <c r="I14">
        <v>13</v>
      </c>
      <c r="J14" s="5">
        <f t="shared" si="0"/>
        <v>77</v>
      </c>
      <c r="L14" t="s">
        <v>15</v>
      </c>
      <c r="M14" s="5">
        <f t="shared" si="3"/>
        <v>169</v>
      </c>
      <c r="N14" s="5">
        <f t="shared" si="1"/>
        <v>105</v>
      </c>
      <c r="O14" s="6">
        <f t="shared" si="2"/>
        <v>0.47875354107648727</v>
      </c>
    </row>
    <row r="15" spans="1:15" x14ac:dyDescent="0.25">
      <c r="A15" t="s">
        <v>8</v>
      </c>
      <c r="B15">
        <v>9</v>
      </c>
      <c r="C15">
        <v>7</v>
      </c>
      <c r="D15">
        <v>6</v>
      </c>
      <c r="E15">
        <v>10</v>
      </c>
      <c r="F15">
        <v>8</v>
      </c>
      <c r="G15">
        <v>3</v>
      </c>
      <c r="H15">
        <v>3</v>
      </c>
      <c r="I15">
        <v>11</v>
      </c>
      <c r="J15" s="5">
        <f t="shared" si="0"/>
        <v>57</v>
      </c>
      <c r="L15" t="s">
        <v>8</v>
      </c>
      <c r="M15" s="5">
        <f t="shared" si="3"/>
        <v>130</v>
      </c>
      <c r="N15" s="5">
        <f t="shared" si="1"/>
        <v>66</v>
      </c>
      <c r="O15" s="6">
        <f t="shared" si="2"/>
        <v>0.36827195467422097</v>
      </c>
    </row>
    <row r="16" spans="1:15" x14ac:dyDescent="0.25">
      <c r="A16" t="s">
        <v>9</v>
      </c>
      <c r="B16">
        <v>2</v>
      </c>
      <c r="C16">
        <v>3</v>
      </c>
      <c r="D16">
        <v>0</v>
      </c>
      <c r="E16">
        <v>3</v>
      </c>
      <c r="F16">
        <v>0</v>
      </c>
      <c r="G16">
        <v>4</v>
      </c>
      <c r="H16">
        <v>0</v>
      </c>
      <c r="I16">
        <v>4</v>
      </c>
      <c r="J16" s="5">
        <f t="shared" si="0"/>
        <v>16</v>
      </c>
      <c r="L16" t="s">
        <v>9</v>
      </c>
      <c r="M16" s="5">
        <f t="shared" si="3"/>
        <v>136</v>
      </c>
      <c r="N16" s="5">
        <f t="shared" si="1"/>
        <v>72</v>
      </c>
      <c r="O16" s="6">
        <f t="shared" si="2"/>
        <v>0.38526912181303113</v>
      </c>
    </row>
    <row r="17" spans="1:15" x14ac:dyDescent="0.25">
      <c r="A17" t="s">
        <v>16</v>
      </c>
      <c r="B17">
        <v>15</v>
      </c>
      <c r="C17">
        <v>3</v>
      </c>
      <c r="D17">
        <v>3</v>
      </c>
      <c r="E17">
        <v>3</v>
      </c>
      <c r="F17">
        <v>4</v>
      </c>
      <c r="G17">
        <v>6</v>
      </c>
      <c r="H17">
        <v>8</v>
      </c>
      <c r="I17">
        <v>10</v>
      </c>
      <c r="J17" s="5">
        <f t="shared" si="0"/>
        <v>52</v>
      </c>
      <c r="L17" t="s">
        <v>16</v>
      </c>
      <c r="M17" s="5">
        <f t="shared" si="3"/>
        <v>95</v>
      </c>
      <c r="N17" s="5">
        <f t="shared" si="1"/>
        <v>31</v>
      </c>
      <c r="O17" s="6">
        <f t="shared" si="2"/>
        <v>0.26912181303116145</v>
      </c>
    </row>
    <row r="18" spans="1:15" x14ac:dyDescent="0.25">
      <c r="A18" t="s">
        <v>10</v>
      </c>
      <c r="B18">
        <v>2</v>
      </c>
      <c r="C18">
        <v>3</v>
      </c>
      <c r="D18">
        <v>1</v>
      </c>
      <c r="E18">
        <v>1</v>
      </c>
      <c r="F18">
        <v>1</v>
      </c>
      <c r="G18">
        <v>6</v>
      </c>
      <c r="H18">
        <v>2</v>
      </c>
      <c r="I18">
        <v>1</v>
      </c>
      <c r="J18" s="5">
        <f t="shared" si="0"/>
        <v>17</v>
      </c>
      <c r="L18" t="s">
        <v>10</v>
      </c>
      <c r="M18" s="5">
        <f t="shared" si="3"/>
        <v>56</v>
      </c>
      <c r="N18" s="5">
        <f t="shared" si="1"/>
        <v>0</v>
      </c>
      <c r="O18" s="6">
        <f t="shared" si="2"/>
        <v>0.15864022662889518</v>
      </c>
    </row>
    <row r="19" spans="1:15" x14ac:dyDescent="0.25">
      <c r="A19" t="s">
        <v>11</v>
      </c>
      <c r="B19">
        <v>7</v>
      </c>
      <c r="C19">
        <v>2</v>
      </c>
      <c r="D19">
        <v>3</v>
      </c>
      <c r="E19">
        <v>6</v>
      </c>
      <c r="F19">
        <v>8</v>
      </c>
      <c r="G19">
        <v>9</v>
      </c>
      <c r="H19">
        <v>7</v>
      </c>
      <c r="I19">
        <v>4</v>
      </c>
      <c r="J19" s="5">
        <f t="shared" si="0"/>
        <v>46</v>
      </c>
      <c r="L19" t="s">
        <v>11</v>
      </c>
      <c r="M19" s="5">
        <f t="shared" si="3"/>
        <v>60</v>
      </c>
      <c r="N19" s="5">
        <f t="shared" si="1"/>
        <v>0</v>
      </c>
      <c r="O19" s="6">
        <f t="shared" si="2"/>
        <v>0.16997167138810199</v>
      </c>
    </row>
    <row r="20" spans="1:15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5">
        <f t="shared" si="0"/>
        <v>0</v>
      </c>
      <c r="L20" t="s">
        <v>17</v>
      </c>
      <c r="O20" s="4"/>
    </row>
    <row r="22" spans="1:15" x14ac:dyDescent="0.25">
      <c r="L22" t="s">
        <v>28</v>
      </c>
      <c r="M22" s="5">
        <f>MAX(M3:M19)</f>
        <v>302</v>
      </c>
      <c r="N22" s="5"/>
    </row>
    <row r="23" spans="1:15" x14ac:dyDescent="0.25">
      <c r="L23" t="s">
        <v>29</v>
      </c>
      <c r="M23" s="7">
        <f>AVERAGE(M3:M19)</f>
        <v>171.41176470588235</v>
      </c>
      <c r="N23" s="5"/>
    </row>
    <row r="24" spans="1:15" x14ac:dyDescent="0.25">
      <c r="L24" t="s">
        <v>30</v>
      </c>
      <c r="M24" s="5">
        <f>COUNTIF(M3:M19,"&gt;"&amp;M23)</f>
        <v>8</v>
      </c>
      <c r="N24" s="5"/>
    </row>
    <row r="25" spans="1:15" x14ac:dyDescent="0.25">
      <c r="L25" t="s">
        <v>31</v>
      </c>
      <c r="M25" s="5">
        <f>MAX(J3:J20)</f>
        <v>150</v>
      </c>
      <c r="N25" s="5" t="str">
        <f>INDEX(A3:A20,MATCH(M25,J3:J20,0),1)</f>
        <v>Blaha Lujza tér</v>
      </c>
    </row>
    <row r="26" spans="1:15" ht="26.25" x14ac:dyDescent="0.4">
      <c r="A26" s="1" t="s">
        <v>19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t="s">
        <v>20</v>
      </c>
    </row>
    <row r="27" spans="1:15" x14ac:dyDescent="0.25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5">
        <f>SUM(B27:I27)</f>
        <v>0</v>
      </c>
    </row>
    <row r="28" spans="1:15" x14ac:dyDescent="0.25">
      <c r="A28" t="s">
        <v>1</v>
      </c>
      <c r="B28">
        <v>7</v>
      </c>
      <c r="C28">
        <v>4</v>
      </c>
      <c r="D28">
        <v>5</v>
      </c>
      <c r="E28">
        <v>4</v>
      </c>
      <c r="F28">
        <v>8</v>
      </c>
      <c r="G28">
        <v>4</v>
      </c>
      <c r="H28">
        <v>5</v>
      </c>
      <c r="I28">
        <v>8</v>
      </c>
      <c r="J28" s="5">
        <f t="shared" ref="J28:J44" si="4">SUM(B28:I28)</f>
        <v>45</v>
      </c>
    </row>
    <row r="29" spans="1:15" x14ac:dyDescent="0.25">
      <c r="A29" t="s">
        <v>2</v>
      </c>
      <c r="B29">
        <v>17</v>
      </c>
      <c r="C29">
        <v>8</v>
      </c>
      <c r="D29">
        <v>2</v>
      </c>
      <c r="E29">
        <v>1</v>
      </c>
      <c r="F29">
        <v>6</v>
      </c>
      <c r="G29">
        <v>7</v>
      </c>
      <c r="H29">
        <v>6</v>
      </c>
      <c r="I29">
        <v>11</v>
      </c>
      <c r="J29" s="5">
        <f t="shared" si="4"/>
        <v>58</v>
      </c>
    </row>
    <row r="30" spans="1:15" x14ac:dyDescent="0.25">
      <c r="A30" t="s">
        <v>12</v>
      </c>
      <c r="B30">
        <v>12</v>
      </c>
      <c r="C30">
        <v>6</v>
      </c>
      <c r="D30">
        <v>3</v>
      </c>
      <c r="E30">
        <v>0</v>
      </c>
      <c r="F30">
        <v>3</v>
      </c>
      <c r="G30">
        <v>4</v>
      </c>
      <c r="H30">
        <v>7</v>
      </c>
      <c r="I30">
        <v>8</v>
      </c>
      <c r="J30" s="5">
        <f t="shared" si="4"/>
        <v>43</v>
      </c>
    </row>
    <row r="31" spans="1:15" x14ac:dyDescent="0.25">
      <c r="A31" t="s">
        <v>3</v>
      </c>
      <c r="B31">
        <v>8</v>
      </c>
      <c r="C31">
        <v>5</v>
      </c>
      <c r="D31">
        <v>8</v>
      </c>
      <c r="E31">
        <v>6</v>
      </c>
      <c r="F31">
        <v>6</v>
      </c>
      <c r="G31">
        <v>4</v>
      </c>
      <c r="H31">
        <v>0</v>
      </c>
      <c r="I31">
        <v>6</v>
      </c>
      <c r="J31" s="5">
        <f t="shared" si="4"/>
        <v>43</v>
      </c>
    </row>
    <row r="32" spans="1:15" x14ac:dyDescent="0.25">
      <c r="A32" t="s">
        <v>4</v>
      </c>
      <c r="B32">
        <v>9</v>
      </c>
      <c r="C32">
        <v>4</v>
      </c>
      <c r="D32">
        <v>6</v>
      </c>
      <c r="E32">
        <v>4</v>
      </c>
      <c r="F32">
        <v>8</v>
      </c>
      <c r="G32">
        <v>3</v>
      </c>
      <c r="H32">
        <v>6</v>
      </c>
      <c r="I32">
        <v>13</v>
      </c>
      <c r="J32" s="5">
        <f t="shared" si="4"/>
        <v>53</v>
      </c>
    </row>
    <row r="33" spans="1:10" x14ac:dyDescent="0.25">
      <c r="A33" t="s">
        <v>5</v>
      </c>
      <c r="B33">
        <v>6</v>
      </c>
      <c r="C33">
        <v>9</v>
      </c>
      <c r="D33">
        <v>0</v>
      </c>
      <c r="E33">
        <v>3</v>
      </c>
      <c r="F33">
        <v>5</v>
      </c>
      <c r="G33">
        <v>3</v>
      </c>
      <c r="H33">
        <v>6</v>
      </c>
      <c r="I33">
        <v>10</v>
      </c>
      <c r="J33" s="5">
        <f t="shared" si="4"/>
        <v>42</v>
      </c>
    </row>
    <row r="34" spans="1:10" x14ac:dyDescent="0.25">
      <c r="A34" t="s">
        <v>13</v>
      </c>
      <c r="B34">
        <v>14</v>
      </c>
      <c r="C34">
        <v>9</v>
      </c>
      <c r="D34">
        <v>7</v>
      </c>
      <c r="E34">
        <v>3</v>
      </c>
      <c r="F34">
        <v>6</v>
      </c>
      <c r="G34">
        <v>5</v>
      </c>
      <c r="H34">
        <v>9</v>
      </c>
      <c r="I34">
        <v>11</v>
      </c>
      <c r="J34" s="5">
        <f t="shared" si="4"/>
        <v>64</v>
      </c>
    </row>
    <row r="35" spans="1:10" x14ac:dyDescent="0.25">
      <c r="A35" t="s">
        <v>6</v>
      </c>
      <c r="B35">
        <v>3</v>
      </c>
      <c r="C35">
        <v>2</v>
      </c>
      <c r="D35">
        <v>9</v>
      </c>
      <c r="E35">
        <v>6</v>
      </c>
      <c r="F35">
        <v>0</v>
      </c>
      <c r="G35">
        <v>8</v>
      </c>
      <c r="H35">
        <v>8</v>
      </c>
      <c r="I35">
        <v>9</v>
      </c>
      <c r="J35" s="5">
        <f t="shared" si="4"/>
        <v>45</v>
      </c>
    </row>
    <row r="36" spans="1:10" x14ac:dyDescent="0.25">
      <c r="A36" t="s">
        <v>7</v>
      </c>
      <c r="B36">
        <v>12</v>
      </c>
      <c r="C36">
        <v>8</v>
      </c>
      <c r="D36">
        <v>6</v>
      </c>
      <c r="E36">
        <v>8</v>
      </c>
      <c r="F36">
        <v>7</v>
      </c>
      <c r="G36">
        <v>9</v>
      </c>
      <c r="H36">
        <v>8</v>
      </c>
      <c r="I36">
        <v>9</v>
      </c>
      <c r="J36" s="5">
        <f t="shared" si="4"/>
        <v>67</v>
      </c>
    </row>
    <row r="37" spans="1:10" x14ac:dyDescent="0.25">
      <c r="A37" t="s">
        <v>14</v>
      </c>
      <c r="B37">
        <v>12</v>
      </c>
      <c r="C37">
        <v>9</v>
      </c>
      <c r="D37">
        <v>8</v>
      </c>
      <c r="E37">
        <v>6</v>
      </c>
      <c r="F37">
        <v>5</v>
      </c>
      <c r="G37">
        <v>6</v>
      </c>
      <c r="H37">
        <v>7</v>
      </c>
      <c r="I37">
        <v>14</v>
      </c>
      <c r="J37" s="5">
        <f t="shared" si="4"/>
        <v>67</v>
      </c>
    </row>
    <row r="38" spans="1:10" x14ac:dyDescent="0.25">
      <c r="A38" t="s">
        <v>15</v>
      </c>
      <c r="B38">
        <v>41</v>
      </c>
      <c r="C38">
        <v>31</v>
      </c>
      <c r="D38">
        <v>17</v>
      </c>
      <c r="E38">
        <v>7</v>
      </c>
      <c r="F38">
        <v>9</v>
      </c>
      <c r="G38">
        <v>11</v>
      </c>
      <c r="H38">
        <v>18</v>
      </c>
      <c r="I38">
        <v>21</v>
      </c>
      <c r="J38" s="5">
        <f t="shared" si="4"/>
        <v>155</v>
      </c>
    </row>
    <row r="39" spans="1:10" x14ac:dyDescent="0.25">
      <c r="A39" t="s">
        <v>8</v>
      </c>
      <c r="B39">
        <v>18</v>
      </c>
      <c r="C39">
        <v>9</v>
      </c>
      <c r="D39">
        <v>12</v>
      </c>
      <c r="E39">
        <v>6</v>
      </c>
      <c r="F39">
        <v>6</v>
      </c>
      <c r="G39">
        <v>8</v>
      </c>
      <c r="H39">
        <v>12</v>
      </c>
      <c r="I39">
        <v>25</v>
      </c>
      <c r="J39" s="5">
        <f t="shared" si="4"/>
        <v>96</v>
      </c>
    </row>
    <row r="40" spans="1:10" x14ac:dyDescent="0.25">
      <c r="A40" t="s">
        <v>9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 s="5">
        <f t="shared" si="4"/>
        <v>10</v>
      </c>
    </row>
    <row r="41" spans="1:10" x14ac:dyDescent="0.25">
      <c r="A41" t="s">
        <v>16</v>
      </c>
      <c r="B41">
        <v>17</v>
      </c>
      <c r="C41">
        <v>13</v>
      </c>
      <c r="D41">
        <v>12</v>
      </c>
      <c r="E41">
        <v>7</v>
      </c>
      <c r="F41">
        <v>9</v>
      </c>
      <c r="G41">
        <v>9</v>
      </c>
      <c r="H41">
        <v>8</v>
      </c>
      <c r="I41">
        <v>18</v>
      </c>
      <c r="J41" s="5">
        <f t="shared" si="4"/>
        <v>93</v>
      </c>
    </row>
    <row r="42" spans="1:10" x14ac:dyDescent="0.25">
      <c r="A42" t="s">
        <v>10</v>
      </c>
      <c r="B42">
        <v>12</v>
      </c>
      <c r="C42">
        <v>1</v>
      </c>
      <c r="D42">
        <v>8</v>
      </c>
      <c r="E42">
        <v>8</v>
      </c>
      <c r="F42">
        <v>4</v>
      </c>
      <c r="G42">
        <v>6</v>
      </c>
      <c r="H42">
        <v>6</v>
      </c>
      <c r="I42">
        <v>11</v>
      </c>
      <c r="J42" s="5">
        <f t="shared" si="4"/>
        <v>56</v>
      </c>
    </row>
    <row r="43" spans="1:10" x14ac:dyDescent="0.25">
      <c r="A43" t="s">
        <v>11</v>
      </c>
      <c r="B43">
        <v>4</v>
      </c>
      <c r="C43">
        <v>5</v>
      </c>
      <c r="D43">
        <v>8</v>
      </c>
      <c r="E43">
        <v>4</v>
      </c>
      <c r="F43">
        <v>3</v>
      </c>
      <c r="G43">
        <v>4</v>
      </c>
      <c r="H43">
        <v>7</v>
      </c>
      <c r="I43">
        <v>7</v>
      </c>
      <c r="J43" s="5">
        <f t="shared" si="4"/>
        <v>42</v>
      </c>
    </row>
    <row r="44" spans="1:10" x14ac:dyDescent="0.25">
      <c r="A44" t="s">
        <v>17</v>
      </c>
      <c r="B44">
        <v>12</v>
      </c>
      <c r="C44">
        <v>5</v>
      </c>
      <c r="D44">
        <v>6</v>
      </c>
      <c r="E44">
        <v>5</v>
      </c>
      <c r="F44">
        <v>8</v>
      </c>
      <c r="G44">
        <v>6</v>
      </c>
      <c r="H44">
        <v>7</v>
      </c>
      <c r="I44">
        <v>11</v>
      </c>
      <c r="J44" s="5">
        <f t="shared" si="4"/>
        <v>60</v>
      </c>
    </row>
  </sheetData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Combino</dc:title>
  <dc:creator>Oktatási Hivatal</dc:creator>
  <cp:lastModifiedBy>József Juhász</cp:lastModifiedBy>
  <cp:lastPrinted>2009-07-01T13:37:08Z</cp:lastPrinted>
  <dcterms:created xsi:type="dcterms:W3CDTF">2009-07-01T12:04:58Z</dcterms:created>
  <dcterms:modified xsi:type="dcterms:W3CDTF">2015-12-02T16:09:00Z</dcterms:modified>
</cp:coreProperties>
</file>