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dag\Desktop\"/>
    </mc:Choice>
  </mc:AlternateContent>
  <bookViews>
    <workbookView xWindow="0" yWindow="0" windowWidth="21600" windowHeight="9630"/>
  </bookViews>
  <sheets>
    <sheet name="Munka1" sheetId="1" r:id="rId1"/>
  </sheets>
  <definedNames>
    <definedName name="_xlnm.Print_Area" localSheetId="0">Munka1!$A$2:$I$22</definedName>
    <definedName name="statisztika" localSheetId="0">Munka1!$A$1:$AE$22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3" i="1"/>
  <c r="I9" i="1"/>
  <c r="I14" i="1"/>
  <c r="I3" i="1"/>
  <c r="I19" i="1"/>
  <c r="I10" i="1"/>
  <c r="I7" i="1"/>
  <c r="I11" i="1"/>
  <c r="I8" i="1"/>
  <c r="I5" i="1"/>
  <c r="I20" i="1"/>
  <c r="I6" i="1"/>
  <c r="I12" i="1"/>
  <c r="I17" i="1"/>
  <c r="I21" i="1"/>
  <c r="I22" i="1"/>
  <c r="I18" i="1"/>
  <c r="I16" i="1"/>
  <c r="I4" i="1"/>
  <c r="D15" i="1"/>
  <c r="F15" i="1" s="1"/>
  <c r="D13" i="1"/>
  <c r="F13" i="1" s="1"/>
  <c r="D9" i="1"/>
  <c r="F9" i="1" s="1"/>
  <c r="D14" i="1"/>
  <c r="F14" i="1" s="1"/>
  <c r="D3" i="1"/>
  <c r="B26" i="1" s="1"/>
  <c r="D19" i="1"/>
  <c r="F19" i="1" s="1"/>
  <c r="D10" i="1"/>
  <c r="F10" i="1" s="1"/>
  <c r="D7" i="1"/>
  <c r="F7" i="1" s="1"/>
  <c r="D11" i="1"/>
  <c r="F11" i="1" s="1"/>
  <c r="D8" i="1"/>
  <c r="F8" i="1" s="1"/>
  <c r="D5" i="1"/>
  <c r="F5" i="1" s="1"/>
  <c r="D20" i="1"/>
  <c r="F20" i="1" s="1"/>
  <c r="D6" i="1"/>
  <c r="F6" i="1" s="1"/>
  <c r="D12" i="1"/>
  <c r="F12" i="1" s="1"/>
  <c r="D17" i="1"/>
  <c r="F17" i="1" s="1"/>
  <c r="D21" i="1"/>
  <c r="F21" i="1" s="1"/>
  <c r="D22" i="1"/>
  <c r="F22" i="1" s="1"/>
  <c r="D18" i="1"/>
  <c r="F18" i="1" s="1"/>
  <c r="D16" i="1"/>
  <c r="F16" i="1" s="1"/>
  <c r="D4" i="1"/>
  <c r="B25" i="1" s="1"/>
  <c r="C15" i="1"/>
  <c r="C13" i="1"/>
  <c r="C9" i="1"/>
  <c r="C14" i="1"/>
  <c r="C3" i="1"/>
  <c r="C19" i="1"/>
  <c r="C10" i="1"/>
  <c r="C7" i="1"/>
  <c r="C11" i="1"/>
  <c r="C8" i="1"/>
  <c r="C5" i="1"/>
  <c r="C20" i="1"/>
  <c r="C6" i="1"/>
  <c r="C12" i="1"/>
  <c r="C17" i="1"/>
  <c r="C21" i="1"/>
  <c r="C22" i="1"/>
  <c r="C18" i="1"/>
  <c r="C16" i="1"/>
  <c r="C4" i="1"/>
  <c r="E17" i="1" l="1"/>
  <c r="E10" i="1"/>
  <c r="E9" i="1"/>
  <c r="B29" i="1"/>
  <c r="E18" i="1"/>
  <c r="E12" i="1"/>
  <c r="E8" i="1"/>
  <c r="E19" i="1"/>
  <c r="E13" i="1"/>
  <c r="B28" i="1"/>
  <c r="E16" i="1"/>
  <c r="E22" i="1"/>
  <c r="E6" i="1"/>
  <c r="E11" i="1"/>
  <c r="E3" i="1"/>
  <c r="E15" i="1"/>
  <c r="F3" i="1"/>
  <c r="B27" i="1"/>
  <c r="E5" i="1"/>
  <c r="E4" i="1"/>
  <c r="E21" i="1"/>
  <c r="E20" i="1"/>
  <c r="E7" i="1"/>
  <c r="E14" i="1"/>
  <c r="F4" i="1"/>
</calcChain>
</file>

<file path=xl/connections.xml><?xml version="1.0" encoding="utf-8"?>
<connections xmlns="http://schemas.openxmlformats.org/spreadsheetml/2006/main">
  <connection id="1" name="statisztika" type="6" refreshedVersion="6" background="1" saveData="1">
    <textPr codePage="1250" sourceFile="C:\Users\radag\Desktop\4_Kezilabda\statisztika.txt" decimal="," thousands=" 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<sst xmlns="http://schemas.openxmlformats.org/spreadsheetml/2006/main" count="77" uniqueCount="58">
  <si>
    <t>Statisztika</t>
  </si>
  <si>
    <t>Név</t>
  </si>
  <si>
    <t>Poszt</t>
  </si>
  <si>
    <t>Dobott hetes</t>
  </si>
  <si>
    <t>Értékesített hetes</t>
  </si>
  <si>
    <t>Hetes%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</si>
  <si>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</si>
  <si>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</si>
  <si>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</si>
  <si>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</si>
  <si>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</si>
  <si>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</si>
  <si>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</si>
  <si>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</si>
  <si>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</si>
  <si>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</si>
  <si>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</si>
  <si>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</si>
  <si>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</si>
  <si>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</si>
  <si>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</si>
  <si>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</si>
  <si>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</si>
  <si>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</si>
  <si>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</si>
  <si>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</si>
  <si>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</si>
  <si>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</si>
  <si>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F.B.</t>
  </si>
  <si>
    <t>irányító</t>
  </si>
  <si>
    <t>T.T.</t>
  </si>
  <si>
    <t>G.G.</t>
  </si>
  <si>
    <t>L.E.</t>
  </si>
  <si>
    <t>átlövő</t>
  </si>
  <si>
    <t>G.E.</t>
  </si>
  <si>
    <t>M.R.</t>
  </si>
  <si>
    <t>S.P.</t>
  </si>
  <si>
    <t>S.A.</t>
  </si>
  <si>
    <t>B.R.</t>
  </si>
  <si>
    <t>beálló</t>
  </si>
  <si>
    <t>B.B.</t>
  </si>
  <si>
    <t>P.K.</t>
  </si>
  <si>
    <t>balszélső</t>
  </si>
  <si>
    <t>V.M.</t>
  </si>
  <si>
    <t>T.K.</t>
  </si>
  <si>
    <t>jobbszélső</t>
  </si>
  <si>
    <t>L.Z.</t>
  </si>
  <si>
    <t>B.M.</t>
  </si>
  <si>
    <t>S.K.</t>
  </si>
  <si>
    <t>E.I.</t>
  </si>
  <si>
    <t>H.K.</t>
  </si>
  <si>
    <t>kapus</t>
  </si>
  <si>
    <t>K.S.</t>
  </si>
  <si>
    <t>U.P.</t>
  </si>
  <si>
    <t>Játszott</t>
  </si>
  <si>
    <t>Dobott gól</t>
  </si>
  <si>
    <t>Gólátlag</t>
  </si>
  <si>
    <t>Akciógól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</si>
</sst>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&quot; %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 smtClean="0"/>
              <a:t>Mérkőzésenkénti statisztika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Munka1!$A$3</c:f>
              <c:strCache>
                <c:ptCount val="1"/>
                <c:pt idx="0">
                  <c:v>M.R.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Munka1!$J$3:$AE$3</c:f>
              <c:numCache>
                <c:formatCode>General</c:formatCode>
                <c:ptCount val="22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2</c:v>
                </c:pt>
                <c:pt idx="18">
                  <c:v>6</c:v>
                </c:pt>
                <c:pt idx="19">
                  <c:v>10</c:v>
                </c:pt>
                <c:pt idx="20">
                  <c:v>3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9-47FC-A4F9-3A314155889E}"/>
            </c:ext>
          </c:extLst>
        </c:ser>
        <c:ser>
          <c:idx val="1"/>
          <c:order val="1"/>
          <c:tx>
            <c:strRef>
              <c:f>Munka1!$A$4</c:f>
              <c:strCache>
                <c:ptCount val="1"/>
                <c:pt idx="0">
                  <c:v>F.B.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Munka1!$J$4:$AE$4</c:f>
              <c:numCache>
                <c:formatCode>General</c:formatCode>
                <c:ptCount val="22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11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8</c:v>
                </c:pt>
                <c:pt idx="19">
                  <c:v>3</c:v>
                </c:pt>
                <c:pt idx="20">
                  <c:v>8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9-47FC-A4F9-3A314155889E}"/>
            </c:ext>
          </c:extLst>
        </c:ser>
        <c:ser>
          <c:idx val="2"/>
          <c:order val="2"/>
          <c:tx>
            <c:strRef>
              <c:f>Munka1!$A$5</c:f>
              <c:strCache>
                <c:ptCount val="1"/>
                <c:pt idx="0">
                  <c:v>V.M.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Munka1!$J$5:$AE$5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9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9-47FC-A4F9-3A314155889E}"/>
            </c:ext>
          </c:extLst>
        </c:ser>
        <c:ser>
          <c:idx val="3"/>
          <c:order val="3"/>
          <c:tx>
            <c:strRef>
              <c:f>Munka1!$A$6</c:f>
              <c:strCache>
                <c:ptCount val="1"/>
                <c:pt idx="0">
                  <c:v>L.Z.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Munka1!$J$6:$AE$6</c:f>
              <c:numCache>
                <c:formatCode>General</c:formatCode>
                <c:ptCount val="22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8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9-47FC-A4F9-3A3141558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933808"/>
        <c:axId val="1395936720"/>
      </c:barChart>
      <c:catAx>
        <c:axId val="139593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baseline="0" smtClean="0"/>
                  <a:t>Mérkőzések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5936720"/>
        <c:crosses val="autoZero"/>
        <c:auto val="1"/>
        <c:lblAlgn val="ctr"/>
        <c:lblOffset val="100"/>
        <c:noMultiLvlLbl val="0"/>
      </c:catAx>
      <c:valAx>
        <c:axId val="13959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baseline="0" smtClean="0"/>
                  <a:t>Dobott gólok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59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161924</xdr:rowOff>
    </xdr:from>
    <xdr:to>
      <xdr:col>8</xdr:col>
      <xdr:colOff>790574</xdr:colOff>
      <xdr:row>49</xdr:row>
      <xdr:rowOff>19049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isztik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9"/>
  <sheetViews>
    <sheetView tabSelected="1" topLeftCell="A25" zoomScaleNormal="100" zoomScalePageLayoutView="55" workbookViewId="0">
      <selection activeCell="G28" sqref="G28"/>
    </sheetView>
  </sheetViews>
  <sheetFormatPr defaultRowHeight="15" x14ac:dyDescent="0.25"/>
  <cols>
    <col min="1" max="9" width="12.85546875" customWidth="1"/>
    <col min="10" max="18" width="3.85546875" bestFit="1" customWidth="1"/>
    <col min="19" max="31" width="4.85546875" bestFit="1" customWidth="1"/>
  </cols>
  <sheetData>
    <row r="1" spans="1:31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31" s="10" customFormat="1" ht="30" x14ac:dyDescent="0.25">
      <c r="A2" s="14" t="s">
        <v>1</v>
      </c>
      <c r="B2" s="8" t="s">
        <v>2</v>
      </c>
      <c r="C2" s="6" t="s">
        <v>54</v>
      </c>
      <c r="D2" s="6" t="s">
        <v>55</v>
      </c>
      <c r="E2" s="6" t="s">
        <v>56</v>
      </c>
      <c r="F2" s="6" t="s">
        <v>57</v>
      </c>
      <c r="G2" s="6" t="s">
        <v>3</v>
      </c>
      <c r="H2" s="7" t="s">
        <v>4</v>
      </c>
      <c r="I2" s="15" t="s">
        <v>5</v>
      </c>
      <c r="J2" s="11" t="s">
        <v>6</v>
      </c>
      <c r="K2" s="8" t="s">
        <v>7</v>
      </c>
      <c r="L2" s="8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8" t="s">
        <v>14</v>
      </c>
      <c r="S2" s="8" t="s">
        <v>15</v>
      </c>
      <c r="T2" s="8" t="s">
        <v>16</v>
      </c>
      <c r="U2" s="8" t="s">
        <v>17</v>
      </c>
      <c r="V2" s="8" t="s">
        <v>18</v>
      </c>
      <c r="W2" s="8" t="s">
        <v>19</v>
      </c>
      <c r="X2" s="8" t="s">
        <v>20</v>
      </c>
      <c r="Y2" s="8" t="s">
        <v>21</v>
      </c>
      <c r="Z2" s="8" t="s">
        <v>22</v>
      </c>
      <c r="AA2" s="8" t="s">
        <v>23</v>
      </c>
      <c r="AB2" s="8" t="s">
        <v>24</v>
      </c>
      <c r="AC2" s="8" t="s">
        <v>25</v>
      </c>
      <c r="AD2" s="8" t="s">
        <v>26</v>
      </c>
      <c r="AE2" s="9" t="s">
        <v>27</v>
      </c>
    </row>
    <row r="3" spans="1:31" x14ac:dyDescent="0.25">
      <c r="A3" s="16" t="s">
        <v>35</v>
      </c>
      <c r="B3" s="2" t="s">
        <v>33</v>
      </c>
      <c r="C3" s="18">
        <f>COUNT(J3:AE3)</f>
        <v>22</v>
      </c>
      <c r="D3" s="18">
        <f>SUM(J3:AE3)</f>
        <v>158</v>
      </c>
      <c r="E3" s="18">
        <f>ROUNDUP(D3/C3,2)</f>
        <v>7.1899999999999995</v>
      </c>
      <c r="F3" s="18">
        <f>D3-H3</f>
        <v>101</v>
      </c>
      <c r="G3" s="18">
        <v>69</v>
      </c>
      <c r="H3" s="18">
        <v>57</v>
      </c>
      <c r="I3" s="20">
        <f>IF(G3&gt;0,H3/G3*100,"")</f>
        <v>82.608695652173907</v>
      </c>
      <c r="J3" s="12">
        <v>8</v>
      </c>
      <c r="K3" s="2">
        <v>7</v>
      </c>
      <c r="L3" s="2">
        <v>6</v>
      </c>
      <c r="M3" s="2">
        <v>15</v>
      </c>
      <c r="N3" s="2">
        <v>7</v>
      </c>
      <c r="O3" s="2">
        <v>10</v>
      </c>
      <c r="P3" s="2">
        <v>6</v>
      </c>
      <c r="Q3" s="2">
        <v>7</v>
      </c>
      <c r="R3" s="2">
        <v>8</v>
      </c>
      <c r="S3" s="2">
        <v>8</v>
      </c>
      <c r="T3" s="2">
        <v>10</v>
      </c>
      <c r="U3" s="2">
        <v>5</v>
      </c>
      <c r="V3" s="2">
        <v>6</v>
      </c>
      <c r="W3" s="2">
        <v>6</v>
      </c>
      <c r="X3" s="2">
        <v>3</v>
      </c>
      <c r="Y3" s="2">
        <v>10</v>
      </c>
      <c r="Z3" s="2">
        <v>7</v>
      </c>
      <c r="AA3" s="2">
        <v>2</v>
      </c>
      <c r="AB3" s="2">
        <v>6</v>
      </c>
      <c r="AC3" s="2">
        <v>10</v>
      </c>
      <c r="AD3" s="2">
        <v>3</v>
      </c>
      <c r="AE3" s="3">
        <v>8</v>
      </c>
    </row>
    <row r="4" spans="1:31" x14ac:dyDescent="0.25">
      <c r="A4" s="16" t="s">
        <v>28</v>
      </c>
      <c r="B4" s="2" t="s">
        <v>29</v>
      </c>
      <c r="C4" s="18">
        <f>COUNT(J4:AE4)</f>
        <v>22</v>
      </c>
      <c r="D4" s="18">
        <f>SUM(J4:AE4)</f>
        <v>129</v>
      </c>
      <c r="E4" s="18">
        <f>ROUNDUP(D4/C4,2)</f>
        <v>5.87</v>
      </c>
      <c r="F4" s="18">
        <f>D4-H4</f>
        <v>110</v>
      </c>
      <c r="G4" s="18">
        <v>24</v>
      </c>
      <c r="H4" s="18">
        <v>19</v>
      </c>
      <c r="I4" s="20">
        <f>IF(G4&gt;0,H4/G4*100,"")</f>
        <v>79.166666666666657</v>
      </c>
      <c r="J4" s="12">
        <v>5</v>
      </c>
      <c r="K4" s="2">
        <v>7</v>
      </c>
      <c r="L4" s="2">
        <v>3</v>
      </c>
      <c r="M4" s="2">
        <v>5</v>
      </c>
      <c r="N4" s="2">
        <v>6</v>
      </c>
      <c r="O4" s="2">
        <v>5</v>
      </c>
      <c r="P4" s="2">
        <v>6</v>
      </c>
      <c r="Q4" s="2">
        <v>11</v>
      </c>
      <c r="R4" s="2">
        <v>5</v>
      </c>
      <c r="S4" s="2">
        <v>4</v>
      </c>
      <c r="T4" s="2">
        <v>5</v>
      </c>
      <c r="U4" s="2">
        <v>11</v>
      </c>
      <c r="V4" s="2">
        <v>9</v>
      </c>
      <c r="W4" s="2">
        <v>7</v>
      </c>
      <c r="X4" s="2">
        <v>7</v>
      </c>
      <c r="Y4" s="2">
        <v>1</v>
      </c>
      <c r="Z4" s="2">
        <v>3</v>
      </c>
      <c r="AA4" s="2">
        <v>4</v>
      </c>
      <c r="AB4" s="2">
        <v>8</v>
      </c>
      <c r="AC4" s="2">
        <v>3</v>
      </c>
      <c r="AD4" s="2">
        <v>8</v>
      </c>
      <c r="AE4" s="3">
        <v>6</v>
      </c>
    </row>
    <row r="5" spans="1:31" x14ac:dyDescent="0.25">
      <c r="A5" s="16" t="s">
        <v>43</v>
      </c>
      <c r="B5" s="2" t="s">
        <v>42</v>
      </c>
      <c r="C5" s="18">
        <f>COUNT(J5:AE5)</f>
        <v>22</v>
      </c>
      <c r="D5" s="18">
        <f>SUM(J5:AE5)</f>
        <v>94</v>
      </c>
      <c r="E5" s="18">
        <f>ROUNDUP(D5/C5,2)</f>
        <v>4.2799999999999994</v>
      </c>
      <c r="F5" s="18">
        <f>D5-H5</f>
        <v>86</v>
      </c>
      <c r="G5" s="18">
        <v>10</v>
      </c>
      <c r="H5" s="18">
        <v>8</v>
      </c>
      <c r="I5" s="20">
        <f>IF(G5&gt;0,H5/G5*100,"")</f>
        <v>80</v>
      </c>
      <c r="J5" s="12">
        <v>1</v>
      </c>
      <c r="K5" s="2">
        <v>3</v>
      </c>
      <c r="L5" s="2">
        <v>4</v>
      </c>
      <c r="M5" s="2">
        <v>3</v>
      </c>
      <c r="N5" s="2">
        <v>2</v>
      </c>
      <c r="O5" s="2">
        <v>4</v>
      </c>
      <c r="P5" s="2">
        <v>5</v>
      </c>
      <c r="Q5" s="2">
        <v>4</v>
      </c>
      <c r="R5" s="2">
        <v>7</v>
      </c>
      <c r="S5" s="2">
        <v>4</v>
      </c>
      <c r="T5" s="2">
        <v>1</v>
      </c>
      <c r="U5" s="2">
        <v>6</v>
      </c>
      <c r="V5" s="2">
        <v>3</v>
      </c>
      <c r="W5" s="2">
        <v>5</v>
      </c>
      <c r="X5" s="2">
        <v>2</v>
      </c>
      <c r="Y5" s="2">
        <v>9</v>
      </c>
      <c r="Z5" s="2">
        <v>4</v>
      </c>
      <c r="AA5" s="2">
        <v>6</v>
      </c>
      <c r="AB5" s="2">
        <v>6</v>
      </c>
      <c r="AC5" s="2">
        <v>5</v>
      </c>
      <c r="AD5" s="2">
        <v>5</v>
      </c>
      <c r="AE5" s="3">
        <v>5</v>
      </c>
    </row>
    <row r="6" spans="1:31" x14ac:dyDescent="0.25">
      <c r="A6" s="16" t="s">
        <v>46</v>
      </c>
      <c r="B6" s="2" t="s">
        <v>45</v>
      </c>
      <c r="C6" s="18">
        <f>COUNT(J6:AE6)</f>
        <v>22</v>
      </c>
      <c r="D6" s="18">
        <f>SUM(J6:AE6)</f>
        <v>83</v>
      </c>
      <c r="E6" s="18">
        <f>ROUNDUP(D6/C6,2)</f>
        <v>3.78</v>
      </c>
      <c r="F6" s="18">
        <f>D6-H6</f>
        <v>83</v>
      </c>
      <c r="G6" s="18">
        <v>0</v>
      </c>
      <c r="H6" s="18">
        <v>0</v>
      </c>
      <c r="I6" s="20" t="str">
        <f>IF(G6&gt;0,H6/G6*100,"")</f>
        <v/>
      </c>
      <c r="J6" s="12">
        <v>5</v>
      </c>
      <c r="K6" s="2">
        <v>3</v>
      </c>
      <c r="L6" s="2">
        <v>1</v>
      </c>
      <c r="M6" s="2">
        <v>2</v>
      </c>
      <c r="N6" s="2">
        <v>7</v>
      </c>
      <c r="O6" s="2">
        <v>4</v>
      </c>
      <c r="P6" s="2">
        <v>3</v>
      </c>
      <c r="Q6" s="2">
        <v>2</v>
      </c>
      <c r="R6" s="2">
        <v>4</v>
      </c>
      <c r="S6" s="2">
        <v>5</v>
      </c>
      <c r="T6" s="2">
        <v>5</v>
      </c>
      <c r="U6" s="2">
        <v>2</v>
      </c>
      <c r="V6" s="2">
        <v>4</v>
      </c>
      <c r="W6" s="2">
        <v>5</v>
      </c>
      <c r="X6" s="2">
        <v>5</v>
      </c>
      <c r="Y6" s="2">
        <v>1</v>
      </c>
      <c r="Z6" s="2">
        <v>8</v>
      </c>
      <c r="AA6" s="2">
        <v>5</v>
      </c>
      <c r="AB6" s="2">
        <v>3</v>
      </c>
      <c r="AC6" s="2">
        <v>4</v>
      </c>
      <c r="AD6" s="2">
        <v>3</v>
      </c>
      <c r="AE6" s="3">
        <v>2</v>
      </c>
    </row>
    <row r="7" spans="1:31" x14ac:dyDescent="0.25">
      <c r="A7" s="16" t="s">
        <v>38</v>
      </c>
      <c r="B7" s="2" t="s">
        <v>39</v>
      </c>
      <c r="C7" s="18">
        <f>COUNT(J7:AE7)</f>
        <v>21</v>
      </c>
      <c r="D7" s="18">
        <f>SUM(J7:AE7)</f>
        <v>73</v>
      </c>
      <c r="E7" s="18">
        <f>ROUNDUP(D7/C7,2)</f>
        <v>3.48</v>
      </c>
      <c r="F7" s="18">
        <f>D7-H7</f>
        <v>73</v>
      </c>
      <c r="G7" s="18">
        <v>0</v>
      </c>
      <c r="H7" s="18">
        <v>0</v>
      </c>
      <c r="I7" s="20" t="str">
        <f>IF(G7&gt;0,H7/G7*100,"")</f>
        <v/>
      </c>
      <c r="J7" s="12">
        <v>3</v>
      </c>
      <c r="K7" s="2">
        <v>1</v>
      </c>
      <c r="L7" s="2">
        <v>5</v>
      </c>
      <c r="M7" s="2">
        <v>3</v>
      </c>
      <c r="N7" s="2">
        <v>3</v>
      </c>
      <c r="O7" s="2"/>
      <c r="P7" s="2">
        <v>5</v>
      </c>
      <c r="Q7" s="2">
        <v>4</v>
      </c>
      <c r="R7" s="2">
        <v>3</v>
      </c>
      <c r="S7" s="2">
        <v>5</v>
      </c>
      <c r="T7" s="2">
        <v>1</v>
      </c>
      <c r="U7" s="2">
        <v>2</v>
      </c>
      <c r="V7" s="2">
        <v>2</v>
      </c>
      <c r="W7" s="2">
        <v>3</v>
      </c>
      <c r="X7" s="2">
        <v>1</v>
      </c>
      <c r="Y7" s="2">
        <v>7</v>
      </c>
      <c r="Z7" s="2">
        <v>2</v>
      </c>
      <c r="AA7" s="2">
        <v>6</v>
      </c>
      <c r="AB7" s="2">
        <v>1</v>
      </c>
      <c r="AC7" s="2">
        <v>3</v>
      </c>
      <c r="AD7" s="2">
        <v>9</v>
      </c>
      <c r="AE7" s="3">
        <v>4</v>
      </c>
    </row>
    <row r="8" spans="1:31" x14ac:dyDescent="0.25">
      <c r="A8" s="16" t="s">
        <v>41</v>
      </c>
      <c r="B8" s="2" t="s">
        <v>42</v>
      </c>
      <c r="C8" s="18">
        <f>COUNT(J8:AE8)</f>
        <v>20</v>
      </c>
      <c r="D8" s="18">
        <f>SUM(J8:AE8)</f>
        <v>57</v>
      </c>
      <c r="E8" s="18">
        <f>ROUNDUP(D8/C8,2)</f>
        <v>2.85</v>
      </c>
      <c r="F8" s="18">
        <f>D8-H8</f>
        <v>57</v>
      </c>
      <c r="G8" s="18">
        <v>0</v>
      </c>
      <c r="H8" s="18">
        <v>0</v>
      </c>
      <c r="I8" s="20" t="str">
        <f>IF(G8&gt;0,H8/G8*100,"")</f>
        <v/>
      </c>
      <c r="J8" s="12">
        <v>1</v>
      </c>
      <c r="K8" s="2">
        <v>2</v>
      </c>
      <c r="L8" s="2">
        <v>4</v>
      </c>
      <c r="M8" s="2">
        <v>1</v>
      </c>
      <c r="N8" s="2">
        <v>2</v>
      </c>
      <c r="O8" s="2">
        <v>0</v>
      </c>
      <c r="P8" s="2">
        <v>1</v>
      </c>
      <c r="Q8" s="2">
        <v>0</v>
      </c>
      <c r="R8" s="2">
        <v>0</v>
      </c>
      <c r="S8" s="2">
        <v>3</v>
      </c>
      <c r="T8" s="2">
        <v>13</v>
      </c>
      <c r="U8" s="2">
        <v>4</v>
      </c>
      <c r="V8" s="2">
        <v>4</v>
      </c>
      <c r="W8" s="2">
        <v>0</v>
      </c>
      <c r="X8" s="2">
        <v>9</v>
      </c>
      <c r="Y8" s="2">
        <v>4</v>
      </c>
      <c r="Z8" s="2"/>
      <c r="AA8" s="2"/>
      <c r="AB8" s="2">
        <v>3</v>
      </c>
      <c r="AC8" s="2">
        <v>2</v>
      </c>
      <c r="AD8" s="2">
        <v>2</v>
      </c>
      <c r="AE8" s="3">
        <v>2</v>
      </c>
    </row>
    <row r="9" spans="1:31" x14ac:dyDescent="0.25">
      <c r="A9" s="16" t="s">
        <v>32</v>
      </c>
      <c r="B9" s="2" t="s">
        <v>33</v>
      </c>
      <c r="C9" s="18">
        <f>COUNT(J9:AE9)</f>
        <v>22</v>
      </c>
      <c r="D9" s="18">
        <f>SUM(J9:AE9)</f>
        <v>45</v>
      </c>
      <c r="E9" s="18">
        <f>ROUNDUP(D9/C9,2)</f>
        <v>2.0499999999999998</v>
      </c>
      <c r="F9" s="18">
        <f>D9-H9</f>
        <v>45</v>
      </c>
      <c r="G9" s="18">
        <v>0</v>
      </c>
      <c r="H9" s="18">
        <v>0</v>
      </c>
      <c r="I9" s="20" t="str">
        <f>IF(G9&gt;0,H9/G9*100,"")</f>
        <v/>
      </c>
      <c r="J9" s="12">
        <v>2</v>
      </c>
      <c r="K9" s="2">
        <v>3</v>
      </c>
      <c r="L9" s="2">
        <v>2</v>
      </c>
      <c r="M9" s="2">
        <v>0</v>
      </c>
      <c r="N9" s="2">
        <v>1</v>
      </c>
      <c r="O9" s="2">
        <v>2</v>
      </c>
      <c r="P9" s="2">
        <v>0</v>
      </c>
      <c r="Q9" s="2">
        <v>2</v>
      </c>
      <c r="R9" s="2">
        <v>2</v>
      </c>
      <c r="S9" s="2">
        <v>0</v>
      </c>
      <c r="T9" s="2">
        <v>2</v>
      </c>
      <c r="U9" s="2">
        <v>1</v>
      </c>
      <c r="V9" s="2">
        <v>6</v>
      </c>
      <c r="W9" s="2">
        <v>3</v>
      </c>
      <c r="X9" s="2">
        <v>5</v>
      </c>
      <c r="Y9" s="2">
        <v>3</v>
      </c>
      <c r="Z9" s="2">
        <v>0</v>
      </c>
      <c r="AA9" s="2">
        <v>4</v>
      </c>
      <c r="AB9" s="2">
        <v>2</v>
      </c>
      <c r="AC9" s="2">
        <v>2</v>
      </c>
      <c r="AD9" s="2">
        <v>2</v>
      </c>
      <c r="AE9" s="3">
        <v>1</v>
      </c>
    </row>
    <row r="10" spans="1:31" x14ac:dyDescent="0.25">
      <c r="A10" s="16" t="s">
        <v>37</v>
      </c>
      <c r="B10" s="2" t="s">
        <v>33</v>
      </c>
      <c r="C10" s="18">
        <f>COUNT(J10:AE10)</f>
        <v>21</v>
      </c>
      <c r="D10" s="18">
        <f>SUM(J10:AE10)</f>
        <v>33</v>
      </c>
      <c r="E10" s="18">
        <f>ROUNDUP(D10/C10,2)</f>
        <v>1.58</v>
      </c>
      <c r="F10" s="18">
        <f>D10-H10</f>
        <v>33</v>
      </c>
      <c r="G10" s="18">
        <v>0</v>
      </c>
      <c r="H10" s="18">
        <v>0</v>
      </c>
      <c r="I10" s="20" t="str">
        <f>IF(G10&gt;0,H10/G10*100,"")</f>
        <v/>
      </c>
      <c r="J10" s="12">
        <v>0</v>
      </c>
      <c r="K10" s="2">
        <v>0</v>
      </c>
      <c r="L10" s="2">
        <v>1</v>
      </c>
      <c r="M10" s="2">
        <v>3</v>
      </c>
      <c r="N10" s="2">
        <v>1</v>
      </c>
      <c r="O10" s="2">
        <v>4</v>
      </c>
      <c r="P10" s="2">
        <v>1</v>
      </c>
      <c r="Q10" s="2">
        <v>1</v>
      </c>
      <c r="R10" s="2">
        <v>1</v>
      </c>
      <c r="S10" s="2">
        <v>1</v>
      </c>
      <c r="T10" s="2"/>
      <c r="U10" s="2">
        <v>3</v>
      </c>
      <c r="V10" s="2">
        <v>0</v>
      </c>
      <c r="W10" s="2">
        <v>0</v>
      </c>
      <c r="X10" s="2">
        <v>0</v>
      </c>
      <c r="Y10" s="2">
        <v>5</v>
      </c>
      <c r="Z10" s="2">
        <v>3</v>
      </c>
      <c r="AA10" s="2">
        <v>1</v>
      </c>
      <c r="AB10" s="2">
        <v>5</v>
      </c>
      <c r="AC10" s="2">
        <v>1</v>
      </c>
      <c r="AD10" s="2">
        <v>2</v>
      </c>
      <c r="AE10" s="3">
        <v>0</v>
      </c>
    </row>
    <row r="11" spans="1:31" x14ac:dyDescent="0.25">
      <c r="A11" s="16" t="s">
        <v>40</v>
      </c>
      <c r="B11" s="2" t="s">
        <v>39</v>
      </c>
      <c r="C11" s="18">
        <f>COUNT(J11:AE11)</f>
        <v>22</v>
      </c>
      <c r="D11" s="18">
        <f>SUM(J11:AE11)</f>
        <v>20</v>
      </c>
      <c r="E11" s="18">
        <f>ROUNDUP(D11/C11,2)</f>
        <v>0.91</v>
      </c>
      <c r="F11" s="18">
        <f>D11-H11</f>
        <v>20</v>
      </c>
      <c r="G11" s="18">
        <v>0</v>
      </c>
      <c r="H11" s="18">
        <v>0</v>
      </c>
      <c r="I11" s="20" t="str">
        <f>IF(G11&gt;0,H11/G11*100,"")</f>
        <v/>
      </c>
      <c r="J11" s="12">
        <v>0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3</v>
      </c>
      <c r="Q11" s="2">
        <v>0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4</v>
      </c>
      <c r="Z11" s="2">
        <v>0</v>
      </c>
      <c r="AA11" s="2">
        <v>1</v>
      </c>
      <c r="AB11" s="2">
        <v>2</v>
      </c>
      <c r="AC11" s="2">
        <v>2</v>
      </c>
      <c r="AD11" s="2">
        <v>2</v>
      </c>
      <c r="AE11" s="3">
        <v>3</v>
      </c>
    </row>
    <row r="12" spans="1:31" x14ac:dyDescent="0.25">
      <c r="A12" s="16" t="s">
        <v>47</v>
      </c>
      <c r="B12" s="2" t="s">
        <v>45</v>
      </c>
      <c r="C12" s="18">
        <f>COUNT(J12:AE12)</f>
        <v>21</v>
      </c>
      <c r="D12" s="18">
        <f>SUM(J12:AE12)</f>
        <v>12</v>
      </c>
      <c r="E12" s="18">
        <f>ROUNDUP(D12/C12,2)</f>
        <v>0.57999999999999996</v>
      </c>
      <c r="F12" s="18">
        <f>D12-H12</f>
        <v>12</v>
      </c>
      <c r="G12" s="18">
        <v>0</v>
      </c>
      <c r="H12" s="18">
        <v>0</v>
      </c>
      <c r="I12" s="20" t="str">
        <f>IF(G12&gt;0,H12/G12*100,"")</f>
        <v/>
      </c>
      <c r="J12" s="12">
        <v>0</v>
      </c>
      <c r="K12" s="2">
        <v>0</v>
      </c>
      <c r="L12" s="2">
        <v>2</v>
      </c>
      <c r="M12" s="2">
        <v>0</v>
      </c>
      <c r="N12" s="2">
        <v>0</v>
      </c>
      <c r="O12" s="2">
        <v>1</v>
      </c>
      <c r="P12" s="2">
        <v>2</v>
      </c>
      <c r="Q12" s="2">
        <v>0</v>
      </c>
      <c r="R12" s="2">
        <v>1</v>
      </c>
      <c r="S12" s="2">
        <v>0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3</v>
      </c>
      <c r="AB12" s="2">
        <v>0</v>
      </c>
      <c r="AC12" s="2">
        <v>2</v>
      </c>
      <c r="AD12" s="2">
        <v>0</v>
      </c>
      <c r="AE12" s="3"/>
    </row>
    <row r="13" spans="1:31" x14ac:dyDescent="0.25">
      <c r="A13" s="16" t="s">
        <v>31</v>
      </c>
      <c r="B13" s="2" t="s">
        <v>29</v>
      </c>
      <c r="C13" s="18">
        <f>COUNT(J13:AE13)</f>
        <v>14</v>
      </c>
      <c r="D13" s="18">
        <f>SUM(J13:AE13)</f>
        <v>6</v>
      </c>
      <c r="E13" s="18">
        <f>ROUNDUP(D13/C13,2)</f>
        <v>0.43</v>
      </c>
      <c r="F13" s="18">
        <f>D13-H13</f>
        <v>6</v>
      </c>
      <c r="G13" s="18">
        <v>0</v>
      </c>
      <c r="H13" s="18">
        <v>0</v>
      </c>
      <c r="I13" s="20" t="str">
        <f>IF(G13&gt;0,H13/G13*100,"")</f>
        <v/>
      </c>
      <c r="J13" s="12">
        <v>0</v>
      </c>
      <c r="K13" s="2">
        <v>1</v>
      </c>
      <c r="L13" s="2">
        <v>0</v>
      </c>
      <c r="M13" s="2">
        <v>0</v>
      </c>
      <c r="N13" s="2">
        <v>0</v>
      </c>
      <c r="O13" s="2">
        <v>1</v>
      </c>
      <c r="P13" s="2">
        <v>0</v>
      </c>
      <c r="Q13" s="2">
        <v>2</v>
      </c>
      <c r="R13" s="2">
        <v>1</v>
      </c>
      <c r="S13" s="2">
        <v>0</v>
      </c>
      <c r="T13" s="2">
        <v>0</v>
      </c>
      <c r="U13" s="2">
        <v>1</v>
      </c>
      <c r="V13" s="2">
        <v>0</v>
      </c>
      <c r="W13" s="2">
        <v>0</v>
      </c>
      <c r="X13" s="2"/>
      <c r="Y13" s="2"/>
      <c r="Z13" s="2"/>
      <c r="AA13" s="2"/>
      <c r="AB13" s="2"/>
      <c r="AC13" s="2"/>
      <c r="AD13" s="2"/>
      <c r="AE13" s="3"/>
    </row>
    <row r="14" spans="1:31" x14ac:dyDescent="0.25">
      <c r="A14" s="16" t="s">
        <v>34</v>
      </c>
      <c r="B14" s="2" t="s">
        <v>33</v>
      </c>
      <c r="C14" s="18">
        <f>COUNT(J14:AE14)</f>
        <v>9</v>
      </c>
      <c r="D14" s="18">
        <f>SUM(J14:AE14)</f>
        <v>5</v>
      </c>
      <c r="E14" s="18">
        <f>ROUNDUP(D14/C14,2)</f>
        <v>0.56000000000000005</v>
      </c>
      <c r="F14" s="18">
        <f>D14-H14</f>
        <v>4</v>
      </c>
      <c r="G14" s="18">
        <v>1</v>
      </c>
      <c r="H14" s="18">
        <v>1</v>
      </c>
      <c r="I14" s="20">
        <f>IF(G14&gt;0,H14/G14*100,"")</f>
        <v>100</v>
      </c>
      <c r="J14" s="12"/>
      <c r="K14" s="2"/>
      <c r="L14" s="2"/>
      <c r="M14" s="2"/>
      <c r="N14" s="2"/>
      <c r="O14" s="2">
        <v>1</v>
      </c>
      <c r="P14" s="2"/>
      <c r="Q14" s="2"/>
      <c r="R14" s="2"/>
      <c r="S14" s="2"/>
      <c r="T14" s="2"/>
      <c r="U14" s="2"/>
      <c r="V14" s="2"/>
      <c r="W14" s="2"/>
      <c r="X14" s="2">
        <v>0</v>
      </c>
      <c r="Y14" s="2">
        <v>3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E14" s="3">
        <v>0</v>
      </c>
    </row>
    <row r="15" spans="1:31" x14ac:dyDescent="0.25">
      <c r="A15" s="16" t="s">
        <v>30</v>
      </c>
      <c r="B15" s="2" t="s">
        <v>29</v>
      </c>
      <c r="C15" s="18">
        <f>COUNT(J15:AE15)</f>
        <v>15</v>
      </c>
      <c r="D15" s="18">
        <f>SUM(J15:AE15)</f>
        <v>3</v>
      </c>
      <c r="E15" s="18">
        <f>ROUNDUP(D15/C15,2)</f>
        <v>0.2</v>
      </c>
      <c r="F15" s="18">
        <f>D15-H15</f>
        <v>2</v>
      </c>
      <c r="G15" s="18">
        <v>1</v>
      </c>
      <c r="H15" s="18">
        <v>1</v>
      </c>
      <c r="I15" s="20">
        <f>IF(G15&gt;0,H15/G15*100,"")</f>
        <v>100</v>
      </c>
      <c r="J15" s="12">
        <v>0</v>
      </c>
      <c r="K15" s="2">
        <v>0</v>
      </c>
      <c r="L15" s="2">
        <v>0</v>
      </c>
      <c r="M15" s="2"/>
      <c r="N15" s="2"/>
      <c r="O15" s="2"/>
      <c r="P15" s="2"/>
      <c r="Q15" s="2"/>
      <c r="R15" s="2"/>
      <c r="S15" s="2">
        <v>0</v>
      </c>
      <c r="T15" s="2">
        <v>0</v>
      </c>
      <c r="U15" s="2">
        <v>1</v>
      </c>
      <c r="V15" s="2">
        <v>0</v>
      </c>
      <c r="W15" s="2">
        <v>0</v>
      </c>
      <c r="X15" s="2">
        <v>0</v>
      </c>
      <c r="Y15" s="2"/>
      <c r="Z15" s="2">
        <v>0</v>
      </c>
      <c r="AA15" s="2">
        <v>2</v>
      </c>
      <c r="AB15" s="2">
        <v>0</v>
      </c>
      <c r="AC15" s="2">
        <v>0</v>
      </c>
      <c r="AD15" s="2">
        <v>0</v>
      </c>
      <c r="AE15" s="3">
        <v>0</v>
      </c>
    </row>
    <row r="16" spans="1:31" x14ac:dyDescent="0.25">
      <c r="A16" s="16" t="s">
        <v>53</v>
      </c>
      <c r="B16" s="2" t="s">
        <v>51</v>
      </c>
      <c r="C16" s="18">
        <f>COUNT(J16:AE16)</f>
        <v>22</v>
      </c>
      <c r="D16" s="18">
        <f>SUM(J16:AE16)</f>
        <v>2</v>
      </c>
      <c r="E16" s="18">
        <f>ROUNDUP(D16/C16,2)</f>
        <v>9.9999999999999992E-2</v>
      </c>
      <c r="F16" s="18">
        <f>D16-H16</f>
        <v>2</v>
      </c>
      <c r="G16" s="18">
        <v>0</v>
      </c>
      <c r="H16" s="18">
        <v>0</v>
      </c>
      <c r="I16" s="20" t="str">
        <f>IF(G16&gt;0,H16/G16*100,"")</f>
        <v/>
      </c>
      <c r="J16" s="1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3">
        <v>0</v>
      </c>
    </row>
    <row r="17" spans="1:31" x14ac:dyDescent="0.25">
      <c r="A17" s="16" t="s">
        <v>48</v>
      </c>
      <c r="B17" s="2" t="s">
        <v>42</v>
      </c>
      <c r="C17" s="18">
        <f>COUNT(J17:AE17)</f>
        <v>2</v>
      </c>
      <c r="D17" s="18">
        <f>SUM(J17:AE17)</f>
        <v>1</v>
      </c>
      <c r="E17" s="18">
        <f>ROUNDUP(D17/C17,2)</f>
        <v>0.5</v>
      </c>
      <c r="F17" s="18">
        <f>D17-H17</f>
        <v>0</v>
      </c>
      <c r="G17" s="18">
        <v>1</v>
      </c>
      <c r="H17" s="18">
        <v>1</v>
      </c>
      <c r="I17" s="20">
        <f>IF(G17&gt;0,H17/G17*100,"")</f>
        <v>100</v>
      </c>
      <c r="J17" s="12"/>
      <c r="K17" s="2"/>
      <c r="L17" s="2"/>
      <c r="M17" s="2"/>
      <c r="N17" s="2"/>
      <c r="O17" s="2">
        <v>1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v>0</v>
      </c>
      <c r="AB17" s="2"/>
      <c r="AC17" s="2"/>
      <c r="AD17" s="2"/>
      <c r="AE17" s="3"/>
    </row>
    <row r="18" spans="1:31" x14ac:dyDescent="0.25">
      <c r="A18" s="16" t="s">
        <v>52</v>
      </c>
      <c r="B18" s="2" t="s">
        <v>51</v>
      </c>
      <c r="C18" s="18">
        <f>COUNT(J18:AE18)</f>
        <v>22</v>
      </c>
      <c r="D18" s="18">
        <f>SUM(J18:AE18)</f>
        <v>1</v>
      </c>
      <c r="E18" s="18">
        <f>ROUNDUP(D18/C18,2)</f>
        <v>0.05</v>
      </c>
      <c r="F18" s="18">
        <f>D18-H18</f>
        <v>1</v>
      </c>
      <c r="G18" s="18">
        <v>0</v>
      </c>
      <c r="H18" s="18">
        <v>0</v>
      </c>
      <c r="I18" s="20" t="str">
        <f>IF(G18&gt;0,H18/G18*100,"")</f>
        <v/>
      </c>
      <c r="J18" s="1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1</v>
      </c>
      <c r="AA18" s="2">
        <v>0</v>
      </c>
      <c r="AB18" s="2">
        <v>0</v>
      </c>
      <c r="AC18" s="2">
        <v>0</v>
      </c>
      <c r="AD18" s="2">
        <v>0</v>
      </c>
      <c r="AE18" s="3">
        <v>0</v>
      </c>
    </row>
    <row r="19" spans="1:31" x14ac:dyDescent="0.25">
      <c r="A19" s="16" t="s">
        <v>36</v>
      </c>
      <c r="B19" s="2" t="s">
        <v>33</v>
      </c>
      <c r="C19" s="18">
        <f>COUNT(J19:AE19)</f>
        <v>1</v>
      </c>
      <c r="D19" s="18">
        <f>SUM(J19:AE19)</f>
        <v>0</v>
      </c>
      <c r="E19" s="18">
        <f>ROUNDUP(D19/C19,2)</f>
        <v>0</v>
      </c>
      <c r="F19" s="18">
        <f>D19-H19</f>
        <v>0</v>
      </c>
      <c r="G19" s="18">
        <v>0</v>
      </c>
      <c r="H19" s="18">
        <v>0</v>
      </c>
      <c r="I19" s="20" t="str">
        <f>IF(G19&gt;0,H19/G19*100,"")</f>
        <v/>
      </c>
      <c r="J19" s="1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v>0</v>
      </c>
      <c r="AA19" s="2"/>
      <c r="AB19" s="2"/>
      <c r="AC19" s="2"/>
      <c r="AD19" s="2"/>
      <c r="AE19" s="3"/>
    </row>
    <row r="20" spans="1:31" x14ac:dyDescent="0.25">
      <c r="A20" s="16" t="s">
        <v>44</v>
      </c>
      <c r="B20" s="2" t="s">
        <v>45</v>
      </c>
      <c r="C20" s="18">
        <f>COUNT(J20:AE20)</f>
        <v>1</v>
      </c>
      <c r="D20" s="18">
        <f>SUM(J20:AE20)</f>
        <v>0</v>
      </c>
      <c r="E20" s="18">
        <f>ROUNDUP(D20/C20,2)</f>
        <v>0</v>
      </c>
      <c r="F20" s="18">
        <f>D20-H20</f>
        <v>0</v>
      </c>
      <c r="G20" s="18">
        <v>0</v>
      </c>
      <c r="H20" s="18">
        <v>0</v>
      </c>
      <c r="I20" s="20" t="str">
        <f>IF(G20&gt;0,H20/G20*100,"")</f>
        <v/>
      </c>
      <c r="J20" s="1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3">
        <v>0</v>
      </c>
    </row>
    <row r="21" spans="1:31" x14ac:dyDescent="0.25">
      <c r="A21" s="16" t="s">
        <v>49</v>
      </c>
      <c r="B21" s="2" t="s">
        <v>42</v>
      </c>
      <c r="C21" s="18">
        <f>COUNT(J21:AE21)</f>
        <v>1</v>
      </c>
      <c r="D21" s="18">
        <f>SUM(J21:AE21)</f>
        <v>0</v>
      </c>
      <c r="E21" s="18">
        <f>ROUNDUP(D21/C21,2)</f>
        <v>0</v>
      </c>
      <c r="F21" s="18">
        <f>D21-H21</f>
        <v>0</v>
      </c>
      <c r="G21" s="18">
        <v>0</v>
      </c>
      <c r="H21" s="18">
        <v>0</v>
      </c>
      <c r="I21" s="20" t="str">
        <f>IF(G21&gt;0,H21/G21*100,"")</f>
        <v/>
      </c>
      <c r="J21" s="12"/>
      <c r="K21" s="2"/>
      <c r="L21" s="2"/>
      <c r="M21" s="2"/>
      <c r="N21" s="2"/>
      <c r="O21" s="2"/>
      <c r="P21" s="2"/>
      <c r="Q21" s="2"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3"/>
    </row>
    <row r="22" spans="1:31" ht="15.75" thickBot="1" x14ac:dyDescent="0.3">
      <c r="A22" s="17" t="s">
        <v>50</v>
      </c>
      <c r="B22" s="4" t="s">
        <v>51</v>
      </c>
      <c r="C22" s="19">
        <f>COUNT(J22:AE22)</f>
        <v>4</v>
      </c>
      <c r="D22" s="19">
        <f>SUM(J22:AE22)</f>
        <v>0</v>
      </c>
      <c r="E22" s="19">
        <f>ROUNDUP(D22/C22,2)</f>
        <v>0</v>
      </c>
      <c r="F22" s="19">
        <f>D22-H22</f>
        <v>0</v>
      </c>
      <c r="G22" s="19">
        <v>0</v>
      </c>
      <c r="H22" s="19">
        <v>0</v>
      </c>
      <c r="I22" s="21" t="str">
        <f>IF(G22&gt;0,H22/G22*100,"")</f>
        <v/>
      </c>
      <c r="J22" s="13"/>
      <c r="K22" s="4"/>
      <c r="L22" s="4"/>
      <c r="M22" s="4">
        <v>0</v>
      </c>
      <c r="N22" s="4">
        <v>0</v>
      </c>
      <c r="O22" s="4"/>
      <c r="P22" s="4">
        <v>0</v>
      </c>
      <c r="Q22" s="4"/>
      <c r="R22" s="4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5"/>
    </row>
    <row r="25" spans="1:31" x14ac:dyDescent="0.25">
      <c r="A25" t="s">
        <v>29</v>
      </c>
      <c r="B25">
        <f>SUMIF($B$3:$B$22,A25,$D$3:$D$22)</f>
        <v>138</v>
      </c>
    </row>
    <row r="26" spans="1:31" x14ac:dyDescent="0.25">
      <c r="A26" t="s">
        <v>33</v>
      </c>
      <c r="B26">
        <f t="shared" ref="B26:B29" si="0">SUMIF($B$3:$B$22,A26,$D$3:$D$22)</f>
        <v>241</v>
      </c>
    </row>
    <row r="27" spans="1:31" x14ac:dyDescent="0.25">
      <c r="A27" t="s">
        <v>39</v>
      </c>
      <c r="B27">
        <f t="shared" si="0"/>
        <v>93</v>
      </c>
    </row>
    <row r="28" spans="1:31" x14ac:dyDescent="0.25">
      <c r="A28" t="s">
        <v>45</v>
      </c>
      <c r="B28">
        <f t="shared" si="0"/>
        <v>95</v>
      </c>
    </row>
    <row r="29" spans="1:31" x14ac:dyDescent="0.25">
      <c r="A29" t="s">
        <v>42</v>
      </c>
      <c r="B29">
        <f t="shared" si="0"/>
        <v>152</v>
      </c>
    </row>
  </sheetData>
  <sortState ref="A3:AE22">
    <sortCondition descending="1" ref="D3:D22"/>
  </sortState>
  <mergeCells count="1">
    <mergeCell ref="A1:I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Munka1</vt:lpstr>
      <vt:lpstr>Munka1!Nyomtatási_terület</vt:lpstr>
      <vt:lpstr>Munka1!statisztika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Juhász József</dc:creator>
  <cp:lastModifiedBy>Juhász József</cp:lastModifiedBy>
  <cp:lastPrinted>2016-02-24T16:30:00Z</cp:lastPrinted>
  <dcterms:created xsi:type="dcterms:W3CDTF">2016-02-24T15:52:37Z</dcterms:created>
  <dcterms:modified xsi:type="dcterms:W3CDTF">2016-02-24T16:37:48Z</dcterms:modified>
</cp:coreProperties>
</file>