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10\Desktop\"/>
    </mc:Choice>
  </mc:AlternateContent>
  <bookViews>
    <workbookView xWindow="0" yWindow="0" windowWidth="23040" windowHeight="9384"/>
  </bookViews>
  <sheets>
    <sheet name="Munk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D30" i="1"/>
  <c r="C30" i="1"/>
  <c r="B30" i="1"/>
  <c r="D29" i="1"/>
  <c r="C29" i="1"/>
  <c r="B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L5" i="1"/>
  <c r="M5" i="1" s="1"/>
  <c r="G5" i="1"/>
  <c r="E5" i="1"/>
  <c r="M4" i="1"/>
  <c r="L4" i="1"/>
  <c r="G4" i="1"/>
  <c r="E4" i="1"/>
  <c r="M3" i="1"/>
  <c r="L3" i="1"/>
  <c r="G3" i="1"/>
  <c r="E3" i="1"/>
  <c r="M2" i="1"/>
  <c r="L2" i="1"/>
  <c r="G2" i="1"/>
  <c r="G31" i="1" s="1"/>
  <c r="L7" i="1" s="1"/>
  <c r="E2" i="1"/>
  <c r="H28" i="1" l="1"/>
  <c r="H24" i="1"/>
  <c r="H20" i="1"/>
  <c r="H16" i="1"/>
  <c r="H12" i="1"/>
  <c r="H8" i="1"/>
  <c r="H7" i="1"/>
  <c r="H5" i="1"/>
  <c r="H23" i="1"/>
  <c r="H19" i="1"/>
  <c r="H15" i="1"/>
  <c r="H25" i="1"/>
  <c r="H21" i="1"/>
  <c r="H17" i="1"/>
  <c r="H13" i="1"/>
  <c r="H9" i="1"/>
  <c r="H4" i="1"/>
  <c r="H6" i="1"/>
  <c r="H2" i="1"/>
  <c r="H26" i="1"/>
  <c r="H22" i="1"/>
  <c r="H18" i="1"/>
  <c r="H14" i="1"/>
  <c r="H10" i="1"/>
  <c r="H3" i="1"/>
  <c r="H27" i="1"/>
  <c r="H11" i="1"/>
</calcChain>
</file>

<file path=xl/sharedStrings.xml><?xml version="1.0" encoding="utf-8"?>
<sst xmlns="http://schemas.openxmlformats.org/spreadsheetml/2006/main" count="45" uniqueCount="44">
  <si>
    <t>Ország</t>
  </si>
  <si>
    <t>Legalább 1 nyelv</t>
  </si>
  <si>
    <t>Legalább 2 nyelv</t>
  </si>
  <si>
    <t>Legalább 3 nyelv</t>
  </si>
  <si>
    <t>Egyet sem</t>
  </si>
  <si>
    <t>Népesség (ezer fő)</t>
  </si>
  <si>
    <t>Legalább 1 nyelv (ezer fő)</t>
  </si>
  <si>
    <t>Átlaghoz képest</t>
  </si>
  <si>
    <t>Százalék</t>
  </si>
  <si>
    <t>Ausztria</t>
  </si>
  <si>
    <t>Első</t>
  </si>
  <si>
    <t>Belgium</t>
  </si>
  <si>
    <t>Második</t>
  </si>
  <si>
    <t>Bulgária</t>
  </si>
  <si>
    <t>Utolsó előtti</t>
  </si>
  <si>
    <t>Ciprus</t>
  </si>
  <si>
    <t>Utolsó</t>
  </si>
  <si>
    <t>Csehország</t>
  </si>
  <si>
    <t>Dánia</t>
  </si>
  <si>
    <t>Uniós átlag:</t>
  </si>
  <si>
    <t>Egyesült Királyság</t>
  </si>
  <si>
    <t>Észtország</t>
  </si>
  <si>
    <t>Finnország</t>
  </si>
  <si>
    <t>Franciaország</t>
  </si>
  <si>
    <t>Görögország</t>
  </si>
  <si>
    <t>Hollandia</t>
  </si>
  <si>
    <t>Írország</t>
  </si>
  <si>
    <t>Lengyelország</t>
  </si>
  <si>
    <t>Lettország</t>
  </si>
  <si>
    <t>Litvánia</t>
  </si>
  <si>
    <t>Luxemburg</t>
  </si>
  <si>
    <t>Magyarország</t>
  </si>
  <si>
    <t>Málta</t>
  </si>
  <si>
    <t>Németország</t>
  </si>
  <si>
    <t>Olaszország</t>
  </si>
  <si>
    <t>Portugália</t>
  </si>
  <si>
    <t>Románia</t>
  </si>
  <si>
    <t>Spanyolország</t>
  </si>
  <si>
    <t>Svédország</t>
  </si>
  <si>
    <t>Szlovákia</t>
  </si>
  <si>
    <t>Szlovénia</t>
  </si>
  <si>
    <t>60%-nál több</t>
  </si>
  <si>
    <t>40%-nál kevesebb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</si>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</sst>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38"/>
    </font>
    <font>
      <b/>
      <sz val="11"/>
      <name val="Arial"/>
      <family val="2"/>
      <charset val="238"/>
    </font>
    <font>
      <i/>
      <sz val="11"/>
      <color rgb="FFC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0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9" fontId="2" fillId="0" borderId="2" xfId="0" applyNumberFormat="1" applyFont="1" applyBorder="1"/>
    <xf numFmtId="3" fontId="2" fillId="0" borderId="2" xfId="0" applyNumberFormat="1" applyFont="1" applyBorder="1"/>
    <xf numFmtId="9" fontId="2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9" fontId="2" fillId="3" borderId="2" xfId="1" applyFont="1" applyFill="1" applyBorder="1"/>
    <xf numFmtId="9" fontId="2" fillId="3" borderId="2" xfId="0" applyNumberFormat="1" applyFont="1" applyFill="1" applyBorder="1" applyAlignment="1">
      <alignment horizontal="center"/>
    </xf>
    <xf numFmtId="9" fontId="2" fillId="0" borderId="0" xfId="0" applyNumberFormat="1" applyFont="1"/>
    <xf numFmtId="0" fontId="3" fillId="0" borderId="0" xfId="0" applyFont="1"/>
    <xf numFmtId="9" fontId="3" fillId="0" borderId="0" xfId="1" applyFont="1"/>
    <xf numFmtId="0" fontId="4" fillId="0" borderId="2" xfId="0" applyFont="1" applyBorder="1" applyAlignment="1">
      <alignment horizontal="right"/>
    </xf>
    <xf numFmtId="9" fontId="4" fillId="0" borderId="2" xfId="0" applyNumberFormat="1" applyFont="1" applyBorder="1"/>
    <xf numFmtId="3" fontId="4" fillId="0" borderId="2" xfId="0" applyNumberFormat="1" applyFont="1" applyBorder="1"/>
    <xf numFmtId="9" fontId="4" fillId="0" borderId="2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2" fillId="2" borderId="3" xfId="0" applyNumberFormat="1" applyFont="1" applyFill="1" applyBorder="1"/>
    <xf numFmtId="1" fontId="2" fillId="2" borderId="0" xfId="0" applyNumberFormat="1" applyFont="1" applyFill="1" applyBorder="1"/>
    <xf numFmtId="3" fontId="2" fillId="2" borderId="0" xfId="0" applyNumberFormat="1" applyFont="1" applyFill="1" applyBorder="1"/>
    <xf numFmtId="0" fontId="2" fillId="2" borderId="4" xfId="0" applyFont="1" applyFill="1" applyBorder="1"/>
    <xf numFmtId="0" fontId="2" fillId="2" borderId="2" xfId="0" applyFont="1" applyFill="1" applyBorder="1" applyAlignment="1">
      <alignment horizontal="right"/>
    </xf>
    <xf numFmtId="1" fontId="2" fillId="2" borderId="1" xfId="0" applyNumberFormat="1" applyFont="1" applyFill="1" applyBorder="1"/>
    <xf numFmtId="1" fontId="2" fillId="2" borderId="2" xfId="0" applyNumberFormat="1" applyFont="1" applyFill="1" applyBorder="1"/>
    <xf numFmtId="3" fontId="2" fillId="2" borderId="5" xfId="0" applyNumberFormat="1" applyFont="1" applyFill="1" applyBorder="1"/>
    <xf numFmtId="0" fontId="2" fillId="2" borderId="6" xfId="0" applyFont="1" applyFill="1" applyBorder="1" applyAlignment="1">
      <alignment horizontal="right"/>
    </xf>
    <xf numFmtId="9" fontId="2" fillId="2" borderId="6" xfId="0" applyNumberFormat="1" applyFont="1" applyFill="1" applyBorder="1"/>
    <xf numFmtId="9" fontId="2" fillId="2" borderId="7" xfId="0" applyNumberFormat="1" applyFont="1" applyFill="1" applyBorder="1"/>
    <xf numFmtId="9" fontId="2" fillId="2" borderId="8" xfId="0" applyNumberFormat="1" applyFont="1" applyFill="1" applyBorder="1"/>
    <xf numFmtId="3" fontId="2" fillId="2" borderId="2" xfId="0" applyNumberFormat="1" applyFont="1" applyFill="1" applyBorder="1"/>
    <xf numFmtId="0" fontId="2" fillId="2" borderId="8" xfId="0" applyFont="1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Legalább egy idegen nyelvet beszél – 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71115074704061"/>
          <c:y val="0.17927774478818745"/>
          <c:w val="0.82727841340274455"/>
          <c:h val="0.553750677344576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17"/>
            <c:invertIfNegative val="0"/>
            <c:bubble3D val="0"/>
          </c:dPt>
          <c:cat>
            <c:strRef>
              <c:f>[1]Munka1!$A$2:$A$28</c:f>
              <c:strCache>
                <c:ptCount val="27"/>
                <c:pt idx="0">
                  <c:v>Ausztria</c:v>
                </c:pt>
                <c:pt idx="1">
                  <c:v>Belgium</c:v>
                </c:pt>
                <c:pt idx="2">
                  <c:v>Bulgária</c:v>
                </c:pt>
                <c:pt idx="3">
                  <c:v>Ciprus</c:v>
                </c:pt>
                <c:pt idx="4">
                  <c:v>Csehország</c:v>
                </c:pt>
                <c:pt idx="5">
                  <c:v>Dánia</c:v>
                </c:pt>
                <c:pt idx="6">
                  <c:v>Egyesült Királyság</c:v>
                </c:pt>
                <c:pt idx="7">
                  <c:v>Észtország</c:v>
                </c:pt>
                <c:pt idx="8">
                  <c:v>Finnország</c:v>
                </c:pt>
                <c:pt idx="9">
                  <c:v>Franciaország</c:v>
                </c:pt>
                <c:pt idx="10">
                  <c:v>Görögország</c:v>
                </c:pt>
                <c:pt idx="11">
                  <c:v>Hollandia</c:v>
                </c:pt>
                <c:pt idx="12">
                  <c:v>Írország</c:v>
                </c:pt>
                <c:pt idx="13">
                  <c:v>Lengyelország</c:v>
                </c:pt>
                <c:pt idx="14">
                  <c:v>Lettország</c:v>
                </c:pt>
                <c:pt idx="15">
                  <c:v>Litvánia</c:v>
                </c:pt>
                <c:pt idx="16">
                  <c:v>Luxemburg</c:v>
                </c:pt>
                <c:pt idx="17">
                  <c:v>Magyarország</c:v>
                </c:pt>
                <c:pt idx="18">
                  <c:v>Málta</c:v>
                </c:pt>
                <c:pt idx="19">
                  <c:v>Németország</c:v>
                </c:pt>
                <c:pt idx="20">
                  <c:v>Olaszország</c:v>
                </c:pt>
                <c:pt idx="21">
                  <c:v>Portugália</c:v>
                </c:pt>
                <c:pt idx="22">
                  <c:v>Románia</c:v>
                </c:pt>
                <c:pt idx="23">
                  <c:v>Spanyolország</c:v>
                </c:pt>
                <c:pt idx="24">
                  <c:v>Svédország</c:v>
                </c:pt>
                <c:pt idx="25">
                  <c:v>Szlovákia</c:v>
                </c:pt>
                <c:pt idx="26">
                  <c:v>Szlovénia</c:v>
                </c:pt>
              </c:strCache>
            </c:strRef>
          </c:cat>
          <c:val>
            <c:numRef>
              <c:f>[1]Munka1!$B$2:$B$28</c:f>
              <c:numCache>
                <c:formatCode>General</c:formatCode>
                <c:ptCount val="27"/>
                <c:pt idx="0">
                  <c:v>0.78</c:v>
                </c:pt>
                <c:pt idx="1">
                  <c:v>0.72</c:v>
                </c:pt>
                <c:pt idx="2">
                  <c:v>0.48</c:v>
                </c:pt>
                <c:pt idx="3">
                  <c:v>0.76</c:v>
                </c:pt>
                <c:pt idx="4">
                  <c:v>0.49</c:v>
                </c:pt>
                <c:pt idx="5">
                  <c:v>0.89</c:v>
                </c:pt>
                <c:pt idx="6">
                  <c:v>0.39</c:v>
                </c:pt>
                <c:pt idx="7">
                  <c:v>0.87</c:v>
                </c:pt>
                <c:pt idx="8">
                  <c:v>0.75</c:v>
                </c:pt>
                <c:pt idx="9">
                  <c:v>0.51</c:v>
                </c:pt>
                <c:pt idx="10">
                  <c:v>0.56999999999999995</c:v>
                </c:pt>
                <c:pt idx="11">
                  <c:v>0.94</c:v>
                </c:pt>
                <c:pt idx="12">
                  <c:v>0.4</c:v>
                </c:pt>
                <c:pt idx="13">
                  <c:v>0.5</c:v>
                </c:pt>
                <c:pt idx="14">
                  <c:v>0.95</c:v>
                </c:pt>
                <c:pt idx="15">
                  <c:v>0.92</c:v>
                </c:pt>
                <c:pt idx="16">
                  <c:v>0.98</c:v>
                </c:pt>
                <c:pt idx="17">
                  <c:v>0.35</c:v>
                </c:pt>
                <c:pt idx="18">
                  <c:v>0.93</c:v>
                </c:pt>
                <c:pt idx="19">
                  <c:v>0.66</c:v>
                </c:pt>
                <c:pt idx="20">
                  <c:v>0.38</c:v>
                </c:pt>
                <c:pt idx="21">
                  <c:v>0.39</c:v>
                </c:pt>
                <c:pt idx="22">
                  <c:v>0.48</c:v>
                </c:pt>
                <c:pt idx="23">
                  <c:v>0.46</c:v>
                </c:pt>
                <c:pt idx="24">
                  <c:v>0.91</c:v>
                </c:pt>
                <c:pt idx="25">
                  <c:v>0.8</c:v>
                </c:pt>
                <c:pt idx="26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745765440"/>
        <c:axId val="745762176"/>
      </c:barChart>
      <c:catAx>
        <c:axId val="74576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5762176"/>
        <c:crosses val="autoZero"/>
        <c:auto val="1"/>
        <c:lblAlgn val="ctr"/>
        <c:lblOffset val="100"/>
        <c:noMultiLvlLbl val="0"/>
      </c:catAx>
      <c:valAx>
        <c:axId val="7457621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népesség aránya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76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8</xdr:row>
      <xdr:rowOff>119061</xdr:rowOff>
    </xdr:from>
    <xdr:to>
      <xdr:col>15</xdr:col>
      <xdr:colOff>304799</xdr:colOff>
      <xdr:row>30</xdr:row>
      <xdr:rowOff>180974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elvtu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</sheetNames>
    <sheetDataSet>
      <sheetData sheetId="0">
        <row r="2">
          <cell r="A2" t="str">
            <v>Ausztria</v>
          </cell>
          <cell r="B2">
            <v>0.78</v>
          </cell>
        </row>
        <row r="3">
          <cell r="A3" t="str">
            <v>Belgium</v>
          </cell>
          <cell r="B3">
            <v>0.72</v>
          </cell>
        </row>
        <row r="4">
          <cell r="A4" t="str">
            <v>Bulgária</v>
          </cell>
          <cell r="B4">
            <v>0.48</v>
          </cell>
        </row>
        <row r="5">
          <cell r="A5" t="str">
            <v>Ciprus</v>
          </cell>
          <cell r="B5">
            <v>0.76</v>
          </cell>
        </row>
        <row r="6">
          <cell r="A6" t="str">
            <v>Csehország</v>
          </cell>
          <cell r="B6">
            <v>0.49</v>
          </cell>
        </row>
        <row r="7">
          <cell r="A7" t="str">
            <v>Dánia</v>
          </cell>
          <cell r="B7">
            <v>0.89</v>
          </cell>
        </row>
        <row r="8">
          <cell r="A8" t="str">
            <v>Egyesült Királyság</v>
          </cell>
          <cell r="B8">
            <v>0.39</v>
          </cell>
        </row>
        <row r="9">
          <cell r="A9" t="str">
            <v>Észtország</v>
          </cell>
          <cell r="B9">
            <v>0.87</v>
          </cell>
        </row>
        <row r="10">
          <cell r="A10" t="str">
            <v>Finnország</v>
          </cell>
          <cell r="B10">
            <v>0.75</v>
          </cell>
        </row>
        <row r="11">
          <cell r="A11" t="str">
            <v>Franciaország</v>
          </cell>
          <cell r="B11">
            <v>0.51</v>
          </cell>
        </row>
        <row r="12">
          <cell r="A12" t="str">
            <v>Görögország</v>
          </cell>
          <cell r="B12">
            <v>0.56999999999999995</v>
          </cell>
        </row>
        <row r="13">
          <cell r="A13" t="str">
            <v>Hollandia</v>
          </cell>
          <cell r="B13">
            <v>0.94</v>
          </cell>
        </row>
        <row r="14">
          <cell r="A14" t="str">
            <v>Írország</v>
          </cell>
          <cell r="B14">
            <v>0.4</v>
          </cell>
        </row>
        <row r="15">
          <cell r="A15" t="str">
            <v>Lengyelország</v>
          </cell>
          <cell r="B15">
            <v>0.5</v>
          </cell>
        </row>
        <row r="16">
          <cell r="A16" t="str">
            <v>Lettország</v>
          </cell>
          <cell r="B16">
            <v>0.95</v>
          </cell>
        </row>
        <row r="17">
          <cell r="A17" t="str">
            <v>Litvánia</v>
          </cell>
          <cell r="B17">
            <v>0.92</v>
          </cell>
        </row>
        <row r="18">
          <cell r="A18" t="str">
            <v>Luxemburg</v>
          </cell>
          <cell r="B18">
            <v>0.98</v>
          </cell>
        </row>
        <row r="19">
          <cell r="A19" t="str">
            <v>Magyarország</v>
          </cell>
          <cell r="B19">
            <v>0.35</v>
          </cell>
        </row>
        <row r="20">
          <cell r="A20" t="str">
            <v>Málta</v>
          </cell>
          <cell r="B20">
            <v>0.93</v>
          </cell>
        </row>
        <row r="21">
          <cell r="A21" t="str">
            <v>Németország</v>
          </cell>
          <cell r="B21">
            <v>0.66</v>
          </cell>
        </row>
        <row r="22">
          <cell r="A22" t="str">
            <v>Olaszország</v>
          </cell>
          <cell r="B22">
            <v>0.38</v>
          </cell>
        </row>
        <row r="23">
          <cell r="A23" t="str">
            <v>Portugália</v>
          </cell>
          <cell r="B23">
            <v>0.39</v>
          </cell>
        </row>
        <row r="24">
          <cell r="A24" t="str">
            <v>Románia</v>
          </cell>
          <cell r="B24">
            <v>0.48</v>
          </cell>
        </row>
        <row r="25">
          <cell r="A25" t="str">
            <v>Spanyolország</v>
          </cell>
          <cell r="B25">
            <v>0.46</v>
          </cell>
        </row>
        <row r="26">
          <cell r="A26" t="str">
            <v>Svédország</v>
          </cell>
          <cell r="B26">
            <v>0.91</v>
          </cell>
        </row>
        <row r="27">
          <cell r="A27" t="str">
            <v>Szlovákia</v>
          </cell>
          <cell r="B27">
            <v>0.8</v>
          </cell>
        </row>
        <row r="28">
          <cell r="A28" t="str">
            <v>Szlovénia</v>
          </cell>
          <cell r="B28">
            <v>0.92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2" sqref="L2"/>
    </sheetView>
  </sheetViews>
  <sheetFormatPr defaultColWidth="9.109375" defaultRowHeight="13.8" x14ac:dyDescent="0.25"/>
  <cols>
    <col min="1" max="1" width="18.33203125" style="2" customWidth="1"/>
    <col min="2" max="6" width="10.6640625" style="2" customWidth="1"/>
    <col min="7" max="7" width="9.44140625" style="2" bestFit="1" customWidth="1"/>
    <col min="8" max="8" width="10.6640625" style="2" customWidth="1"/>
    <col min="9" max="10" width="9.109375" style="2"/>
    <col min="11" max="11" width="12.5546875" style="2" bestFit="1" customWidth="1"/>
    <col min="12" max="12" width="10" style="2" customWidth="1"/>
    <col min="13" max="13" width="15.109375" style="2" customWidth="1"/>
    <col min="14" max="14" width="9.88671875" style="2" bestFit="1" customWidth="1"/>
    <col min="15" max="16384" width="9.109375" style="2"/>
  </cols>
  <sheetData>
    <row r="1" spans="1:14" ht="41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3"/>
      <c r="L1" s="4" t="s">
        <v>8</v>
      </c>
      <c r="M1" s="4" t="s">
        <v>0</v>
      </c>
    </row>
    <row r="2" spans="1:14" x14ac:dyDescent="0.25">
      <c r="A2" s="5" t="s">
        <v>9</v>
      </c>
      <c r="B2" s="6">
        <v>0.78</v>
      </c>
      <c r="C2" s="6">
        <v>0.27</v>
      </c>
      <c r="D2" s="6">
        <v>0.09</v>
      </c>
      <c r="E2" s="6">
        <f t="shared" ref="E2:E28" si="0">1-B2</f>
        <v>0.21999999999999997</v>
      </c>
      <c r="F2" s="7">
        <v>8404.2999999999993</v>
      </c>
      <c r="G2" s="7">
        <f t="shared" ref="G2:G28" si="1">F2*B2</f>
        <v>6555.3539999999994</v>
      </c>
      <c r="H2" s="8" t="str">
        <f t="shared" ref="H2:H28" si="2">IF(B2&gt;$L$7,"+","-")</f>
        <v>+</v>
      </c>
      <c r="K2" s="9" t="s">
        <v>10</v>
      </c>
      <c r="L2" s="10">
        <f>MAX(B2:B28)</f>
        <v>0.98</v>
      </c>
      <c r="M2" s="11" t="str">
        <f>INDEX($A$2:$A$28,MATCH(L2,$B$2:$B$28,0))</f>
        <v>Luxemburg</v>
      </c>
    </row>
    <row r="3" spans="1:14" x14ac:dyDescent="0.25">
      <c r="A3" s="5" t="s">
        <v>11</v>
      </c>
      <c r="B3" s="6">
        <v>0.72</v>
      </c>
      <c r="C3" s="6">
        <v>0.5</v>
      </c>
      <c r="D3" s="6">
        <v>0.27</v>
      </c>
      <c r="E3" s="6">
        <f t="shared" si="0"/>
        <v>0.28000000000000003</v>
      </c>
      <c r="F3" s="7">
        <v>10918.4</v>
      </c>
      <c r="G3" s="7">
        <f t="shared" si="1"/>
        <v>7861.2479999999996</v>
      </c>
      <c r="H3" s="8" t="str">
        <f t="shared" si="2"/>
        <v>+</v>
      </c>
      <c r="K3" s="9" t="s">
        <v>12</v>
      </c>
      <c r="L3" s="10">
        <f>LARGE(B2:B28,2)</f>
        <v>0.95</v>
      </c>
      <c r="M3" s="11" t="str">
        <f>INDEX($A$2:$A$28,MATCH(L3,$B$2:$B$28,0))</f>
        <v>Lettország</v>
      </c>
      <c r="N3" s="12"/>
    </row>
    <row r="4" spans="1:14" x14ac:dyDescent="0.25">
      <c r="A4" s="5" t="s">
        <v>13</v>
      </c>
      <c r="B4" s="6">
        <v>0.48</v>
      </c>
      <c r="C4" s="6">
        <v>0.19</v>
      </c>
      <c r="D4" s="6">
        <v>0.04</v>
      </c>
      <c r="E4" s="6">
        <f t="shared" si="0"/>
        <v>0.52</v>
      </c>
      <c r="F4" s="7">
        <v>7504.9</v>
      </c>
      <c r="G4" s="7">
        <f t="shared" si="1"/>
        <v>3602.3519999999999</v>
      </c>
      <c r="H4" s="8" t="str">
        <f t="shared" si="2"/>
        <v>-</v>
      </c>
      <c r="K4" s="9" t="s">
        <v>14</v>
      </c>
      <c r="L4" s="10">
        <f>SMALL(B2:B28,2)</f>
        <v>0.38</v>
      </c>
      <c r="M4" s="11" t="str">
        <f>INDEX($A$2:$A$28,MATCH(L4,$B$2:$B$28,0))</f>
        <v>Olaszország</v>
      </c>
    </row>
    <row r="5" spans="1:14" x14ac:dyDescent="0.25">
      <c r="A5" s="5" t="s">
        <v>15</v>
      </c>
      <c r="B5" s="6">
        <v>0.76</v>
      </c>
      <c r="C5" s="6">
        <v>0.2</v>
      </c>
      <c r="D5" s="6">
        <v>7.0000000000000007E-2</v>
      </c>
      <c r="E5" s="6">
        <f t="shared" si="0"/>
        <v>0.24</v>
      </c>
      <c r="F5" s="7">
        <v>804.4</v>
      </c>
      <c r="G5" s="7">
        <f t="shared" si="1"/>
        <v>611.34399999999994</v>
      </c>
      <c r="H5" s="8" t="str">
        <f t="shared" si="2"/>
        <v>+</v>
      </c>
      <c r="K5" s="9" t="s">
        <v>16</v>
      </c>
      <c r="L5" s="10">
        <f>MIN(B2:B28)</f>
        <v>0.35</v>
      </c>
      <c r="M5" s="11" t="str">
        <f>INDEX($A$2:$A$28,MATCH(L5,$B$2:$B$28,0))</f>
        <v>Magyarország</v>
      </c>
    </row>
    <row r="6" spans="1:14" x14ac:dyDescent="0.25">
      <c r="A6" s="5" t="s">
        <v>17</v>
      </c>
      <c r="B6" s="6">
        <v>0.49</v>
      </c>
      <c r="C6" s="6">
        <v>0.22</v>
      </c>
      <c r="D6" s="6">
        <v>0.06</v>
      </c>
      <c r="E6" s="6">
        <f t="shared" si="0"/>
        <v>0.51</v>
      </c>
      <c r="F6" s="7">
        <v>10532.8</v>
      </c>
      <c r="G6" s="7">
        <f t="shared" si="1"/>
        <v>5161.0719999999992</v>
      </c>
      <c r="H6" s="8" t="str">
        <f t="shared" si="2"/>
        <v>-</v>
      </c>
    </row>
    <row r="7" spans="1:14" x14ac:dyDescent="0.25">
      <c r="A7" s="5" t="s">
        <v>18</v>
      </c>
      <c r="B7" s="6">
        <v>0.89</v>
      </c>
      <c r="C7" s="6">
        <v>0.57999999999999996</v>
      </c>
      <c r="D7" s="6">
        <v>0.23</v>
      </c>
      <c r="E7" s="6">
        <f t="shared" si="0"/>
        <v>0.10999999999999999</v>
      </c>
      <c r="F7" s="7">
        <v>5560.6</v>
      </c>
      <c r="G7" s="7">
        <f t="shared" si="1"/>
        <v>4948.9340000000002</v>
      </c>
      <c r="H7" s="8" t="str">
        <f t="shared" si="2"/>
        <v>+</v>
      </c>
      <c r="K7" s="13" t="s">
        <v>19</v>
      </c>
      <c r="L7" s="14">
        <f>G31/F31</f>
        <v>0.54015900245398363</v>
      </c>
    </row>
    <row r="8" spans="1:14" x14ac:dyDescent="0.25">
      <c r="A8" s="5" t="s">
        <v>20</v>
      </c>
      <c r="B8" s="6">
        <v>0.39</v>
      </c>
      <c r="C8" s="6">
        <v>0.14000000000000001</v>
      </c>
      <c r="D8" s="6">
        <v>0.05</v>
      </c>
      <c r="E8" s="6">
        <f t="shared" si="0"/>
        <v>0.61</v>
      </c>
      <c r="F8" s="7">
        <v>62435.7</v>
      </c>
      <c r="G8" s="7">
        <f t="shared" si="1"/>
        <v>24349.922999999999</v>
      </c>
      <c r="H8" s="8" t="str">
        <f t="shared" si="2"/>
        <v>-</v>
      </c>
    </row>
    <row r="9" spans="1:14" x14ac:dyDescent="0.25">
      <c r="A9" s="5" t="s">
        <v>21</v>
      </c>
      <c r="B9" s="6">
        <v>0.87</v>
      </c>
      <c r="C9" s="6">
        <v>0.52</v>
      </c>
      <c r="D9" s="6">
        <v>0.22</v>
      </c>
      <c r="E9" s="6">
        <f t="shared" si="0"/>
        <v>0.13</v>
      </c>
      <c r="F9" s="7">
        <v>1340.2</v>
      </c>
      <c r="G9" s="7">
        <f t="shared" si="1"/>
        <v>1165.9739999999999</v>
      </c>
      <c r="H9" s="8" t="str">
        <f t="shared" si="2"/>
        <v>+</v>
      </c>
    </row>
    <row r="10" spans="1:14" x14ac:dyDescent="0.25">
      <c r="A10" s="5" t="s">
        <v>22</v>
      </c>
      <c r="B10" s="6">
        <v>0.75</v>
      </c>
      <c r="C10" s="6">
        <v>0.48</v>
      </c>
      <c r="D10" s="6">
        <v>0.26</v>
      </c>
      <c r="E10" s="6">
        <f t="shared" si="0"/>
        <v>0.25</v>
      </c>
      <c r="F10" s="7">
        <v>5375.3</v>
      </c>
      <c r="G10" s="7">
        <f t="shared" si="1"/>
        <v>4031.4750000000004</v>
      </c>
      <c r="H10" s="8" t="str">
        <f t="shared" si="2"/>
        <v>+</v>
      </c>
    </row>
    <row r="11" spans="1:14" x14ac:dyDescent="0.25">
      <c r="A11" s="5" t="s">
        <v>23</v>
      </c>
      <c r="B11" s="6">
        <v>0.51</v>
      </c>
      <c r="C11" s="6">
        <v>0.19</v>
      </c>
      <c r="D11" s="6">
        <v>0.05</v>
      </c>
      <c r="E11" s="6">
        <f t="shared" si="0"/>
        <v>0.49</v>
      </c>
      <c r="F11" s="7">
        <v>65075.3</v>
      </c>
      <c r="G11" s="7">
        <f t="shared" si="1"/>
        <v>33188.402999999998</v>
      </c>
      <c r="H11" s="8" t="str">
        <f t="shared" si="2"/>
        <v>-</v>
      </c>
    </row>
    <row r="12" spans="1:14" x14ac:dyDescent="0.25">
      <c r="A12" s="5" t="s">
        <v>24</v>
      </c>
      <c r="B12" s="6">
        <v>0.56999999999999995</v>
      </c>
      <c r="C12" s="6">
        <v>0.15</v>
      </c>
      <c r="D12" s="6">
        <v>0.04</v>
      </c>
      <c r="E12" s="6">
        <f t="shared" si="0"/>
        <v>0.43000000000000005</v>
      </c>
      <c r="F12" s="7">
        <v>11329.6</v>
      </c>
      <c r="G12" s="7">
        <f t="shared" si="1"/>
        <v>6457.8719999999994</v>
      </c>
      <c r="H12" s="8" t="str">
        <f t="shared" si="2"/>
        <v>+</v>
      </c>
    </row>
    <row r="13" spans="1:14" x14ac:dyDescent="0.25">
      <c r="A13" s="5" t="s">
        <v>25</v>
      </c>
      <c r="B13" s="6">
        <v>0.94</v>
      </c>
      <c r="C13" s="6">
        <v>0.77</v>
      </c>
      <c r="D13" s="6">
        <v>0.37</v>
      </c>
      <c r="E13" s="6">
        <f t="shared" si="0"/>
        <v>6.0000000000000053E-2</v>
      </c>
      <c r="F13" s="7">
        <v>16655</v>
      </c>
      <c r="G13" s="7">
        <f t="shared" si="1"/>
        <v>15655.699999999999</v>
      </c>
      <c r="H13" s="8" t="str">
        <f t="shared" si="2"/>
        <v>+</v>
      </c>
    </row>
    <row r="14" spans="1:14" x14ac:dyDescent="0.25">
      <c r="A14" s="5" t="s">
        <v>26</v>
      </c>
      <c r="B14" s="6">
        <v>0.4</v>
      </c>
      <c r="C14" s="6">
        <v>0.18</v>
      </c>
      <c r="D14" s="6">
        <v>0.04</v>
      </c>
      <c r="E14" s="6">
        <f t="shared" si="0"/>
        <v>0.6</v>
      </c>
      <c r="F14" s="7">
        <v>4480.2</v>
      </c>
      <c r="G14" s="7">
        <f t="shared" si="1"/>
        <v>1792.08</v>
      </c>
      <c r="H14" s="8" t="str">
        <f t="shared" si="2"/>
        <v>-</v>
      </c>
    </row>
    <row r="15" spans="1:14" x14ac:dyDescent="0.25">
      <c r="A15" s="5" t="s">
        <v>27</v>
      </c>
      <c r="B15" s="6">
        <v>0.5</v>
      </c>
      <c r="C15" s="6">
        <v>0.22</v>
      </c>
      <c r="D15" s="6">
        <v>7.0000000000000007E-2</v>
      </c>
      <c r="E15" s="6">
        <f t="shared" si="0"/>
        <v>0.5</v>
      </c>
      <c r="F15" s="7">
        <v>38200</v>
      </c>
      <c r="G15" s="7">
        <f t="shared" si="1"/>
        <v>19100</v>
      </c>
      <c r="H15" s="8" t="str">
        <f t="shared" si="2"/>
        <v>-</v>
      </c>
    </row>
    <row r="16" spans="1:14" x14ac:dyDescent="0.25">
      <c r="A16" s="5" t="s">
        <v>28</v>
      </c>
      <c r="B16" s="6">
        <v>0.95</v>
      </c>
      <c r="C16" s="6">
        <v>0.54</v>
      </c>
      <c r="D16" s="6">
        <v>0.13</v>
      </c>
      <c r="E16" s="6">
        <f t="shared" si="0"/>
        <v>5.0000000000000044E-2</v>
      </c>
      <c r="F16" s="7">
        <v>2229.6</v>
      </c>
      <c r="G16" s="7">
        <f t="shared" si="1"/>
        <v>2118.12</v>
      </c>
      <c r="H16" s="8" t="str">
        <f t="shared" si="2"/>
        <v>+</v>
      </c>
    </row>
    <row r="17" spans="1:8" x14ac:dyDescent="0.25">
      <c r="A17" s="5" t="s">
        <v>29</v>
      </c>
      <c r="B17" s="6">
        <v>0.92</v>
      </c>
      <c r="C17" s="6">
        <v>0.52</v>
      </c>
      <c r="D17" s="6">
        <v>0.18</v>
      </c>
      <c r="E17" s="6">
        <f t="shared" si="0"/>
        <v>7.999999999999996E-2</v>
      </c>
      <c r="F17" s="7">
        <v>3244.6</v>
      </c>
      <c r="G17" s="7">
        <f t="shared" si="1"/>
        <v>2985.0320000000002</v>
      </c>
      <c r="H17" s="8" t="str">
        <f t="shared" si="2"/>
        <v>+</v>
      </c>
    </row>
    <row r="18" spans="1:8" x14ac:dyDescent="0.25">
      <c r="A18" s="5" t="s">
        <v>30</v>
      </c>
      <c r="B18" s="6">
        <v>0.98</v>
      </c>
      <c r="C18" s="6">
        <v>0.84</v>
      </c>
      <c r="D18" s="6">
        <v>0.61</v>
      </c>
      <c r="E18" s="6">
        <f t="shared" si="0"/>
        <v>2.0000000000000018E-2</v>
      </c>
      <c r="F18" s="7">
        <v>511.8</v>
      </c>
      <c r="G18" s="7">
        <f t="shared" si="1"/>
        <v>501.56400000000002</v>
      </c>
      <c r="H18" s="8" t="str">
        <f t="shared" si="2"/>
        <v>+</v>
      </c>
    </row>
    <row r="19" spans="1:8" ht="14.4" x14ac:dyDescent="0.3">
      <c r="A19" s="15" t="s">
        <v>31</v>
      </c>
      <c r="B19" s="16">
        <v>0.35</v>
      </c>
      <c r="C19" s="16">
        <v>0.13</v>
      </c>
      <c r="D19" s="16">
        <v>0.04</v>
      </c>
      <c r="E19" s="16">
        <f t="shared" si="0"/>
        <v>0.65</v>
      </c>
      <c r="F19" s="17">
        <v>9986</v>
      </c>
      <c r="G19" s="17">
        <f t="shared" si="1"/>
        <v>3495.1</v>
      </c>
      <c r="H19" s="18" t="str">
        <f t="shared" si="2"/>
        <v>-</v>
      </c>
    </row>
    <row r="20" spans="1:8" x14ac:dyDescent="0.25">
      <c r="A20" s="5" t="s">
        <v>32</v>
      </c>
      <c r="B20" s="6">
        <v>0.93</v>
      </c>
      <c r="C20" s="6">
        <v>0.59</v>
      </c>
      <c r="D20" s="6">
        <v>0.13</v>
      </c>
      <c r="E20" s="6">
        <f t="shared" si="0"/>
        <v>6.9999999999999951E-2</v>
      </c>
      <c r="F20" s="7">
        <v>417.6</v>
      </c>
      <c r="G20" s="7">
        <f t="shared" si="1"/>
        <v>388.36800000000005</v>
      </c>
      <c r="H20" s="8" t="str">
        <f t="shared" si="2"/>
        <v>+</v>
      </c>
    </row>
    <row r="21" spans="1:8" x14ac:dyDescent="0.25">
      <c r="A21" s="5" t="s">
        <v>33</v>
      </c>
      <c r="B21" s="6">
        <v>0.66</v>
      </c>
      <c r="C21" s="6">
        <v>0.28000000000000003</v>
      </c>
      <c r="D21" s="6">
        <v>0.08</v>
      </c>
      <c r="E21" s="6">
        <f t="shared" si="0"/>
        <v>0.33999999999999997</v>
      </c>
      <c r="F21" s="7">
        <v>81751.600000000006</v>
      </c>
      <c r="G21" s="7">
        <f t="shared" si="1"/>
        <v>53956.056000000004</v>
      </c>
      <c r="H21" s="8" t="str">
        <f t="shared" si="2"/>
        <v>+</v>
      </c>
    </row>
    <row r="22" spans="1:8" x14ac:dyDescent="0.25">
      <c r="A22" s="5" t="s">
        <v>34</v>
      </c>
      <c r="B22" s="6">
        <v>0.38</v>
      </c>
      <c r="C22" s="6">
        <v>0.22</v>
      </c>
      <c r="D22" s="6">
        <v>0.15</v>
      </c>
      <c r="E22" s="6">
        <f t="shared" si="0"/>
        <v>0.62</v>
      </c>
      <c r="F22" s="7">
        <v>60626.400000000001</v>
      </c>
      <c r="G22" s="7">
        <f t="shared" si="1"/>
        <v>23038.031999999999</v>
      </c>
      <c r="H22" s="8" t="str">
        <f t="shared" si="2"/>
        <v>-</v>
      </c>
    </row>
    <row r="23" spans="1:8" x14ac:dyDescent="0.25">
      <c r="A23" s="5" t="s">
        <v>35</v>
      </c>
      <c r="B23" s="6">
        <v>0.39</v>
      </c>
      <c r="C23" s="6">
        <v>0.13</v>
      </c>
      <c r="D23" s="6">
        <v>0.04</v>
      </c>
      <c r="E23" s="6">
        <f t="shared" si="0"/>
        <v>0.61</v>
      </c>
      <c r="F23" s="7">
        <v>10637</v>
      </c>
      <c r="G23" s="7">
        <f t="shared" si="1"/>
        <v>4148.43</v>
      </c>
      <c r="H23" s="8" t="str">
        <f t="shared" si="2"/>
        <v>-</v>
      </c>
    </row>
    <row r="24" spans="1:8" x14ac:dyDescent="0.25">
      <c r="A24" s="5" t="s">
        <v>36</v>
      </c>
      <c r="B24" s="6">
        <v>0.48</v>
      </c>
      <c r="C24" s="6">
        <v>0.22</v>
      </c>
      <c r="D24" s="6">
        <v>0.08</v>
      </c>
      <c r="E24" s="6">
        <f t="shared" si="0"/>
        <v>0.52</v>
      </c>
      <c r="F24" s="7">
        <v>21413.8</v>
      </c>
      <c r="G24" s="7">
        <f t="shared" si="1"/>
        <v>10278.624</v>
      </c>
      <c r="H24" s="8" t="str">
        <f t="shared" si="2"/>
        <v>-</v>
      </c>
    </row>
    <row r="25" spans="1:8" x14ac:dyDescent="0.25">
      <c r="A25" s="5" t="s">
        <v>37</v>
      </c>
      <c r="B25" s="6">
        <v>0.46</v>
      </c>
      <c r="C25" s="6">
        <v>0.18</v>
      </c>
      <c r="D25" s="6">
        <v>0.05</v>
      </c>
      <c r="E25" s="6">
        <f t="shared" si="0"/>
        <v>0.54</v>
      </c>
      <c r="F25" s="7">
        <v>46152.9</v>
      </c>
      <c r="G25" s="7">
        <f t="shared" si="1"/>
        <v>21230.334000000003</v>
      </c>
      <c r="H25" s="8" t="str">
        <f t="shared" si="2"/>
        <v>-</v>
      </c>
    </row>
    <row r="26" spans="1:8" x14ac:dyDescent="0.25">
      <c r="A26" s="5" t="s">
        <v>38</v>
      </c>
      <c r="B26" s="6">
        <v>0.91</v>
      </c>
      <c r="C26" s="6">
        <v>0.44</v>
      </c>
      <c r="D26" s="6">
        <v>0.15</v>
      </c>
      <c r="E26" s="6">
        <f t="shared" si="0"/>
        <v>8.9999999999999969E-2</v>
      </c>
      <c r="F26" s="7">
        <v>9415.6</v>
      </c>
      <c r="G26" s="7">
        <f t="shared" si="1"/>
        <v>8568.1959999999999</v>
      </c>
      <c r="H26" s="8" t="str">
        <f t="shared" si="2"/>
        <v>+</v>
      </c>
    </row>
    <row r="27" spans="1:8" x14ac:dyDescent="0.25">
      <c r="A27" s="5" t="s">
        <v>39</v>
      </c>
      <c r="B27" s="6">
        <v>0.8</v>
      </c>
      <c r="C27" s="6">
        <v>0.43</v>
      </c>
      <c r="D27" s="6">
        <v>0.18</v>
      </c>
      <c r="E27" s="6">
        <f t="shared" si="0"/>
        <v>0.19999999999999996</v>
      </c>
      <c r="F27" s="7">
        <v>5435.3</v>
      </c>
      <c r="G27" s="7">
        <f t="shared" si="1"/>
        <v>4348.2400000000007</v>
      </c>
      <c r="H27" s="8" t="str">
        <f t="shared" si="2"/>
        <v>+</v>
      </c>
    </row>
    <row r="28" spans="1:8" x14ac:dyDescent="0.25">
      <c r="A28" s="5" t="s">
        <v>40</v>
      </c>
      <c r="B28" s="6">
        <v>0.92</v>
      </c>
      <c r="C28" s="6">
        <v>0.67</v>
      </c>
      <c r="D28" s="6">
        <v>0.34</v>
      </c>
      <c r="E28" s="6">
        <f t="shared" si="0"/>
        <v>7.999999999999996E-2</v>
      </c>
      <c r="F28" s="7">
        <v>2050.1999999999998</v>
      </c>
      <c r="G28" s="7">
        <f t="shared" si="1"/>
        <v>1886.184</v>
      </c>
      <c r="H28" s="8" t="str">
        <f t="shared" si="2"/>
        <v>+</v>
      </c>
    </row>
    <row r="29" spans="1:8" x14ac:dyDescent="0.25">
      <c r="A29" s="19" t="s">
        <v>41</v>
      </c>
      <c r="B29" s="20">
        <f>COUNTIF(B2:B28,"&gt;60%")</f>
        <v>15</v>
      </c>
      <c r="C29" s="20">
        <f t="shared" ref="C29:D29" si="3">COUNTIF(C2:C28,"&gt;60%")</f>
        <v>3</v>
      </c>
      <c r="D29" s="20">
        <f t="shared" si="3"/>
        <v>1</v>
      </c>
      <c r="E29" s="21"/>
      <c r="F29" s="22"/>
      <c r="G29" s="22"/>
      <c r="H29" s="23"/>
    </row>
    <row r="30" spans="1:8" x14ac:dyDescent="0.25">
      <c r="A30" s="24" t="s">
        <v>42</v>
      </c>
      <c r="B30" s="25">
        <f>COUNTIF(B2:B28,"&lt;40%")</f>
        <v>4</v>
      </c>
      <c r="C30" s="25">
        <f t="shared" ref="C30:D30" si="4">COUNTIF(C2:C28,"&lt;40%")</f>
        <v>15</v>
      </c>
      <c r="D30" s="26">
        <f t="shared" si="4"/>
        <v>26</v>
      </c>
      <c r="E30" s="21"/>
      <c r="F30" s="27"/>
      <c r="G30" s="27"/>
      <c r="H30" s="23"/>
    </row>
    <row r="31" spans="1:8" x14ac:dyDescent="0.25">
      <c r="A31" s="28" t="s">
        <v>43</v>
      </c>
      <c r="B31" s="29"/>
      <c r="C31" s="30"/>
      <c r="D31" s="30"/>
      <c r="E31" s="31"/>
      <c r="F31" s="32">
        <f>SUM(F2:F28)</f>
        <v>502489.10000000003</v>
      </c>
      <c r="G31" s="32">
        <f>SUM(G2:G28)</f>
        <v>271424.01100000006</v>
      </c>
      <c r="H31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2015-12-16T20:04:22Z</dcterms:created>
  <dcterms:modified xsi:type="dcterms:W3CDTF">2015-12-16T20:05:26Z</dcterms:modified>
</cp:coreProperties>
</file>