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Statystyczna-analiza-danych\"/>
    </mc:Choice>
  </mc:AlternateContent>
  <xr:revisionPtr revIDLastSave="0" documentId="13_ncr:1_{554751DC-F53B-40C4-B3B8-6D3FD500436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D55" i="1"/>
  <c r="E55" i="1"/>
  <c r="F55" i="1"/>
  <c r="G55" i="1"/>
  <c r="H55" i="1"/>
  <c r="I55" i="1"/>
  <c r="J55" i="1"/>
  <c r="B55" i="1"/>
  <c r="AN26" i="1"/>
  <c r="X26" i="1" l="1"/>
  <c r="Y26" i="1"/>
  <c r="Z26" i="1"/>
  <c r="AA26" i="1"/>
  <c r="AB26" i="1"/>
  <c r="AC26" i="1"/>
  <c r="AD26" i="1"/>
  <c r="V26" i="1"/>
  <c r="V3" i="1"/>
  <c r="X3" i="1"/>
  <c r="Y3" i="1"/>
  <c r="Z3" i="1"/>
  <c r="AA3" i="1"/>
  <c r="AB3" i="1"/>
  <c r="AC3" i="1"/>
  <c r="AD3" i="1"/>
  <c r="V4" i="1"/>
  <c r="X4" i="1"/>
  <c r="Y4" i="1"/>
  <c r="Z4" i="1"/>
  <c r="AA4" i="1"/>
  <c r="AB4" i="1"/>
  <c r="AC4" i="1"/>
  <c r="AD4" i="1"/>
  <c r="V5" i="1"/>
  <c r="X5" i="1"/>
  <c r="Y5" i="1"/>
  <c r="Z5" i="1"/>
  <c r="AA5" i="1"/>
  <c r="AB5" i="1"/>
  <c r="AC5" i="1"/>
  <c r="AD5" i="1"/>
  <c r="V6" i="1"/>
  <c r="X6" i="1"/>
  <c r="Y6" i="1"/>
  <c r="Z6" i="1"/>
  <c r="AA6" i="1"/>
  <c r="AB6" i="1"/>
  <c r="AC6" i="1"/>
  <c r="AD6" i="1"/>
  <c r="V7" i="1"/>
  <c r="X7" i="1"/>
  <c r="Y7" i="1"/>
  <c r="Z7" i="1"/>
  <c r="AA7" i="1"/>
  <c r="AB7" i="1"/>
  <c r="AC7" i="1"/>
  <c r="AD7" i="1"/>
  <c r="V8" i="1"/>
  <c r="X8" i="1"/>
  <c r="Y8" i="1"/>
  <c r="Z8" i="1"/>
  <c r="AA8" i="1"/>
  <c r="AB8" i="1"/>
  <c r="AC8" i="1"/>
  <c r="AD8" i="1"/>
  <c r="V9" i="1"/>
  <c r="X9" i="1"/>
  <c r="Y9" i="1"/>
  <c r="Z9" i="1"/>
  <c r="AA9" i="1"/>
  <c r="AB9" i="1"/>
  <c r="AC9" i="1"/>
  <c r="AD9" i="1"/>
  <c r="V10" i="1"/>
  <c r="X10" i="1"/>
  <c r="Y10" i="1"/>
  <c r="Z10" i="1"/>
  <c r="AA10" i="1"/>
  <c r="AB10" i="1"/>
  <c r="AC10" i="1"/>
  <c r="AD10" i="1"/>
  <c r="V11" i="1"/>
  <c r="X11" i="1"/>
  <c r="Y11" i="1"/>
  <c r="Z11" i="1"/>
  <c r="AA11" i="1"/>
  <c r="AB11" i="1"/>
  <c r="AC11" i="1"/>
  <c r="AD11" i="1"/>
  <c r="V12" i="1"/>
  <c r="X12" i="1"/>
  <c r="Y12" i="1"/>
  <c r="Z12" i="1"/>
  <c r="AA12" i="1"/>
  <c r="AB12" i="1"/>
  <c r="AC12" i="1"/>
  <c r="AD12" i="1"/>
  <c r="V13" i="1"/>
  <c r="X13" i="1"/>
  <c r="Y13" i="1"/>
  <c r="Z13" i="1"/>
  <c r="AA13" i="1"/>
  <c r="AB13" i="1"/>
  <c r="AC13" i="1"/>
  <c r="AD13" i="1"/>
  <c r="V14" i="1"/>
  <c r="X14" i="1"/>
  <c r="Y14" i="1"/>
  <c r="Z14" i="1"/>
  <c r="AA14" i="1"/>
  <c r="AB14" i="1"/>
  <c r="AC14" i="1"/>
  <c r="AD14" i="1"/>
  <c r="V15" i="1"/>
  <c r="X15" i="1"/>
  <c r="Y15" i="1"/>
  <c r="Z15" i="1"/>
  <c r="AA15" i="1"/>
  <c r="AB15" i="1"/>
  <c r="AC15" i="1"/>
  <c r="AD15" i="1"/>
  <c r="V16" i="1"/>
  <c r="X16" i="1"/>
  <c r="Y16" i="1"/>
  <c r="Z16" i="1"/>
  <c r="AA16" i="1"/>
  <c r="AB16" i="1"/>
  <c r="AC16" i="1"/>
  <c r="AD16" i="1"/>
  <c r="V17" i="1"/>
  <c r="X17" i="1"/>
  <c r="Y17" i="1"/>
  <c r="Z17" i="1"/>
  <c r="AA17" i="1"/>
  <c r="AB17" i="1"/>
  <c r="AC17" i="1"/>
  <c r="AD17" i="1"/>
  <c r="V18" i="1"/>
  <c r="X18" i="1"/>
  <c r="Y18" i="1"/>
  <c r="Z18" i="1"/>
  <c r="AA18" i="1"/>
  <c r="AB18" i="1"/>
  <c r="AC18" i="1"/>
  <c r="AD18" i="1"/>
  <c r="V19" i="1"/>
  <c r="X19" i="1"/>
  <c r="Y19" i="1"/>
  <c r="Z19" i="1"/>
  <c r="AA19" i="1"/>
  <c r="AB19" i="1"/>
  <c r="AC19" i="1"/>
  <c r="AD19" i="1"/>
  <c r="V20" i="1"/>
  <c r="X20" i="1"/>
  <c r="Y20" i="1"/>
  <c r="Z20" i="1"/>
  <c r="AA20" i="1"/>
  <c r="AB20" i="1"/>
  <c r="AC20" i="1"/>
  <c r="AD20" i="1"/>
  <c r="V21" i="1"/>
  <c r="X21" i="1"/>
  <c r="Y21" i="1"/>
  <c r="Z21" i="1"/>
  <c r="AA21" i="1"/>
  <c r="AB21" i="1"/>
  <c r="AC21" i="1"/>
  <c r="AD21" i="1"/>
  <c r="V22" i="1"/>
  <c r="X22" i="1"/>
  <c r="Y22" i="1"/>
  <c r="Z22" i="1"/>
  <c r="AA22" i="1"/>
  <c r="AB22" i="1"/>
  <c r="AC22" i="1"/>
  <c r="AD22" i="1"/>
  <c r="V23" i="1"/>
  <c r="X23" i="1"/>
  <c r="Y23" i="1"/>
  <c r="Z23" i="1"/>
  <c r="AA23" i="1"/>
  <c r="AB23" i="1"/>
  <c r="AC23" i="1"/>
  <c r="AD23" i="1"/>
  <c r="V24" i="1"/>
  <c r="X24" i="1"/>
  <c r="Y24" i="1"/>
  <c r="Z24" i="1"/>
  <c r="AA24" i="1"/>
  <c r="AB24" i="1"/>
  <c r="AC24" i="1"/>
  <c r="AD24" i="1"/>
  <c r="X2" i="1"/>
  <c r="Y2" i="1"/>
  <c r="Z2" i="1"/>
  <c r="AA2" i="1"/>
  <c r="AB2" i="1"/>
  <c r="AC2" i="1"/>
  <c r="AD2" i="1"/>
  <c r="V2" i="1"/>
  <c r="N27" i="1"/>
  <c r="O27" i="1"/>
  <c r="P27" i="1"/>
  <c r="Q27" i="1"/>
  <c r="R27" i="1"/>
  <c r="S27" i="1"/>
  <c r="T27" i="1"/>
  <c r="L27" i="1"/>
  <c r="N26" i="1"/>
  <c r="O26" i="1"/>
  <c r="P26" i="1"/>
  <c r="Q26" i="1"/>
  <c r="R26" i="1"/>
  <c r="S26" i="1"/>
  <c r="T26" i="1"/>
  <c r="L26" i="1"/>
  <c r="T2" i="1" a="1"/>
  <c r="T2" i="1" s="1"/>
  <c r="S2" i="1" a="1"/>
  <c r="S2" i="1" s="1"/>
  <c r="Q2" i="1" a="1"/>
  <c r="Q2" i="1" s="1"/>
  <c r="P2" i="1" a="1"/>
  <c r="P2" i="1" s="1"/>
  <c r="N2" i="1" a="1"/>
  <c r="N2" i="1" s="1"/>
  <c r="M2" i="1" a="1"/>
  <c r="M2" i="1" s="1"/>
  <c r="M26" i="1" s="1"/>
  <c r="L2" i="1" a="1"/>
  <c r="L2" i="1" s="1"/>
  <c r="M27" i="1" l="1"/>
  <c r="W24" i="1" s="1"/>
  <c r="W3" i="1" l="1"/>
  <c r="W2" i="1"/>
  <c r="W7" i="1"/>
  <c r="W5" i="1"/>
  <c r="W11" i="1"/>
  <c r="W9" i="1"/>
  <c r="W15" i="1"/>
  <c r="W13" i="1"/>
  <c r="W17" i="1"/>
  <c r="W21" i="1"/>
  <c r="W4" i="1"/>
  <c r="W8" i="1"/>
  <c r="W10" i="1"/>
  <c r="W14" i="1"/>
  <c r="W16" i="1"/>
  <c r="W19" i="1"/>
  <c r="W23" i="1"/>
  <c r="W6" i="1"/>
  <c r="W12" i="1"/>
  <c r="W18" i="1"/>
  <c r="W20" i="1"/>
  <c r="W22" i="1"/>
  <c r="W26" i="1" l="1"/>
  <c r="AF2" i="1" s="1" a="1"/>
  <c r="AF2" i="1" s="1"/>
  <c r="AP5" i="1" l="1"/>
  <c r="AP22" i="1"/>
  <c r="AP16" i="1"/>
  <c r="AP10" i="1"/>
  <c r="AP4" i="1"/>
  <c r="AP21" i="1"/>
  <c r="AP15" i="1"/>
  <c r="AP9" i="1"/>
  <c r="AP3" i="1"/>
  <c r="AP20" i="1"/>
  <c r="AP14" i="1"/>
  <c r="AP8" i="1"/>
  <c r="AP13" i="1"/>
  <c r="AP19" i="1"/>
  <c r="AP12" i="1"/>
  <c r="AP7" i="1"/>
  <c r="AP24" i="1"/>
  <c r="AP18" i="1"/>
  <c r="AP23" i="1"/>
  <c r="AP6" i="1"/>
  <c r="AP11" i="1"/>
  <c r="AP17" i="1"/>
  <c r="AF28" i="1" a="1"/>
  <c r="AP2" i="1"/>
  <c r="AQ2" i="1" l="1"/>
  <c r="AS2" i="1" s="1" a="1"/>
  <c r="AS2" i="1" s="1"/>
  <c r="AF28" i="1"/>
  <c r="AP28" i="1" s="1"/>
  <c r="AP41" i="1"/>
  <c r="AP43" i="1"/>
  <c r="AP44" i="1"/>
  <c r="AP32" i="1"/>
  <c r="AP46" i="1"/>
  <c r="AP45" i="1"/>
  <c r="AP47" i="1"/>
  <c r="AP34" i="1"/>
  <c r="AP48" i="1"/>
  <c r="AP36" i="1"/>
  <c r="AP38" i="1"/>
  <c r="AP49" i="1"/>
  <c r="AP30" i="1"/>
  <c r="AP50" i="1"/>
  <c r="AP42" i="1"/>
  <c r="AP39" i="1"/>
  <c r="AP33" i="1"/>
  <c r="AP40" i="1"/>
  <c r="AP35" i="1"/>
  <c r="AP37" i="1"/>
  <c r="AP29" i="1"/>
  <c r="AP31" i="1"/>
  <c r="AQ28" i="1" l="1"/>
  <c r="AS28" i="1" s="1" a="1"/>
  <c r="AS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<sst xmlns="http://schemas.openxmlformats.org/spreadsheetml/2006/main" count="142" uniqueCount="41">
  <si>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</si>
  <si>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</si>
  <si>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</si>
  <si>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</si>
  <si>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</si>
  <si>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</si>
  <si>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</si>
  <si>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</si>
  <si>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</si>
  <si>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</si>
  <si>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</si>
  <si>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</si>
  <si>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</si>
  <si>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</si>
  <si>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</si>
  <si>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</si>
  <si>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</si>
  <si>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</si>
  <si>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</si>
  <si>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</si>
  <si>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</si>
  <si>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</si>
  <si>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</si>
  <si>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</si>
  <si>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</si>
  <si>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</si>
  <si>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</si>
  <si>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</si>
  <si>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</si>
  <si>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</si>
  <si>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</si>
  <si>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</si>
  <si>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</si>
  <si>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</si>
  <si>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</si>
  <si>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</si>
  <si>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</si>
  <si>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</si>
  <si>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</si>
  <si>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</si>
  <si>
    <t>wsp zmiennosc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</si>
</sst>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tabSelected="1" topLeftCell="G34" zoomScale="90" workbookViewId="0">
      <selection activeCell="B55" sqref="B55:K57"/>
    </sheetView>
  </sheetViews>
  <sheetFormatPr defaultRowHeight="14.4" x14ac:dyDescent="0.3"/>
  <cols>
    <col min="1" max="1" width="26.5546875" bestFit="1" customWidth="1"/>
    <col min="2" max="3" width="7.5546875" bestFit="1" customWidth="1"/>
    <col min="4" max="4" width="17.6640625" bestFit="1" customWidth="1"/>
    <col min="5" max="5" width="11.33203125" bestFit="1" customWidth="1"/>
    <col min="6" max="6" width="8.21875" bestFit="1" customWidth="1"/>
    <col min="7" max="7" width="12.109375" bestFit="1" customWidth="1"/>
    <col min="8" max="8" width="19.44140625" bestFit="1" customWidth="1"/>
    <col min="9" max="9" width="16.21875" bestFit="1" customWidth="1"/>
    <col min="10" max="10" width="11.21875" bestFit="1" customWidth="1"/>
    <col min="31" max="31" width="27.88671875" bestFit="1" customWidth="1"/>
    <col min="32" max="33" width="13.33203125" bestFit="1" customWidth="1"/>
    <col min="34" max="34" width="18.33203125" bestFit="1" customWidth="1"/>
    <col min="35" max="37" width="13.33203125" bestFit="1" customWidth="1"/>
    <col min="38" max="38" width="20.5546875" bestFit="1" customWidth="1"/>
    <col min="39" max="39" width="16.88671875" bestFit="1" customWidth="1"/>
    <col min="40" max="40" width="13.332031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 x14ac:dyDescent="0.3">
      <c r="A2" s="1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D2" si="0">(M2-M$26)/M$27</f>
        <v>-0.47360138210820357</v>
      </c>
      <c r="X2">
        <f t="shared" si="0"/>
        <v>-0.52968874466085825</v>
      </c>
      <c r="Y2">
        <f t="shared" si="0"/>
        <v>-0.6424705728229545</v>
      </c>
      <c r="Z2">
        <f t="shared" si="0"/>
        <v>0.48288553409574209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5.5705434887862317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6.7378236704485008</v>
      </c>
      <c r="AQ2">
        <f>AVERAGE(AP2:AP24)+2*_xlfn.STDEV.P(AP2:AP24)</f>
        <v>9.2833887072095713</v>
      </c>
      <c r="AS2" cm="1">
        <f t="array" ref="AS2:AS24">1-(AP2:AP24/$AQ$2)</f>
        <v>0.27420644734871003</v>
      </c>
    </row>
    <row r="3" spans="1:45" x14ac:dyDescent="0.3">
      <c r="A3" s="1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Z3">
        <f t="shared" ref="Z3:Z24" si="5">(P3-P$26)/P$27</f>
        <v>-0.31761989675816116</v>
      </c>
      <c r="AA3">
        <f t="shared" ref="AA3:AA24" si="6">(Q3-Q$26)/Q$27</f>
        <v>0.59202451094683506</v>
      </c>
      <c r="AB3">
        <f t="shared" ref="AB3:AB24" si="7">(R3-R$26)/R$27</f>
        <v>-0.22604953652082765</v>
      </c>
      <c r="AC3">
        <f t="shared" ref="AC3:AC24" si="8">(S3-S$26)/S$27</f>
        <v>0.51542548624217677</v>
      </c>
      <c r="AD3">
        <f t="shared" ref="AD3:AD24" si="9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9.9900580824612515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10">SQRT(SUM(AF3:AN3))</f>
        <v>6.5974509616026804</v>
      </c>
      <c r="AS3">
        <v>0.28932729527106471</v>
      </c>
    </row>
    <row r="4" spans="1:45" x14ac:dyDescent="0.3">
      <c r="A4" s="1" t="s">
        <v>12</v>
      </c>
      <c r="B4" s="1">
        <v>6.89</v>
      </c>
      <c r="C4" s="1">
        <v>899</v>
      </c>
      <c r="D4" s="1">
        <v>128</v>
      </c>
      <c r="E4" s="1">
        <v>8</v>
      </c>
      <c r="F4" s="1">
        <v>166</v>
      </c>
      <c r="G4" s="1">
        <v>5000</v>
      </c>
      <c r="H4" s="1">
        <v>2200</v>
      </c>
      <c r="I4" s="1">
        <v>4</v>
      </c>
      <c r="J4" s="1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Z4">
        <f t="shared" si="5"/>
        <v>0.61199931326572643</v>
      </c>
      <c r="AA4">
        <f t="shared" si="6"/>
        <v>0.59202451094683506</v>
      </c>
      <c r="AB4">
        <f t="shared" si="7"/>
        <v>-0.45559211223734131</v>
      </c>
      <c r="AC4">
        <f t="shared" si="8"/>
        <v>0.40666597997089177</v>
      </c>
      <c r="AD4">
        <f t="shared" si="9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4.9777452037177161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10"/>
        <v>5.7603086564190917</v>
      </c>
      <c r="AS4">
        <v>0.37950366637717337</v>
      </c>
    </row>
    <row r="5" spans="1:45" x14ac:dyDescent="0.3">
      <c r="A5" s="1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Z5">
        <f t="shared" si="5"/>
        <v>0.89604962743969208</v>
      </c>
      <c r="AA5">
        <f t="shared" si="6"/>
        <v>-1.1586265242520846</v>
      </c>
      <c r="AB5">
        <f t="shared" si="7"/>
        <v>-0.45559211223734131</v>
      </c>
      <c r="AC5">
        <f t="shared" si="8"/>
        <v>0.84170400505603182</v>
      </c>
      <c r="AD5">
        <f t="shared" si="9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3.7909483670867381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10"/>
        <v>6.8427991027071409</v>
      </c>
      <c r="AS5">
        <v>0.26289856877446538</v>
      </c>
    </row>
    <row r="6" spans="1:45" x14ac:dyDescent="0.3">
      <c r="A6" s="1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Z6">
        <f t="shared" si="5"/>
        <v>0.14718970825378264</v>
      </c>
      <c r="AA6">
        <f t="shared" si="6"/>
        <v>6.6829200387159143E-2</v>
      </c>
      <c r="AB6">
        <f t="shared" si="7"/>
        <v>-1.1442198393868823</v>
      </c>
      <c r="AC6">
        <f t="shared" si="8"/>
        <v>0.62418499251346182</v>
      </c>
      <c r="AD6">
        <f t="shared" si="9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7.2678536741781246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10"/>
        <v>7.6861169733518029</v>
      </c>
      <c r="AS6">
        <v>0.17205697016837307</v>
      </c>
    </row>
    <row r="7" spans="1:45" x14ac:dyDescent="0.3">
      <c r="A7" s="1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Z7">
        <f t="shared" si="5"/>
        <v>-0.52420194343013615</v>
      </c>
      <c r="AA7">
        <f t="shared" si="6"/>
        <v>0.59465048749963345</v>
      </c>
      <c r="AB7">
        <f t="shared" si="7"/>
        <v>0.23303561491219968</v>
      </c>
      <c r="AC7">
        <f t="shared" si="8"/>
        <v>-2.8372045114248297E-2</v>
      </c>
      <c r="AD7">
        <f t="shared" si="9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11.338624169888202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10"/>
        <v>6.5419901730383563</v>
      </c>
      <c r="AS7">
        <v>0.29530149179708676</v>
      </c>
    </row>
    <row r="8" spans="1:45" x14ac:dyDescent="0.3">
      <c r="A8" s="1" t="s">
        <v>16</v>
      </c>
      <c r="B8" s="1">
        <v>7.78</v>
      </c>
      <c r="C8" s="1">
        <v>1899</v>
      </c>
      <c r="D8" s="1">
        <v>256</v>
      </c>
      <c r="E8" s="1">
        <v>12</v>
      </c>
      <c r="F8" s="1">
        <v>205</v>
      </c>
      <c r="G8" s="1">
        <v>4600</v>
      </c>
      <c r="H8" s="1">
        <v>2400</v>
      </c>
      <c r="I8" s="1">
        <v>2</v>
      </c>
      <c r="J8" s="1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Z8">
        <f t="shared" si="5"/>
        <v>-0.39508816426015181</v>
      </c>
      <c r="AA8">
        <f t="shared" si="6"/>
        <v>0.24189430390705111</v>
      </c>
      <c r="AB8">
        <f t="shared" si="7"/>
        <v>-0.22604953652082765</v>
      </c>
      <c r="AC8">
        <f t="shared" si="8"/>
        <v>0.62418499251346182</v>
      </c>
      <c r="AD8">
        <f t="shared" si="9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10.485768144463426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10"/>
        <v>5.584665781282018</v>
      </c>
      <c r="AS8">
        <v>0.39842379141736128</v>
      </c>
    </row>
    <row r="9" spans="1:45" x14ac:dyDescent="0.3">
      <c r="A9" s="1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Z9">
        <f t="shared" si="5"/>
        <v>-0.40799954217715023</v>
      </c>
      <c r="AA9">
        <f t="shared" si="6"/>
        <v>0.17186826249909432</v>
      </c>
      <c r="AB9">
        <f t="shared" si="7"/>
        <v>-0.45559211223734131</v>
      </c>
      <c r="AC9">
        <f t="shared" si="8"/>
        <v>0.18914696742832174</v>
      </c>
      <c r="AD9">
        <f t="shared" si="9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10.569553413888462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10"/>
        <v>7.1544426456947239</v>
      </c>
      <c r="AS9">
        <v>0.22932854894479282</v>
      </c>
    </row>
    <row r="10" spans="1:45" x14ac:dyDescent="0.3">
      <c r="A10" s="1" t="s">
        <v>18</v>
      </c>
      <c r="B10" s="1">
        <v>8.7799999999999994</v>
      </c>
      <c r="C10" s="1">
        <v>555</v>
      </c>
      <c r="D10" s="1">
        <v>32</v>
      </c>
      <c r="E10" s="1">
        <v>4</v>
      </c>
      <c r="F10" s="1">
        <v>161</v>
      </c>
      <c r="G10" s="1">
        <v>3000</v>
      </c>
      <c r="H10" s="1">
        <v>2200</v>
      </c>
      <c r="I10" s="1">
        <v>30</v>
      </c>
      <c r="J10" s="1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Z10">
        <f t="shared" si="5"/>
        <v>0.74111309243571089</v>
      </c>
      <c r="AA10">
        <f t="shared" si="6"/>
        <v>-1.1586265242520846</v>
      </c>
      <c r="AB10">
        <f t="shared" si="7"/>
        <v>-0.45559211223734131</v>
      </c>
      <c r="AC10">
        <f t="shared" si="8"/>
        <v>-2.4210811830825185</v>
      </c>
      <c r="AD10">
        <f t="shared" si="9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4.418287654592314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10"/>
        <v>8.3031628182735062</v>
      </c>
      <c r="AS10">
        <v>0.10558923253690888</v>
      </c>
    </row>
    <row r="11" spans="1:45" x14ac:dyDescent="0.3">
      <c r="A11" s="1" t="s">
        <v>19</v>
      </c>
      <c r="B11" s="1">
        <v>6.81</v>
      </c>
      <c r="C11" s="1">
        <v>3700</v>
      </c>
      <c r="D11" s="1">
        <v>512</v>
      </c>
      <c r="E11" s="1">
        <v>16</v>
      </c>
      <c r="F11" s="1">
        <v>187</v>
      </c>
      <c r="G11" s="1">
        <v>5100</v>
      </c>
      <c r="H11" s="1">
        <v>2800</v>
      </c>
      <c r="I11" s="1">
        <v>1</v>
      </c>
      <c r="J11" s="1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Z11">
        <f t="shared" si="5"/>
        <v>6.9721440751792013E-2</v>
      </c>
      <c r="AA11">
        <f t="shared" si="6"/>
        <v>0.67955706270678107</v>
      </c>
      <c r="AB11">
        <f t="shared" si="7"/>
        <v>0.23303561491219968</v>
      </c>
      <c r="AC11">
        <f t="shared" si="8"/>
        <v>0.73294449878474688</v>
      </c>
      <c r="AD11">
        <f t="shared" si="9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7.6915477465431801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10"/>
        <v>4.3989569671970532</v>
      </c>
      <c r="AS11">
        <v>0.52614749786564685</v>
      </c>
    </row>
    <row r="12" spans="1:45" x14ac:dyDescent="0.3">
      <c r="A12" s="1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Z12">
        <f t="shared" si="5"/>
        <v>0.58617655743172958</v>
      </c>
      <c r="AA12">
        <f t="shared" si="6"/>
        <v>-0.37083355841257076</v>
      </c>
      <c r="AB12">
        <f t="shared" si="7"/>
        <v>0.87575482691843798</v>
      </c>
      <c r="AC12">
        <f t="shared" si="8"/>
        <v>0.51542548624217677</v>
      </c>
      <c r="AD12">
        <f t="shared" si="9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5.0936376018559706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10"/>
        <v>6.1912742455734655</v>
      </c>
      <c r="AS12">
        <v>0.33308036097149951</v>
      </c>
    </row>
    <row r="13" spans="1:45" x14ac:dyDescent="0.3">
      <c r="A13" s="1" t="s">
        <v>21</v>
      </c>
      <c r="B13" s="1">
        <v>6.79</v>
      </c>
      <c r="C13" s="1">
        <v>11000</v>
      </c>
      <c r="D13" s="1">
        <v>1000</v>
      </c>
      <c r="E13" s="1">
        <v>16</v>
      </c>
      <c r="F13" s="1">
        <v>246</v>
      </c>
      <c r="G13" s="1">
        <v>5000</v>
      </c>
      <c r="H13" s="1">
        <v>2620</v>
      </c>
      <c r="I13" s="1">
        <v>1</v>
      </c>
      <c r="J13" s="1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Z13">
        <f t="shared" si="5"/>
        <v>-1.4538211534540237</v>
      </c>
      <c r="AA13">
        <f t="shared" si="6"/>
        <v>0.59202451094683506</v>
      </c>
      <c r="AB13">
        <f t="shared" si="7"/>
        <v>2.6447296767337376E-2</v>
      </c>
      <c r="AC13">
        <f t="shared" si="8"/>
        <v>0.73294449878474688</v>
      </c>
      <c r="AD13">
        <f t="shared" si="9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18.463406077987251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10"/>
        <v>7.4965277732741571</v>
      </c>
      <c r="AS13">
        <v>0.19247938336867443</v>
      </c>
    </row>
    <row r="14" spans="1:45" x14ac:dyDescent="0.3">
      <c r="A14" s="1" t="s">
        <v>22</v>
      </c>
      <c r="B14" s="1">
        <v>8.2200000000000006</v>
      </c>
      <c r="C14" s="1">
        <v>9504</v>
      </c>
      <c r="D14" s="1">
        <v>1000</v>
      </c>
      <c r="E14" s="1">
        <v>8</v>
      </c>
      <c r="F14" s="1">
        <v>221</v>
      </c>
      <c r="G14" s="1">
        <v>4422</v>
      </c>
      <c r="H14" s="1">
        <v>3770</v>
      </c>
      <c r="I14" s="1">
        <v>1</v>
      </c>
      <c r="J14" s="1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Z14">
        <f t="shared" si="5"/>
        <v>-0.80825225760410191</v>
      </c>
      <c r="AA14">
        <f t="shared" si="6"/>
        <v>8.6086361774347253E-2</v>
      </c>
      <c r="AB14">
        <f t="shared" si="7"/>
        <v>1.346317107137291</v>
      </c>
      <c r="AC14">
        <f t="shared" si="8"/>
        <v>0.73294449878474688</v>
      </c>
      <c r="AD14">
        <f t="shared" si="9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13.33226681634247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10"/>
        <v>6.687772612465019</v>
      </c>
      <c r="AS14">
        <v>0.2795979115609768</v>
      </c>
    </row>
    <row r="15" spans="1:45" x14ac:dyDescent="0.3">
      <c r="A15" s="1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Z15">
        <f t="shared" si="5"/>
        <v>0.40541726659375144</v>
      </c>
      <c r="AA15">
        <f t="shared" si="6"/>
        <v>-0.20889833765667071</v>
      </c>
      <c r="AB15">
        <f t="shared" si="7"/>
        <v>0.71507502391687838</v>
      </c>
      <c r="AC15">
        <f t="shared" si="8"/>
        <v>-0.13713155138553332</v>
      </c>
      <c r="AD15">
        <f t="shared" si="9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5.942226013080032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10"/>
        <v>7.8363030781190011</v>
      </c>
      <c r="AS15">
        <v>0.15587903024751615</v>
      </c>
    </row>
    <row r="16" spans="1:45" x14ac:dyDescent="0.3">
      <c r="A16" s="1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Z16">
        <f t="shared" si="5"/>
        <v>-1.4538211534540237</v>
      </c>
      <c r="AA16">
        <f t="shared" si="6"/>
        <v>1.4673500285462948</v>
      </c>
      <c r="AB16">
        <f t="shared" si="7"/>
        <v>1.8398336449277952</v>
      </c>
      <c r="AC16">
        <f t="shared" si="8"/>
        <v>0.62418499251346182</v>
      </c>
      <c r="AD16">
        <f t="shared" si="9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18.463406077987251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10"/>
        <v>6.6929795288399188</v>
      </c>
      <c r="AS16">
        <v>0.27903702624860627</v>
      </c>
    </row>
    <row r="17" spans="1:45" x14ac:dyDescent="0.3">
      <c r="A17" s="1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Z17">
        <f t="shared" si="5"/>
        <v>-1.2730618626160457</v>
      </c>
      <c r="AA17">
        <f t="shared" si="6"/>
        <v>1.4673500285462948</v>
      </c>
      <c r="AB17">
        <f t="shared" si="7"/>
        <v>0.69212076634522701</v>
      </c>
      <c r="AC17">
        <f t="shared" si="8"/>
        <v>0.62418499251346182</v>
      </c>
      <c r="AD17">
        <f t="shared" si="9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16.942668430150075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10"/>
        <v>6.164805813458333</v>
      </c>
      <c r="AS17">
        <v>0.3359315215713542</v>
      </c>
    </row>
    <row r="18" spans="1:45" x14ac:dyDescent="0.3">
      <c r="A18" s="1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Z18">
        <f t="shared" si="5"/>
        <v>-0.16268336175417988</v>
      </c>
      <c r="AA18">
        <f t="shared" si="6"/>
        <v>0.17186826249909432</v>
      </c>
      <c r="AB18">
        <f t="shared" si="7"/>
        <v>0.69212076634522701</v>
      </c>
      <c r="AC18">
        <f t="shared" si="8"/>
        <v>-0.35465056392810335</v>
      </c>
      <c r="AD18">
        <f t="shared" si="9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9.0346459532754615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10"/>
        <v>6.6933973183502262</v>
      </c>
      <c r="AS18">
        <v>0.27899202226100173</v>
      </c>
    </row>
    <row r="19" spans="1:45" x14ac:dyDescent="0.3">
      <c r="A19" s="1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Z19">
        <f t="shared" si="5"/>
        <v>0.45706277826174518</v>
      </c>
      <c r="AA19">
        <f t="shared" si="6"/>
        <v>-0.26141786871263828</v>
      </c>
      <c r="AB19">
        <f t="shared" si="7"/>
        <v>-0.57036340009559816</v>
      </c>
      <c r="AC19">
        <f t="shared" si="8"/>
        <v>-0.4634100701993884</v>
      </c>
      <c r="AD19">
        <f t="shared" si="9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5.6931040341131061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10"/>
        <v>6.802648985423656</v>
      </c>
      <c r="AS19">
        <v>0.26722351072721406</v>
      </c>
    </row>
    <row r="20" spans="1:45" x14ac:dyDescent="0.3">
      <c r="A20" s="1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Z20">
        <f t="shared" si="5"/>
        <v>-0.36926540842615491</v>
      </c>
      <c r="AA20">
        <f t="shared" si="6"/>
        <v>0.73207659376274858</v>
      </c>
      <c r="AB20">
        <f t="shared" si="7"/>
        <v>0.69212076634522701</v>
      </c>
      <c r="AC20">
        <f t="shared" si="8"/>
        <v>0.62418499251346182</v>
      </c>
      <c r="AD20">
        <f t="shared" si="9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10.319197827691644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10"/>
        <v>5.7261569924488036</v>
      </c>
      <c r="AS20">
        <v>0.38318245922398864</v>
      </c>
    </row>
    <row r="21" spans="1:45" x14ac:dyDescent="0.3">
      <c r="A21" s="1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Z21">
        <f t="shared" si="5"/>
        <v>-1.1697708392800581</v>
      </c>
      <c r="AA21">
        <f t="shared" si="6"/>
        <v>0.59202451094683506</v>
      </c>
      <c r="AB21">
        <f t="shared" si="7"/>
        <v>0.46257819062871336</v>
      </c>
      <c r="AC21">
        <f t="shared" si="8"/>
        <v>8.0387461157036724E-2</v>
      </c>
      <c r="AD21">
        <f t="shared" si="9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16.103015336158766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10"/>
        <v>6.631587847784794</v>
      </c>
      <c r="AS21">
        <v>0.28565009427703514</v>
      </c>
    </row>
    <row r="22" spans="1:45" x14ac:dyDescent="0.3">
      <c r="A22" s="1" t="s">
        <v>30</v>
      </c>
      <c r="B22" s="1">
        <v>6.15</v>
      </c>
      <c r="C22" s="1">
        <v>249</v>
      </c>
      <c r="D22" s="1">
        <v>1.5625E-2</v>
      </c>
      <c r="E22" s="1">
        <v>1.5625E-2</v>
      </c>
      <c r="F22" s="1">
        <v>79.599999999999994</v>
      </c>
      <c r="G22" s="1">
        <v>1200</v>
      </c>
      <c r="H22" s="1">
        <v>0</v>
      </c>
      <c r="I22" s="1">
        <v>26</v>
      </c>
      <c r="J22" s="1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Z22">
        <f t="shared" si="5"/>
        <v>2.8430854173230569</v>
      </c>
      <c r="AA22">
        <f t="shared" si="6"/>
        <v>-2.7342124559311123</v>
      </c>
      <c r="AB22">
        <f t="shared" si="7"/>
        <v>-2.9805604451189915</v>
      </c>
      <c r="AC22">
        <f t="shared" si="8"/>
        <v>-1.9860431579973785</v>
      </c>
      <c r="AD22">
        <f t="shared" si="9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 t="shared" si="10"/>
        <v>10.272872219220055</v>
      </c>
      <c r="AS22">
        <v>-0.10658645708135017</v>
      </c>
    </row>
    <row r="23" spans="1:45" x14ac:dyDescent="0.3">
      <c r="A23" s="1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Z23">
        <f t="shared" si="5"/>
        <v>-0.65331572260012061</v>
      </c>
      <c r="AA23">
        <f t="shared" si="6"/>
        <v>0.73207659376274858</v>
      </c>
      <c r="AB23">
        <f t="shared" si="7"/>
        <v>-0.34082082437908451</v>
      </c>
      <c r="AC23">
        <f t="shared" si="8"/>
        <v>-0.57216957647067335</v>
      </c>
      <c r="AD23">
        <f t="shared" si="9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12.224820931256096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10"/>
        <v>6.9597823617693875</v>
      </c>
      <c r="AS23">
        <v>0.25029721567466501</v>
      </c>
    </row>
    <row r="24" spans="1:45" x14ac:dyDescent="0.3">
      <c r="A24" s="1" t="s">
        <v>32</v>
      </c>
      <c r="B24" s="1">
        <v>8.81</v>
      </c>
      <c r="C24" s="1">
        <v>483</v>
      </c>
      <c r="D24" s="1">
        <v>16</v>
      </c>
      <c r="E24" s="1">
        <v>1</v>
      </c>
      <c r="F24" s="1">
        <v>122</v>
      </c>
      <c r="G24" s="1">
        <v>2000</v>
      </c>
      <c r="H24" s="1">
        <v>1300</v>
      </c>
      <c r="I24" s="1">
        <v>32</v>
      </c>
      <c r="J24" s="1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Z24">
        <f t="shared" si="5"/>
        <v>1.748200569961589</v>
      </c>
      <c r="AA24">
        <f t="shared" si="6"/>
        <v>-2.0339520418515447</v>
      </c>
      <c r="AB24">
        <f t="shared" si="7"/>
        <v>-1.4885337029616528</v>
      </c>
      <c r="AC24">
        <f t="shared" si="8"/>
        <v>-2.6386001956250889</v>
      </c>
      <c r="AD24">
        <f t="shared" si="9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1.1987728289817448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10"/>
        <v>9.13550519163182</v>
      </c>
      <c r="AS24">
        <v>1.5929906658212367E-2</v>
      </c>
    </row>
    <row r="26" spans="1:45" x14ac:dyDescent="0.3">
      <c r="K26" t="s">
        <v>33</v>
      </c>
      <c r="L26">
        <f>AVERAGE(L2:L24)</f>
        <v>7.1965217391304348</v>
      </c>
      <c r="M26">
        <f t="shared" ref="M26:T26" si="11">AVERAGE(M2:M24)</f>
        <v>-2884.5956521739131</v>
      </c>
      <c r="N26">
        <f t="shared" si="11"/>
        <v>272.69633152173913</v>
      </c>
      <c r="O26">
        <f t="shared" si="11"/>
        <v>9.0006793478260878</v>
      </c>
      <c r="P26">
        <f t="shared" si="11"/>
        <v>-189.70000000000002</v>
      </c>
      <c r="Q26">
        <f t="shared" si="11"/>
        <v>4323.652173913043</v>
      </c>
      <c r="R26">
        <f t="shared" si="11"/>
        <v>2596.9565217391305</v>
      </c>
      <c r="S26">
        <f t="shared" si="11"/>
        <v>-7.7391304347826084</v>
      </c>
      <c r="T26">
        <f t="shared" si="11"/>
        <v>56.347826086956523</v>
      </c>
      <c r="U26" t="s">
        <v>35</v>
      </c>
      <c r="V26">
        <f>MAX(V2:V24)</f>
        <v>1.5498981687252191</v>
      </c>
      <c r="W26">
        <f t="shared" ref="W26:AD26" si="12">MAX(W2:W24)</f>
        <v>0.95473274631788052</v>
      </c>
      <c r="X26">
        <f t="shared" si="12"/>
        <v>2.6624349290127509</v>
      </c>
      <c r="Y26">
        <f t="shared" si="12"/>
        <v>1.4986131563945884</v>
      </c>
      <c r="Z26">
        <f t="shared" si="12"/>
        <v>2.8430854173230569</v>
      </c>
      <c r="AA26">
        <f t="shared" si="12"/>
        <v>1.4673500285462948</v>
      </c>
      <c r="AB26">
        <f t="shared" si="12"/>
        <v>1.8398336449277952</v>
      </c>
      <c r="AC26">
        <f t="shared" si="12"/>
        <v>0.84170400505603182</v>
      </c>
      <c r="AD26">
        <f t="shared" si="12"/>
        <v>3.6279051879960242</v>
      </c>
      <c r="AE26" t="s">
        <v>38</v>
      </c>
      <c r="AF26">
        <v>0.17</v>
      </c>
      <c r="AG26">
        <v>0.21</v>
      </c>
      <c r="AH26">
        <v>0.11</v>
      </c>
      <c r="AI26">
        <v>0.1</v>
      </c>
      <c r="AJ26">
        <v>0.05</v>
      </c>
      <c r="AK26">
        <v>0.08</v>
      </c>
      <c r="AL26">
        <v>6.5000000000000002E-2</v>
      </c>
      <c r="AM26">
        <v>8.5000000000000006E-2</v>
      </c>
      <c r="AN26">
        <f>1-SUM(AF26:AM26)</f>
        <v>0.13000000000000012</v>
      </c>
    </row>
    <row r="27" spans="1:45" x14ac:dyDescent="0.3">
      <c r="K27" t="s">
        <v>34</v>
      </c>
      <c r="L27">
        <f>_xlfn.STDEV.P(L2:L24)</f>
        <v>1.0410221093406677</v>
      </c>
      <c r="M27">
        <f t="shared" ref="M27:T27" si="13">_xlfn.STDEV.P(M2:M24)</f>
        <v>2760.5585566627096</v>
      </c>
      <c r="N27">
        <f t="shared" si="13"/>
        <v>273.17237336123367</v>
      </c>
      <c r="O27">
        <f t="shared" si="13"/>
        <v>4.6705319663769016</v>
      </c>
      <c r="P27">
        <f t="shared" si="13"/>
        <v>38.725533650573915</v>
      </c>
      <c r="Q27">
        <f t="shared" si="13"/>
        <v>1142.4321351243755</v>
      </c>
      <c r="R27">
        <f t="shared" si="13"/>
        <v>871.29805603907266</v>
      </c>
      <c r="S27">
        <f t="shared" si="13"/>
        <v>9.1945985623145727</v>
      </c>
      <c r="T27">
        <f t="shared" si="13"/>
        <v>39.596452076079146</v>
      </c>
      <c r="AE27" t="s">
        <v>39</v>
      </c>
      <c r="AF27" s="1" t="s">
        <v>1</v>
      </c>
      <c r="AG27" s="1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8</v>
      </c>
      <c r="AN27" s="1" t="s">
        <v>9</v>
      </c>
      <c r="AP27" t="s">
        <v>36</v>
      </c>
      <c r="AQ27" t="s">
        <v>37</v>
      </c>
    </row>
    <row r="28" spans="1:45" x14ac:dyDescent="0.3">
      <c r="AE28" s="1" t="s">
        <v>10</v>
      </c>
      <c r="AF28" cm="1">
        <f t="array" ref="AF28:AN50">AF$26:AN$26*AF2:AN24</f>
        <v>0.36720778221764033</v>
      </c>
      <c r="AG28">
        <v>0.42842906030960715</v>
      </c>
      <c r="AH28">
        <v>1.1208618902830247</v>
      </c>
      <c r="AI28">
        <v>0.45842395355201004</v>
      </c>
      <c r="AJ28">
        <v>0.27852717443931158</v>
      </c>
      <c r="AK28">
        <v>0.43077314503176384</v>
      </c>
      <c r="AL28">
        <v>4.688601325013856E-2</v>
      </c>
      <c r="AM28">
        <v>1.005433567371762E-3</v>
      </c>
      <c r="AN28">
        <v>1.9156580114973589</v>
      </c>
      <c r="AP28">
        <f t="shared" si="10"/>
        <v>2.246724830536269</v>
      </c>
      <c r="AQ28">
        <f t="shared" ref="AQ28" si="14">AVERAGE(AP28:AP50)+2*_xlfn.STDEV.P(AP28:AP50)</f>
        <v>3.0502340654965314</v>
      </c>
      <c r="AS28" cm="1">
        <f t="array" ref="AS28:AS50">1-(AP28:AP50/$AQ$28)</f>
        <v>0.26342543480493963</v>
      </c>
    </row>
    <row r="29" spans="1:45" x14ac:dyDescent="0.3">
      <c r="AE29" s="1" t="s">
        <v>11</v>
      </c>
      <c r="AF29">
        <v>0.11601814504172195</v>
      </c>
      <c r="AG29">
        <v>5.0221872848004126E-2</v>
      </c>
      <c r="AH29">
        <v>1.1208618902830247</v>
      </c>
      <c r="AI29">
        <v>0.2933913302732864</v>
      </c>
      <c r="AJ29">
        <v>0.49950290412306259</v>
      </c>
      <c r="AK29">
        <v>6.1295580940860975E-2</v>
      </c>
      <c r="AL29">
        <v>0.27741176576049842</v>
      </c>
      <c r="AM29">
        <v>9.0489021063458689E-3</v>
      </c>
      <c r="AN29">
        <v>1.8655776168062057</v>
      </c>
      <c r="AP29">
        <f t="shared" si="10"/>
        <v>2.0720352333353338</v>
      </c>
      <c r="AS29">
        <v>0.32069631744866167</v>
      </c>
    </row>
    <row r="30" spans="1:45" x14ac:dyDescent="0.3">
      <c r="AE30" s="1" t="s">
        <v>12</v>
      </c>
      <c r="AF30">
        <v>0.57827107880178985</v>
      </c>
      <c r="AG30">
        <v>1.1642656394118923E-2</v>
      </c>
      <c r="AH30">
        <v>1.1208618902830247</v>
      </c>
      <c r="AI30">
        <v>0.2933913302732864</v>
      </c>
      <c r="AJ30">
        <v>0.24888726018588581</v>
      </c>
      <c r="AK30">
        <v>6.1295580940860975E-2</v>
      </c>
      <c r="AL30">
        <v>0.34248366143271414</v>
      </c>
      <c r="AM30">
        <v>1.6086937077948213E-2</v>
      </c>
      <c r="AN30">
        <v>0.7017888421621209</v>
      </c>
      <c r="AP30">
        <f t="shared" si="10"/>
        <v>1.8370381698679399</v>
      </c>
      <c r="AS30">
        <v>0.39773862253784176</v>
      </c>
    </row>
    <row r="31" spans="1:45" x14ac:dyDescent="0.3">
      <c r="AE31" s="1" t="s">
        <v>13</v>
      </c>
      <c r="AF31">
        <v>1.0280374734254036</v>
      </c>
      <c r="AG31">
        <v>2.4922201385793021E-2</v>
      </c>
      <c r="AH31">
        <v>0.81595273874740193</v>
      </c>
      <c r="AI31">
        <v>0.2933913302732864</v>
      </c>
      <c r="AJ31">
        <v>0.18954741835433692</v>
      </c>
      <c r="AK31">
        <v>0.55166022846774876</v>
      </c>
      <c r="AL31">
        <v>0.34248366143271414</v>
      </c>
      <c r="AM31">
        <v>0</v>
      </c>
      <c r="AN31">
        <v>1.8655776168062057</v>
      </c>
      <c r="AP31">
        <f t="shared" si="10"/>
        <v>2.2608787382106299</v>
      </c>
      <c r="AS31">
        <v>0.2587851654451333</v>
      </c>
    </row>
    <row r="32" spans="1:45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AE32" s="1" t="s">
        <v>14</v>
      </c>
      <c r="AF32">
        <v>2.2770835522446444</v>
      </c>
      <c r="AG32">
        <v>5.5480134625260887E-3</v>
      </c>
      <c r="AH32">
        <v>1.1208618902830247</v>
      </c>
      <c r="AI32">
        <v>0.2933913302732864</v>
      </c>
      <c r="AJ32">
        <v>0.36339268370890626</v>
      </c>
      <c r="AK32">
        <v>0.15691668720860411</v>
      </c>
      <c r="AL32">
        <v>0.57879738782128687</v>
      </c>
      <c r="AM32">
        <v>4.0217342694870515E-3</v>
      </c>
      <c r="AN32">
        <v>1.8655776168062057</v>
      </c>
      <c r="AP32">
        <f t="shared" si="10"/>
        <v>2.5817805669882117</v>
      </c>
      <c r="AS32">
        <v>0.15357952486576232</v>
      </c>
    </row>
    <row r="33" spans="1:45" x14ac:dyDescent="0.3">
      <c r="A33" s="1" t="s">
        <v>10</v>
      </c>
      <c r="B33" s="1">
        <v>7.28</v>
      </c>
      <c r="C33" s="1">
        <v>4192</v>
      </c>
      <c r="D33" s="1">
        <v>128</v>
      </c>
      <c r="E33" s="1">
        <v>6</v>
      </c>
      <c r="F33" s="1">
        <v>171</v>
      </c>
      <c r="G33" s="1">
        <v>3349</v>
      </c>
      <c r="H33" s="1">
        <v>3460</v>
      </c>
      <c r="I33" s="1">
        <v>1</v>
      </c>
      <c r="J33" s="1">
        <v>48</v>
      </c>
      <c r="AE33" s="1" t="s">
        <v>15</v>
      </c>
      <c r="AF33">
        <v>0.26510365754530846</v>
      </c>
      <c r="AG33">
        <v>0.11033658661469485</v>
      </c>
      <c r="AH33">
        <v>1.1208618902830247</v>
      </c>
      <c r="AI33">
        <v>7.33478325683216E-2</v>
      </c>
      <c r="AJ33">
        <v>0.56693120849441014</v>
      </c>
      <c r="AK33">
        <v>6.0928359115444274E-2</v>
      </c>
      <c r="AL33">
        <v>0.16781699410202994</v>
      </c>
      <c r="AM33">
        <v>6.4347748311792852E-2</v>
      </c>
      <c r="AN33">
        <v>1.8655776168062057</v>
      </c>
      <c r="AP33">
        <f t="shared" si="10"/>
        <v>2.0724989490567256</v>
      </c>
      <c r="AS33">
        <v>0.32054429117414163</v>
      </c>
    </row>
    <row r="34" spans="1:45" x14ac:dyDescent="0.3">
      <c r="A34" s="1" t="s">
        <v>11</v>
      </c>
      <c r="B34" s="1">
        <v>7.95</v>
      </c>
      <c r="C34" s="1">
        <v>1599</v>
      </c>
      <c r="D34" s="1">
        <v>128</v>
      </c>
      <c r="E34" s="1">
        <v>8</v>
      </c>
      <c r="F34" s="1">
        <v>202</v>
      </c>
      <c r="G34" s="1">
        <v>5000</v>
      </c>
      <c r="H34" s="1">
        <v>2400</v>
      </c>
      <c r="I34" s="1">
        <v>3</v>
      </c>
      <c r="J34" s="1">
        <v>50</v>
      </c>
      <c r="AE34" s="1" t="s">
        <v>16</v>
      </c>
      <c r="AF34">
        <v>0.16641921318924119</v>
      </c>
      <c r="AG34">
        <v>7.502279771121606E-2</v>
      </c>
      <c r="AH34">
        <v>0.81595273874740193</v>
      </c>
      <c r="AI34">
        <v>7.33478325683216E-2</v>
      </c>
      <c r="AJ34">
        <v>0.52428840722317138</v>
      </c>
      <c r="AK34">
        <v>0.1201393386440875</v>
      </c>
      <c r="AL34">
        <v>0.27741176576049842</v>
      </c>
      <c r="AM34">
        <v>4.0217342694870515E-3</v>
      </c>
      <c r="AN34">
        <v>0.7017888421621209</v>
      </c>
      <c r="AP34">
        <f t="shared" si="10"/>
        <v>1.6608409527331467</v>
      </c>
      <c r="AS34">
        <v>0.45550376886805011</v>
      </c>
    </row>
    <row r="35" spans="1:45" x14ac:dyDescent="0.3">
      <c r="A35" s="1" t="s">
        <v>12</v>
      </c>
      <c r="B35" s="1">
        <v>6.89</v>
      </c>
      <c r="C35" s="1">
        <v>899</v>
      </c>
      <c r="D35" s="1">
        <v>128</v>
      </c>
      <c r="E35" s="1">
        <v>8</v>
      </c>
      <c r="F35" s="1">
        <v>166</v>
      </c>
      <c r="G35" s="1">
        <v>5000</v>
      </c>
      <c r="H35" s="1">
        <v>2200</v>
      </c>
      <c r="I35" s="1">
        <v>4</v>
      </c>
      <c r="J35" s="1">
        <v>108</v>
      </c>
      <c r="AE35" s="1" t="s">
        <v>17</v>
      </c>
      <c r="AF35">
        <v>1.4023983484146807</v>
      </c>
      <c r="AG35">
        <v>1.5459270721318608E-2</v>
      </c>
      <c r="AH35">
        <v>1.1208618902830247</v>
      </c>
      <c r="AI35">
        <v>0.2933913302732864</v>
      </c>
      <c r="AJ35">
        <v>0.52847767069442309</v>
      </c>
      <c r="AK35">
        <v>0.13426184049286188</v>
      </c>
      <c r="AL35">
        <v>0.34248366143271414</v>
      </c>
      <c r="AM35">
        <v>3.6195608425383476E-2</v>
      </c>
      <c r="AN35">
        <v>1.533587715575448</v>
      </c>
      <c r="AP35">
        <f t="shared" si="10"/>
        <v>2.3253209103934753</v>
      </c>
      <c r="AS35">
        <v>0.23765820574331931</v>
      </c>
    </row>
    <row r="36" spans="1:45" x14ac:dyDescent="0.3">
      <c r="A36" s="1" t="s">
        <v>13</v>
      </c>
      <c r="B36" s="1">
        <v>6.25</v>
      </c>
      <c r="C36" s="1">
        <v>1200</v>
      </c>
      <c r="D36" s="1">
        <v>256</v>
      </c>
      <c r="E36" s="1">
        <v>8</v>
      </c>
      <c r="F36" s="1">
        <v>155</v>
      </c>
      <c r="G36" s="1">
        <v>3000</v>
      </c>
      <c r="H36" s="1">
        <v>2200</v>
      </c>
      <c r="I36" s="1">
        <v>0</v>
      </c>
      <c r="J36" s="1">
        <v>50</v>
      </c>
      <c r="AE36" s="1" t="s">
        <v>18</v>
      </c>
      <c r="AF36">
        <v>1.411794625981054E-4</v>
      </c>
      <c r="AG36">
        <v>2.5802882227685701E-3</v>
      </c>
      <c r="AH36">
        <v>1.3812422300844851</v>
      </c>
      <c r="AI36">
        <v>0.66013049311489436</v>
      </c>
      <c r="AJ36">
        <v>0.22091438272961572</v>
      </c>
      <c r="AK36">
        <v>0.55166022846774876</v>
      </c>
      <c r="AL36">
        <v>0.34248366143271414</v>
      </c>
      <c r="AM36">
        <v>0.90489021063458674</v>
      </c>
      <c r="AN36">
        <v>2.930532235039935</v>
      </c>
      <c r="AP36">
        <f t="shared" si="10"/>
        <v>2.6447258665482414</v>
      </c>
      <c r="AS36">
        <v>0.13294330541229449</v>
      </c>
    </row>
    <row r="37" spans="1:45" x14ac:dyDescent="0.3">
      <c r="A37" s="1" t="s">
        <v>14</v>
      </c>
      <c r="B37" s="1">
        <v>5</v>
      </c>
      <c r="C37" s="1">
        <v>697.7</v>
      </c>
      <c r="D37" s="1">
        <v>128</v>
      </c>
      <c r="E37" s="1">
        <v>8</v>
      </c>
      <c r="F37" s="1">
        <v>184</v>
      </c>
      <c r="G37" s="1">
        <v>4400</v>
      </c>
      <c r="H37" s="1">
        <v>1600</v>
      </c>
      <c r="I37" s="1">
        <v>2</v>
      </c>
      <c r="J37" s="1">
        <v>50</v>
      </c>
      <c r="AE37" s="1" t="s">
        <v>19</v>
      </c>
      <c r="AF37">
        <v>0.62746427821374773</v>
      </c>
      <c r="AG37">
        <v>0.32818239929651194</v>
      </c>
      <c r="AH37">
        <v>0.35104175521783815</v>
      </c>
      <c r="AI37">
        <v>0</v>
      </c>
      <c r="AJ37">
        <v>0.38457738732715901</v>
      </c>
      <c r="AK37">
        <v>4.9649420562097382E-2</v>
      </c>
      <c r="AL37">
        <v>0.16781699410202994</v>
      </c>
      <c r="AM37">
        <v>1.005433567371762E-3</v>
      </c>
      <c r="AN37">
        <v>0</v>
      </c>
      <c r="AP37">
        <f t="shared" si="10"/>
        <v>1.3819325845665396</v>
      </c>
      <c r="AS37">
        <v>0.54694211824639694</v>
      </c>
    </row>
    <row r="38" spans="1:45" x14ac:dyDescent="0.3">
      <c r="A38" s="1" t="s">
        <v>15</v>
      </c>
      <c r="B38" s="1">
        <v>7.51</v>
      </c>
      <c r="C38" s="1">
        <v>2250</v>
      </c>
      <c r="D38" s="1">
        <v>128</v>
      </c>
      <c r="E38" s="1">
        <v>12</v>
      </c>
      <c r="F38" s="1">
        <v>210</v>
      </c>
      <c r="G38" s="1">
        <v>5003</v>
      </c>
      <c r="H38" s="1">
        <v>2800</v>
      </c>
      <c r="I38" s="1">
        <v>8</v>
      </c>
      <c r="J38" s="1">
        <v>50</v>
      </c>
      <c r="AE38" s="1" t="s">
        <v>20</v>
      </c>
      <c r="AF38">
        <v>5.4605078811551334E-2</v>
      </c>
      <c r="AG38">
        <v>0.21588932283252477</v>
      </c>
      <c r="AH38">
        <v>1.1208618902830247</v>
      </c>
      <c r="AI38">
        <v>0.2933913302732864</v>
      </c>
      <c r="AJ38">
        <v>0.25468188009279852</v>
      </c>
      <c r="AK38">
        <v>0.27031351194919695</v>
      </c>
      <c r="AL38">
        <v>6.0414117876730761E-2</v>
      </c>
      <c r="AM38">
        <v>9.0489021063458689E-3</v>
      </c>
      <c r="AN38">
        <v>1.8655776168062057</v>
      </c>
      <c r="AP38">
        <f t="shared" si="10"/>
        <v>2.0358741736737231</v>
      </c>
      <c r="AS38">
        <v>0.33255149278443519</v>
      </c>
    </row>
    <row r="39" spans="1:45" x14ac:dyDescent="0.3">
      <c r="A39" s="1" t="s">
        <v>16</v>
      </c>
      <c r="B39" s="1">
        <v>7.78</v>
      </c>
      <c r="C39" s="1">
        <v>1899</v>
      </c>
      <c r="D39" s="1">
        <v>256</v>
      </c>
      <c r="E39" s="1">
        <v>12</v>
      </c>
      <c r="F39" s="1">
        <v>205</v>
      </c>
      <c r="G39" s="1">
        <v>4600</v>
      </c>
      <c r="H39" s="1">
        <v>2400</v>
      </c>
      <c r="I39" s="1">
        <v>2</v>
      </c>
      <c r="J39" s="1">
        <v>108</v>
      </c>
      <c r="AE39" s="1" t="s">
        <v>21</v>
      </c>
      <c r="AF39">
        <v>0.64007631020584388</v>
      </c>
      <c r="AG39">
        <v>3.1851001379893442</v>
      </c>
      <c r="AH39">
        <v>0</v>
      </c>
      <c r="AI39">
        <v>0</v>
      </c>
      <c r="AJ39">
        <v>0.92317030389936261</v>
      </c>
      <c r="AK39">
        <v>6.1295580940860975E-2</v>
      </c>
      <c r="AL39">
        <v>0.21374405310015684</v>
      </c>
      <c r="AM39">
        <v>1.005433567371762E-3</v>
      </c>
      <c r="AN39">
        <v>1.9156580114973589</v>
      </c>
      <c r="AP39">
        <f t="shared" si="10"/>
        <v>2.6343974322794006</v>
      </c>
      <c r="AS39">
        <v>0.13632941744404747</v>
      </c>
    </row>
    <row r="40" spans="1:45" x14ac:dyDescent="0.3">
      <c r="A40" s="1" t="s">
        <v>17</v>
      </c>
      <c r="B40" s="1">
        <v>5.82</v>
      </c>
      <c r="C40" s="1">
        <v>998</v>
      </c>
      <c r="D40" s="1">
        <v>128</v>
      </c>
      <c r="E40" s="1">
        <v>8</v>
      </c>
      <c r="F40" s="1">
        <v>205.5</v>
      </c>
      <c r="G40" s="1">
        <v>4520</v>
      </c>
      <c r="H40" s="1">
        <v>2200</v>
      </c>
      <c r="I40" s="1">
        <v>6</v>
      </c>
      <c r="J40" s="1">
        <v>64</v>
      </c>
      <c r="AE40" s="1" t="s">
        <v>22</v>
      </c>
      <c r="AF40">
        <v>5.4605078811551334E-2</v>
      </c>
      <c r="AG40">
        <v>2.360359821312819</v>
      </c>
      <c r="AH40">
        <v>0</v>
      </c>
      <c r="AI40">
        <v>0.2933913302732864</v>
      </c>
      <c r="AJ40">
        <v>0.66661334081712353</v>
      </c>
      <c r="AK40">
        <v>0.15263114537154288</v>
      </c>
      <c r="AL40">
        <v>1.58313072497272E-2</v>
      </c>
      <c r="AM40">
        <v>1.005433567371762E-3</v>
      </c>
      <c r="AN40">
        <v>1.9156580114973589</v>
      </c>
      <c r="AP40">
        <f t="shared" si="10"/>
        <v>2.3366847174791854</v>
      </c>
      <c r="AS40">
        <v>0.23393265326383772</v>
      </c>
    </row>
    <row r="41" spans="1:45" x14ac:dyDescent="0.3">
      <c r="A41" s="1" t="s">
        <v>19</v>
      </c>
      <c r="B41" s="1">
        <v>6.81</v>
      </c>
      <c r="C41" s="1">
        <v>3700</v>
      </c>
      <c r="D41" s="1">
        <v>512</v>
      </c>
      <c r="E41" s="1">
        <v>16</v>
      </c>
      <c r="F41" s="1">
        <v>187</v>
      </c>
      <c r="G41" s="1">
        <v>5100</v>
      </c>
      <c r="H41" s="1">
        <v>2800</v>
      </c>
      <c r="I41" s="1">
        <v>1</v>
      </c>
      <c r="J41" s="1">
        <v>200</v>
      </c>
      <c r="AE41" s="1" t="s">
        <v>23</v>
      </c>
      <c r="AF41">
        <v>1.7394721586711051</v>
      </c>
      <c r="AG41">
        <v>0.18200847625447594</v>
      </c>
      <c r="AH41">
        <v>1.1208618902830247</v>
      </c>
      <c r="AI41">
        <v>0.66013049311489436</v>
      </c>
      <c r="AJ41">
        <v>0.2971113006540016</v>
      </c>
      <c r="AK41">
        <v>0.2247846868158489</v>
      </c>
      <c r="AL41">
        <v>8.2230327109994658E-2</v>
      </c>
      <c r="AM41">
        <v>8.1440118957112825E-2</v>
      </c>
      <c r="AN41">
        <v>2.930532235039935</v>
      </c>
      <c r="AP41">
        <f t="shared" si="10"/>
        <v>2.7052858789600025</v>
      </c>
      <c r="AS41">
        <v>0.11308908730595291</v>
      </c>
    </row>
    <row r="42" spans="1:45" x14ac:dyDescent="0.3">
      <c r="A42" s="1" t="s">
        <v>20</v>
      </c>
      <c r="B42" s="1">
        <v>8.2200000000000006</v>
      </c>
      <c r="C42" s="1">
        <v>3048</v>
      </c>
      <c r="D42" s="1">
        <v>128</v>
      </c>
      <c r="E42" s="1">
        <v>8</v>
      </c>
      <c r="F42" s="1">
        <v>167</v>
      </c>
      <c r="G42" s="1">
        <v>3900</v>
      </c>
      <c r="H42" s="1">
        <v>3360</v>
      </c>
      <c r="I42" s="1">
        <v>3</v>
      </c>
      <c r="J42" s="1">
        <v>50</v>
      </c>
      <c r="AE42" s="1" t="s">
        <v>24</v>
      </c>
      <c r="AF42">
        <v>0.61497773907729392</v>
      </c>
      <c r="AG42">
        <v>1.0764290305213504</v>
      </c>
      <c r="AH42">
        <v>0.35104175521783815</v>
      </c>
      <c r="AI42">
        <v>0</v>
      </c>
      <c r="AJ42">
        <v>0.92317030389936261</v>
      </c>
      <c r="AK42">
        <v>0</v>
      </c>
      <c r="AL42">
        <v>0</v>
      </c>
      <c r="AM42">
        <v>4.0217342694870515E-3</v>
      </c>
      <c r="AN42">
        <v>1.8655776168062057</v>
      </c>
      <c r="AP42">
        <f t="shared" si="10"/>
        <v>2.1989129541188159</v>
      </c>
      <c r="AS42">
        <v>0.27910025693032625</v>
      </c>
    </row>
    <row r="43" spans="1:45" x14ac:dyDescent="0.3">
      <c r="A43" s="1" t="s">
        <v>21</v>
      </c>
      <c r="B43" s="1">
        <v>6.79</v>
      </c>
      <c r="C43" s="1">
        <v>11000</v>
      </c>
      <c r="D43" s="1">
        <v>1000</v>
      </c>
      <c r="E43" s="1">
        <v>16</v>
      </c>
      <c r="F43" s="1">
        <v>246</v>
      </c>
      <c r="G43" s="1">
        <v>5000</v>
      </c>
      <c r="H43" s="1">
        <v>2620</v>
      </c>
      <c r="I43" s="1">
        <v>1</v>
      </c>
      <c r="J43" s="1">
        <v>48</v>
      </c>
      <c r="AE43" s="1" t="s">
        <v>25</v>
      </c>
      <c r="AF43">
        <v>5.2769745797776171E-2</v>
      </c>
      <c r="AG43">
        <v>0.38751445098768611</v>
      </c>
      <c r="AH43">
        <v>0.35104175521783815</v>
      </c>
      <c r="AI43">
        <v>0</v>
      </c>
      <c r="AJ43">
        <v>0.84713342150750381</v>
      </c>
      <c r="AK43">
        <v>0</v>
      </c>
      <c r="AL43">
        <v>8.5620915358178534E-2</v>
      </c>
      <c r="AM43">
        <v>4.0217342694870515E-3</v>
      </c>
      <c r="AN43">
        <v>1.8655776168062057</v>
      </c>
      <c r="AP43">
        <f t="shared" si="10"/>
        <v>1.8957003033034192</v>
      </c>
      <c r="AS43">
        <v>0.37850661208361125</v>
      </c>
    </row>
    <row r="44" spans="1:45" x14ac:dyDescent="0.3">
      <c r="A44" s="1" t="s">
        <v>22</v>
      </c>
      <c r="B44" s="1">
        <v>8.2200000000000006</v>
      </c>
      <c r="C44" s="1">
        <v>9504</v>
      </c>
      <c r="D44" s="1">
        <v>1000</v>
      </c>
      <c r="E44" s="1">
        <v>8</v>
      </c>
      <c r="F44" s="1">
        <v>221</v>
      </c>
      <c r="G44" s="1">
        <v>4422</v>
      </c>
      <c r="H44" s="1">
        <v>3770</v>
      </c>
      <c r="I44" s="1">
        <v>1</v>
      </c>
      <c r="J44" s="1">
        <v>48</v>
      </c>
      <c r="AE44" s="1" t="s">
        <v>26</v>
      </c>
      <c r="AF44">
        <v>0.28166871449015141</v>
      </c>
      <c r="AG44">
        <v>3.6443581257330847E-2</v>
      </c>
      <c r="AH44">
        <v>1.1208618902830247</v>
      </c>
      <c r="AI44">
        <v>0.45842395355201004</v>
      </c>
      <c r="AJ44">
        <v>0.4517322976637731</v>
      </c>
      <c r="AK44">
        <v>0.13426184049286188</v>
      </c>
      <c r="AL44">
        <v>8.5620915358178534E-2</v>
      </c>
      <c r="AM44">
        <v>0.12165746165198338</v>
      </c>
      <c r="AN44">
        <v>1.9156580114973589</v>
      </c>
      <c r="AP44">
        <f t="shared" si="10"/>
        <v>2.1462359297725571</v>
      </c>
      <c r="AS44">
        <v>0.29637008711881174</v>
      </c>
    </row>
    <row r="45" spans="1:45" x14ac:dyDescent="0.3">
      <c r="A45" s="1" t="s">
        <v>23</v>
      </c>
      <c r="B45" s="1">
        <v>5.48</v>
      </c>
      <c r="C45" s="1">
        <v>2819</v>
      </c>
      <c r="D45" s="1">
        <v>128</v>
      </c>
      <c r="E45" s="1">
        <v>4</v>
      </c>
      <c r="F45" s="1">
        <v>174</v>
      </c>
      <c r="G45" s="1">
        <v>4085</v>
      </c>
      <c r="H45" s="1">
        <v>3220</v>
      </c>
      <c r="I45" s="1">
        <v>9</v>
      </c>
      <c r="J45" s="1">
        <v>12</v>
      </c>
      <c r="AE45" s="1" t="s">
        <v>27</v>
      </c>
      <c r="AF45">
        <v>0.36720778221764033</v>
      </c>
      <c r="AG45">
        <v>1.3119689252639097E-2</v>
      </c>
      <c r="AH45">
        <v>1.1208618902830247</v>
      </c>
      <c r="AI45">
        <v>0.2933913302732864</v>
      </c>
      <c r="AJ45">
        <v>0.28465520170565534</v>
      </c>
      <c r="AK45">
        <v>0.23909107540744587</v>
      </c>
      <c r="AL45">
        <v>0.37758823672956726</v>
      </c>
      <c r="AM45">
        <v>0.1447824337015339</v>
      </c>
      <c r="AN45">
        <v>1.9156580114973589</v>
      </c>
      <c r="AP45">
        <f t="shared" si="10"/>
        <v>2.1809070707089178</v>
      </c>
      <c r="AS45">
        <v>0.285003372239927</v>
      </c>
    </row>
    <row r="46" spans="1:45" x14ac:dyDescent="0.3">
      <c r="A46" s="1" t="s">
        <v>24</v>
      </c>
      <c r="B46" s="1">
        <v>6.83</v>
      </c>
      <c r="C46" s="1">
        <v>6499</v>
      </c>
      <c r="D46" s="1">
        <v>512</v>
      </c>
      <c r="E46" s="1">
        <v>16</v>
      </c>
      <c r="F46" s="1">
        <v>246</v>
      </c>
      <c r="G46" s="1">
        <v>6000</v>
      </c>
      <c r="H46" s="1">
        <v>4200</v>
      </c>
      <c r="I46" s="1">
        <v>2</v>
      </c>
      <c r="J46" s="1">
        <v>50</v>
      </c>
      <c r="AE46" s="1" t="s">
        <v>28</v>
      </c>
      <c r="AF46">
        <v>4.5334294100943268E-3</v>
      </c>
      <c r="AG46">
        <v>0.12385030745024402</v>
      </c>
      <c r="AH46">
        <v>0.81595273874740193</v>
      </c>
      <c r="AI46">
        <v>7.33478325683216E-2</v>
      </c>
      <c r="AJ46">
        <v>0.5159598913845822</v>
      </c>
      <c r="AK46">
        <v>4.3250161911871504E-2</v>
      </c>
      <c r="AL46">
        <v>8.5620915358178534E-2</v>
      </c>
      <c r="AM46">
        <v>4.0217342694870515E-3</v>
      </c>
      <c r="AN46">
        <v>1.533587715575448</v>
      </c>
      <c r="AP46">
        <f t="shared" si="10"/>
        <v>1.7888892438257962</v>
      </c>
      <c r="AS46">
        <v>0.41352394425685091</v>
      </c>
    </row>
    <row r="47" spans="1:45" x14ac:dyDescent="0.3">
      <c r="A47" s="1" t="s">
        <v>25</v>
      </c>
      <c r="B47" s="1">
        <v>8.23</v>
      </c>
      <c r="C47" s="1">
        <v>3999</v>
      </c>
      <c r="D47" s="1">
        <v>512</v>
      </c>
      <c r="E47" s="1">
        <v>16</v>
      </c>
      <c r="F47" s="1">
        <v>239</v>
      </c>
      <c r="G47" s="1">
        <v>6000</v>
      </c>
      <c r="H47" s="1">
        <v>3200</v>
      </c>
      <c r="I47" s="1">
        <v>2</v>
      </c>
      <c r="J47" s="1">
        <v>50</v>
      </c>
      <c r="AE47" s="1" t="s">
        <v>29</v>
      </c>
      <c r="AF47">
        <v>1.1776877037793818</v>
      </c>
      <c r="AG47">
        <v>0.57049016331182745</v>
      </c>
      <c r="AH47">
        <v>0.35104175521783815</v>
      </c>
      <c r="AI47">
        <v>0</v>
      </c>
      <c r="AJ47">
        <v>0.80515076680793829</v>
      </c>
      <c r="AK47">
        <v>6.1295580940860975E-2</v>
      </c>
      <c r="AL47">
        <v>0.12329411811577708</v>
      </c>
      <c r="AM47">
        <v>4.9266244801216393E-2</v>
      </c>
      <c r="AN47">
        <v>1.533587715575448</v>
      </c>
      <c r="AP47">
        <f t="shared" si="10"/>
        <v>2.1614379585244374</v>
      </c>
      <c r="AS47">
        <v>0.29138619787442821</v>
      </c>
    </row>
    <row r="48" spans="1:45" x14ac:dyDescent="0.3">
      <c r="A48" s="1" t="s">
        <v>26</v>
      </c>
      <c r="B48" s="1">
        <v>7.47</v>
      </c>
      <c r="C48" s="1">
        <v>1399</v>
      </c>
      <c r="D48" s="1">
        <v>128</v>
      </c>
      <c r="E48" s="1">
        <v>6</v>
      </c>
      <c r="F48" s="1">
        <v>196</v>
      </c>
      <c r="G48" s="1">
        <v>4520</v>
      </c>
      <c r="H48" s="1">
        <v>3200</v>
      </c>
      <c r="I48" s="1">
        <v>11</v>
      </c>
      <c r="J48" s="1">
        <v>48</v>
      </c>
      <c r="AE48" s="1" t="s">
        <v>30</v>
      </c>
      <c r="AF48">
        <v>1.1099215617322973</v>
      </c>
      <c r="AG48">
        <v>0</v>
      </c>
      <c r="AH48">
        <v>1.4740274172294543</v>
      </c>
      <c r="AI48">
        <v>1.1712743205244911</v>
      </c>
      <c r="AJ48">
        <v>0</v>
      </c>
      <c r="AK48">
        <v>1.4122501848774365</v>
      </c>
      <c r="AL48">
        <v>1.510352946918269</v>
      </c>
      <c r="AM48">
        <v>0.6796730915433119</v>
      </c>
      <c r="AN48">
        <v>3.2505824395231331</v>
      </c>
      <c r="AP48">
        <f t="shared" si="10"/>
        <v>3.2570050602276308</v>
      </c>
      <c r="AS48">
        <v>-6.778856648086129E-2</v>
      </c>
    </row>
    <row r="49" spans="1:45" x14ac:dyDescent="0.3">
      <c r="A49" s="1" t="s">
        <v>27</v>
      </c>
      <c r="B49" s="1">
        <v>7.28</v>
      </c>
      <c r="C49" s="1">
        <v>939</v>
      </c>
      <c r="D49" s="1">
        <v>128</v>
      </c>
      <c r="E49" s="1">
        <v>8</v>
      </c>
      <c r="F49" s="1">
        <v>172</v>
      </c>
      <c r="G49" s="1">
        <v>4025</v>
      </c>
      <c r="H49" s="1">
        <v>2100</v>
      </c>
      <c r="I49" s="1">
        <v>12</v>
      </c>
      <c r="J49" s="1">
        <v>48</v>
      </c>
      <c r="AE49" s="1" t="s">
        <v>31</v>
      </c>
      <c r="AF49">
        <v>0.37687073210213229</v>
      </c>
      <c r="AG49">
        <v>2.7556583181346572E-2</v>
      </c>
      <c r="AH49">
        <v>1.1208618902830247</v>
      </c>
      <c r="AI49">
        <v>0.45842395355201004</v>
      </c>
      <c r="AJ49">
        <v>0.61124104656280487</v>
      </c>
      <c r="AK49">
        <v>4.3250161911871504E-2</v>
      </c>
      <c r="AL49">
        <v>0.30909150444302452</v>
      </c>
      <c r="AM49">
        <v>0.16991827288582798</v>
      </c>
      <c r="AN49">
        <v>1.533587715575448</v>
      </c>
      <c r="AP49">
        <f t="shared" si="10"/>
        <v>2.1565717842208478</v>
      </c>
      <c r="AS49">
        <v>0.29298154242802643</v>
      </c>
    </row>
    <row r="50" spans="1:45" x14ac:dyDescent="0.3">
      <c r="A50" s="1" t="s">
        <v>28</v>
      </c>
      <c r="B50" s="1">
        <v>8.64</v>
      </c>
      <c r="C50" s="1">
        <v>2369</v>
      </c>
      <c r="D50" s="1">
        <v>256</v>
      </c>
      <c r="E50" s="1">
        <v>12</v>
      </c>
      <c r="F50" s="1">
        <v>204</v>
      </c>
      <c r="G50" s="1">
        <v>5160</v>
      </c>
      <c r="H50" s="1">
        <v>3200</v>
      </c>
      <c r="I50" s="1">
        <v>2</v>
      </c>
      <c r="J50" s="1">
        <v>64</v>
      </c>
      <c r="AE50" s="1" t="s">
        <v>32</v>
      </c>
      <c r="AF50">
        <v>0</v>
      </c>
      <c r="AG50">
        <v>1.5088882686778121E-3</v>
      </c>
      <c r="AH50">
        <v>1.4272804930638734</v>
      </c>
      <c r="AI50">
        <v>1.0314538954920225</v>
      </c>
      <c r="AJ50">
        <v>5.993864144908724E-2</v>
      </c>
      <c r="AK50">
        <v>0.98072929505377571</v>
      </c>
      <c r="AL50">
        <v>0.72007189816228145</v>
      </c>
      <c r="AM50">
        <v>1.0295639729886858</v>
      </c>
      <c r="AN50">
        <v>3.0565623673752875</v>
      </c>
      <c r="AP50">
        <f t="shared" si="10"/>
        <v>2.8822056574529324</v>
      </c>
      <c r="AS50">
        <v>5.5087053791803564E-2</v>
      </c>
    </row>
    <row r="51" spans="1:45" x14ac:dyDescent="0.3">
      <c r="A51" s="1" t="s">
        <v>29</v>
      </c>
      <c r="B51" s="1">
        <v>6.07</v>
      </c>
      <c r="C51" s="1">
        <v>4799</v>
      </c>
      <c r="D51" s="1">
        <v>512</v>
      </c>
      <c r="E51" s="1">
        <v>16</v>
      </c>
      <c r="F51" s="1">
        <v>235</v>
      </c>
      <c r="G51" s="1">
        <v>5000</v>
      </c>
      <c r="H51" s="1">
        <v>3000</v>
      </c>
      <c r="I51" s="1">
        <v>7</v>
      </c>
      <c r="J51" s="1">
        <v>64</v>
      </c>
    </row>
    <row r="52" spans="1:45" x14ac:dyDescent="0.3">
      <c r="A52" s="1" t="s">
        <v>31</v>
      </c>
      <c r="B52" s="1">
        <v>7.26</v>
      </c>
      <c r="C52" s="1">
        <v>1249</v>
      </c>
      <c r="D52" s="1">
        <v>128</v>
      </c>
      <c r="E52" s="1">
        <v>6</v>
      </c>
      <c r="F52" s="1">
        <v>215</v>
      </c>
      <c r="G52" s="1">
        <v>5160</v>
      </c>
      <c r="H52" s="1">
        <v>2300</v>
      </c>
      <c r="I52" s="1">
        <v>13</v>
      </c>
      <c r="J52" s="1">
        <v>64</v>
      </c>
    </row>
    <row r="54" spans="1:45" x14ac:dyDescent="0.3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</row>
    <row r="55" spans="1:45" x14ac:dyDescent="0.3">
      <c r="A55" s="1" t="s">
        <v>40</v>
      </c>
      <c r="B55" s="2">
        <f>_xlfn.STDEV.P(B33:B52)/AVERAGE(B33:B52)</f>
        <v>0.13562876407019236</v>
      </c>
      <c r="C55" s="2">
        <f t="shared" ref="C55:J55" si="15">_xlfn.STDEV.P(C33:C52)/AVERAGE(C33:C52)</f>
        <v>0.85420691177665564</v>
      </c>
      <c r="D55" s="2">
        <f t="shared" si="15"/>
        <v>0.87663683805534542</v>
      </c>
      <c r="E55" s="2">
        <f t="shared" si="15"/>
        <v>0.38841673754322836</v>
      </c>
      <c r="F55" s="2">
        <f t="shared" si="15"/>
        <v>0.13614115095060075</v>
      </c>
      <c r="G55" s="2">
        <f t="shared" si="15"/>
        <v>0.15774619885044186</v>
      </c>
      <c r="H55" s="2">
        <f t="shared" si="15"/>
        <v>0.22433718255810811</v>
      </c>
      <c r="I55" s="2">
        <f t="shared" si="15"/>
        <v>0.88471241055086147</v>
      </c>
      <c r="J55" s="2">
        <f t="shared" si="15"/>
        <v>0.58446622057711306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Tomasz Zapart</cp:lastModifiedBy>
  <dcterms:created xsi:type="dcterms:W3CDTF">2023-12-06T10:54:01Z</dcterms:created>
  <dcterms:modified xsi:type="dcterms:W3CDTF">2023-12-16T19:15:36Z</dcterms:modified>
</cp:coreProperties>
</file>