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kte\Homepage\Schematics\"/>
    </mc:Choice>
  </mc:AlternateContent>
  <xr:revisionPtr revIDLastSave="0" documentId="13_ncr:1_{0ECDBCD8-FC0D-4F61-8889-677B56E145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mponents" sheetId="1" r:id="rId1"/>
  </sheets>
  <calcPr calcId="191029"/>
</workbook>
</file>

<file path=xl/calcChain.xml><?xml version="1.0" encoding="utf-8"?>
<calcChain xmlns="http://schemas.openxmlformats.org/spreadsheetml/2006/main">
  <c r="B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</calcChain>
</file>

<file path=xl/sharedStrings.xml><?xml version="1.0" encoding="utf-8"?>
<sst xmlns="http://schemas.openxmlformats.org/spreadsheetml/2006/main" count="300" uniqueCount="165">
  <si>
    <t>Pos.</t>
  </si>
  <si>
    <t>#</t>
  </si>
  <si>
    <t>Reference</t>
  </si>
  <si>
    <t>Typ</t>
  </si>
  <si>
    <t>Case</t>
  </si>
  <si>
    <t>Description</t>
  </si>
  <si>
    <t>Manufacturer</t>
  </si>
  <si>
    <t>Order Number</t>
  </si>
  <si>
    <t>Total</t>
  </si>
  <si>
    <t>Fitted</t>
  </si>
  <si>
    <t>Plain PCB</t>
  </si>
  <si>
    <t>V-LD3-EVAL-RFB</t>
  </si>
  <si>
    <t>A100</t>
  </si>
  <si>
    <t>C100, C101, C308, C310, C311</t>
  </si>
  <si>
    <t>C102, C206, C208, C215, C300, C301, C302, C303, C304, C305, C307, C309, C312</t>
  </si>
  <si>
    <t>C103</t>
  </si>
  <si>
    <t>C200, C201, C202, C203, C204, C205, C207, C209, C210, C211, C212, C213, C214, C216, C219, C313, C314</t>
  </si>
  <si>
    <t>C217, C218, C306</t>
  </si>
  <si>
    <t>D100, D300</t>
  </si>
  <si>
    <t>D101</t>
  </si>
  <si>
    <t>L100</t>
  </si>
  <si>
    <t>L200, L201</t>
  </si>
  <si>
    <t>L300</t>
  </si>
  <si>
    <t>L301</t>
  </si>
  <si>
    <t>Q100, Q101</t>
  </si>
  <si>
    <t>R100, R108, R109, R214, R300</t>
  </si>
  <si>
    <t>R101, R102</t>
  </si>
  <si>
    <t>R103, R104, R221, R223, R309, R310</t>
  </si>
  <si>
    <t>R105</t>
  </si>
  <si>
    <t>R106, R107</t>
  </si>
  <si>
    <t>R200, R202, R203, R204, R206, R207, R210, R211, R212, R216, R217, R218, R219, R220, R222</t>
  </si>
  <si>
    <t>R201, R305, R306</t>
  </si>
  <si>
    <t>R205, R208, R209</t>
  </si>
  <si>
    <t>R213, R215, R301</t>
  </si>
  <si>
    <t>R302</t>
  </si>
  <si>
    <t>R303</t>
  </si>
  <si>
    <t>R304</t>
  </si>
  <si>
    <t>R307</t>
  </si>
  <si>
    <t>R308</t>
  </si>
  <si>
    <t>SW100</t>
  </si>
  <si>
    <t>SW101</t>
  </si>
  <si>
    <t>U200</t>
  </si>
  <si>
    <t>U201, U203</t>
  </si>
  <si>
    <t>U202</t>
  </si>
  <si>
    <t>U204</t>
  </si>
  <si>
    <t>U300, U301</t>
  </si>
  <si>
    <t>U302</t>
  </si>
  <si>
    <t>U303</t>
  </si>
  <si>
    <t>X100</t>
  </si>
  <si>
    <t>X101</t>
  </si>
  <si>
    <t>X102, X103, X104, X106</t>
  </si>
  <si>
    <t>X107</t>
  </si>
  <si>
    <t>Y200</t>
  </si>
  <si>
    <t>RFB_932B</t>
  </si>
  <si>
    <t>22uF</t>
  </si>
  <si>
    <t>10uF</t>
  </si>
  <si>
    <t>10nF</t>
  </si>
  <si>
    <t>100nF</t>
  </si>
  <si>
    <t>10pF</t>
  </si>
  <si>
    <t>QBLP601-AG15</t>
  </si>
  <si>
    <t>QBLP601-O5</t>
  </si>
  <si>
    <t>220R</t>
  </si>
  <si>
    <t>600R</t>
  </si>
  <si>
    <t>0.47uH</t>
  </si>
  <si>
    <t>100nH</t>
  </si>
  <si>
    <t>BSS123W-7-F</t>
  </si>
  <si>
    <t>1k</t>
  </si>
  <si>
    <t>5.1k</t>
  </si>
  <si>
    <t>2.7k</t>
  </si>
  <si>
    <t>510R</t>
  </si>
  <si>
    <t>11R</t>
  </si>
  <si>
    <t>120R</t>
  </si>
  <si>
    <t>0R</t>
  </si>
  <si>
    <t>12k</t>
  </si>
  <si>
    <t>0.01R</t>
  </si>
  <si>
    <t>100k</t>
  </si>
  <si>
    <t>80.6k</t>
  </si>
  <si>
    <t>40.2k</t>
  </si>
  <si>
    <t>18k</t>
  </si>
  <si>
    <t>SKRKAHE020</t>
  </si>
  <si>
    <t>AYZ0102AURLC</t>
  </si>
  <si>
    <t>TCAN1042HGVDRBRQ1</t>
  </si>
  <si>
    <t>ESDCAN06-2BWY</t>
  </si>
  <si>
    <t>FT4232HQ</t>
  </si>
  <si>
    <t>93LC46BT-I/OT</t>
  </si>
  <si>
    <t>TPS7A2033PDBV</t>
  </si>
  <si>
    <t>TPS628502DRL</t>
  </si>
  <si>
    <t>INA232BIDDFR</t>
  </si>
  <si>
    <t>F3311A7H121010E200</t>
  </si>
  <si>
    <t>12401598E4#2A</t>
  </si>
  <si>
    <t>836-22-006-10-001101</t>
  </si>
  <si>
    <t>FTSH-105-01-L-DH-C</t>
  </si>
  <si>
    <t>ECS-120-10-36B-CWY-TR</t>
  </si>
  <si>
    <t>0805</t>
  </si>
  <si>
    <t>0603</t>
  </si>
  <si>
    <t>1206</t>
  </si>
  <si>
    <t>0402</t>
  </si>
  <si>
    <t>0806</t>
  </si>
  <si>
    <t>SOT-323</t>
  </si>
  <si>
    <t>SMD</t>
  </si>
  <si>
    <t>VSON-8</t>
  </si>
  <si>
    <t>SOT323-3L</t>
  </si>
  <si>
    <t>QFN-64</t>
  </si>
  <si>
    <t>SOT-23/6</t>
  </si>
  <si>
    <t>SOT-23/5</t>
  </si>
  <si>
    <t>SOT-583</t>
  </si>
  <si>
    <t>SOT-23/8</t>
  </si>
  <si>
    <t>THT</t>
  </si>
  <si>
    <t>QT Brightek</t>
  </si>
  <si>
    <t>Murata Electronics</t>
  </si>
  <si>
    <t>Murata</t>
  </si>
  <si>
    <t>Diodes</t>
  </si>
  <si>
    <t>[NoValue], YAGEO</t>
  </si>
  <si>
    <t>Alps Alpine</t>
  </si>
  <si>
    <t>C&amp;K</t>
  </si>
  <si>
    <t>Texas Instruments</t>
  </si>
  <si>
    <t>ST Microelectronics</t>
  </si>
  <si>
    <t>FTDI</t>
  </si>
  <si>
    <t>Microchip</t>
  </si>
  <si>
    <t>Amphenol</t>
  </si>
  <si>
    <t>Mill-Max</t>
  </si>
  <si>
    <t>Samtec</t>
  </si>
  <si>
    <t>ECS Inc.</t>
  </si>
  <si>
    <t>BLM18SG221TN1D</t>
  </si>
  <si>
    <t>BLM15AX601SN1D</t>
  </si>
  <si>
    <t>DFE201610E-R47M=P2</t>
  </si>
  <si>
    <t>LQM2MPZR10MJH</t>
  </si>
  <si>
    <t>[NoValue], RC0402FR-070RL</t>
  </si>
  <si>
    <t>Ceramic Capacitor</t>
  </si>
  <si>
    <t>LED Green Clear, 1.9V, 5mA, 16.5mcd</t>
  </si>
  <si>
    <t>LED Orange Clear, 2.0V, 5mA, 30mcd</t>
  </si>
  <si>
    <t>Ferrite Bead Impedance 220Ohm@ 100MHz, 2.5A, RDC 40mOhm</t>
  </si>
  <si>
    <t>Ferrite Bead Impedance 600Ohm@100MHz, 500mA, RDC 340mOhm</t>
  </si>
  <si>
    <t>Shielded Power Inductor Inom=3.6A, DCRmax=32mOhm</t>
  </si>
  <si>
    <t>Automotive Shielded Power Inductor Inom=4A, DCRmax=19mOhm, AEC-Q200, -55..125°C</t>
  </si>
  <si>
    <t>MOSFET N-Channel 100V 170mA</t>
  </si>
  <si>
    <t>Resistor</t>
  </si>
  <si>
    <t>Switch tactile SPST-NO 0.05A 12V</t>
  </si>
  <si>
    <t>SPDT slide switch, 0.1A 12V</t>
  </si>
  <si>
    <t>Automotive fault protected CAN transceiver with CAN FD, ±70V protection, 5Mbps flexible data rate, 3V level shifter integrated, AEC-Q100</t>
  </si>
  <si>
    <t>Automotive dual-line TVS in SOT323-3L for CAN bus, AEC-Q101, -55 .. +175°C</t>
  </si>
  <si>
    <t>USB 2.0 to Quad UART Bridge</t>
  </si>
  <si>
    <t>1Kb SPI Bus Serial EEPROM</t>
  </si>
  <si>
    <t>3.3V, 300-mA Ultra-Low-Noise, Low-IQ LDO</t>
  </si>
  <si>
    <t>2.7-V to 6-V, 2A, Adjustable Vout, Sync input, step-down converter</t>
  </si>
  <si>
    <t>48-V, 16-Bit, Current, Voltage, and Power Monitor With an I2C Interface, 1.7-5.5V</t>
  </si>
  <si>
    <t>10 Position FFC, FPC Connector, Contacts, Top and Bottom, Pitch 0.50mm), Right Angle, Back flip type</t>
  </si>
  <si>
    <t>USB C Receptacle,  Right Angle</t>
  </si>
  <si>
    <t>6 Position, 2mm Pitch, Spring Contact</t>
  </si>
  <si>
    <t>Header, 2x5-Pin, Pitch=0.127mm, Right Angle</t>
  </si>
  <si>
    <t>Crystal, 12MHz, Cl=10pF, +/-15ppm, -30..85°C</t>
  </si>
  <si>
    <t>X5R/X7R/X7T</t>
  </si>
  <si>
    <t>X5R/X7R</t>
  </si>
  <si>
    <t>C0G/NP0</t>
  </si>
  <si>
    <t>10V</t>
  </si>
  <si>
    <t>500V</t>
  </si>
  <si>
    <t>50V</t>
  </si>
  <si>
    <t>±20%</t>
  </si>
  <si>
    <t>±10%</t>
  </si>
  <si>
    <t>±1%</t>
  </si>
  <si>
    <t>0.063W</t>
  </si>
  <si>
    <t>0.25W</t>
  </si>
  <si>
    <t>0.1W</t>
  </si>
  <si>
    <t>±100ppm/°C</t>
  </si>
  <si>
    <t>±200ppm/°C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</si>
</sst>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4"/>
      <color indexed="9"/>
      <name val="Arial"/>
    </font>
    <font>
      <sz val="10"/>
      <color indexed="9"/>
      <name val="Arial"/>
    </font>
    <font>
      <sz val="8"/>
      <color theme="1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2" borderId="0" xfId="0" quotePrefix="1" applyFont="1" applyFill="1" applyAlignment="1">
      <alignment horizontal="left"/>
    </xf>
  </cellXfs>
  <cellStyles count="1">
    <cellStyle name="Standard" xfId="0" builtinId="0"/>
  </cellStyles>
  <dxfs count="2">
    <dxf>
      <font>
        <i/>
        <color theme="1" tint="0.499984740745262"/>
      </font>
      <fill>
        <patternFill>
          <bgColor theme="0" tint="-0.24994659260841701"/>
        </patternFill>
      </fill>
    </dxf>
    <dxf>
      <font>
        <i/>
        <color theme="4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"/>
  <sheetViews>
    <sheetView tabSelected="1" workbookViewId="0">
      <pane ySplit="3" topLeftCell="A4" activePane="bottomLeft" state="frozen"/>
      <selection pane="bottomLeft"/>
    </sheetView>
  </sheetViews>
  <sheetFormatPr baseColWidth="10" defaultColWidth="11.42578125" defaultRowHeight="12.75" x14ac:dyDescent="0.2"/>
  <cols>
    <col min="1" max="1" width="11.42578125" customWidth="1"/>
    <col min="2" max="2" width="6.28515625" customWidth="1"/>
    <col min="3" max="3" width="9" customWidth="1"/>
    <col min="4" max="4" width="19.28515625" customWidth="1"/>
    <col min="5" max="5" width="23.5703125" customWidth="1"/>
    <col min="6" max="6" width="12.140625" customWidth="1"/>
    <col min="7" max="7" width="36.7109375" customWidth="1"/>
    <col min="8" max="9" width="18.7109375" customWidth="1"/>
    <col min="10" max="11" width="0" hidden="1" customWidth="1"/>
    <col min="12" max="12" width="14.5703125" hidden="1" customWidth="1"/>
    <col min="13" max="13" width="23.7109375" hidden="1" customWidth="1"/>
    <col min="14" max="14" width="14.85546875" hidden="1" customWidth="1"/>
    <col min="15" max="15" width="17.140625" hidden="1" customWidth="1"/>
    <col min="16" max="16" width="14.140625" hidden="1" customWidth="1"/>
    <col min="17" max="17" width="27.140625" customWidth="1"/>
    <col min="18" max="18" width="14.7109375" customWidth="1"/>
  </cols>
  <sheetData>
    <row r="1" spans="1:16" s="5" customFormat="1" ht="18" x14ac:dyDescent="0.25">
      <c r="A1" s="18" t="s">
        <v>11</v>
      </c>
      <c r="B1" s="1"/>
      <c r="C1" s="1"/>
      <c r="D1" s="2"/>
      <c r="E1" s="3"/>
      <c r="F1" s="1"/>
      <c r="G1" s="2"/>
      <c r="H1" s="4"/>
      <c r="I1" s="2"/>
    </row>
    <row r="2" spans="1:16" s="5" customFormat="1" ht="9.6" customHeight="1" x14ac:dyDescent="0.2">
      <c r="A2" s="8"/>
      <c r="B2" s="6"/>
      <c r="C2" s="6"/>
      <c r="E2" s="9"/>
      <c r="F2" s="8"/>
      <c r="I2" s="6"/>
      <c r="J2" s="6"/>
    </row>
    <row r="3" spans="1:16" s="13" customFormat="1" ht="12" customHeight="1" x14ac:dyDescent="0.2">
      <c r="A3" s="10" t="s">
        <v>0</v>
      </c>
      <c r="B3" s="11" t="s">
        <v>1</v>
      </c>
      <c r="C3" s="11" t="s">
        <v>9</v>
      </c>
      <c r="D3" s="11" t="s">
        <v>2</v>
      </c>
      <c r="E3" s="12" t="s">
        <v>3</v>
      </c>
      <c r="F3" s="12" t="s">
        <v>4</v>
      </c>
      <c r="G3" s="11" t="s">
        <v>5</v>
      </c>
      <c r="H3" s="11" t="s">
        <v>6</v>
      </c>
      <c r="I3" s="11" t="s">
        <v>7</v>
      </c>
    </row>
    <row r="4" spans="1:16" s="13" customFormat="1" ht="11.25" x14ac:dyDescent="0.2">
      <c r="A4" s="14">
        <v>1</v>
      </c>
      <c r="B4" s="15">
        <v>1</v>
      </c>
      <c r="C4" s="16" t="s">
        <v>9</v>
      </c>
      <c r="D4" s="16" t="s">
        <v>12</v>
      </c>
      <c r="E4" s="16" t="s">
        <v>53</v>
      </c>
      <c r="F4" s="17"/>
      <c r="G4" s="14" t="str">
        <f>IF(ISBLANK(P4),(J4&amp;" "&amp;IF(ISBLANK(K4)=TRUE,,K4&amp;" ")&amp;IF(ISBLANK(L4)=TRUE,,"≥ "&amp;L4&amp;" ")&amp;IF(ISBLANK(M4)=TRUE,,M4&amp;" ")&amp;IF(ISBLANK(N4)=TRUE,,N4&amp;" ")&amp;IF(ISBLANK(O4)=TRUE,,O4&amp;" ")),P4)</f>
        <v>RFB_932B</v>
      </c>
      <c r="H4" s="16"/>
      <c r="I4" s="16"/>
      <c r="J4" s="13" t="s">
        <v>10</v>
      </c>
      <c r="P4" s="13" t="s">
        <v>53</v>
      </c>
    </row>
    <row r="5" spans="1:16" s="13" customFormat="1" ht="22.5" x14ac:dyDescent="0.2">
      <c r="A5" s="14">
        <f t="shared" ref="A5" si="0">IF(ISBLANK(C5),A4,A4+1)</f>
        <v>2</v>
      </c>
      <c r="B5" s="15">
        <v>5</v>
      </c>
      <c r="C5" s="16" t="s">
        <v>9</v>
      </c>
      <c r="D5" s="16" t="s">
        <v>13</v>
      </c>
      <c r="E5" s="16" t="s">
        <v>54</v>
      </c>
      <c r="F5" s="17" t="s">
        <v>93</v>
      </c>
      <c r="G5" s="14" t="str">
        <f t="shared" ref="G5" si="1">IF(ISBLANK(P5),(J5&amp;" "&amp;IF(ISBLANK(K5)=TRUE,,K5&amp;" ")&amp;IF(ISBLANK(L5)=TRUE,,"≥ "&amp;L5&amp;" ")&amp;IF(ISBLANK(M5)=TRUE,,M5&amp;" ")&amp;IF(ISBLANK(N5)=TRUE,,N5&amp;" ")&amp;IF(ISBLANK(O5)=TRUE,,O5&amp;" ")),P5)</f>
        <v xml:space="preserve">Ceramic Capacitor X5R/X7R/X7T ≥ 10V ±20% </v>
      </c>
      <c r="H5" s="16"/>
      <c r="I5" s="16"/>
      <c r="J5" s="13" t="s">
        <v>128</v>
      </c>
      <c r="K5" s="13" t="s">
        <v>151</v>
      </c>
      <c r="L5" s="13" t="s">
        <v>154</v>
      </c>
      <c r="M5" s="13" t="s">
        <v>157</v>
      </c>
    </row>
    <row r="6" spans="1:16" s="13" customFormat="1" ht="45" x14ac:dyDescent="0.2">
      <c r="A6" s="14">
        <f t="shared" ref="A6:A44" si="2">IF(ISBLANK(C6),A5,A5+1)</f>
        <v>3</v>
      </c>
      <c r="B6" s="15">
        <v>13</v>
      </c>
      <c r="C6" s="16" t="s">
        <v>9</v>
      </c>
      <c r="D6" s="16" t="s">
        <v>14</v>
      </c>
      <c r="E6" s="16" t="s">
        <v>55</v>
      </c>
      <c r="F6" s="17" t="s">
        <v>94</v>
      </c>
      <c r="G6" s="14" t="str">
        <f>IF(ISBLANK(P6),(J6&amp;" "&amp;IF(ISBLANK(K6)=TRUE,,K6&amp;" ")&amp;IF(ISBLANK(L6)=TRUE,,"≥ "&amp;L6&amp;" ")&amp;IF(ISBLANK(M6)=TRUE,,M6&amp;" ")&amp;IF(ISBLANK(N6)=TRUE,,N6&amp;" ")&amp;IF(ISBLANK(O6)=TRUE,,O6&amp;" ")),P6)</f>
        <v xml:space="preserve">Ceramic Capacitor X5R/X7R ≥ 10V ±20% </v>
      </c>
      <c r="H6" s="16"/>
      <c r="I6" s="16"/>
      <c r="J6" s="13" t="s">
        <v>128</v>
      </c>
      <c r="K6" s="13" t="s">
        <v>152</v>
      </c>
      <c r="L6" s="13" t="s">
        <v>154</v>
      </c>
      <c r="M6" s="13" t="s">
        <v>157</v>
      </c>
    </row>
    <row r="7" spans="1:16" s="13" customFormat="1" ht="11.25" x14ac:dyDescent="0.2">
      <c r="A7" s="14">
        <f t="shared" si="2"/>
        <v>4</v>
      </c>
      <c r="B7" s="15">
        <v>1</v>
      </c>
      <c r="C7" s="16" t="s">
        <v>9</v>
      </c>
      <c r="D7" s="16" t="s">
        <v>15</v>
      </c>
      <c r="E7" s="16" t="s">
        <v>56</v>
      </c>
      <c r="F7" s="17" t="s">
        <v>95</v>
      </c>
      <c r="G7" s="14" t="str">
        <f>IF(ISBLANK(P7),(J7&amp;" "&amp;IF(ISBLANK(K7)=TRUE,,K7&amp;" ")&amp;IF(ISBLANK(L7)=TRUE,,"≥ "&amp;L7&amp;" ")&amp;IF(ISBLANK(M7)=TRUE,,M7&amp;" ")&amp;IF(ISBLANK(N7)=TRUE,,N7&amp;" ")&amp;IF(ISBLANK(O7)=TRUE,,O7&amp;" ")),P7)</f>
        <v xml:space="preserve">Ceramic Capacitor X5R/X7R ≥ 500V ±10% </v>
      </c>
      <c r="H7" s="16"/>
      <c r="I7" s="16"/>
      <c r="J7" s="13" t="s">
        <v>128</v>
      </c>
      <c r="K7" s="13" t="s">
        <v>152</v>
      </c>
      <c r="L7" s="13" t="s">
        <v>155</v>
      </c>
      <c r="M7" s="13" t="s">
        <v>158</v>
      </c>
    </row>
    <row r="8" spans="1:16" s="13" customFormat="1" ht="56.25" x14ac:dyDescent="0.2">
      <c r="A8" s="14">
        <f t="shared" si="2"/>
        <v>5</v>
      </c>
      <c r="B8" s="15">
        <v>17</v>
      </c>
      <c r="C8" s="16" t="s">
        <v>9</v>
      </c>
      <c r="D8" s="16" t="s">
        <v>16</v>
      </c>
      <c r="E8" s="16" t="s">
        <v>57</v>
      </c>
      <c r="F8" s="17" t="s">
        <v>96</v>
      </c>
      <c r="G8" s="14" t="str">
        <f>IF(ISBLANK(P8),(J8&amp;" "&amp;IF(ISBLANK(K8)=TRUE,,K8&amp;" ")&amp;IF(ISBLANK(L8)=TRUE,,"≥ "&amp;L8&amp;" ")&amp;IF(ISBLANK(M8)=TRUE,,M8&amp;" ")&amp;IF(ISBLANK(N8)=TRUE,,N8&amp;" ")&amp;IF(ISBLANK(O8)=TRUE,,O8&amp;" ")),P8)</f>
        <v xml:space="preserve">Ceramic Capacitor X5R/X7R ≥ 10V ±10% </v>
      </c>
      <c r="H8" s="16"/>
      <c r="I8" s="16"/>
      <c r="J8" s="13" t="s">
        <v>128</v>
      </c>
      <c r="K8" s="13" t="s">
        <v>152</v>
      </c>
      <c r="L8" s="13" t="s">
        <v>154</v>
      </c>
      <c r="M8" s="13" t="s">
        <v>158</v>
      </c>
    </row>
    <row r="9" spans="1:16" s="13" customFormat="1" ht="11.25" x14ac:dyDescent="0.2">
      <c r="A9" s="14">
        <f t="shared" si="2"/>
        <v>6</v>
      </c>
      <c r="B9" s="15">
        <v>3</v>
      </c>
      <c r="C9" s="16" t="s">
        <v>9</v>
      </c>
      <c r="D9" s="16" t="s">
        <v>17</v>
      </c>
      <c r="E9" s="16" t="s">
        <v>58</v>
      </c>
      <c r="F9" s="17" t="s">
        <v>96</v>
      </c>
      <c r="G9" s="14" t="str">
        <f>IF(ISBLANK(P9),(J9&amp;" "&amp;IF(ISBLANK(K9)=TRUE,,K9&amp;" ")&amp;IF(ISBLANK(L9)=TRUE,,"≥ "&amp;L9&amp;" ")&amp;IF(ISBLANK(M9)=TRUE,,M9&amp;" ")&amp;IF(ISBLANK(N9)=TRUE,,N9&amp;" ")&amp;IF(ISBLANK(O9)=TRUE,,O9&amp;" ")),P9)</f>
        <v xml:space="preserve">Ceramic Capacitor C0G/NP0 ≥ 50V ±10% </v>
      </c>
      <c r="H9" s="16"/>
      <c r="I9" s="16"/>
      <c r="J9" s="13" t="s">
        <v>128</v>
      </c>
      <c r="K9" s="13" t="s">
        <v>153</v>
      </c>
      <c r="L9" s="13" t="s">
        <v>156</v>
      </c>
      <c r="M9" s="13" t="s">
        <v>158</v>
      </c>
    </row>
    <row r="10" spans="1:16" s="13" customFormat="1" ht="11.25" x14ac:dyDescent="0.2">
      <c r="A10" s="14">
        <f t="shared" si="2"/>
        <v>7</v>
      </c>
      <c r="B10" s="15">
        <v>2</v>
      </c>
      <c r="C10" s="16" t="s">
        <v>9</v>
      </c>
      <c r="D10" s="16" t="s">
        <v>18</v>
      </c>
      <c r="E10" s="16" t="s">
        <v>59</v>
      </c>
      <c r="F10" s="17" t="s">
        <v>94</v>
      </c>
      <c r="G10" s="14" t="str">
        <f>IF(ISBLANK(P10),(J10&amp;" "&amp;IF(ISBLANK(K10)=TRUE,,K10&amp;" ")&amp;IF(ISBLANK(L10)=TRUE,,"≥ "&amp;L10&amp;" ")&amp;IF(ISBLANK(M10)=TRUE,,M10&amp;" ")&amp;IF(ISBLANK(N10)=TRUE,,N10&amp;" ")&amp;IF(ISBLANK(O10)=TRUE,,O10&amp;" ")),P10)</f>
        <v xml:space="preserve">LED Green Clear, 1.9V, 5mA, 16.5mcd </v>
      </c>
      <c r="H10" s="16" t="s">
        <v>108</v>
      </c>
      <c r="I10" s="16"/>
      <c r="J10" s="13" t="s">
        <v>129</v>
      </c>
    </row>
    <row r="11" spans="1:16" s="13" customFormat="1" ht="11.25" x14ac:dyDescent="0.2">
      <c r="A11" s="14">
        <f t="shared" si="2"/>
        <v>8</v>
      </c>
      <c r="B11" s="15">
        <v>1</v>
      </c>
      <c r="C11" s="16" t="s">
        <v>9</v>
      </c>
      <c r="D11" s="16" t="s">
        <v>19</v>
      </c>
      <c r="E11" s="16" t="s">
        <v>60</v>
      </c>
      <c r="F11" s="17" t="s">
        <v>94</v>
      </c>
      <c r="G11" s="14" t="str">
        <f>IF(ISBLANK(P11),(J11&amp;" "&amp;IF(ISBLANK(K11)=TRUE,,K11&amp;" ")&amp;IF(ISBLANK(L11)=TRUE,,"≥ "&amp;L11&amp;" ")&amp;IF(ISBLANK(M11)=TRUE,,M11&amp;" ")&amp;IF(ISBLANK(N11)=TRUE,,N11&amp;" ")&amp;IF(ISBLANK(O11)=TRUE,,O11&amp;" ")),P11)</f>
        <v xml:space="preserve">LED Orange Clear, 2.0V, 5mA, 30mcd </v>
      </c>
      <c r="H11" s="16" t="s">
        <v>108</v>
      </c>
      <c r="I11" s="16"/>
      <c r="J11" s="13" t="s">
        <v>130</v>
      </c>
    </row>
    <row r="12" spans="1:16" s="13" customFormat="1" ht="22.5" x14ac:dyDescent="0.2">
      <c r="A12" s="14">
        <f t="shared" si="2"/>
        <v>9</v>
      </c>
      <c r="B12" s="15">
        <v>1</v>
      </c>
      <c r="C12" s="16" t="s">
        <v>9</v>
      </c>
      <c r="D12" s="16" t="s">
        <v>20</v>
      </c>
      <c r="E12" s="16" t="s">
        <v>61</v>
      </c>
      <c r="F12" s="17" t="s">
        <v>94</v>
      </c>
      <c r="G12" s="14" t="str">
        <f>IF(ISBLANK(P12),(J12&amp;" "&amp;IF(ISBLANK(K12)=TRUE,,K12&amp;" ")&amp;IF(ISBLANK(L12)=TRUE,,"≥ "&amp;L12&amp;" ")&amp;IF(ISBLANK(M12)=TRUE,,M12&amp;" ")&amp;IF(ISBLANK(N12)=TRUE,,N12&amp;" ")&amp;IF(ISBLANK(O12)=TRUE,,O12&amp;" ")),P12)</f>
        <v xml:space="preserve">Ferrite Bead Impedance 220Ohm@ 100MHz, 2.5A, RDC 40mOhm </v>
      </c>
      <c r="H12" s="16" t="s">
        <v>109</v>
      </c>
      <c r="I12" s="16" t="s">
        <v>123</v>
      </c>
      <c r="J12" s="13" t="s">
        <v>131</v>
      </c>
    </row>
    <row r="13" spans="1:16" s="13" customFormat="1" ht="22.5" x14ac:dyDescent="0.2">
      <c r="A13" s="14">
        <f t="shared" si="2"/>
        <v>10</v>
      </c>
      <c r="B13" s="15">
        <v>2</v>
      </c>
      <c r="C13" s="16" t="s">
        <v>9</v>
      </c>
      <c r="D13" s="16" t="s">
        <v>21</v>
      </c>
      <c r="E13" s="16" t="s">
        <v>62</v>
      </c>
      <c r="F13" s="17" t="s">
        <v>96</v>
      </c>
      <c r="G13" s="14" t="str">
        <f>IF(ISBLANK(P13),(J13&amp;" "&amp;IF(ISBLANK(K13)=TRUE,,K13&amp;" ")&amp;IF(ISBLANK(L13)=TRUE,,"≥ "&amp;L13&amp;" ")&amp;IF(ISBLANK(M13)=TRUE,,M13&amp;" ")&amp;IF(ISBLANK(N13)=TRUE,,N13&amp;" ")&amp;IF(ISBLANK(O13)=TRUE,,O13&amp;" ")),P13)</f>
        <v xml:space="preserve">Ferrite Bead Impedance 600Ohm@100MHz, 500mA, RDC 340mOhm </v>
      </c>
      <c r="H13" s="16" t="s">
        <v>109</v>
      </c>
      <c r="I13" s="16" t="s">
        <v>124</v>
      </c>
      <c r="J13" s="13" t="s">
        <v>132</v>
      </c>
    </row>
    <row r="14" spans="1:16" s="13" customFormat="1" ht="22.5" x14ac:dyDescent="0.2">
      <c r="A14" s="14">
        <f t="shared" si="2"/>
        <v>11</v>
      </c>
      <c r="B14" s="15">
        <v>1</v>
      </c>
      <c r="C14" s="16" t="s">
        <v>9</v>
      </c>
      <c r="D14" s="16" t="s">
        <v>22</v>
      </c>
      <c r="E14" s="16" t="s">
        <v>63</v>
      </c>
      <c r="F14" s="17" t="s">
        <v>97</v>
      </c>
      <c r="G14" s="14" t="str">
        <f>IF(ISBLANK(P14),(J14&amp;" "&amp;IF(ISBLANK(K14)=TRUE,,K14&amp;" ")&amp;IF(ISBLANK(L14)=TRUE,,"≥ "&amp;L14&amp;" ")&amp;IF(ISBLANK(M14)=TRUE,,M14&amp;" ")&amp;IF(ISBLANK(N14)=TRUE,,N14&amp;" ")&amp;IF(ISBLANK(O14)=TRUE,,O14&amp;" ")),P14)</f>
        <v xml:space="preserve">Shielded Power Inductor Inom=3.6A, DCRmax=32mOhm </v>
      </c>
      <c r="H14" s="16" t="s">
        <v>110</v>
      </c>
      <c r="I14" s="16" t="s">
        <v>125</v>
      </c>
      <c r="J14" s="13" t="s">
        <v>133</v>
      </c>
    </row>
    <row r="15" spans="1:16" s="13" customFormat="1" ht="22.5" x14ac:dyDescent="0.2">
      <c r="A15" s="14">
        <f t="shared" si="2"/>
        <v>12</v>
      </c>
      <c r="B15" s="15">
        <v>1</v>
      </c>
      <c r="C15" s="16" t="s">
        <v>9</v>
      </c>
      <c r="D15" s="16" t="s">
        <v>23</v>
      </c>
      <c r="E15" s="16" t="s">
        <v>64</v>
      </c>
      <c r="F15" s="17" t="s">
        <v>97</v>
      </c>
      <c r="G15" s="14" t="str">
        <f>IF(ISBLANK(P15),(J15&amp;" "&amp;IF(ISBLANK(K15)=TRUE,,K15&amp;" ")&amp;IF(ISBLANK(L15)=TRUE,,"≥ "&amp;L15&amp;" ")&amp;IF(ISBLANK(M15)=TRUE,,M15&amp;" ")&amp;IF(ISBLANK(N15)=TRUE,,N15&amp;" ")&amp;IF(ISBLANK(O15)=TRUE,,O15&amp;" ")),P15)</f>
        <v xml:space="preserve">Automotive Shielded Power Inductor Inom=4A, DCRmax=19mOhm, AEC-Q200, -55..125°C </v>
      </c>
      <c r="H15" s="16" t="s">
        <v>110</v>
      </c>
      <c r="I15" s="16" t="s">
        <v>126</v>
      </c>
      <c r="J15" s="13" t="s">
        <v>134</v>
      </c>
    </row>
    <row r="16" spans="1:16" s="13" customFormat="1" ht="11.25" x14ac:dyDescent="0.2">
      <c r="A16" s="14">
        <f t="shared" si="2"/>
        <v>13</v>
      </c>
      <c r="B16" s="15">
        <v>2</v>
      </c>
      <c r="C16" s="16" t="s">
        <v>9</v>
      </c>
      <c r="D16" s="16" t="s">
        <v>24</v>
      </c>
      <c r="E16" s="16" t="s">
        <v>65</v>
      </c>
      <c r="F16" s="17" t="s">
        <v>98</v>
      </c>
      <c r="G16" s="14" t="str">
        <f>IF(ISBLANK(P16),(J16&amp;" "&amp;IF(ISBLANK(K16)=TRUE,,K16&amp;" ")&amp;IF(ISBLANK(L16)=TRUE,,"≥ "&amp;L16&amp;" ")&amp;IF(ISBLANK(M16)=TRUE,,M16&amp;" ")&amp;IF(ISBLANK(N16)=TRUE,,N16&amp;" ")&amp;IF(ISBLANK(O16)=TRUE,,O16&amp;" ")),P16)</f>
        <v xml:space="preserve">MOSFET N-Channel 100V 170mA </v>
      </c>
      <c r="H16" s="16" t="s">
        <v>111</v>
      </c>
      <c r="I16" s="16"/>
      <c r="J16" s="13" t="s">
        <v>135</v>
      </c>
    </row>
    <row r="17" spans="1:15" s="13" customFormat="1" ht="22.5" x14ac:dyDescent="0.2">
      <c r="A17" s="14">
        <f t="shared" si="2"/>
        <v>14</v>
      </c>
      <c r="B17" s="15">
        <v>5</v>
      </c>
      <c r="C17" s="16" t="s">
        <v>9</v>
      </c>
      <c r="D17" s="16" t="s">
        <v>25</v>
      </c>
      <c r="E17" s="16" t="s">
        <v>66</v>
      </c>
      <c r="F17" s="17" t="s">
        <v>96</v>
      </c>
      <c r="G17" s="14" t="str">
        <f>IF(ISBLANK(P17),(J17&amp;" "&amp;IF(ISBLANK(K17)=TRUE,,K17&amp;" ")&amp;IF(ISBLANK(L17)=TRUE,,"≥ "&amp;L17&amp;" ")&amp;IF(ISBLANK(M17)=TRUE,,M17&amp;" ")&amp;IF(ISBLANK(N17)=TRUE,,N17&amp;" ")&amp;IF(ISBLANK(O17)=TRUE,,O17&amp;" ")),P17)</f>
        <v xml:space="preserve">Resistor ±1% 0.063W ±100ppm/°C </v>
      </c>
      <c r="H17" s="16"/>
      <c r="I17" s="16"/>
      <c r="J17" s="13" t="s">
        <v>136</v>
      </c>
      <c r="M17" s="13" t="s">
        <v>159</v>
      </c>
      <c r="N17" s="13" t="s">
        <v>160</v>
      </c>
      <c r="O17" s="13" t="s">
        <v>163</v>
      </c>
    </row>
    <row r="18" spans="1:15" s="13" customFormat="1" ht="11.25" x14ac:dyDescent="0.2">
      <c r="A18" s="14">
        <f t="shared" si="2"/>
        <v>15</v>
      </c>
      <c r="B18" s="15">
        <v>2</v>
      </c>
      <c r="C18" s="16" t="s">
        <v>9</v>
      </c>
      <c r="D18" s="16" t="s">
        <v>26</v>
      </c>
      <c r="E18" s="16" t="s">
        <v>67</v>
      </c>
      <c r="F18" s="17" t="s">
        <v>96</v>
      </c>
      <c r="G18" s="14" t="str">
        <f>IF(ISBLANK(P18),(J18&amp;" "&amp;IF(ISBLANK(K18)=TRUE,,K18&amp;" ")&amp;IF(ISBLANK(L18)=TRUE,,"≥ "&amp;L18&amp;" ")&amp;IF(ISBLANK(M18)=TRUE,,M18&amp;" ")&amp;IF(ISBLANK(N18)=TRUE,,N18&amp;" ")&amp;IF(ISBLANK(O18)=TRUE,,O18&amp;" ")),P18)</f>
        <v xml:space="preserve">Resistor ±1% 0.063W ±100ppm/°C </v>
      </c>
      <c r="H18" s="16"/>
      <c r="I18" s="16"/>
      <c r="J18" s="13" t="s">
        <v>136</v>
      </c>
      <c r="M18" s="13" t="s">
        <v>159</v>
      </c>
      <c r="N18" s="13" t="s">
        <v>160</v>
      </c>
      <c r="O18" s="13" t="s">
        <v>163</v>
      </c>
    </row>
    <row r="19" spans="1:15" s="13" customFormat="1" ht="22.5" x14ac:dyDescent="0.2">
      <c r="A19" s="14">
        <f t="shared" si="2"/>
        <v>16</v>
      </c>
      <c r="B19" s="15">
        <v>6</v>
      </c>
      <c r="C19" s="16" t="s">
        <v>9</v>
      </c>
      <c r="D19" s="16" t="s">
        <v>27</v>
      </c>
      <c r="E19" s="16" t="s">
        <v>68</v>
      </c>
      <c r="F19" s="17" t="s">
        <v>96</v>
      </c>
      <c r="G19" s="14" t="str">
        <f>IF(ISBLANK(P19),(J19&amp;" "&amp;IF(ISBLANK(K19)=TRUE,,K19&amp;" ")&amp;IF(ISBLANK(L19)=TRUE,,"≥ "&amp;L19&amp;" ")&amp;IF(ISBLANK(M19)=TRUE,,M19&amp;" ")&amp;IF(ISBLANK(N19)=TRUE,,N19&amp;" ")&amp;IF(ISBLANK(O19)=TRUE,,O19&amp;" ")),P19)</f>
        <v xml:space="preserve">Resistor ±1% 0.063W ±100ppm/°C </v>
      </c>
      <c r="H19" s="16"/>
      <c r="I19" s="16"/>
      <c r="J19" s="13" t="s">
        <v>136</v>
      </c>
      <c r="M19" s="13" t="s">
        <v>159</v>
      </c>
      <c r="N19" s="13" t="s">
        <v>160</v>
      </c>
      <c r="O19" s="13" t="s">
        <v>163</v>
      </c>
    </row>
    <row r="20" spans="1:15" s="13" customFormat="1" ht="11.25" x14ac:dyDescent="0.2">
      <c r="A20" s="14">
        <f t="shared" si="2"/>
        <v>17</v>
      </c>
      <c r="B20" s="15">
        <v>1</v>
      </c>
      <c r="C20" s="16" t="s">
        <v>9</v>
      </c>
      <c r="D20" s="16" t="s">
        <v>28</v>
      </c>
      <c r="E20" s="16" t="s">
        <v>66</v>
      </c>
      <c r="F20" s="17" t="s">
        <v>95</v>
      </c>
      <c r="G20" s="14" t="str">
        <f>IF(ISBLANK(P20),(J20&amp;" "&amp;IF(ISBLANK(K20)=TRUE,,K20&amp;" ")&amp;IF(ISBLANK(L20)=TRUE,,"≥ "&amp;L20&amp;" ")&amp;IF(ISBLANK(M20)=TRUE,,M20&amp;" ")&amp;IF(ISBLANK(N20)=TRUE,,N20&amp;" ")&amp;IF(ISBLANK(O20)=TRUE,,O20&amp;" ")),P20)</f>
        <v xml:space="preserve">Resistor ±1% 0.25W ±100ppm/°C </v>
      </c>
      <c r="H20" s="16"/>
      <c r="I20" s="16"/>
      <c r="J20" s="13" t="s">
        <v>136</v>
      </c>
      <c r="M20" s="13" t="s">
        <v>159</v>
      </c>
      <c r="N20" s="13" t="s">
        <v>161</v>
      </c>
      <c r="O20" s="13" t="s">
        <v>163</v>
      </c>
    </row>
    <row r="21" spans="1:15" s="13" customFormat="1" ht="11.25" x14ac:dyDescent="0.2">
      <c r="A21" s="14">
        <f t="shared" si="2"/>
        <v>18</v>
      </c>
      <c r="B21" s="15">
        <v>2</v>
      </c>
      <c r="C21" s="16" t="s">
        <v>9</v>
      </c>
      <c r="D21" s="16" t="s">
        <v>29</v>
      </c>
      <c r="E21" s="16" t="s">
        <v>69</v>
      </c>
      <c r="F21" s="17" t="s">
        <v>96</v>
      </c>
      <c r="G21" s="14" t="str">
        <f>IF(ISBLANK(P21),(J21&amp;" "&amp;IF(ISBLANK(K21)=TRUE,,K21&amp;" ")&amp;IF(ISBLANK(L21)=TRUE,,"≥ "&amp;L21&amp;" ")&amp;IF(ISBLANK(M21)=TRUE,,M21&amp;" ")&amp;IF(ISBLANK(N21)=TRUE,,N21&amp;" ")&amp;IF(ISBLANK(O21)=TRUE,,O21&amp;" ")),P21)</f>
        <v xml:space="preserve">Resistor ±1% 0.063W ±100ppm/°C </v>
      </c>
      <c r="H21" s="16"/>
      <c r="I21" s="16"/>
      <c r="J21" s="13" t="s">
        <v>136</v>
      </c>
      <c r="M21" s="13" t="s">
        <v>159</v>
      </c>
      <c r="N21" s="13" t="s">
        <v>160</v>
      </c>
      <c r="O21" s="13" t="s">
        <v>163</v>
      </c>
    </row>
    <row r="22" spans="1:15" s="13" customFormat="1" ht="45" x14ac:dyDescent="0.2">
      <c r="A22" s="14">
        <f t="shared" si="2"/>
        <v>19</v>
      </c>
      <c r="B22" s="15">
        <v>15</v>
      </c>
      <c r="C22" s="16" t="s">
        <v>9</v>
      </c>
      <c r="D22" s="16" t="s">
        <v>30</v>
      </c>
      <c r="E22" s="16" t="s">
        <v>70</v>
      </c>
      <c r="F22" s="17" t="s">
        <v>96</v>
      </c>
      <c r="G22" s="14" t="str">
        <f>IF(ISBLANK(P22),(J22&amp;" "&amp;IF(ISBLANK(K22)=TRUE,,K22&amp;" ")&amp;IF(ISBLANK(L22)=TRUE,,"≥ "&amp;L22&amp;" ")&amp;IF(ISBLANK(M22)=TRUE,,M22&amp;" ")&amp;IF(ISBLANK(N22)=TRUE,,N22&amp;" ")&amp;IF(ISBLANK(O22)=TRUE,,O22&amp;" ")),P22)</f>
        <v xml:space="preserve">Resistor ±1% 0.063W ±100ppm/°C </v>
      </c>
      <c r="H22" s="16"/>
      <c r="I22" s="16"/>
      <c r="J22" s="13" t="s">
        <v>136</v>
      </c>
      <c r="M22" s="13" t="s">
        <v>159</v>
      </c>
      <c r="N22" s="13" t="s">
        <v>160</v>
      </c>
      <c r="O22" s="13" t="s">
        <v>163</v>
      </c>
    </row>
    <row r="23" spans="1:15" s="13" customFormat="1" ht="11.25" x14ac:dyDescent="0.2">
      <c r="A23" s="14">
        <f t="shared" si="2"/>
        <v>20</v>
      </c>
      <c r="B23" s="15">
        <v>3</v>
      </c>
      <c r="C23" s="16" t="s">
        <v>9</v>
      </c>
      <c r="D23" s="16" t="s">
        <v>31</v>
      </c>
      <c r="E23" s="16" t="s">
        <v>71</v>
      </c>
      <c r="F23" s="17" t="s">
        <v>96</v>
      </c>
      <c r="G23" s="14" t="str">
        <f>IF(ISBLANK(P23),(J23&amp;" "&amp;IF(ISBLANK(K23)=TRUE,,K23&amp;" ")&amp;IF(ISBLANK(L23)=TRUE,,"≥ "&amp;L23&amp;" ")&amp;IF(ISBLANK(M23)=TRUE,,M23&amp;" ")&amp;IF(ISBLANK(N23)=TRUE,,N23&amp;" ")&amp;IF(ISBLANK(O23)=TRUE,,O23&amp;" ")),P23)</f>
        <v xml:space="preserve">Resistor ±1% 0.063W ±100ppm/°C </v>
      </c>
      <c r="H23" s="16"/>
      <c r="I23" s="16"/>
      <c r="J23" s="13" t="s">
        <v>136</v>
      </c>
      <c r="M23" s="13" t="s">
        <v>159</v>
      </c>
      <c r="N23" s="13" t="s">
        <v>160</v>
      </c>
      <c r="O23" s="13" t="s">
        <v>163</v>
      </c>
    </row>
    <row r="24" spans="1:15" s="13" customFormat="1" ht="22.5" x14ac:dyDescent="0.2">
      <c r="A24" s="14">
        <f t="shared" si="2"/>
        <v>21</v>
      </c>
      <c r="B24" s="15">
        <v>3</v>
      </c>
      <c r="C24" s="16" t="s">
        <v>9</v>
      </c>
      <c r="D24" s="16" t="s">
        <v>32</v>
      </c>
      <c r="E24" s="16" t="s">
        <v>72</v>
      </c>
      <c r="F24" s="17" t="s">
        <v>96</v>
      </c>
      <c r="G24" s="14" t="str">
        <f>IF(ISBLANK(P24),(J24&amp;" "&amp;IF(ISBLANK(K24)=TRUE,,K24&amp;" ")&amp;IF(ISBLANK(L24)=TRUE,,"≥ "&amp;L24&amp;" ")&amp;IF(ISBLANK(M24)=TRUE,,M24&amp;" ")&amp;IF(ISBLANK(N24)=TRUE,,N24&amp;" ")&amp;IF(ISBLANK(O24)=TRUE,,O24&amp;" ")),P24)</f>
        <v xml:space="preserve">Resistor ±1% 0.063W ±200ppm/°C </v>
      </c>
      <c r="H24" s="16" t="s">
        <v>112</v>
      </c>
      <c r="I24" s="16" t="s">
        <v>127</v>
      </c>
      <c r="J24" s="13" t="s">
        <v>136</v>
      </c>
      <c r="M24" s="13" t="s">
        <v>159</v>
      </c>
      <c r="N24" s="13" t="s">
        <v>160</v>
      </c>
      <c r="O24" s="13" t="s">
        <v>164</v>
      </c>
    </row>
    <row r="25" spans="1:15" s="13" customFormat="1" ht="11.25" x14ac:dyDescent="0.2">
      <c r="A25" s="14">
        <f t="shared" si="2"/>
        <v>22</v>
      </c>
      <c r="B25" s="15">
        <v>3</v>
      </c>
      <c r="C25" s="16" t="s">
        <v>9</v>
      </c>
      <c r="D25" s="16" t="s">
        <v>33</v>
      </c>
      <c r="E25" s="16" t="s">
        <v>73</v>
      </c>
      <c r="F25" s="17" t="s">
        <v>96</v>
      </c>
      <c r="G25" s="14" t="str">
        <f>IF(ISBLANK(P25),(J25&amp;" "&amp;IF(ISBLANK(K25)=TRUE,,K25&amp;" ")&amp;IF(ISBLANK(L25)=TRUE,,"≥ "&amp;L25&amp;" ")&amp;IF(ISBLANK(M25)=TRUE,,M25&amp;" ")&amp;IF(ISBLANK(N25)=TRUE,,N25&amp;" ")&amp;IF(ISBLANK(O25)=TRUE,,O25&amp;" ")),P25)</f>
        <v xml:space="preserve">Resistor ±1% 0.063W ±100ppm/°C </v>
      </c>
      <c r="H25" s="16"/>
      <c r="I25" s="16"/>
      <c r="J25" s="13" t="s">
        <v>136</v>
      </c>
      <c r="M25" s="13" t="s">
        <v>159</v>
      </c>
      <c r="N25" s="13" t="s">
        <v>160</v>
      </c>
      <c r="O25" s="13" t="s">
        <v>163</v>
      </c>
    </row>
    <row r="26" spans="1:15" s="13" customFormat="1" ht="11.25" x14ac:dyDescent="0.2">
      <c r="A26" s="14">
        <f t="shared" si="2"/>
        <v>23</v>
      </c>
      <c r="B26" s="15">
        <v>1</v>
      </c>
      <c r="C26" s="16" t="s">
        <v>9</v>
      </c>
      <c r="D26" s="16" t="s">
        <v>34</v>
      </c>
      <c r="E26" s="16" t="s">
        <v>74</v>
      </c>
      <c r="F26" s="17" t="s">
        <v>94</v>
      </c>
      <c r="G26" s="14" t="str">
        <f>IF(ISBLANK(P26),(J26&amp;" "&amp;IF(ISBLANK(K26)=TRUE,,K26&amp;" ")&amp;IF(ISBLANK(L26)=TRUE,,"≥ "&amp;L26&amp;" ")&amp;IF(ISBLANK(M26)=TRUE,,M26&amp;" ")&amp;IF(ISBLANK(N26)=TRUE,,N26&amp;" ")&amp;IF(ISBLANK(O26)=TRUE,,O26&amp;" ")),P26)</f>
        <v xml:space="preserve">Resistor ±1% 0.1W ±200ppm/°C </v>
      </c>
      <c r="H26" s="16"/>
      <c r="I26" s="16"/>
      <c r="J26" s="13" t="s">
        <v>136</v>
      </c>
      <c r="M26" s="13" t="s">
        <v>159</v>
      </c>
      <c r="N26" s="13" t="s">
        <v>162</v>
      </c>
      <c r="O26" s="13" t="s">
        <v>164</v>
      </c>
    </row>
    <row r="27" spans="1:15" s="13" customFormat="1" ht="11.25" x14ac:dyDescent="0.2">
      <c r="A27" s="14">
        <f t="shared" si="2"/>
        <v>24</v>
      </c>
      <c r="B27" s="15">
        <v>1</v>
      </c>
      <c r="C27" s="16" t="s">
        <v>9</v>
      </c>
      <c r="D27" s="16" t="s">
        <v>35</v>
      </c>
      <c r="E27" s="16" t="s">
        <v>75</v>
      </c>
      <c r="F27" s="17" t="s">
        <v>96</v>
      </c>
      <c r="G27" s="14" t="str">
        <f>IF(ISBLANK(P27),(J27&amp;" "&amp;IF(ISBLANK(K27)=TRUE,,K27&amp;" ")&amp;IF(ISBLANK(L27)=TRUE,,"≥ "&amp;L27&amp;" ")&amp;IF(ISBLANK(M27)=TRUE,,M27&amp;" ")&amp;IF(ISBLANK(N27)=TRUE,,N27&amp;" ")&amp;IF(ISBLANK(O27)=TRUE,,O27&amp;" ")),P27)</f>
        <v xml:space="preserve">Resistor ±1% 0.063W ±100ppm/°C </v>
      </c>
      <c r="H27" s="16"/>
      <c r="I27" s="16"/>
      <c r="J27" s="13" t="s">
        <v>136</v>
      </c>
      <c r="M27" s="13" t="s">
        <v>159</v>
      </c>
      <c r="N27" s="13" t="s">
        <v>160</v>
      </c>
      <c r="O27" s="13" t="s">
        <v>163</v>
      </c>
    </row>
    <row r="28" spans="1:15" s="13" customFormat="1" ht="11.25" x14ac:dyDescent="0.2">
      <c r="A28" s="14">
        <f t="shared" si="2"/>
        <v>25</v>
      </c>
      <c r="B28" s="15">
        <v>1</v>
      </c>
      <c r="C28" s="16" t="s">
        <v>9</v>
      </c>
      <c r="D28" s="16" t="s">
        <v>36</v>
      </c>
      <c r="E28" s="16" t="s">
        <v>76</v>
      </c>
      <c r="F28" s="17" t="s">
        <v>96</v>
      </c>
      <c r="G28" s="14" t="str">
        <f>IF(ISBLANK(P28),(J28&amp;" "&amp;IF(ISBLANK(K28)=TRUE,,K28&amp;" ")&amp;IF(ISBLANK(L28)=TRUE,,"≥ "&amp;L28&amp;" ")&amp;IF(ISBLANK(M28)=TRUE,,M28&amp;" ")&amp;IF(ISBLANK(N28)=TRUE,,N28&amp;" ")&amp;IF(ISBLANK(O28)=TRUE,,O28&amp;" ")),P28)</f>
        <v xml:space="preserve">Resistor ±1% 0.063W ±100ppm/°C </v>
      </c>
      <c r="H28" s="16"/>
      <c r="I28" s="16"/>
      <c r="J28" s="13" t="s">
        <v>136</v>
      </c>
      <c r="M28" s="13" t="s">
        <v>159</v>
      </c>
      <c r="N28" s="13" t="s">
        <v>160</v>
      </c>
      <c r="O28" s="13" t="s">
        <v>163</v>
      </c>
    </row>
    <row r="29" spans="1:15" s="13" customFormat="1" ht="11.25" x14ac:dyDescent="0.2">
      <c r="A29" s="14">
        <f t="shared" si="2"/>
        <v>26</v>
      </c>
      <c r="B29" s="15">
        <v>1</v>
      </c>
      <c r="C29" s="16" t="s">
        <v>9</v>
      </c>
      <c r="D29" s="16" t="s">
        <v>37</v>
      </c>
      <c r="E29" s="16" t="s">
        <v>77</v>
      </c>
      <c r="F29" s="17" t="s">
        <v>96</v>
      </c>
      <c r="G29" s="14" t="str">
        <f>IF(ISBLANK(P29),(J29&amp;" "&amp;IF(ISBLANK(K29)=TRUE,,K29&amp;" ")&amp;IF(ISBLANK(L29)=TRUE,,"≥ "&amp;L29&amp;" ")&amp;IF(ISBLANK(M29)=TRUE,,M29&amp;" ")&amp;IF(ISBLANK(N29)=TRUE,,N29&amp;" ")&amp;IF(ISBLANK(O29)=TRUE,,O29&amp;" ")),P29)</f>
        <v xml:space="preserve">Resistor ±1% 0.063W ±100ppm/°C </v>
      </c>
      <c r="H29" s="16"/>
      <c r="I29" s="16"/>
      <c r="J29" s="13" t="s">
        <v>136</v>
      </c>
      <c r="M29" s="13" t="s">
        <v>159</v>
      </c>
      <c r="N29" s="13" t="s">
        <v>160</v>
      </c>
      <c r="O29" s="13" t="s">
        <v>163</v>
      </c>
    </row>
    <row r="30" spans="1:15" s="13" customFormat="1" ht="11.25" x14ac:dyDescent="0.2">
      <c r="A30" s="14">
        <f t="shared" si="2"/>
        <v>27</v>
      </c>
      <c r="B30" s="15">
        <v>1</v>
      </c>
      <c r="C30" s="16" t="s">
        <v>9</v>
      </c>
      <c r="D30" s="16" t="s">
        <v>38</v>
      </c>
      <c r="E30" s="16" t="s">
        <v>78</v>
      </c>
      <c r="F30" s="17" t="s">
        <v>96</v>
      </c>
      <c r="G30" s="14" t="str">
        <f>IF(ISBLANK(P30),(J30&amp;" "&amp;IF(ISBLANK(K30)=TRUE,,K30&amp;" ")&amp;IF(ISBLANK(L30)=TRUE,,"≥ "&amp;L30&amp;" ")&amp;IF(ISBLANK(M30)=TRUE,,M30&amp;" ")&amp;IF(ISBLANK(N30)=TRUE,,N30&amp;" ")&amp;IF(ISBLANK(O30)=TRUE,,O30&amp;" ")),P30)</f>
        <v xml:space="preserve">Resistor ±1% 0.063W ±100ppm/°C </v>
      </c>
      <c r="H30" s="16"/>
      <c r="I30" s="16"/>
      <c r="J30" s="13" t="s">
        <v>136</v>
      </c>
      <c r="M30" s="13" t="s">
        <v>159</v>
      </c>
      <c r="N30" s="13" t="s">
        <v>160</v>
      </c>
      <c r="O30" s="13" t="s">
        <v>163</v>
      </c>
    </row>
    <row r="31" spans="1:15" s="13" customFormat="1" ht="11.25" x14ac:dyDescent="0.2">
      <c r="A31" s="14">
        <f t="shared" si="2"/>
        <v>28</v>
      </c>
      <c r="B31" s="15">
        <v>1</v>
      </c>
      <c r="C31" s="16" t="s">
        <v>9</v>
      </c>
      <c r="D31" s="16" t="s">
        <v>39</v>
      </c>
      <c r="E31" s="16" t="s">
        <v>79</v>
      </c>
      <c r="F31" s="17" t="s">
        <v>99</v>
      </c>
      <c r="G31" s="14" t="str">
        <f>IF(ISBLANK(P31),(J31&amp;" "&amp;IF(ISBLANK(K31)=TRUE,,K31&amp;" ")&amp;IF(ISBLANK(L31)=TRUE,,"≥ "&amp;L31&amp;" ")&amp;IF(ISBLANK(M31)=TRUE,,M31&amp;" ")&amp;IF(ISBLANK(N31)=TRUE,,N31&amp;" ")&amp;IF(ISBLANK(O31)=TRUE,,O31&amp;" ")),P31)</f>
        <v xml:space="preserve">Switch tactile SPST-NO 0.05A 12V </v>
      </c>
      <c r="H31" s="16" t="s">
        <v>113</v>
      </c>
      <c r="I31" s="16"/>
      <c r="J31" s="13" t="s">
        <v>137</v>
      </c>
    </row>
    <row r="32" spans="1:15" s="13" customFormat="1" ht="11.25" x14ac:dyDescent="0.2">
      <c r="A32" s="14">
        <f t="shared" si="2"/>
        <v>29</v>
      </c>
      <c r="B32" s="15">
        <v>1</v>
      </c>
      <c r="C32" s="16" t="s">
        <v>9</v>
      </c>
      <c r="D32" s="16" t="s">
        <v>40</v>
      </c>
      <c r="E32" s="16" t="s">
        <v>80</v>
      </c>
      <c r="F32" s="17" t="s">
        <v>99</v>
      </c>
      <c r="G32" s="14" t="str">
        <f>IF(ISBLANK(P32),(J32&amp;" "&amp;IF(ISBLANK(K32)=TRUE,,K32&amp;" ")&amp;IF(ISBLANK(L32)=TRUE,,"≥ "&amp;L32&amp;" ")&amp;IF(ISBLANK(M32)=TRUE,,M32&amp;" ")&amp;IF(ISBLANK(N32)=TRUE,,N32&amp;" ")&amp;IF(ISBLANK(O32)=TRUE,,O32&amp;" ")),P32)</f>
        <v xml:space="preserve">SPDT slide switch, 0.1A 12V </v>
      </c>
      <c r="H32" s="16" t="s">
        <v>114</v>
      </c>
      <c r="I32" s="16"/>
      <c r="J32" s="13" t="s">
        <v>138</v>
      </c>
    </row>
    <row r="33" spans="1:10" s="13" customFormat="1" ht="33.75" x14ac:dyDescent="0.2">
      <c r="A33" s="14">
        <f t="shared" si="2"/>
        <v>30</v>
      </c>
      <c r="B33" s="15">
        <v>1</v>
      </c>
      <c r="C33" s="16" t="s">
        <v>9</v>
      </c>
      <c r="D33" s="16" t="s">
        <v>41</v>
      </c>
      <c r="E33" s="16" t="s">
        <v>81</v>
      </c>
      <c r="F33" s="17" t="s">
        <v>100</v>
      </c>
      <c r="G33" s="14" t="str">
        <f>IF(ISBLANK(P33),(J33&amp;" "&amp;IF(ISBLANK(K33)=TRUE,,K33&amp;" ")&amp;IF(ISBLANK(L33)=TRUE,,"≥ "&amp;L33&amp;" ")&amp;IF(ISBLANK(M33)=TRUE,,M33&amp;" ")&amp;IF(ISBLANK(N33)=TRUE,,N33&amp;" ")&amp;IF(ISBLANK(O33)=TRUE,,O33&amp;" ")),P33)</f>
        <v xml:space="preserve">Automotive fault protected CAN transceiver with CAN FD, ±70V protection, 5Mbps flexible data rate, 3V level shifter integrated, AEC-Q100 </v>
      </c>
      <c r="H33" s="16" t="s">
        <v>115</v>
      </c>
      <c r="I33" s="16"/>
      <c r="J33" s="13" t="s">
        <v>139</v>
      </c>
    </row>
    <row r="34" spans="1:10" s="13" customFormat="1" ht="22.5" x14ac:dyDescent="0.2">
      <c r="A34" s="14">
        <f t="shared" si="2"/>
        <v>31</v>
      </c>
      <c r="B34" s="15">
        <v>2</v>
      </c>
      <c r="C34" s="16" t="s">
        <v>9</v>
      </c>
      <c r="D34" s="16" t="s">
        <v>42</v>
      </c>
      <c r="E34" s="16" t="s">
        <v>82</v>
      </c>
      <c r="F34" s="17" t="s">
        <v>101</v>
      </c>
      <c r="G34" s="14" t="str">
        <f>IF(ISBLANK(P34),(J34&amp;" "&amp;IF(ISBLANK(K34)=TRUE,,K34&amp;" ")&amp;IF(ISBLANK(L34)=TRUE,,"≥ "&amp;L34&amp;" ")&amp;IF(ISBLANK(M34)=TRUE,,M34&amp;" ")&amp;IF(ISBLANK(N34)=TRUE,,N34&amp;" ")&amp;IF(ISBLANK(O34)=TRUE,,O34&amp;" ")),P34)</f>
        <v xml:space="preserve">Automotive dual-line TVS in SOT323-3L for CAN bus, AEC-Q101, -55 .. +175°C </v>
      </c>
      <c r="H34" s="16" t="s">
        <v>116</v>
      </c>
      <c r="I34" s="16"/>
      <c r="J34" s="13" t="s">
        <v>140</v>
      </c>
    </row>
    <row r="35" spans="1:10" s="13" customFormat="1" ht="11.25" x14ac:dyDescent="0.2">
      <c r="A35" s="14">
        <f t="shared" si="2"/>
        <v>32</v>
      </c>
      <c r="B35" s="15">
        <v>1</v>
      </c>
      <c r="C35" s="16" t="s">
        <v>9</v>
      </c>
      <c r="D35" s="16" t="s">
        <v>43</v>
      </c>
      <c r="E35" s="16" t="s">
        <v>83</v>
      </c>
      <c r="F35" s="17" t="s">
        <v>102</v>
      </c>
      <c r="G35" s="14" t="str">
        <f>IF(ISBLANK(P35),(J35&amp;" "&amp;IF(ISBLANK(K35)=TRUE,,K35&amp;" ")&amp;IF(ISBLANK(L35)=TRUE,,"≥ "&amp;L35&amp;" ")&amp;IF(ISBLANK(M35)=TRUE,,M35&amp;" ")&amp;IF(ISBLANK(N35)=TRUE,,N35&amp;" ")&amp;IF(ISBLANK(O35)=TRUE,,O35&amp;" ")),P35)</f>
        <v xml:space="preserve">USB 2.0 to Quad UART Bridge </v>
      </c>
      <c r="H35" s="16" t="s">
        <v>117</v>
      </c>
      <c r="I35" s="16"/>
      <c r="J35" s="13" t="s">
        <v>141</v>
      </c>
    </row>
    <row r="36" spans="1:10" s="13" customFormat="1" ht="11.25" x14ac:dyDescent="0.2">
      <c r="A36" s="14">
        <f t="shared" si="2"/>
        <v>33</v>
      </c>
      <c r="B36" s="15">
        <v>1</v>
      </c>
      <c r="C36" s="16" t="s">
        <v>9</v>
      </c>
      <c r="D36" s="16" t="s">
        <v>44</v>
      </c>
      <c r="E36" s="16" t="s">
        <v>84</v>
      </c>
      <c r="F36" s="17" t="s">
        <v>103</v>
      </c>
      <c r="G36" s="14" t="str">
        <f>IF(ISBLANK(P36),(J36&amp;" "&amp;IF(ISBLANK(K36)=TRUE,,K36&amp;" ")&amp;IF(ISBLANK(L36)=TRUE,,"≥ "&amp;L36&amp;" ")&amp;IF(ISBLANK(M36)=TRUE,,M36&amp;" ")&amp;IF(ISBLANK(N36)=TRUE,,N36&amp;" ")&amp;IF(ISBLANK(O36)=TRUE,,O36&amp;" ")),P36)</f>
        <v xml:space="preserve">1Kb SPI Bus Serial EEPROM </v>
      </c>
      <c r="H36" s="16" t="s">
        <v>118</v>
      </c>
      <c r="I36" s="16"/>
      <c r="J36" s="13" t="s">
        <v>142</v>
      </c>
    </row>
    <row r="37" spans="1:10" s="13" customFormat="1" ht="11.25" x14ac:dyDescent="0.2">
      <c r="A37" s="14">
        <f t="shared" si="2"/>
        <v>34</v>
      </c>
      <c r="B37" s="15">
        <v>2</v>
      </c>
      <c r="C37" s="16" t="s">
        <v>9</v>
      </c>
      <c r="D37" s="16" t="s">
        <v>45</v>
      </c>
      <c r="E37" s="16" t="s">
        <v>85</v>
      </c>
      <c r="F37" s="17" t="s">
        <v>104</v>
      </c>
      <c r="G37" s="14" t="str">
        <f>IF(ISBLANK(P37),(J37&amp;" "&amp;IF(ISBLANK(K37)=TRUE,,K37&amp;" ")&amp;IF(ISBLANK(L37)=TRUE,,"≥ "&amp;L37&amp;" ")&amp;IF(ISBLANK(M37)=TRUE,,M37&amp;" ")&amp;IF(ISBLANK(N37)=TRUE,,N37&amp;" ")&amp;IF(ISBLANK(O37)=TRUE,,O37&amp;" ")),P37)</f>
        <v xml:space="preserve">3.3V, 300-mA Ultra-Low-Noise, Low-IQ LDO </v>
      </c>
      <c r="H37" s="16" t="s">
        <v>115</v>
      </c>
      <c r="I37" s="16"/>
      <c r="J37" s="13" t="s">
        <v>143</v>
      </c>
    </row>
    <row r="38" spans="1:10" s="13" customFormat="1" ht="22.5" x14ac:dyDescent="0.2">
      <c r="A38" s="14">
        <f t="shared" si="2"/>
        <v>35</v>
      </c>
      <c r="B38" s="15">
        <v>1</v>
      </c>
      <c r="C38" s="16" t="s">
        <v>9</v>
      </c>
      <c r="D38" s="16" t="s">
        <v>46</v>
      </c>
      <c r="E38" s="16" t="s">
        <v>86</v>
      </c>
      <c r="F38" s="17" t="s">
        <v>105</v>
      </c>
      <c r="G38" s="14" t="str">
        <f>IF(ISBLANK(P38),(J38&amp;" "&amp;IF(ISBLANK(K38)=TRUE,,K38&amp;" ")&amp;IF(ISBLANK(L38)=TRUE,,"≥ "&amp;L38&amp;" ")&amp;IF(ISBLANK(M38)=TRUE,,M38&amp;" ")&amp;IF(ISBLANK(N38)=TRUE,,N38&amp;" ")&amp;IF(ISBLANK(O38)=TRUE,,O38&amp;" ")),P38)</f>
        <v xml:space="preserve">2.7-V to 6-V, 2A, Adjustable Vout, Sync input, step-down converter </v>
      </c>
      <c r="H38" s="16" t="s">
        <v>115</v>
      </c>
      <c r="I38" s="16"/>
      <c r="J38" s="13" t="s">
        <v>144</v>
      </c>
    </row>
    <row r="39" spans="1:10" s="13" customFormat="1" ht="22.5" x14ac:dyDescent="0.2">
      <c r="A39" s="14">
        <f t="shared" si="2"/>
        <v>36</v>
      </c>
      <c r="B39" s="15">
        <v>1</v>
      </c>
      <c r="C39" s="16" t="s">
        <v>9</v>
      </c>
      <c r="D39" s="16" t="s">
        <v>47</v>
      </c>
      <c r="E39" s="16" t="s">
        <v>87</v>
      </c>
      <c r="F39" s="17" t="s">
        <v>106</v>
      </c>
      <c r="G39" s="14" t="str">
        <f>IF(ISBLANK(P39),(J39&amp;" "&amp;IF(ISBLANK(K39)=TRUE,,K39&amp;" ")&amp;IF(ISBLANK(L39)=TRUE,,"≥ "&amp;L39&amp;" ")&amp;IF(ISBLANK(M39)=TRUE,,M39&amp;" ")&amp;IF(ISBLANK(N39)=TRUE,,N39&amp;" ")&amp;IF(ISBLANK(O39)=TRUE,,O39&amp;" ")),P39)</f>
        <v xml:space="preserve">48-V, 16-Bit, Current, Voltage, and Power Monitor With an I2C Interface, 1.7-5.5V </v>
      </c>
      <c r="H39" s="16" t="s">
        <v>115</v>
      </c>
      <c r="I39" s="16"/>
      <c r="J39" s="13" t="s">
        <v>145</v>
      </c>
    </row>
    <row r="40" spans="1:10" s="13" customFormat="1" ht="33.75" x14ac:dyDescent="0.2">
      <c r="A40" s="14">
        <f t="shared" si="2"/>
        <v>37</v>
      </c>
      <c r="B40" s="15">
        <v>1</v>
      </c>
      <c r="C40" s="16" t="s">
        <v>9</v>
      </c>
      <c r="D40" s="16" t="s">
        <v>48</v>
      </c>
      <c r="E40" s="16" t="s">
        <v>88</v>
      </c>
      <c r="F40" s="17" t="s">
        <v>99</v>
      </c>
      <c r="G40" s="14" t="str">
        <f>IF(ISBLANK(P40),(J40&amp;" "&amp;IF(ISBLANK(K40)=TRUE,,K40&amp;" ")&amp;IF(ISBLANK(L40)=TRUE,,"≥ "&amp;L40&amp;" ")&amp;IF(ISBLANK(M40)=TRUE,,M40&amp;" ")&amp;IF(ISBLANK(N40)=TRUE,,N40&amp;" ")&amp;IF(ISBLANK(O40)=TRUE,,O40&amp;" ")),P40)</f>
        <v xml:space="preserve">10 Position FFC, FPC Connector, Contacts, Top and Bottom, Pitch 0.50mm), Right Angle, Back flip type </v>
      </c>
      <c r="H40" s="16" t="s">
        <v>119</v>
      </c>
      <c r="I40" s="16"/>
      <c r="J40" s="13" t="s">
        <v>146</v>
      </c>
    </row>
    <row r="41" spans="1:10" s="13" customFormat="1" ht="11.25" x14ac:dyDescent="0.2">
      <c r="A41" s="14">
        <f t="shared" si="2"/>
        <v>38</v>
      </c>
      <c r="B41" s="15">
        <v>1</v>
      </c>
      <c r="C41" s="16" t="s">
        <v>9</v>
      </c>
      <c r="D41" s="16" t="s">
        <v>49</v>
      </c>
      <c r="E41" s="16" t="s">
        <v>89</v>
      </c>
      <c r="F41" s="17" t="s">
        <v>107</v>
      </c>
      <c r="G41" s="14" t="str">
        <f>IF(ISBLANK(P41),(J41&amp;" "&amp;IF(ISBLANK(K41)=TRUE,,K41&amp;" ")&amp;IF(ISBLANK(L41)=TRUE,,"≥ "&amp;L41&amp;" ")&amp;IF(ISBLANK(M41)=TRUE,,M41&amp;" ")&amp;IF(ISBLANK(N41)=TRUE,,N41&amp;" ")&amp;IF(ISBLANK(O41)=TRUE,,O41&amp;" ")),P41)</f>
        <v xml:space="preserve">USB C Receptacle,  Right Angle </v>
      </c>
      <c r="H41" s="16" t="s">
        <v>119</v>
      </c>
      <c r="I41" s="16"/>
      <c r="J41" s="13" t="s">
        <v>147</v>
      </c>
    </row>
    <row r="42" spans="1:10" s="13" customFormat="1" ht="11.25" x14ac:dyDescent="0.2">
      <c r="A42" s="14">
        <f t="shared" si="2"/>
        <v>39</v>
      </c>
      <c r="B42" s="15">
        <v>4</v>
      </c>
      <c r="C42" s="16" t="s">
        <v>9</v>
      </c>
      <c r="D42" s="16" t="s">
        <v>50</v>
      </c>
      <c r="E42" s="16" t="s">
        <v>90</v>
      </c>
      <c r="F42" s="17" t="s">
        <v>107</v>
      </c>
      <c r="G42" s="14" t="str">
        <f>IF(ISBLANK(P42),(J42&amp;" "&amp;IF(ISBLANK(K42)=TRUE,,K42&amp;" ")&amp;IF(ISBLANK(L42)=TRUE,,"≥ "&amp;L42&amp;" ")&amp;IF(ISBLANK(M42)=TRUE,,M42&amp;" ")&amp;IF(ISBLANK(N42)=TRUE,,N42&amp;" ")&amp;IF(ISBLANK(O42)=TRUE,,O42&amp;" ")),P42)</f>
        <v xml:space="preserve">6 Position, 2mm Pitch, Spring Contact </v>
      </c>
      <c r="H42" s="16" t="s">
        <v>120</v>
      </c>
      <c r="I42" s="16"/>
      <c r="J42" s="13" t="s">
        <v>148</v>
      </c>
    </row>
    <row r="43" spans="1:10" s="13" customFormat="1" ht="11.25" x14ac:dyDescent="0.2">
      <c r="A43" s="14">
        <f t="shared" si="2"/>
        <v>40</v>
      </c>
      <c r="B43" s="15">
        <v>1</v>
      </c>
      <c r="C43" s="16" t="s">
        <v>9</v>
      </c>
      <c r="D43" s="16" t="s">
        <v>51</v>
      </c>
      <c r="E43" s="16" t="s">
        <v>91</v>
      </c>
      <c r="F43" s="17" t="s">
        <v>99</v>
      </c>
      <c r="G43" s="14" t="str">
        <f>IF(ISBLANK(P43),(J43&amp;" "&amp;IF(ISBLANK(K43)=TRUE,,K43&amp;" ")&amp;IF(ISBLANK(L43)=TRUE,,"≥ "&amp;L43&amp;" ")&amp;IF(ISBLANK(M43)=TRUE,,M43&amp;" ")&amp;IF(ISBLANK(N43)=TRUE,,N43&amp;" ")&amp;IF(ISBLANK(O43)=TRUE,,O43&amp;" ")),P43)</f>
        <v xml:space="preserve">Header, 2x5-Pin, Pitch=0.127mm, Right Angle </v>
      </c>
      <c r="H43" s="16" t="s">
        <v>121</v>
      </c>
      <c r="I43" s="16"/>
      <c r="J43" s="13" t="s">
        <v>149</v>
      </c>
    </row>
    <row r="44" spans="1:10" s="13" customFormat="1" ht="11.25" x14ac:dyDescent="0.2">
      <c r="A44" s="14">
        <f t="shared" si="2"/>
        <v>41</v>
      </c>
      <c r="B44" s="15">
        <v>1</v>
      </c>
      <c r="C44" s="16" t="s">
        <v>9</v>
      </c>
      <c r="D44" s="16" t="s">
        <v>52</v>
      </c>
      <c r="E44" s="16" t="s">
        <v>92</v>
      </c>
      <c r="F44" s="17" t="s">
        <v>99</v>
      </c>
      <c r="G44" s="14" t="str">
        <f>IF(ISBLANK(P44),(J44&amp;" "&amp;IF(ISBLANK(K44)=TRUE,,K44&amp;" ")&amp;IF(ISBLANK(L44)=TRUE,,"≥ "&amp;L44&amp;" ")&amp;IF(ISBLANK(M44)=TRUE,,M44&amp;" ")&amp;IF(ISBLANK(N44)=TRUE,,N44&amp;" ")&amp;IF(ISBLANK(O44)=TRUE,,O44&amp;" ")),P44)</f>
        <v xml:space="preserve">Crystal, 12MHz, Cl=10pF, +/-15ppm, -30..85°C </v>
      </c>
      <c r="H44" s="16" t="s">
        <v>122</v>
      </c>
      <c r="I44" s="16"/>
      <c r="J44" s="13" t="s">
        <v>150</v>
      </c>
    </row>
    <row r="45" spans="1:10" s="5" customFormat="1" ht="11.25" x14ac:dyDescent="0.2">
      <c r="A45" s="7" t="s">
        <v>8</v>
      </c>
      <c r="B45" s="7">
        <f>SUMIF(C4:C44,"Fitted",B4:B44)</f>
        <v>114</v>
      </c>
      <c r="C45" s="7"/>
      <c r="D45" s="7"/>
      <c r="E45" s="7"/>
      <c r="F45" s="7"/>
      <c r="G45" s="7"/>
      <c r="H45" s="7"/>
      <c r="I45" s="7"/>
    </row>
  </sheetData>
  <conditionalFormatting sqref="A1:I1048576">
    <cfRule type="expression" dxfId="1" priority="1">
      <formula>AND(NOT(ISBLANK($D1)),ISBLANK($C1))</formula>
    </cfRule>
    <cfRule type="expression" dxfId="0" priority="4">
      <formula>$C1="Not fitted"</formula>
    </cfRule>
  </conditionalFormatting>
  <pageMargins left="0.37986111111111109" right="0.4201388888888889" top="0.98402777777777772" bottom="0.98402777777777772" header="0.51180555555555551" footer="0.51180555555555551"/>
  <pageSetup paperSize="9" fitToHeight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Giger</dc:creator>
  <cp:lastModifiedBy>Ueli Giger</cp:lastModifiedBy>
  <dcterms:created xsi:type="dcterms:W3CDTF">2011-02-15T14:22:32Z</dcterms:created>
  <dcterms:modified xsi:type="dcterms:W3CDTF">2025-05-12T09:11:30Z</dcterms:modified>
</cp:coreProperties>
</file>