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net\PNET\Library\Documents\Applications\"/>
    </mc:Choice>
  </mc:AlternateContent>
  <bookViews>
    <workbookView xWindow="0" yWindow="0" windowWidth="15360" windowHeight="6030" tabRatio="684" activeTab="4"/>
  </bookViews>
  <sheets>
    <sheet name="Overview" sheetId="4" r:id="rId1"/>
    <sheet name="Meta-data" sheetId="8" r:id="rId2"/>
    <sheet name="Notes" sheetId="7" r:id="rId3"/>
    <sheet name="Variables" sheetId="5" r:id="rId4"/>
    <sheet name="Cases" sheetId="1" r:id="rId5"/>
    <sheet name="Internal Variables" sheetId="2" r:id="rId6"/>
    <sheet name="Ref" sheetId="9" r:id="rId7"/>
  </sheets>
  <calcPr calcId="152511"/>
</workbook>
</file>

<file path=xl/calcChain.xml><?xml version="1.0" encoding="utf-8"?>
<calcChain xmlns="http://schemas.openxmlformats.org/spreadsheetml/2006/main">
  <c r="V1" i="1" l="1"/>
  <c r="D1" i="1" l="1"/>
  <c r="S3" i="1"/>
  <c r="T3" i="1" s="1"/>
  <c r="U3" i="1" s="1"/>
  <c r="S2" i="1"/>
  <c r="T2" i="1" s="1"/>
  <c r="U2" i="1" s="1"/>
  <c r="E3" i="1"/>
  <c r="F3" i="1" s="1"/>
  <c r="G3" i="1" s="1"/>
  <c r="H3" i="1" s="1"/>
  <c r="I3" i="1" s="1"/>
  <c r="J3" i="1" s="1"/>
  <c r="K3" i="1" s="1"/>
  <c r="L3" i="1" s="1"/>
  <c r="M3" i="1" s="1"/>
  <c r="E2" i="1"/>
  <c r="F2" i="1" s="1"/>
  <c r="G2" i="1" s="1"/>
  <c r="H2" i="1" s="1"/>
  <c r="I2" i="1" s="1"/>
  <c r="J2" i="1" s="1"/>
  <c r="K2" i="1" s="1"/>
  <c r="L2" i="1" s="1"/>
  <c r="M2" i="1" s="1"/>
  <c r="W9" i="1" l="1"/>
  <c r="X9" i="1" s="1"/>
  <c r="W6" i="1"/>
  <c r="X6" i="1" s="1"/>
  <c r="W7" i="1"/>
  <c r="X7" i="1" s="1"/>
  <c r="W3" i="1"/>
  <c r="X3" i="1" s="1"/>
  <c r="W4" i="1"/>
  <c r="X4" i="1" s="1"/>
  <c r="W5" i="1"/>
  <c r="X5" i="1" s="1"/>
  <c r="W2" i="1"/>
  <c r="X2" i="1" s="1"/>
  <c r="O3" i="1"/>
  <c r="P3" i="1" s="1"/>
  <c r="Q3" i="1" s="1"/>
  <c r="O4" i="1"/>
  <c r="P4" i="1" s="1"/>
  <c r="Q4" i="1" s="1"/>
  <c r="O2" i="1"/>
  <c r="P2" i="1" s="1"/>
  <c r="Q2" i="1" s="1"/>
  <c r="B4" i="4" l="1"/>
  <c r="E1" i="1" l="1"/>
  <c r="F1" i="1" s="1"/>
  <c r="G1" i="1" s="1"/>
  <c r="H1" i="1" s="1"/>
  <c r="I1" i="1" s="1"/>
  <c r="J1" i="1" s="1"/>
  <c r="K1" i="1" s="1"/>
  <c r="L1" i="1" s="1"/>
  <c r="M1" i="1" s="1"/>
  <c r="N1" i="1" s="1"/>
  <c r="W1" i="1"/>
  <c r="X1" i="1" s="1"/>
  <c r="O1" i="1" l="1"/>
  <c r="P1" i="1" s="1"/>
  <c r="Q1" i="1" s="1"/>
  <c r="R1" i="1" s="1"/>
  <c r="S1" i="1" s="1"/>
  <c r="T1" i="1" s="1"/>
  <c r="U1" i="1" s="1"/>
  <c r="Z1" i="1" s="1"/>
  <c r="AA1" i="1" s="1"/>
  <c r="AB1" i="1" s="1"/>
</calcChain>
</file>

<file path=xl/comments1.xml><?xml version="1.0" encoding="utf-8"?>
<comments xmlns="http://schemas.openxmlformats.org/spreadsheetml/2006/main">
  <authors>
    <author>ZZ</author>
  </authors>
  <commentList>
    <comment ref="V34" authorId="0" shapeId="0">
      <text>
        <r>
          <rPr>
            <b/>
            <sz val="9"/>
            <color indexed="81"/>
            <rFont val="Tahoma"/>
            <family val="2"/>
          </rPr>
          <t>ZZ:</t>
        </r>
        <r>
          <rPr>
            <sz val="9"/>
            <color indexed="81"/>
            <rFont val="Tahoma"/>
            <family val="2"/>
          </rPr>
          <t xml:space="preserve">
observation</t>
        </r>
      </text>
    </comment>
    <comment ref="W34" authorId="0" shapeId="0">
      <text>
        <r>
          <rPr>
            <b/>
            <sz val="9"/>
            <color indexed="81"/>
            <rFont val="Tahoma"/>
            <family val="2"/>
          </rPr>
          <t>ZZ:</t>
        </r>
        <r>
          <rPr>
            <sz val="9"/>
            <color indexed="81"/>
            <rFont val="Tahoma"/>
            <family val="2"/>
          </rPr>
          <t xml:space="preserve">
observation</t>
        </r>
      </text>
    </comment>
    <comment ref="X34" authorId="0" shapeId="0">
      <text>
        <r>
          <rPr>
            <b/>
            <sz val="9"/>
            <color indexed="81"/>
            <rFont val="Tahoma"/>
            <family val="2"/>
          </rPr>
          <t>ZZ:</t>
        </r>
        <r>
          <rPr>
            <sz val="9"/>
            <color indexed="81"/>
            <rFont val="Tahoma"/>
            <family val="2"/>
          </rPr>
          <t xml:space="preserve">
observation</t>
        </r>
      </text>
    </comment>
    <comment ref="R41" authorId="0" shapeId="0">
      <text>
        <r>
          <rPr>
            <b/>
            <sz val="9"/>
            <color indexed="81"/>
            <rFont val="Tahoma"/>
            <family val="2"/>
          </rPr>
          <t>ZZ:</t>
        </r>
        <r>
          <rPr>
            <sz val="9"/>
            <color indexed="81"/>
            <rFont val="Tahoma"/>
            <family val="2"/>
          </rPr>
          <t xml:space="preserve">
too much high</t>
        </r>
      </text>
    </comment>
  </commentList>
</comments>
</file>

<file path=xl/sharedStrings.xml><?xml version="1.0" encoding="utf-8"?>
<sst xmlns="http://schemas.openxmlformats.org/spreadsheetml/2006/main" count="503" uniqueCount="312">
  <si>
    <t>WoodTurnover</t>
  </si>
  <si>
    <t>WoddLitCLoss</t>
  </si>
  <si>
    <t>RootTurnoverA</t>
  </si>
  <si>
    <t>RootTurnoverB</t>
  </si>
  <si>
    <t>RootTurnoverC</t>
  </si>
  <si>
    <t>MaxNStore</t>
  </si>
  <si>
    <t>Ksom</t>
  </si>
  <si>
    <t>NImmobA</t>
  </si>
  <si>
    <t>NiImmobB</t>
  </si>
  <si>
    <t>RLPctN</t>
  </si>
  <si>
    <t>FLPctN</t>
  </si>
  <si>
    <t>WLPctN</t>
  </si>
  <si>
    <t>FolNConRange</t>
  </si>
  <si>
    <t>Parameter</t>
  </si>
  <si>
    <t>Description</t>
  </si>
  <si>
    <t>Cofficients for find root turnover</t>
  </si>
  <si>
    <t>Unit</t>
  </si>
  <si>
    <t>year-1</t>
  </si>
  <si>
    <t>Max. N content in PlantN pool</t>
  </si>
  <si>
    <t>g m-2</t>
  </si>
  <si>
    <t>Decomposition constant for SOM pool</t>
  </si>
  <si>
    <t>Cofficients for fraction of mineralized N reimmobilized as a function of SOM</t>
  </si>
  <si>
    <t>Min. N concentration in root litter</t>
  </si>
  <si>
    <t>Min. N concentration in wood litter</t>
  </si>
  <si>
    <t>%</t>
  </si>
  <si>
    <t>Max. fractional increase in N concentrations</t>
  </si>
  <si>
    <t>Biomass Turnover and N concentartion Variables</t>
  </si>
  <si>
    <t>Lat</t>
  </si>
  <si>
    <t>WHC</t>
  </si>
  <si>
    <t>cm</t>
  </si>
  <si>
    <t>k</t>
  </si>
  <si>
    <t>FolReten</t>
  </si>
  <si>
    <t>Foliage retention time</t>
  </si>
  <si>
    <t>year</t>
  </si>
  <si>
    <t>SLWMax</t>
  </si>
  <si>
    <t>SLWDel</t>
  </si>
  <si>
    <t>FolRelGroMax</t>
  </si>
  <si>
    <t>Maximum relative growth rate for foliage</t>
  </si>
  <si>
    <t>GDDFolStart</t>
  </si>
  <si>
    <t>degree</t>
  </si>
  <si>
    <t>GDDFolEnd</t>
  </si>
  <si>
    <t>GDDWoodStart</t>
  </si>
  <si>
    <t>GDDWoodEnd</t>
  </si>
  <si>
    <t>Growing degree days of at which wood production onset</t>
  </si>
  <si>
    <t>Growing degree days of at which wood production ends</t>
  </si>
  <si>
    <t>AmaxA</t>
  </si>
  <si>
    <t>AmaxB</t>
  </si>
  <si>
    <t>BaseFolRespFrac</t>
  </si>
  <si>
    <t>HalfSat</t>
  </si>
  <si>
    <t xml:space="preserve">Half saturation light level </t>
  </si>
  <si>
    <t>g m-2 g-1</t>
  </si>
  <si>
    <t>AmaxFrac</t>
  </si>
  <si>
    <t>PsnTopt</t>
  </si>
  <si>
    <t>Optimum temperature for photosynthesis</t>
  </si>
  <si>
    <t>C degree</t>
  </si>
  <si>
    <t>PsnTMin</t>
  </si>
  <si>
    <t>Minimum temperature for photosynthesis</t>
  </si>
  <si>
    <t>RespQ10</t>
  </si>
  <si>
    <t>Q10 value for respiration</t>
  </si>
  <si>
    <t>DVPD1</t>
  </si>
  <si>
    <t>DVPD2</t>
  </si>
  <si>
    <t>PrecIntFrac</t>
  </si>
  <si>
    <t>WUEConst</t>
  </si>
  <si>
    <t>FastFlowFrac</t>
  </si>
  <si>
    <t>f</t>
  </si>
  <si>
    <t>Coefficients for power function converting VPD to fractional loss in photosynthesis</t>
  </si>
  <si>
    <t>Fraction of precipitation intercepted and evaporated</t>
  </si>
  <si>
    <t>Fraction of water inputs lost directly to drainage</t>
  </si>
  <si>
    <t>CFracBiomass</t>
  </si>
  <si>
    <t>RootAllocA</t>
  </si>
  <si>
    <t>RootAllocB</t>
  </si>
  <si>
    <t>GRespFrac</t>
  </si>
  <si>
    <t>WoodMRespA</t>
  </si>
  <si>
    <t>PlantCReserveFrac</t>
  </si>
  <si>
    <t>Carbon fraction of biomass</t>
  </si>
  <si>
    <t>Minimum ratio of carbon allocation to wood and foliage</t>
  </si>
  <si>
    <t>MinWoodFolRatio</t>
  </si>
  <si>
    <t>Pine</t>
  </si>
  <si>
    <t>Spruce-fir</t>
  </si>
  <si>
    <t>PsnTMax</t>
  </si>
  <si>
    <t>Maximum temperature for photosynthesis</t>
  </si>
  <si>
    <t>Northern Harwood</t>
  </si>
  <si>
    <t>Oak-Maple hardwood</t>
  </si>
  <si>
    <t>Pine, Mixed Hardwood</t>
  </si>
  <si>
    <t>Oak-Maple Hardwood</t>
  </si>
  <si>
    <t>Aspen</t>
  </si>
  <si>
    <t>Slash pine</t>
  </si>
  <si>
    <t>Red pine</t>
  </si>
  <si>
    <t>Lodgepole pine</t>
  </si>
  <si>
    <t>White spruce</t>
  </si>
  <si>
    <t>-</t>
  </si>
  <si>
    <t>RootMRespFrac</t>
  </si>
  <si>
    <t>SoilRespA</t>
  </si>
  <si>
    <t>SoilRespB</t>
  </si>
  <si>
    <t>Intercept (A) and Slope (B) of relationship between mean monthly temperature and soil respiration</t>
  </si>
  <si>
    <t>Hubbard Brook</t>
  </si>
  <si>
    <t>Harvard Forest-HDWD</t>
  </si>
  <si>
    <t>Harvard Forest-Pine</t>
  </si>
  <si>
    <t>FolNCon</t>
  </si>
  <si>
    <t>1.9 (2.2)</t>
  </si>
  <si>
    <t>% year-1</t>
  </si>
  <si>
    <t>Note</t>
  </si>
  <si>
    <t>SenescStart</t>
  </si>
  <si>
    <t>FolMassMax</t>
  </si>
  <si>
    <t>FolMassMin</t>
  </si>
  <si>
    <t>Name</t>
  </si>
  <si>
    <t>NetPsnMax</t>
  </si>
  <si>
    <t>GrossPsnMax</t>
  </si>
  <si>
    <t>Canopy light attenuation constant</t>
  </si>
  <si>
    <t>Day of year after which leaf drop can occur</t>
  </si>
  <si>
    <t>jack pine</t>
  </si>
  <si>
    <t>SoilMoistFact:</t>
  </si>
  <si>
    <t>WoodLitLossRate:</t>
  </si>
  <si>
    <t>Northern hardwoods</t>
  </si>
  <si>
    <t>Black spruce</t>
  </si>
  <si>
    <t>Mixed forests</t>
  </si>
  <si>
    <t xml:space="preserve">Peters etal Ecosystem 2012 </t>
  </si>
  <si>
    <t>Processes</t>
  </si>
  <si>
    <t>Wang etal</t>
  </si>
  <si>
    <t>fraction</t>
  </si>
  <si>
    <t>FolNRetrans</t>
  </si>
  <si>
    <t>SoilMoistFact</t>
  </si>
  <si>
    <t>Hardwoods-WI</t>
  </si>
  <si>
    <t>Contributors</t>
  </si>
  <si>
    <t>Scott Ollinger</t>
  </si>
  <si>
    <t>Zaixing Zhou</t>
  </si>
  <si>
    <t>Weifeng Wang</t>
  </si>
  <si>
    <t>Andy Ouimette</t>
  </si>
  <si>
    <t>Lucie  Lepine</t>
  </si>
  <si>
    <t>Created date</t>
  </si>
  <si>
    <t>Last updated date</t>
  </si>
  <si>
    <t>Contact information</t>
  </si>
  <si>
    <t>University of New Hampshire</t>
  </si>
  <si>
    <t>Date</t>
  </si>
  <si>
    <t>Zaixing Zhou Created this database based on Weifeng Wang's parameter file</t>
  </si>
  <si>
    <t>Column Headings</t>
  </si>
  <si>
    <t>Site</t>
  </si>
  <si>
    <t>Database:Notes</t>
  </si>
  <si>
    <t>Date when notes are taken</t>
  </si>
  <si>
    <t>Update note</t>
  </si>
  <si>
    <t>Please contact Scott,Zaixing,Andy,or Lucie</t>
  </si>
  <si>
    <t>Database:Variables</t>
  </si>
  <si>
    <t>Variables</t>
  </si>
  <si>
    <t>Site Name</t>
  </si>
  <si>
    <t>Site longtitude</t>
  </si>
  <si>
    <t>Site latitude</t>
  </si>
  <si>
    <t>Site elevation</t>
  </si>
  <si>
    <t>Case No.</t>
  </si>
  <si>
    <t>Reference</t>
  </si>
  <si>
    <t>Contributor</t>
  </si>
  <si>
    <t>Vegetation</t>
  </si>
  <si>
    <t>Plant</t>
  </si>
  <si>
    <t>Kirk Wythers</t>
  </si>
  <si>
    <t>Database:Cases</t>
  </si>
  <si>
    <t>Overview</t>
  </si>
  <si>
    <t>Meta-data</t>
  </si>
  <si>
    <t>Notes</t>
  </si>
  <si>
    <t>Gereral information of the data set</t>
  </si>
  <si>
    <t xml:space="preserve">Information of all spreed sheets </t>
  </si>
  <si>
    <t>Notes taken by conbitutors who make change of the file</t>
  </si>
  <si>
    <t>Discription of all model variables</t>
  </si>
  <si>
    <t>Cases</t>
  </si>
  <si>
    <t>Ref</t>
  </si>
  <si>
    <t>Reference for all cases</t>
  </si>
  <si>
    <t>Alexandra Thorn</t>
  </si>
  <si>
    <t>Growth respiration, as a fraction of construction cost</t>
  </si>
  <si>
    <t>Conifer</t>
  </si>
  <si>
    <t>Yes</t>
  </si>
  <si>
    <t>Application cases of PnET with parameters and other input data</t>
  </si>
  <si>
    <t>This file contains parameters&amp;input data for PnET applications</t>
  </si>
  <si>
    <t>PnET-Day</t>
  </si>
  <si>
    <t>John Aber</t>
  </si>
  <si>
    <t>Aber etal, 1996</t>
  </si>
  <si>
    <t>Model</t>
  </si>
  <si>
    <t>Jyh-Min Chiang</t>
  </si>
  <si>
    <t>Chiang,2007</t>
  </si>
  <si>
    <t>REMA site in southern Ohio</t>
  </si>
  <si>
    <t>Acer rubrum</t>
  </si>
  <si>
    <t>Liriodendron tulipifera</t>
  </si>
  <si>
    <t>Quercus alba</t>
  </si>
  <si>
    <t>39.28 N</t>
  </si>
  <si>
    <t>82.47 W</t>
  </si>
  <si>
    <t>all other parameters  are default</t>
  </si>
  <si>
    <t>Variables in PnET models, catigorized into 2 groups: site and vegetation</t>
  </si>
  <si>
    <t>Description of variables</t>
  </si>
  <si>
    <t>Unit of variables</t>
  </si>
  <si>
    <t>If the variable is a generalized paramter or just specific input variable</t>
  </si>
  <si>
    <t>The main processes in that the variable funtions</t>
  </si>
  <si>
    <t>The case number designated</t>
  </si>
  <si>
    <t>Row Headings</t>
  </si>
  <si>
    <t>Contributor for this application</t>
  </si>
  <si>
    <t>Reference of the application</t>
  </si>
  <si>
    <t>Site name</t>
  </si>
  <si>
    <t>Location of application</t>
  </si>
  <si>
    <t>Variable values in the application</t>
  </si>
  <si>
    <t>O3EffectOnWUE</t>
  </si>
  <si>
    <t>1: Yes; 0: NO, if there is an effect of O3 on WUE</t>
  </si>
  <si>
    <t>degrees</t>
  </si>
  <si>
    <t>No</t>
  </si>
  <si>
    <t>CO2gsEffect</t>
  </si>
  <si>
    <t>WaterStress</t>
  </si>
  <si>
    <t>Water hold capacity, water available for plant</t>
  </si>
  <si>
    <t>0 or 1: 1 for no stress on photosynthesis</t>
  </si>
  <si>
    <t>SnowPack</t>
  </si>
  <si>
    <t>Initial snow pack on the first month (day) of simulation</t>
  </si>
  <si>
    <t>cm equivalent water</t>
  </si>
  <si>
    <t>1: Yes; 0: NO; if there is an effect of CO2 on conductance which affects WUE and O3 impairment</t>
  </si>
  <si>
    <t>distyear</t>
  </si>
  <si>
    <t>distremove</t>
  </si>
  <si>
    <t>distintensity</t>
  </si>
  <si>
    <t>distsoilloss</t>
  </si>
  <si>
    <t>folregen</t>
  </si>
  <si>
    <t>disturbance year</t>
  </si>
  <si>
    <t>removal fraction for aboveground biomass</t>
  </si>
  <si>
    <t>disturbance motality, 0-1</t>
  </si>
  <si>
    <t>removal fraction for soil biomass</t>
  </si>
  <si>
    <t>foliar regeneration rate</t>
  </si>
  <si>
    <t>Soil water balance</t>
  </si>
  <si>
    <t>Calculated in water routine to modify photosysthensis</t>
  </si>
  <si>
    <t>Water balance</t>
  </si>
  <si>
    <t>To calculate effect of CO2 on WUE and PNS</t>
  </si>
  <si>
    <t>Disturbance: harvest, storm, insect, etal</t>
  </si>
  <si>
    <t>Effect on biomass</t>
  </si>
  <si>
    <t>Biomass loss</t>
  </si>
  <si>
    <t>Soil biomass loss</t>
  </si>
  <si>
    <t>Intercept (A) and Slope (B) for relationship between Foliar N and max. net photosynthesis</t>
  </si>
  <si>
    <t xml:space="preserve"> n mol CO2 g-1 leaf s-1</t>
  </si>
  <si>
    <t>Intercept (A) and Slope (B) for relationship between Foliar N and max.  net photosynthesis</t>
  </si>
  <si>
    <t>Daily Amax as a fraction of integral of instantaneous rate</t>
  </si>
  <si>
    <t>Dark respiration as fraction of Amax</t>
  </si>
  <si>
    <t>0-1</t>
  </si>
  <si>
    <t>Site specific max summer foliar biomass</t>
  </si>
  <si>
    <t xml:space="preserve"> g m-2</t>
  </si>
  <si>
    <t>g C g-1 dry biomass</t>
  </si>
  <si>
    <t>Soil water release parameter for evapotranspiration</t>
  </si>
  <si>
    <t>Site specific min winter foliar biomass</t>
  </si>
  <si>
    <t>Foliage mass regenerated next year after disturbance</t>
  </si>
  <si>
    <t>To calculate daylength</t>
  </si>
  <si>
    <t>To calculate net assimilation of photosynthesis</t>
  </si>
  <si>
    <t>To adjust the average psn at different temporal scales</t>
  </si>
  <si>
    <t>Foliage dark respiration</t>
  </si>
  <si>
    <t xml:space="preserve">To convert biomass to Carbon, </t>
  </si>
  <si>
    <t>To calculate effect of vpd on photosynthesis</t>
  </si>
  <si>
    <t>To calculate peak foliage mass in  summer</t>
  </si>
  <si>
    <t>To calculate min foliage mass in  winter</t>
  </si>
  <si>
    <t>Growing degree days at which foliage production ends</t>
  </si>
  <si>
    <t>Growing degree days at which foliage production onset</t>
  </si>
  <si>
    <t>Respiration for growth of biomass</t>
  </si>
  <si>
    <t>umol m-2 s-1</t>
  </si>
  <si>
    <t>Where the psn is half of the max at light saturation</t>
  </si>
  <si>
    <t>To calculate light profile in the canopy</t>
  </si>
  <si>
    <t xml:space="preserve">Effect of temperatue on photosynthesis </t>
  </si>
  <si>
    <t xml:space="preserve">Effect of temperatue on respiration </t>
  </si>
  <si>
    <t>Change in SLW with increasing foliar mass</t>
  </si>
  <si>
    <t>Top sunlit canopy specific leaf weight</t>
  </si>
  <si>
    <t>SLW distribution in canopy</t>
  </si>
  <si>
    <t>day of year</t>
  </si>
  <si>
    <t>Phenology</t>
  </si>
  <si>
    <t>End of foliage growth</t>
  </si>
  <si>
    <t>Onset of budburst</t>
  </si>
  <si>
    <t>Foliage growth next year</t>
  </si>
  <si>
    <t xml:space="preserve">Foliar nitrogen concentration (% by weight) </t>
  </si>
  <si>
    <t>100 g N g^-1 dm</t>
  </si>
  <si>
    <t>Photosynthesis</t>
  </si>
  <si>
    <t>Biomass Turnover and N concentartion in foliage</t>
  </si>
  <si>
    <t>Fraction of foliage N retransfer to plant N, remainder in litter</t>
  </si>
  <si>
    <t>N allocation in senescence</t>
  </si>
  <si>
    <t>g N m-2</t>
  </si>
  <si>
    <t>To calculate N stress (Nratio) assumed to be enough for 3 filiage flushes</t>
  </si>
  <si>
    <t>Wood phenology</t>
  </si>
  <si>
    <t>Wood maintenance prespiration as a fraction of gross photosynthesis</t>
  </si>
  <si>
    <t>Fractional mortality of live wood per year,live wood to dead wood</t>
  </si>
  <si>
    <t>Wood maintenance respiration</t>
  </si>
  <si>
    <t>Dead wood loss (litter and dacay)</t>
  </si>
  <si>
    <t>Dead wood decomposition</t>
  </si>
  <si>
    <t>Fractional of dead wood loss decayed as CO2 in wood decomposition</t>
  </si>
  <si>
    <t>Fraction of dead wood loss to litter and decay, dead wood turnover</t>
  </si>
  <si>
    <t>Biomass Turnover and N concentartion</t>
  </si>
  <si>
    <t>To set the lower bound for wood growth</t>
  </si>
  <si>
    <t>Fraction of PlantC held in reserve after allocation to bud carbon, rest is WoodC</t>
  </si>
  <si>
    <t>To calcualte WoodC or wood production for next year</t>
  </si>
  <si>
    <t>Evaporation</t>
  </si>
  <si>
    <t>Runoff and a fast, non-Darcian, drainage  or macro-pore flow</t>
  </si>
  <si>
    <t>g CO2/kg water</t>
  </si>
  <si>
    <t>Constant in equation for WUE as a function of VPD, intrinsic water use effeciency</t>
  </si>
  <si>
    <t>Plant water uptake ability</t>
  </si>
  <si>
    <t>Transpiration</t>
  </si>
  <si>
    <t>Intercept (A)of relationship between foliar and root allocation</t>
  </si>
  <si>
    <t>Slope (B) of relationship between foliar and root allocation</t>
  </si>
  <si>
    <t>Ratio of fine root maintenance respiration to biomass production</t>
  </si>
  <si>
    <t>Root maintenance respiration</t>
  </si>
  <si>
    <t>Root carbon allocation</t>
  </si>
  <si>
    <t>Live root turnover to dead root</t>
  </si>
  <si>
    <t>Root N content</t>
  </si>
  <si>
    <t>Soil organic matter decomposition</t>
  </si>
  <si>
    <t xml:space="preserve">Soil mineralized N immobilization, </t>
  </si>
  <si>
    <t>Effect of soil moisture on som decomposition</t>
  </si>
  <si>
    <t>to calculate effect of soil moisture on som decomposition</t>
  </si>
  <si>
    <t>Slope (B) of relationship between mean monthly temperature and soil respiration in PnET II</t>
  </si>
  <si>
    <t>Soil respiration</t>
  </si>
  <si>
    <t>Spruce&amp;Fir</t>
  </si>
  <si>
    <t>Spruce and Fir</t>
  </si>
  <si>
    <t>Typic Northeast hardood forest parameters for reference,  from VB version database</t>
  </si>
  <si>
    <t>Typic Northeast confier forest parameters  for reference,  from VB version database</t>
  </si>
  <si>
    <t>Typic Northeast spruce and fir stand parameters  for reference,  from VB version database</t>
  </si>
  <si>
    <t>min  N concentration in foliar litter</t>
  </si>
  <si>
    <t>g N g-1 dry matter</t>
  </si>
  <si>
    <t>Aber etal 1992</t>
  </si>
  <si>
    <t xml:space="preserve"> Aber etal 1992</t>
  </si>
  <si>
    <t>Peters etal</t>
  </si>
  <si>
    <t>Realease the priliminary version for reference and users and developper to contribute.</t>
  </si>
  <si>
    <t>Douglas fir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</si>
</sst>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3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14" fontId="0" fillId="0" borderId="0" xfId="0" applyNumberFormat="1"/>
    <xf numFmtId="0" fontId="16" fillId="0" borderId="0" xfId="0" applyFont="1"/>
    <xf numFmtId="0" fontId="16" fillId="34" borderId="10" xfId="0" applyFont="1" applyFill="1" applyBorder="1"/>
    <xf numFmtId="0" fontId="0" fillId="34" borderId="11" xfId="0" applyFill="1" applyBorder="1"/>
    <xf numFmtId="0" fontId="0" fillId="34" borderId="12" xfId="0" applyFill="1" applyBorder="1"/>
    <xf numFmtId="0" fontId="0" fillId="34" borderId="13" xfId="0" applyFont="1" applyFill="1" applyBorder="1"/>
    <xf numFmtId="0" fontId="0" fillId="34" borderId="0" xfId="0" applyFill="1" applyBorder="1"/>
    <xf numFmtId="0" fontId="0" fillId="34" borderId="14" xfId="0" applyFill="1" applyBorder="1"/>
    <xf numFmtId="0" fontId="0" fillId="0" borderId="0" xfId="0" applyFill="1"/>
    <xf numFmtId="0" fontId="0" fillId="34" borderId="15" xfId="0" applyFont="1" applyFill="1" applyBorder="1"/>
    <xf numFmtId="0" fontId="0" fillId="34" borderId="16" xfId="0" applyFill="1" applyBorder="1"/>
    <xf numFmtId="0" fontId="0" fillId="34" borderId="17" xfId="0" applyFill="1" applyBorder="1"/>
    <xf numFmtId="0" fontId="0" fillId="0" borderId="0" xfId="0" applyAlignment="1">
      <alignment horizontal="left"/>
    </xf>
    <xf numFmtId="2" fontId="0" fillId="0" borderId="0" xfId="0" applyNumberFormat="1"/>
    <xf numFmtId="0" fontId="0" fillId="34" borderId="13" xfId="0" applyFill="1" applyBorder="1"/>
    <xf numFmtId="0" fontId="16" fillId="0" borderId="18" xfId="0" applyFont="1" applyBorder="1"/>
    <xf numFmtId="0" fontId="16" fillId="0" borderId="0" xfId="0" applyFont="1" applyBorder="1"/>
    <xf numFmtId="0" fontId="0" fillId="0" borderId="0" xfId="0" applyFill="1" applyAlignment="1">
      <alignment wrapText="1"/>
    </xf>
    <xf numFmtId="0" fontId="16" fillId="0" borderId="0" xfId="0" applyFont="1" applyAlignment="1">
      <alignment horizontal="left" wrapText="1" indent="7"/>
    </xf>
    <xf numFmtId="0" fontId="16" fillId="0" borderId="0" xfId="0" applyFont="1" applyFill="1" applyBorder="1"/>
    <xf numFmtId="0" fontId="0" fillId="0" borderId="18" xfId="0" applyBorder="1"/>
    <xf numFmtId="0" fontId="16" fillId="0" borderId="0" xfId="0" applyFont="1" applyFill="1" applyAlignment="1">
      <alignment wrapText="1"/>
    </xf>
    <xf numFmtId="0" fontId="16" fillId="0" borderId="0" xfId="0" applyFont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6" fillId="2" borderId="0" xfId="6" applyAlignment="1">
      <alignment horizontal="left" vertical="top" wrapText="1"/>
    </xf>
    <xf numFmtId="0" fontId="26" fillId="33" borderId="0" xfId="6" applyFont="1" applyFill="1" applyAlignment="1">
      <alignment horizontal="left" vertical="top" wrapText="1"/>
    </xf>
    <xf numFmtId="0" fontId="26" fillId="33" borderId="0" xfId="0" applyFont="1" applyFill="1" applyAlignment="1">
      <alignment horizontal="left" vertical="top"/>
    </xf>
    <xf numFmtId="0" fontId="25" fillId="2" borderId="0" xfId="6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26" fillId="33" borderId="0" xfId="0" applyFont="1" applyFill="1" applyAlignment="1">
      <alignment horizontal="left" vertical="top" wrapText="1"/>
    </xf>
    <xf numFmtId="0" fontId="16" fillId="0" borderId="0" xfId="0" applyFont="1" applyFill="1" applyAlignment="1">
      <alignment horizontal="left" vertical="top" wrapText="1"/>
    </xf>
    <xf numFmtId="2" fontId="16" fillId="0" borderId="0" xfId="0" applyNumberFormat="1" applyFont="1" applyAlignment="1">
      <alignment horizontal="left" vertical="top" wrapText="1"/>
    </xf>
    <xf numFmtId="0" fontId="26" fillId="0" borderId="0" xfId="0" applyFont="1"/>
    <xf numFmtId="0" fontId="16" fillId="0" borderId="18" xfId="0" applyFont="1" applyFill="1" applyBorder="1"/>
    <xf numFmtId="0" fontId="26" fillId="0" borderId="0" xfId="0" applyFont="1" applyFill="1"/>
    <xf numFmtId="0" fontId="26" fillId="0" borderId="0" xfId="6" applyFont="1" applyFill="1" applyAlignment="1">
      <alignment wrapText="1"/>
    </xf>
    <xf numFmtId="0" fontId="26" fillId="0" borderId="0" xfId="0" applyFont="1" applyFill="1" applyAlignment="1">
      <alignment wrapText="1"/>
    </xf>
    <xf numFmtId="0" fontId="16" fillId="0" borderId="0" xfId="0" applyFont="1" applyAlignment="1">
      <alignment horizontal="left" vertical="top" wrapText="1"/>
    </xf>
    <xf numFmtId="0" fontId="16" fillId="0" borderId="18" xfId="0" applyFont="1" applyBorder="1" applyAlignment="1">
      <alignment horizontal="center"/>
    </xf>
    <xf numFmtId="0" fontId="16" fillId="0" borderId="0" xfId="0" applyFont="1" applyAlignment="1">
      <alignment horizontal="left" wrapText="1" indent="7"/>
    </xf>
    <xf numFmtId="0" fontId="6" fillId="0" borderId="0" xfId="6" applyFill="1" applyAlignment="1">
      <alignment horizontal="left" vertical="top" wrapText="1"/>
    </xf>
    <xf numFmtId="0" fontId="6" fillId="35" borderId="0" xfId="6" applyFill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9" workbookViewId="0">
      <selection activeCell="K15" sqref="K15"/>
    </sheetView>
  </sheetViews>
  <sheetFormatPr defaultRowHeight="15" x14ac:dyDescent="0.25"/>
  <cols>
    <col min="1" max="1" width="20.7109375" customWidth="1"/>
    <col min="2" max="2" width="10.7109375" customWidth="1"/>
  </cols>
  <sheetData>
    <row r="1" spans="1:8" ht="15.75" thickBot="1" x14ac:dyDescent="0.3">
      <c r="A1" s="30" t="s">
        <v>169</v>
      </c>
      <c r="B1" s="30"/>
      <c r="C1" s="30"/>
      <c r="D1" s="30"/>
      <c r="E1" s="30"/>
      <c r="F1" s="30"/>
      <c r="G1" s="30"/>
      <c r="H1" s="30"/>
    </row>
    <row r="3" spans="1:8" x14ac:dyDescent="0.25">
      <c r="A3" s="11" t="s">
        <v>129</v>
      </c>
      <c r="B3" s="10">
        <v>41417</v>
      </c>
    </row>
    <row r="4" spans="1:8" x14ac:dyDescent="0.25">
      <c r="A4" s="11" t="s">
        <v>130</v>
      </c>
      <c r="B4" s="10">
        <f ca="1">TODAY()</f>
        <v>41579</v>
      </c>
    </row>
    <row r="8" spans="1:8" x14ac:dyDescent="0.25">
      <c r="A8" s="11" t="s">
        <v>123</v>
      </c>
    </row>
    <row r="9" spans="1:8" x14ac:dyDescent="0.25">
      <c r="A9" s="11"/>
    </row>
    <row r="10" spans="1:8" x14ac:dyDescent="0.25">
      <c r="A10" s="11"/>
      <c r="B10" t="s">
        <v>124</v>
      </c>
      <c r="D10" t="s">
        <v>132</v>
      </c>
    </row>
    <row r="11" spans="1:8" x14ac:dyDescent="0.25">
      <c r="A11" s="11"/>
      <c r="B11" t="s">
        <v>125</v>
      </c>
      <c r="D11" t="s">
        <v>132</v>
      </c>
    </row>
    <row r="12" spans="1:8" x14ac:dyDescent="0.25">
      <c r="A12" s="11"/>
      <c r="B12" t="s">
        <v>127</v>
      </c>
      <c r="D12" t="s">
        <v>132</v>
      </c>
    </row>
    <row r="13" spans="1:8" x14ac:dyDescent="0.25">
      <c r="A13" s="11"/>
      <c r="B13" t="s">
        <v>128</v>
      </c>
      <c r="D13" t="s">
        <v>132</v>
      </c>
    </row>
    <row r="14" spans="1:8" x14ac:dyDescent="0.25">
      <c r="A14" s="11"/>
      <c r="B14" t="s">
        <v>126</v>
      </c>
      <c r="D14" t="s">
        <v>132</v>
      </c>
    </row>
    <row r="15" spans="1:8" x14ac:dyDescent="0.25">
      <c r="A15" s="11"/>
      <c r="B15" t="s">
        <v>164</v>
      </c>
      <c r="D15" t="s">
        <v>132</v>
      </c>
    </row>
    <row r="16" spans="1:8" x14ac:dyDescent="0.25">
      <c r="A16" s="11"/>
    </row>
    <row r="17" spans="1:8" x14ac:dyDescent="0.25">
      <c r="A17" s="11"/>
      <c r="B17" t="s">
        <v>152</v>
      </c>
    </row>
    <row r="18" spans="1:8" x14ac:dyDescent="0.25">
      <c r="A18" s="11"/>
    </row>
    <row r="19" spans="1:8" x14ac:dyDescent="0.25">
      <c r="A19" s="11"/>
    </row>
    <row r="20" spans="1:8" x14ac:dyDescent="0.25">
      <c r="A20" s="11"/>
    </row>
    <row r="21" spans="1:8" x14ac:dyDescent="0.25">
      <c r="A21" s="11"/>
    </row>
    <row r="22" spans="1:8" x14ac:dyDescent="0.25">
      <c r="A22" s="11"/>
    </row>
    <row r="23" spans="1:8" x14ac:dyDescent="0.25">
      <c r="A23" s="11" t="s">
        <v>131</v>
      </c>
    </row>
    <row r="24" spans="1:8" x14ac:dyDescent="0.25">
      <c r="A24" s="11"/>
      <c r="B24" t="s">
        <v>140</v>
      </c>
    </row>
    <row r="25" spans="1:8" ht="15.75" thickBot="1" x14ac:dyDescent="0.3">
      <c r="A25" s="30"/>
      <c r="B25" s="30"/>
      <c r="C25" s="30"/>
      <c r="D25" s="30"/>
      <c r="E25" s="30"/>
      <c r="F25" s="30"/>
      <c r="G25" s="30"/>
      <c r="H25" s="30"/>
    </row>
    <row r="29" spans="1:8" x14ac:dyDescent="0.25">
      <c r="A29" s="11" t="s">
        <v>154</v>
      </c>
      <c r="C29" t="s">
        <v>157</v>
      </c>
    </row>
    <row r="30" spans="1:8" x14ac:dyDescent="0.25">
      <c r="A30" s="11" t="s">
        <v>155</v>
      </c>
      <c r="C30" t="s">
        <v>158</v>
      </c>
    </row>
    <row r="31" spans="1:8" x14ac:dyDescent="0.25">
      <c r="A31" s="11" t="s">
        <v>156</v>
      </c>
      <c r="C31" t="s">
        <v>159</v>
      </c>
    </row>
    <row r="32" spans="1:8" x14ac:dyDescent="0.25">
      <c r="A32" s="11" t="s">
        <v>142</v>
      </c>
      <c r="C32" t="s">
        <v>160</v>
      </c>
    </row>
    <row r="33" spans="1:3" x14ac:dyDescent="0.25">
      <c r="A33" s="11" t="s">
        <v>161</v>
      </c>
      <c r="C33" t="s">
        <v>168</v>
      </c>
    </row>
    <row r="34" spans="1:3" x14ac:dyDescent="0.25">
      <c r="A34" s="11" t="s">
        <v>162</v>
      </c>
      <c r="C34" t="s">
        <v>163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D26" sqref="D26"/>
    </sheetView>
  </sheetViews>
  <sheetFormatPr defaultRowHeight="15" x14ac:dyDescent="0.25"/>
  <cols>
    <col min="1" max="1" width="16.28515625" customWidth="1"/>
  </cols>
  <sheetData>
    <row r="1" spans="1:17" x14ac:dyDescent="0.25">
      <c r="A1" s="12" t="s">
        <v>137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4"/>
    </row>
    <row r="2" spans="1:17" x14ac:dyDescent="0.25">
      <c r="A2" s="15" t="s">
        <v>135</v>
      </c>
      <c r="B2" s="16" t="s">
        <v>14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7"/>
    </row>
    <row r="3" spans="1:17" x14ac:dyDescent="0.25">
      <c r="A3" t="s">
        <v>133</v>
      </c>
      <c r="B3" s="16" t="s">
        <v>138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7"/>
    </row>
    <row r="4" spans="1:17" x14ac:dyDescent="0.25">
      <c r="A4" s="19" t="s">
        <v>101</v>
      </c>
      <c r="B4" s="20" t="s">
        <v>139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</row>
    <row r="5" spans="1:17" x14ac:dyDescent="0.25">
      <c r="B5" s="22"/>
      <c r="E5" s="23"/>
    </row>
    <row r="6" spans="1:17" x14ac:dyDescent="0.25">
      <c r="A6" s="12" t="s">
        <v>141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4"/>
    </row>
    <row r="7" spans="1:17" x14ac:dyDescent="0.25">
      <c r="A7" s="15" t="s">
        <v>135</v>
      </c>
      <c r="B7" s="16" t="s">
        <v>14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7"/>
    </row>
    <row r="8" spans="1:17" x14ac:dyDescent="0.25">
      <c r="A8" s="15" t="s">
        <v>142</v>
      </c>
      <c r="B8" s="16" t="s">
        <v>183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7"/>
    </row>
    <row r="9" spans="1:17" x14ac:dyDescent="0.25">
      <c r="A9" s="15" t="s">
        <v>14</v>
      </c>
      <c r="B9" s="16" t="s">
        <v>184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7"/>
    </row>
    <row r="10" spans="1:17" s="18" customFormat="1" x14ac:dyDescent="0.25">
      <c r="A10" s="15" t="s">
        <v>16</v>
      </c>
      <c r="B10" s="16" t="s">
        <v>185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7"/>
    </row>
    <row r="11" spans="1:17" x14ac:dyDescent="0.25">
      <c r="A11" s="15" t="s">
        <v>13</v>
      </c>
      <c r="B11" s="16" t="s">
        <v>186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7"/>
    </row>
    <row r="12" spans="1:17" x14ac:dyDescent="0.25">
      <c r="A12" s="15" t="s">
        <v>117</v>
      </c>
      <c r="B12" s="16" t="s">
        <v>187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7"/>
    </row>
    <row r="13" spans="1:17" x14ac:dyDescent="0.25">
      <c r="A13" s="24" t="s">
        <v>113</v>
      </c>
      <c r="B13" s="16" t="s">
        <v>302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7"/>
    </row>
    <row r="14" spans="1:17" x14ac:dyDescent="0.25">
      <c r="A14" s="16" t="s">
        <v>166</v>
      </c>
      <c r="B14" s="16" t="s">
        <v>303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</row>
    <row r="15" spans="1:17" x14ac:dyDescent="0.25">
      <c r="A15" s="20" t="s">
        <v>301</v>
      </c>
      <c r="B15" s="20" t="s">
        <v>304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1"/>
    </row>
    <row r="18" spans="1:17" x14ac:dyDescent="0.25">
      <c r="A18" s="12" t="s">
        <v>153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4"/>
    </row>
    <row r="19" spans="1:17" x14ac:dyDescent="0.25">
      <c r="A19" s="15" t="s">
        <v>189</v>
      </c>
      <c r="B19" s="16" t="s">
        <v>14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7"/>
    </row>
    <row r="20" spans="1:17" x14ac:dyDescent="0.25">
      <c r="A20" s="15" t="s">
        <v>147</v>
      </c>
      <c r="B20" s="16" t="s">
        <v>188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7"/>
    </row>
    <row r="21" spans="1:17" x14ac:dyDescent="0.25">
      <c r="A21" s="15" t="s">
        <v>149</v>
      </c>
      <c r="B21" s="16" t="s">
        <v>190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7"/>
    </row>
    <row r="22" spans="1:17" s="18" customFormat="1" x14ac:dyDescent="0.25">
      <c r="A22" s="15" t="s">
        <v>148</v>
      </c>
      <c r="B22" s="16" t="s">
        <v>191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7"/>
    </row>
    <row r="23" spans="1:17" x14ac:dyDescent="0.25">
      <c r="A23" s="15" t="s">
        <v>192</v>
      </c>
      <c r="B23" s="16" t="s">
        <v>193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7"/>
    </row>
    <row r="24" spans="1:17" x14ac:dyDescent="0.25">
      <c r="A24" s="20" t="s">
        <v>142</v>
      </c>
      <c r="B24" s="20" t="s">
        <v>194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9" sqref="F19"/>
    </sheetView>
  </sheetViews>
  <sheetFormatPr defaultRowHeight="15" x14ac:dyDescent="0.25"/>
  <cols>
    <col min="1" max="1" width="15" customWidth="1"/>
  </cols>
  <sheetData>
    <row r="1" spans="1:2" x14ac:dyDescent="0.25">
      <c r="A1" s="11" t="s">
        <v>133</v>
      </c>
      <c r="B1" s="11" t="s">
        <v>101</v>
      </c>
    </row>
    <row r="2" spans="1:2" x14ac:dyDescent="0.25">
      <c r="A2" s="10">
        <v>41417</v>
      </c>
      <c r="B2" t="s">
        <v>134</v>
      </c>
    </row>
    <row r="3" spans="1:2" x14ac:dyDescent="0.25">
      <c r="A3" s="10">
        <v>41577</v>
      </c>
      <c r="B3" t="s">
        <v>310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workbookViewId="0">
      <pane xSplit="2" ySplit="1" topLeftCell="D2" activePane="bottomRight" state="frozen"/>
      <selection pane="topRight" activeCell="B1" sqref="B1"/>
      <selection pane="bottomLeft" activeCell="A2" sqref="A2"/>
      <selection pane="bottomRight" activeCell="G41" sqref="G41"/>
    </sheetView>
  </sheetViews>
  <sheetFormatPr defaultRowHeight="15" x14ac:dyDescent="0.25"/>
  <cols>
    <col min="1" max="1" width="11.42578125" customWidth="1"/>
    <col min="2" max="2" width="17.7109375" bestFit="1" customWidth="1"/>
    <col min="3" max="3" width="56.5703125" customWidth="1"/>
    <col min="4" max="4" width="21" bestFit="1" customWidth="1"/>
    <col min="5" max="5" width="9.7109375" bestFit="1" customWidth="1"/>
    <col min="6" max="6" width="43.85546875" bestFit="1" customWidth="1"/>
    <col min="7" max="7" width="19.7109375" bestFit="1" customWidth="1"/>
    <col min="8" max="8" width="8.85546875" style="18"/>
  </cols>
  <sheetData>
    <row r="1" spans="1:9" s="25" customFormat="1" ht="15.75" thickBot="1" x14ac:dyDescent="0.3">
      <c r="A1" s="49" t="s">
        <v>142</v>
      </c>
      <c r="B1" s="49"/>
      <c r="C1" s="25" t="s">
        <v>14</v>
      </c>
      <c r="D1" s="25" t="s">
        <v>16</v>
      </c>
      <c r="E1" s="25" t="s">
        <v>13</v>
      </c>
      <c r="F1" s="25" t="s">
        <v>117</v>
      </c>
      <c r="G1" s="25" t="s">
        <v>113</v>
      </c>
      <c r="H1" s="44" t="s">
        <v>77</v>
      </c>
      <c r="I1" s="25" t="s">
        <v>300</v>
      </c>
    </row>
    <row r="2" spans="1:9" s="26" customFormat="1" x14ac:dyDescent="0.25">
      <c r="A2" s="26" t="s">
        <v>136</v>
      </c>
      <c r="B2" s="26" t="s">
        <v>27</v>
      </c>
      <c r="C2" t="s">
        <v>145</v>
      </c>
      <c r="D2" t="s">
        <v>197</v>
      </c>
      <c r="E2" t="s">
        <v>198</v>
      </c>
      <c r="F2" t="s">
        <v>237</v>
      </c>
      <c r="H2" s="29"/>
    </row>
    <row r="3" spans="1:9" s="29" customFormat="1" x14ac:dyDescent="0.25">
      <c r="B3" s="29" t="s">
        <v>28</v>
      </c>
      <c r="C3" t="s">
        <v>201</v>
      </c>
      <c r="D3" t="s">
        <v>29</v>
      </c>
      <c r="E3" t="s">
        <v>198</v>
      </c>
      <c r="F3" t="s">
        <v>217</v>
      </c>
    </row>
    <row r="4" spans="1:9" s="29" customFormat="1" x14ac:dyDescent="0.25">
      <c r="B4" s="29" t="s">
        <v>200</v>
      </c>
      <c r="C4" t="s">
        <v>202</v>
      </c>
      <c r="D4"/>
      <c r="E4" t="s">
        <v>198</v>
      </c>
      <c r="F4" t="s">
        <v>218</v>
      </c>
    </row>
    <row r="5" spans="1:9" x14ac:dyDescent="0.25">
      <c r="B5" s="29" t="s">
        <v>203</v>
      </c>
      <c r="C5" t="s">
        <v>204</v>
      </c>
      <c r="D5" t="s">
        <v>205</v>
      </c>
      <c r="E5" t="s">
        <v>198</v>
      </c>
      <c r="F5" t="s">
        <v>219</v>
      </c>
    </row>
    <row r="6" spans="1:9" s="29" customFormat="1" x14ac:dyDescent="0.25">
      <c r="B6" s="29" t="s">
        <v>195</v>
      </c>
      <c r="C6" t="s">
        <v>196</v>
      </c>
      <c r="D6"/>
      <c r="E6" t="s">
        <v>198</v>
      </c>
      <c r="F6" t="s">
        <v>219</v>
      </c>
    </row>
    <row r="7" spans="1:9" s="29" customFormat="1" x14ac:dyDescent="0.25">
      <c r="B7" s="29" t="s">
        <v>199</v>
      </c>
      <c r="C7" t="s">
        <v>206</v>
      </c>
      <c r="D7"/>
      <c r="E7" t="s">
        <v>198</v>
      </c>
      <c r="F7" t="s">
        <v>220</v>
      </c>
    </row>
    <row r="8" spans="1:9" s="26" customFormat="1" x14ac:dyDescent="0.25">
      <c r="B8" s="26" t="s">
        <v>207</v>
      </c>
      <c r="C8" t="s">
        <v>212</v>
      </c>
      <c r="D8"/>
      <c r="E8" t="s">
        <v>198</v>
      </c>
      <c r="F8" t="s">
        <v>221</v>
      </c>
      <c r="H8" s="29"/>
    </row>
    <row r="9" spans="1:9" s="26" customFormat="1" x14ac:dyDescent="0.25">
      <c r="B9" s="26" t="s">
        <v>209</v>
      </c>
      <c r="C9" t="s">
        <v>214</v>
      </c>
      <c r="D9"/>
      <c r="E9" t="s">
        <v>198</v>
      </c>
      <c r="F9" t="s">
        <v>222</v>
      </c>
      <c r="H9" s="29"/>
    </row>
    <row r="10" spans="1:9" s="26" customFormat="1" x14ac:dyDescent="0.25">
      <c r="B10" s="26" t="s">
        <v>208</v>
      </c>
      <c r="C10" t="s">
        <v>213</v>
      </c>
      <c r="D10"/>
      <c r="E10" t="s">
        <v>198</v>
      </c>
      <c r="F10" t="s">
        <v>223</v>
      </c>
      <c r="H10" s="29"/>
    </row>
    <row r="11" spans="1:9" s="26" customFormat="1" x14ac:dyDescent="0.25">
      <c r="B11" s="26" t="s">
        <v>210</v>
      </c>
      <c r="C11" t="s">
        <v>215</v>
      </c>
      <c r="D11"/>
      <c r="E11" t="s">
        <v>198</v>
      </c>
      <c r="F11" t="s">
        <v>224</v>
      </c>
      <c r="H11" s="29"/>
    </row>
    <row r="12" spans="1:9" s="26" customFormat="1" x14ac:dyDescent="0.25">
      <c r="B12" s="26" t="s">
        <v>211</v>
      </c>
      <c r="C12" t="s">
        <v>216</v>
      </c>
      <c r="D12" t="s">
        <v>232</v>
      </c>
      <c r="E12" t="s">
        <v>198</v>
      </c>
      <c r="F12" t="s">
        <v>236</v>
      </c>
      <c r="H12" s="29"/>
    </row>
    <row r="13" spans="1:9" s="26" customFormat="1" x14ac:dyDescent="0.25">
      <c r="C13"/>
      <c r="D13"/>
      <c r="H13" s="29"/>
    </row>
    <row r="14" spans="1:9" ht="16.899999999999999" customHeight="1" x14ac:dyDescent="0.25">
      <c r="A14" s="11" t="s">
        <v>150</v>
      </c>
      <c r="B14" s="11" t="s">
        <v>45</v>
      </c>
      <c r="C14" t="s">
        <v>225</v>
      </c>
      <c r="D14" t="s">
        <v>226</v>
      </c>
      <c r="E14" t="s">
        <v>167</v>
      </c>
      <c r="F14" t="s">
        <v>238</v>
      </c>
      <c r="G14">
        <v>-46</v>
      </c>
      <c r="H14" s="45">
        <v>5.3</v>
      </c>
      <c r="I14">
        <v>5.3</v>
      </c>
    </row>
    <row r="15" spans="1:9" x14ac:dyDescent="0.25">
      <c r="A15" s="11"/>
      <c r="B15" s="11" t="s">
        <v>46</v>
      </c>
      <c r="C15" t="s">
        <v>227</v>
      </c>
      <c r="D15" t="s">
        <v>226</v>
      </c>
      <c r="E15" t="s">
        <v>167</v>
      </c>
      <c r="F15" t="s">
        <v>238</v>
      </c>
      <c r="G15">
        <v>71.900000000000006</v>
      </c>
      <c r="H15" s="45">
        <v>21.5</v>
      </c>
      <c r="I15">
        <v>21.5</v>
      </c>
    </row>
    <row r="16" spans="1:9" x14ac:dyDescent="0.25">
      <c r="A16" s="11"/>
      <c r="B16" s="11" t="s">
        <v>51</v>
      </c>
      <c r="C16" t="s">
        <v>228</v>
      </c>
      <c r="D16" t="s">
        <v>119</v>
      </c>
      <c r="E16" t="s">
        <v>167</v>
      </c>
      <c r="F16" t="s">
        <v>239</v>
      </c>
      <c r="G16">
        <v>0.75</v>
      </c>
      <c r="H16" s="45">
        <v>0.75</v>
      </c>
      <c r="I16">
        <v>0.75</v>
      </c>
    </row>
    <row r="17" spans="1:9" x14ac:dyDescent="0.25">
      <c r="A17" s="11"/>
      <c r="B17" s="11" t="s">
        <v>47</v>
      </c>
      <c r="C17" s="43" t="s">
        <v>229</v>
      </c>
      <c r="D17" t="s">
        <v>119</v>
      </c>
      <c r="E17" t="s">
        <v>167</v>
      </c>
      <c r="F17" t="s">
        <v>240</v>
      </c>
      <c r="G17">
        <v>0.1</v>
      </c>
      <c r="H17" s="45">
        <v>0.1</v>
      </c>
      <c r="I17">
        <v>0.1</v>
      </c>
    </row>
    <row r="18" spans="1:9" x14ac:dyDescent="0.25">
      <c r="A18" s="11"/>
      <c r="B18" s="11" t="s">
        <v>68</v>
      </c>
      <c r="C18" t="s">
        <v>74</v>
      </c>
      <c r="D18" t="s">
        <v>233</v>
      </c>
      <c r="E18" t="s">
        <v>167</v>
      </c>
      <c r="F18" t="s">
        <v>241</v>
      </c>
      <c r="G18">
        <v>0.45</v>
      </c>
      <c r="H18" s="46">
        <v>0.45</v>
      </c>
      <c r="I18">
        <v>0.45</v>
      </c>
    </row>
    <row r="19" spans="1:9" x14ac:dyDescent="0.25">
      <c r="A19" s="11"/>
      <c r="B19" s="11" t="s">
        <v>59</v>
      </c>
      <c r="C19" t="s">
        <v>65</v>
      </c>
      <c r="D19" t="s">
        <v>230</v>
      </c>
      <c r="E19" t="s">
        <v>167</v>
      </c>
      <c r="F19" t="s">
        <v>242</v>
      </c>
      <c r="G19">
        <v>0.05</v>
      </c>
      <c r="H19" s="45">
        <v>0.05</v>
      </c>
      <c r="I19">
        <v>0.05</v>
      </c>
    </row>
    <row r="20" spans="1:9" x14ac:dyDescent="0.25">
      <c r="A20" s="11"/>
      <c r="B20" s="11" t="s">
        <v>60</v>
      </c>
      <c r="C20" t="s">
        <v>65</v>
      </c>
      <c r="D20" t="s">
        <v>230</v>
      </c>
      <c r="E20" t="s">
        <v>167</v>
      </c>
      <c r="F20" t="s">
        <v>242</v>
      </c>
      <c r="G20">
        <v>2</v>
      </c>
      <c r="H20" s="45">
        <v>2</v>
      </c>
      <c r="I20">
        <v>2</v>
      </c>
    </row>
    <row r="21" spans="1:9" x14ac:dyDescent="0.25">
      <c r="A21" s="11"/>
      <c r="B21" s="11" t="s">
        <v>103</v>
      </c>
      <c r="C21" t="s">
        <v>231</v>
      </c>
      <c r="D21" t="s">
        <v>19</v>
      </c>
      <c r="E21" t="s">
        <v>167</v>
      </c>
      <c r="F21" t="s">
        <v>243</v>
      </c>
      <c r="G21">
        <v>300</v>
      </c>
      <c r="H21" s="45">
        <v>800</v>
      </c>
      <c r="I21">
        <v>1000</v>
      </c>
    </row>
    <row r="22" spans="1:9" x14ac:dyDescent="0.25">
      <c r="A22" s="11"/>
      <c r="B22" s="11" t="s">
        <v>104</v>
      </c>
      <c r="C22" t="s">
        <v>235</v>
      </c>
      <c r="D22" t="s">
        <v>19</v>
      </c>
      <c r="E22" t="s">
        <v>167</v>
      </c>
      <c r="F22" t="s">
        <v>244</v>
      </c>
      <c r="G22">
        <v>0</v>
      </c>
      <c r="H22" s="45">
        <v>460</v>
      </c>
      <c r="I22">
        <v>750</v>
      </c>
    </row>
    <row r="23" spans="1:9" x14ac:dyDescent="0.25">
      <c r="A23" s="11"/>
      <c r="B23" s="11" t="s">
        <v>38</v>
      </c>
      <c r="C23" t="s">
        <v>246</v>
      </c>
      <c r="D23" t="s">
        <v>39</v>
      </c>
      <c r="E23" t="s">
        <v>167</v>
      </c>
      <c r="F23" t="s">
        <v>259</v>
      </c>
      <c r="G23">
        <v>100</v>
      </c>
      <c r="H23" s="45">
        <v>900</v>
      </c>
      <c r="I23">
        <v>300</v>
      </c>
    </row>
    <row r="24" spans="1:9" x14ac:dyDescent="0.25">
      <c r="A24" s="11"/>
      <c r="B24" s="11" t="s">
        <v>40</v>
      </c>
      <c r="C24" t="s">
        <v>245</v>
      </c>
      <c r="D24" t="s">
        <v>39</v>
      </c>
      <c r="E24" t="s">
        <v>167</v>
      </c>
      <c r="F24" t="s">
        <v>258</v>
      </c>
      <c r="G24">
        <v>900</v>
      </c>
      <c r="H24" s="45">
        <v>1600</v>
      </c>
      <c r="I24">
        <v>1400</v>
      </c>
    </row>
    <row r="25" spans="1:9" x14ac:dyDescent="0.25">
      <c r="A25" s="11"/>
      <c r="B25" s="11" t="s">
        <v>71</v>
      </c>
      <c r="C25" t="s">
        <v>165</v>
      </c>
      <c r="E25" t="s">
        <v>167</v>
      </c>
      <c r="F25" t="s">
        <v>247</v>
      </c>
      <c r="G25">
        <v>0.25</v>
      </c>
      <c r="H25" s="45">
        <v>0.25</v>
      </c>
      <c r="I25">
        <v>0.25</v>
      </c>
    </row>
    <row r="26" spans="1:9" x14ac:dyDescent="0.25">
      <c r="A26" s="11"/>
      <c r="B26" s="11" t="s">
        <v>48</v>
      </c>
      <c r="C26" t="s">
        <v>49</v>
      </c>
      <c r="D26" t="s">
        <v>248</v>
      </c>
      <c r="E26" t="s">
        <v>167</v>
      </c>
      <c r="F26" t="s">
        <v>249</v>
      </c>
      <c r="G26">
        <v>200</v>
      </c>
      <c r="H26" s="45">
        <v>200</v>
      </c>
      <c r="I26">
        <v>200</v>
      </c>
    </row>
    <row r="27" spans="1:9" x14ac:dyDescent="0.25">
      <c r="A27" s="11"/>
      <c r="B27" s="11" t="s">
        <v>30</v>
      </c>
      <c r="C27" t="s">
        <v>108</v>
      </c>
      <c r="E27" t="s">
        <v>167</v>
      </c>
      <c r="F27" t="s">
        <v>250</v>
      </c>
      <c r="G27">
        <v>0.57999999999999996</v>
      </c>
      <c r="H27" s="45">
        <v>0.5</v>
      </c>
      <c r="I27">
        <v>0.5</v>
      </c>
    </row>
    <row r="28" spans="1:9" x14ac:dyDescent="0.25">
      <c r="A28" s="11"/>
      <c r="B28" s="11" t="s">
        <v>55</v>
      </c>
      <c r="C28" t="s">
        <v>56</v>
      </c>
      <c r="D28" t="s">
        <v>54</v>
      </c>
      <c r="E28" t="s">
        <v>167</v>
      </c>
      <c r="F28" t="s">
        <v>251</v>
      </c>
      <c r="G28">
        <v>4</v>
      </c>
      <c r="H28" s="45">
        <v>4</v>
      </c>
      <c r="I28">
        <v>0</v>
      </c>
    </row>
    <row r="29" spans="1:9" x14ac:dyDescent="0.25">
      <c r="A29" s="11"/>
      <c r="B29" s="11" t="s">
        <v>52</v>
      </c>
      <c r="C29" t="s">
        <v>53</v>
      </c>
      <c r="D29" t="s">
        <v>54</v>
      </c>
      <c r="E29" t="s">
        <v>167</v>
      </c>
      <c r="F29" t="s">
        <v>251</v>
      </c>
      <c r="G29">
        <v>24</v>
      </c>
      <c r="H29" s="45">
        <v>24</v>
      </c>
      <c r="I29">
        <v>20</v>
      </c>
    </row>
    <row r="30" spans="1:9" x14ac:dyDescent="0.25">
      <c r="A30" s="11"/>
      <c r="B30" s="11" t="s">
        <v>57</v>
      </c>
      <c r="C30" t="s">
        <v>58</v>
      </c>
      <c r="E30" t="s">
        <v>167</v>
      </c>
      <c r="F30" t="s">
        <v>252</v>
      </c>
      <c r="G30">
        <v>2</v>
      </c>
      <c r="H30" s="45">
        <v>2</v>
      </c>
      <c r="I30">
        <v>2</v>
      </c>
    </row>
    <row r="31" spans="1:9" x14ac:dyDescent="0.25">
      <c r="A31" s="11"/>
      <c r="B31" s="11" t="s">
        <v>34</v>
      </c>
      <c r="C31" t="s">
        <v>254</v>
      </c>
      <c r="D31" t="s">
        <v>19</v>
      </c>
      <c r="E31" t="s">
        <v>167</v>
      </c>
      <c r="F31" t="s">
        <v>255</v>
      </c>
      <c r="G31">
        <v>100</v>
      </c>
      <c r="H31" s="45">
        <v>200</v>
      </c>
      <c r="I31">
        <v>170</v>
      </c>
    </row>
    <row r="32" spans="1:9" x14ac:dyDescent="0.25">
      <c r="A32" s="11"/>
      <c r="B32" s="11" t="s">
        <v>35</v>
      </c>
      <c r="C32" t="s">
        <v>253</v>
      </c>
      <c r="D32" t="s">
        <v>50</v>
      </c>
      <c r="E32" t="s">
        <v>167</v>
      </c>
      <c r="F32" t="s">
        <v>255</v>
      </c>
      <c r="G32">
        <v>0.2</v>
      </c>
      <c r="H32" s="45">
        <v>0</v>
      </c>
      <c r="I32">
        <v>0</v>
      </c>
    </row>
    <row r="33" spans="1:9" x14ac:dyDescent="0.25">
      <c r="A33" s="11"/>
      <c r="B33" s="11" t="s">
        <v>102</v>
      </c>
      <c r="C33" t="s">
        <v>109</v>
      </c>
      <c r="D33" t="s">
        <v>256</v>
      </c>
      <c r="E33" t="s">
        <v>167</v>
      </c>
      <c r="F33" t="s">
        <v>257</v>
      </c>
      <c r="G33">
        <v>270</v>
      </c>
      <c r="H33" s="47">
        <v>270</v>
      </c>
      <c r="I33">
        <v>270</v>
      </c>
    </row>
    <row r="34" spans="1:9" x14ac:dyDescent="0.25">
      <c r="A34" s="11"/>
      <c r="B34" s="11" t="s">
        <v>36</v>
      </c>
      <c r="C34" t="s">
        <v>37</v>
      </c>
      <c r="D34" t="s">
        <v>100</v>
      </c>
      <c r="E34" t="s">
        <v>167</v>
      </c>
      <c r="F34" t="s">
        <v>260</v>
      </c>
      <c r="G34">
        <v>0.95</v>
      </c>
      <c r="H34" s="45">
        <v>0.3</v>
      </c>
      <c r="I34">
        <v>0.3</v>
      </c>
    </row>
    <row r="35" spans="1:9" x14ac:dyDescent="0.25">
      <c r="A35" s="11"/>
      <c r="B35" s="11" t="s">
        <v>98</v>
      </c>
      <c r="C35" t="s">
        <v>261</v>
      </c>
      <c r="D35" t="s">
        <v>262</v>
      </c>
      <c r="E35" t="s">
        <v>167</v>
      </c>
      <c r="F35" t="s">
        <v>263</v>
      </c>
      <c r="G35">
        <v>2.2999999999999998</v>
      </c>
      <c r="H35" s="45">
        <v>1.1000000000000001</v>
      </c>
      <c r="I35">
        <v>0.8</v>
      </c>
    </row>
    <row r="36" spans="1:9" x14ac:dyDescent="0.25">
      <c r="A36" s="11"/>
      <c r="B36" s="11" t="s">
        <v>10</v>
      </c>
      <c r="C36" t="s">
        <v>305</v>
      </c>
      <c r="D36" t="s">
        <v>306</v>
      </c>
      <c r="E36" t="s">
        <v>167</v>
      </c>
      <c r="F36" t="s">
        <v>264</v>
      </c>
      <c r="G36">
        <v>8.9999999999999993E-3</v>
      </c>
      <c r="H36" s="45">
        <v>4.0000000000000001E-3</v>
      </c>
      <c r="I36">
        <v>3.5000000000000001E-3</v>
      </c>
    </row>
    <row r="37" spans="1:9" x14ac:dyDescent="0.25">
      <c r="A37" s="11"/>
      <c r="B37" s="11" t="s">
        <v>120</v>
      </c>
      <c r="C37" t="s">
        <v>265</v>
      </c>
      <c r="D37" t="s">
        <v>119</v>
      </c>
      <c r="E37" t="s">
        <v>167</v>
      </c>
      <c r="F37" t="s">
        <v>266</v>
      </c>
      <c r="G37">
        <v>0.5</v>
      </c>
      <c r="H37" s="45">
        <v>0.5</v>
      </c>
      <c r="I37">
        <v>0.5</v>
      </c>
    </row>
    <row r="38" spans="1:9" x14ac:dyDescent="0.25">
      <c r="A38" s="11"/>
      <c r="B38" s="11" t="s">
        <v>12</v>
      </c>
      <c r="C38" t="s">
        <v>25</v>
      </c>
      <c r="E38" t="s">
        <v>167</v>
      </c>
      <c r="F38" t="s">
        <v>26</v>
      </c>
      <c r="G38">
        <v>0.6</v>
      </c>
      <c r="H38" s="45">
        <v>0.7</v>
      </c>
      <c r="I38">
        <v>0.6</v>
      </c>
    </row>
    <row r="39" spans="1:9" x14ac:dyDescent="0.25">
      <c r="A39" s="11"/>
      <c r="B39" s="11" t="s">
        <v>31</v>
      </c>
      <c r="C39" t="s">
        <v>32</v>
      </c>
      <c r="D39" t="s">
        <v>33</v>
      </c>
      <c r="E39" t="s">
        <v>167</v>
      </c>
      <c r="F39" t="s">
        <v>244</v>
      </c>
      <c r="G39">
        <v>1</v>
      </c>
      <c r="H39" s="45">
        <v>2.25</v>
      </c>
      <c r="I39">
        <v>4</v>
      </c>
    </row>
    <row r="40" spans="1:9" x14ac:dyDescent="0.25">
      <c r="A40" s="11"/>
      <c r="B40" s="11" t="s">
        <v>5</v>
      </c>
      <c r="C40" t="s">
        <v>18</v>
      </c>
      <c r="D40" t="s">
        <v>267</v>
      </c>
      <c r="E40" t="s">
        <v>167</v>
      </c>
      <c r="F40" t="s">
        <v>268</v>
      </c>
      <c r="G40">
        <v>20</v>
      </c>
      <c r="H40" s="45">
        <v>20</v>
      </c>
      <c r="I40">
        <v>20</v>
      </c>
    </row>
    <row r="41" spans="1:9" x14ac:dyDescent="0.25">
      <c r="A41" s="11"/>
      <c r="B41" s="11" t="s">
        <v>42</v>
      </c>
      <c r="C41" t="s">
        <v>44</v>
      </c>
      <c r="D41" t="s">
        <v>39</v>
      </c>
      <c r="E41" t="s">
        <v>167</v>
      </c>
      <c r="F41" t="s">
        <v>269</v>
      </c>
      <c r="G41">
        <v>900</v>
      </c>
      <c r="H41" s="45">
        <v>900</v>
      </c>
      <c r="I41">
        <v>300</v>
      </c>
    </row>
    <row r="42" spans="1:9" x14ac:dyDescent="0.25">
      <c r="A42" s="11"/>
      <c r="B42" s="11" t="s">
        <v>41</v>
      </c>
      <c r="C42" t="s">
        <v>43</v>
      </c>
      <c r="D42" t="s">
        <v>39</v>
      </c>
      <c r="E42" t="s">
        <v>167</v>
      </c>
      <c r="F42" t="s">
        <v>269</v>
      </c>
      <c r="G42">
        <v>1600</v>
      </c>
      <c r="H42" s="45">
        <v>1600</v>
      </c>
      <c r="I42">
        <v>1400</v>
      </c>
    </row>
    <row r="43" spans="1:9" x14ac:dyDescent="0.25">
      <c r="A43" s="11"/>
      <c r="B43" s="11" t="s">
        <v>72</v>
      </c>
      <c r="C43" t="s">
        <v>270</v>
      </c>
      <c r="D43" t="s">
        <v>119</v>
      </c>
      <c r="E43" t="s">
        <v>167</v>
      </c>
      <c r="F43" t="s">
        <v>272</v>
      </c>
      <c r="G43">
        <v>7.0000000000000007E-2</v>
      </c>
      <c r="H43" s="46">
        <v>7.0000000000000007E-2</v>
      </c>
      <c r="I43">
        <v>7.0000000000000007E-2</v>
      </c>
    </row>
    <row r="44" spans="1:9" x14ac:dyDescent="0.25">
      <c r="A44" s="11"/>
      <c r="B44" s="11" t="s">
        <v>0</v>
      </c>
      <c r="C44" t="s">
        <v>271</v>
      </c>
      <c r="D44" t="s">
        <v>17</v>
      </c>
      <c r="E44" t="s">
        <v>167</v>
      </c>
      <c r="F44" t="s">
        <v>26</v>
      </c>
      <c r="G44">
        <v>2.5000000000000001E-2</v>
      </c>
      <c r="H44" s="45">
        <v>2.5000000000000001E-2</v>
      </c>
      <c r="I44">
        <v>2.5000000000000001E-2</v>
      </c>
    </row>
    <row r="45" spans="1:9" x14ac:dyDescent="0.25">
      <c r="A45" s="11"/>
      <c r="B45" s="11" t="s">
        <v>112</v>
      </c>
      <c r="C45" t="s">
        <v>276</v>
      </c>
      <c r="D45" t="s">
        <v>17</v>
      </c>
      <c r="E45" t="s">
        <v>167</v>
      </c>
      <c r="F45" t="s">
        <v>273</v>
      </c>
      <c r="G45">
        <v>0.1</v>
      </c>
      <c r="H45" s="46">
        <v>0.1</v>
      </c>
      <c r="I45">
        <v>0.1</v>
      </c>
    </row>
    <row r="46" spans="1:9" x14ac:dyDescent="0.25">
      <c r="A46" s="11"/>
      <c r="B46" s="11" t="s">
        <v>1</v>
      </c>
      <c r="C46" t="s">
        <v>275</v>
      </c>
      <c r="D46" t="s">
        <v>119</v>
      </c>
      <c r="E46" t="s">
        <v>167</v>
      </c>
      <c r="F46" t="s">
        <v>274</v>
      </c>
      <c r="G46">
        <v>0.8</v>
      </c>
      <c r="H46" s="46">
        <v>0.8</v>
      </c>
      <c r="I46">
        <v>0.8</v>
      </c>
    </row>
    <row r="47" spans="1:9" x14ac:dyDescent="0.25">
      <c r="A47" s="11"/>
      <c r="B47" s="11" t="s">
        <v>11</v>
      </c>
      <c r="C47" t="s">
        <v>23</v>
      </c>
      <c r="D47" t="s">
        <v>24</v>
      </c>
      <c r="E47" t="s">
        <v>167</v>
      </c>
      <c r="F47" t="s">
        <v>277</v>
      </c>
      <c r="G47">
        <v>2E-3</v>
      </c>
      <c r="H47" s="46">
        <v>2E-3</v>
      </c>
      <c r="I47">
        <v>2E-3</v>
      </c>
    </row>
    <row r="48" spans="1:9" x14ac:dyDescent="0.25">
      <c r="A48" s="11"/>
      <c r="B48" s="11" t="s">
        <v>76</v>
      </c>
      <c r="C48" t="s">
        <v>75</v>
      </c>
      <c r="E48" t="s">
        <v>167</v>
      </c>
      <c r="F48" t="s">
        <v>278</v>
      </c>
      <c r="G48">
        <v>1.5</v>
      </c>
      <c r="H48" s="45">
        <v>1.25</v>
      </c>
      <c r="I48">
        <v>1.25</v>
      </c>
    </row>
    <row r="49" spans="1:9" x14ac:dyDescent="0.25">
      <c r="A49" s="11"/>
      <c r="B49" s="11" t="s">
        <v>73</v>
      </c>
      <c r="C49" t="s">
        <v>279</v>
      </c>
      <c r="E49" t="s">
        <v>167</v>
      </c>
      <c r="F49" t="s">
        <v>280</v>
      </c>
      <c r="G49">
        <v>0.75</v>
      </c>
      <c r="H49" s="45">
        <v>0.75</v>
      </c>
      <c r="I49">
        <v>0.75</v>
      </c>
    </row>
    <row r="50" spans="1:9" x14ac:dyDescent="0.25">
      <c r="A50" s="11"/>
      <c r="B50" s="11" t="s">
        <v>69</v>
      </c>
      <c r="C50" t="s">
        <v>287</v>
      </c>
      <c r="E50" t="s">
        <v>167</v>
      </c>
      <c r="F50" t="s">
        <v>291</v>
      </c>
      <c r="G50">
        <v>0</v>
      </c>
      <c r="H50" s="45">
        <v>0</v>
      </c>
      <c r="I50">
        <v>0</v>
      </c>
    </row>
    <row r="51" spans="1:9" x14ac:dyDescent="0.25">
      <c r="A51" s="11"/>
      <c r="B51" s="11" t="s">
        <v>70</v>
      </c>
      <c r="C51" t="s">
        <v>288</v>
      </c>
      <c r="E51" t="s">
        <v>167</v>
      </c>
      <c r="F51" t="s">
        <v>291</v>
      </c>
      <c r="G51">
        <v>2</v>
      </c>
      <c r="H51" s="45">
        <v>2</v>
      </c>
      <c r="I51">
        <v>2</v>
      </c>
    </row>
    <row r="52" spans="1:9" x14ac:dyDescent="0.25">
      <c r="A52" s="11"/>
      <c r="B52" s="11" t="s">
        <v>91</v>
      </c>
      <c r="C52" t="s">
        <v>289</v>
      </c>
      <c r="E52" t="s">
        <v>167</v>
      </c>
      <c r="F52" t="s">
        <v>290</v>
      </c>
      <c r="G52">
        <v>1</v>
      </c>
      <c r="H52" s="45">
        <v>1</v>
      </c>
      <c r="I52">
        <v>1</v>
      </c>
    </row>
    <row r="53" spans="1:9" x14ac:dyDescent="0.25">
      <c r="A53" s="11"/>
      <c r="B53" s="11" t="s">
        <v>2</v>
      </c>
      <c r="C53" t="s">
        <v>15</v>
      </c>
      <c r="E53" t="s">
        <v>167</v>
      </c>
      <c r="F53" t="s">
        <v>292</v>
      </c>
      <c r="G53">
        <v>0.78900000000000003</v>
      </c>
      <c r="H53" s="46">
        <v>0.78900000000000003</v>
      </c>
      <c r="I53">
        <v>0.78900000000000003</v>
      </c>
    </row>
    <row r="54" spans="1:9" x14ac:dyDescent="0.25">
      <c r="A54" s="11"/>
      <c r="B54" s="11" t="s">
        <v>3</v>
      </c>
      <c r="C54" t="s">
        <v>15</v>
      </c>
      <c r="E54" t="s">
        <v>167</v>
      </c>
      <c r="F54" t="s">
        <v>292</v>
      </c>
      <c r="G54">
        <v>0.191</v>
      </c>
      <c r="H54" s="46">
        <v>0.191</v>
      </c>
      <c r="I54">
        <v>0.191</v>
      </c>
    </row>
    <row r="55" spans="1:9" x14ac:dyDescent="0.25">
      <c r="A55" s="11"/>
      <c r="B55" s="11" t="s">
        <v>4</v>
      </c>
      <c r="C55" t="s">
        <v>15</v>
      </c>
      <c r="E55" t="s">
        <v>167</v>
      </c>
      <c r="F55" t="s">
        <v>292</v>
      </c>
      <c r="G55">
        <v>2.1100000000000001E-2</v>
      </c>
      <c r="H55" s="46">
        <v>2.1100000000000001E-2</v>
      </c>
      <c r="I55">
        <v>2.1100000000000001E-2</v>
      </c>
    </row>
    <row r="56" spans="1:9" x14ac:dyDescent="0.25">
      <c r="A56" s="11"/>
      <c r="B56" s="11" t="s">
        <v>9</v>
      </c>
      <c r="C56" t="s">
        <v>22</v>
      </c>
      <c r="D56" t="s">
        <v>24</v>
      </c>
      <c r="E56" t="s">
        <v>167</v>
      </c>
      <c r="F56" t="s">
        <v>293</v>
      </c>
      <c r="G56">
        <v>1.2E-2</v>
      </c>
      <c r="H56" s="45">
        <v>1.2E-2</v>
      </c>
      <c r="I56">
        <v>1.0999999999999999E-2</v>
      </c>
    </row>
    <row r="57" spans="1:9" x14ac:dyDescent="0.25">
      <c r="A57" s="11"/>
      <c r="B57" s="11" t="s">
        <v>61</v>
      </c>
      <c r="C57" t="s">
        <v>66</v>
      </c>
      <c r="D57" t="s">
        <v>119</v>
      </c>
      <c r="E57" t="s">
        <v>167</v>
      </c>
      <c r="F57" t="s">
        <v>281</v>
      </c>
      <c r="G57">
        <v>0.11</v>
      </c>
      <c r="H57" s="45">
        <v>0.15</v>
      </c>
      <c r="I57">
        <v>0.15</v>
      </c>
    </row>
    <row r="58" spans="1:9" x14ac:dyDescent="0.25">
      <c r="A58" s="11"/>
      <c r="B58" s="11" t="s">
        <v>63</v>
      </c>
      <c r="C58" t="s">
        <v>67</v>
      </c>
      <c r="D58" t="s">
        <v>230</v>
      </c>
      <c r="E58" t="s">
        <v>167</v>
      </c>
      <c r="F58" t="s">
        <v>282</v>
      </c>
      <c r="G58">
        <v>0.1</v>
      </c>
      <c r="H58" s="45">
        <v>0.1</v>
      </c>
      <c r="I58">
        <v>0.1</v>
      </c>
    </row>
    <row r="59" spans="1:9" x14ac:dyDescent="0.25">
      <c r="A59" s="11"/>
      <c r="B59" s="11" t="s">
        <v>64</v>
      </c>
      <c r="C59" t="s">
        <v>234</v>
      </c>
      <c r="E59" t="s">
        <v>167</v>
      </c>
      <c r="F59" t="s">
        <v>285</v>
      </c>
      <c r="G59">
        <v>0.04</v>
      </c>
      <c r="H59" s="45">
        <v>0.04</v>
      </c>
      <c r="I59">
        <v>0.04</v>
      </c>
    </row>
    <row r="60" spans="1:9" x14ac:dyDescent="0.25">
      <c r="A60" s="11"/>
      <c r="B60" s="11" t="s">
        <v>62</v>
      </c>
      <c r="C60" t="s">
        <v>284</v>
      </c>
      <c r="D60" t="s">
        <v>283</v>
      </c>
      <c r="E60" t="s">
        <v>167</v>
      </c>
      <c r="F60" t="s">
        <v>286</v>
      </c>
      <c r="G60">
        <v>10.9</v>
      </c>
      <c r="H60" s="45">
        <v>10.9</v>
      </c>
      <c r="I60">
        <v>10.9</v>
      </c>
    </row>
    <row r="61" spans="1:9" x14ac:dyDescent="0.25">
      <c r="A61" s="11"/>
      <c r="B61" s="11" t="s">
        <v>6</v>
      </c>
      <c r="C61" t="s">
        <v>20</v>
      </c>
      <c r="D61" t="s">
        <v>17</v>
      </c>
      <c r="E61" t="s">
        <v>167</v>
      </c>
      <c r="F61" t="s">
        <v>294</v>
      </c>
      <c r="G61">
        <v>7.4999999999999997E-2</v>
      </c>
      <c r="H61" s="45">
        <v>7.4999999999999997E-2</v>
      </c>
      <c r="I61">
        <v>7.4999999999999997E-2</v>
      </c>
    </row>
    <row r="62" spans="1:9" x14ac:dyDescent="0.25">
      <c r="A62" s="11"/>
      <c r="B62" s="11" t="s">
        <v>8</v>
      </c>
      <c r="C62" t="s">
        <v>21</v>
      </c>
      <c r="D62" t="s">
        <v>119</v>
      </c>
      <c r="E62" t="s">
        <v>167</v>
      </c>
      <c r="F62" t="s">
        <v>295</v>
      </c>
      <c r="G62">
        <v>151</v>
      </c>
      <c r="H62" s="45">
        <v>151</v>
      </c>
      <c r="I62">
        <v>151</v>
      </c>
    </row>
    <row r="63" spans="1:9" x14ac:dyDescent="0.25">
      <c r="A63" s="11"/>
      <c r="B63" s="11" t="s">
        <v>7</v>
      </c>
      <c r="C63" t="s">
        <v>21</v>
      </c>
      <c r="E63" t="s">
        <v>167</v>
      </c>
      <c r="F63" t="s">
        <v>26</v>
      </c>
      <c r="G63">
        <v>-35</v>
      </c>
      <c r="H63" s="45">
        <v>-35</v>
      </c>
      <c r="I63">
        <v>-35</v>
      </c>
    </row>
    <row r="64" spans="1:9" x14ac:dyDescent="0.25">
      <c r="A64" s="11"/>
      <c r="B64" s="11" t="s">
        <v>121</v>
      </c>
      <c r="C64" t="s">
        <v>296</v>
      </c>
      <c r="E64" t="s">
        <v>167</v>
      </c>
      <c r="F64" t="s">
        <v>297</v>
      </c>
      <c r="G64">
        <v>0</v>
      </c>
      <c r="H64" s="45">
        <v>0</v>
      </c>
      <c r="I64">
        <v>0</v>
      </c>
    </row>
    <row r="65" spans="1:9" x14ac:dyDescent="0.25">
      <c r="A65" s="11"/>
      <c r="B65" s="11" t="s">
        <v>92</v>
      </c>
      <c r="C65" t="s">
        <v>94</v>
      </c>
      <c r="E65" t="s">
        <v>167</v>
      </c>
      <c r="F65" t="s">
        <v>299</v>
      </c>
      <c r="G65">
        <v>27.46</v>
      </c>
      <c r="H65" s="45">
        <v>27.46</v>
      </c>
      <c r="I65">
        <v>27.46</v>
      </c>
    </row>
    <row r="66" spans="1:9" x14ac:dyDescent="0.25">
      <c r="A66" s="11"/>
      <c r="B66" s="11" t="s">
        <v>93</v>
      </c>
      <c r="C66" t="s">
        <v>298</v>
      </c>
      <c r="E66" t="s">
        <v>167</v>
      </c>
      <c r="F66" t="s">
        <v>299</v>
      </c>
      <c r="G66">
        <v>6.8400000000000002E-2</v>
      </c>
      <c r="H66" s="45">
        <v>6.8400000000000002E-2</v>
      </c>
      <c r="I66">
        <v>6.8400000000000002E-2</v>
      </c>
    </row>
    <row r="69" spans="1:9" x14ac:dyDescent="0.25">
      <c r="A69" s="11"/>
      <c r="B69" s="11"/>
    </row>
    <row r="70" spans="1:9" x14ac:dyDescent="0.25">
      <c r="A70" s="11"/>
      <c r="B70" s="11"/>
    </row>
    <row r="71" spans="1:9" x14ac:dyDescent="0.25">
      <c r="A71" s="11"/>
      <c r="B71" s="11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70"/>
  <sheetViews>
    <sheetView tabSelected="1" zoomScaleNormal="100" workbookViewId="0">
      <pane xSplit="2" ySplit="2" topLeftCell="C60" activePane="bottomRight" state="frozen"/>
      <selection pane="topRight" activeCell="C1" sqref="C1"/>
      <selection pane="bottomLeft" activeCell="A3" sqref="A3"/>
      <selection pane="bottomRight" activeCell="F23" sqref="F23"/>
    </sheetView>
  </sheetViews>
  <sheetFormatPr defaultColWidth="9.140625" defaultRowHeight="15" x14ac:dyDescent="0.25"/>
  <cols>
    <col min="1" max="1" width="11.85546875" style="31" customWidth="1"/>
    <col min="2" max="2" width="17.7109375" style="31" customWidth="1"/>
    <col min="4" max="4" width="15.42578125" style="33" customWidth="1"/>
    <col min="5" max="5" width="19.5703125" style="33" customWidth="1"/>
    <col min="6" max="6" width="21" style="33" customWidth="1"/>
    <col min="7" max="7" width="16.140625" style="33" customWidth="1"/>
    <col min="8" max="8" width="14.42578125" style="33" customWidth="1"/>
    <col min="9" max="9" width="15.85546875" style="33" customWidth="1"/>
    <col min="10" max="10" width="13.85546875" style="33" customWidth="1"/>
    <col min="11" max="11" width="14" style="33" bestFit="1" customWidth="1"/>
    <col min="12" max="12" width="19.7109375" style="33" customWidth="1"/>
    <col min="13" max="13" width="20.5703125" style="33" bestFit="1" customWidth="1"/>
    <col min="14" max="15" width="22.7109375" style="33" customWidth="1"/>
    <col min="16" max="16" width="17.7109375" style="33" bestFit="1" customWidth="1"/>
    <col min="17" max="17" width="18.42578125" style="33" customWidth="1"/>
    <col min="18" max="18" width="15.140625" style="33" customWidth="1"/>
    <col min="19" max="19" width="14.85546875" style="33" bestFit="1" customWidth="1"/>
    <col min="20" max="20" width="12.28515625" style="33" bestFit="1" customWidth="1"/>
    <col min="21" max="21" width="12.85546875" style="33" bestFit="1" customWidth="1"/>
    <col min="22" max="22" width="14.7109375" style="41" customWidth="1"/>
    <col min="23" max="23" width="20" style="41" bestFit="1" customWidth="1"/>
    <col min="24" max="24" width="17.7109375" style="41" customWidth="1"/>
    <col min="25" max="25" width="8.85546875" style="33" bestFit="1" customWidth="1"/>
    <col min="26" max="26" width="14.28515625" style="33" bestFit="1" customWidth="1"/>
    <col min="27" max="27" width="9.85546875" style="33" customWidth="1"/>
    <col min="28" max="28" width="18.85546875" style="33" bestFit="1" customWidth="1"/>
    <col min="29" max="31" width="9.140625" style="33"/>
    <col min="32" max="16384" width="9.140625" style="27"/>
  </cols>
  <sheetData>
    <row r="1" spans="1:31" s="9" customFormat="1" x14ac:dyDescent="0.25">
      <c r="A1" s="50" t="s">
        <v>147</v>
      </c>
      <c r="B1" s="50"/>
      <c r="D1" s="32">
        <f>1</f>
        <v>1</v>
      </c>
      <c r="E1" s="32">
        <f t="shared" ref="E1:N1" si="0">+D1+1</f>
        <v>2</v>
      </c>
      <c r="F1" s="32">
        <f t="shared" si="0"/>
        <v>3</v>
      </c>
      <c r="G1" s="32">
        <f t="shared" si="0"/>
        <v>4</v>
      </c>
      <c r="H1" s="32">
        <f t="shared" si="0"/>
        <v>5</v>
      </c>
      <c r="I1" s="32">
        <f t="shared" si="0"/>
        <v>6</v>
      </c>
      <c r="J1" s="32">
        <f t="shared" si="0"/>
        <v>7</v>
      </c>
      <c r="K1" s="32">
        <f t="shared" si="0"/>
        <v>8</v>
      </c>
      <c r="L1" s="32">
        <f t="shared" si="0"/>
        <v>9</v>
      </c>
      <c r="M1" s="32">
        <f t="shared" si="0"/>
        <v>10</v>
      </c>
      <c r="N1" s="48">
        <f t="shared" si="0"/>
        <v>11</v>
      </c>
      <c r="O1" s="32">
        <f t="shared" ref="O1:U1" si="1">+N1+1</f>
        <v>12</v>
      </c>
      <c r="P1" s="32">
        <f t="shared" si="1"/>
        <v>13</v>
      </c>
      <c r="Q1" s="32">
        <f t="shared" si="1"/>
        <v>14</v>
      </c>
      <c r="R1" s="32">
        <f t="shared" si="1"/>
        <v>15</v>
      </c>
      <c r="S1" s="32">
        <f t="shared" si="1"/>
        <v>16</v>
      </c>
      <c r="T1" s="32">
        <f t="shared" si="1"/>
        <v>17</v>
      </c>
      <c r="U1" s="32">
        <f t="shared" si="1"/>
        <v>18</v>
      </c>
      <c r="V1" s="32">
        <f>U1+1</f>
        <v>19</v>
      </c>
      <c r="W1" s="32">
        <f>+V1+1</f>
        <v>20</v>
      </c>
      <c r="X1" s="32">
        <f>+W1+1</f>
        <v>21</v>
      </c>
      <c r="Y1" s="32"/>
      <c r="Z1" s="32">
        <f>+U1+1</f>
        <v>19</v>
      </c>
      <c r="AA1" s="32">
        <f>+Z1+1</f>
        <v>20</v>
      </c>
      <c r="AB1" s="32">
        <f>+AA1+1</f>
        <v>21</v>
      </c>
      <c r="AC1" s="32"/>
      <c r="AD1" s="32"/>
      <c r="AE1" s="32"/>
    </row>
    <row r="2" spans="1:31" ht="30" x14ac:dyDescent="0.25">
      <c r="A2" s="50" t="s">
        <v>149</v>
      </c>
      <c r="B2" s="50"/>
      <c r="D2" s="33" t="s">
        <v>307</v>
      </c>
      <c r="E2" s="33" t="str">
        <f>D2</f>
        <v>Aber etal 1992</v>
      </c>
      <c r="F2" s="33" t="str">
        <f t="shared" ref="F2:M2" si="2">E2</f>
        <v>Aber etal 1992</v>
      </c>
      <c r="G2" s="33" t="str">
        <f t="shared" si="2"/>
        <v>Aber etal 1992</v>
      </c>
      <c r="H2" s="33" t="str">
        <f t="shared" si="2"/>
        <v>Aber etal 1992</v>
      </c>
      <c r="I2" s="33" t="str">
        <f t="shared" si="2"/>
        <v>Aber etal 1992</v>
      </c>
      <c r="J2" s="33" t="str">
        <f t="shared" si="2"/>
        <v>Aber etal 1992</v>
      </c>
      <c r="K2" s="33" t="str">
        <f t="shared" si="2"/>
        <v>Aber etal 1992</v>
      </c>
      <c r="L2" s="33" t="str">
        <f t="shared" si="2"/>
        <v>Aber etal 1992</v>
      </c>
      <c r="M2" s="33" t="str">
        <f t="shared" si="2"/>
        <v>Aber etal 1992</v>
      </c>
      <c r="N2" s="33" t="s">
        <v>171</v>
      </c>
      <c r="O2" s="34" t="str">
        <f>N2</f>
        <v>John Aber</v>
      </c>
      <c r="P2" s="34" t="str">
        <f>O2</f>
        <v>John Aber</v>
      </c>
      <c r="Q2" s="34" t="str">
        <f>P2</f>
        <v>John Aber</v>
      </c>
      <c r="R2" s="33" t="s">
        <v>309</v>
      </c>
      <c r="S2" s="33" t="str">
        <f>+R2</f>
        <v>Peters etal</v>
      </c>
      <c r="T2" s="33" t="str">
        <f t="shared" ref="T2:U2" si="3">+S2</f>
        <v>Peters etal</v>
      </c>
      <c r="U2" s="33" t="str">
        <f t="shared" si="3"/>
        <v>Peters etal</v>
      </c>
      <c r="V2" s="33" t="s">
        <v>174</v>
      </c>
      <c r="W2" s="33" t="str">
        <f t="shared" ref="W2:X5" si="4">+V2</f>
        <v>Jyh-Min Chiang</v>
      </c>
      <c r="X2" s="33" t="str">
        <f t="shared" si="4"/>
        <v>Jyh-Min Chiang</v>
      </c>
      <c r="Z2" s="37" t="s">
        <v>118</v>
      </c>
      <c r="AA2" s="32" t="s">
        <v>118</v>
      </c>
      <c r="AB2" s="33" t="s">
        <v>118</v>
      </c>
    </row>
    <row r="3" spans="1:31" ht="20.25" customHeight="1" x14ac:dyDescent="0.25">
      <c r="A3" s="50" t="s">
        <v>148</v>
      </c>
      <c r="B3" s="50"/>
      <c r="D3" s="33" t="s">
        <v>308</v>
      </c>
      <c r="E3" s="33" t="str">
        <f>D3</f>
        <v xml:space="preserve"> Aber etal 1992</v>
      </c>
      <c r="F3" s="33" t="str">
        <f t="shared" ref="F3:M3" si="5">E3</f>
        <v xml:space="preserve"> Aber etal 1992</v>
      </c>
      <c r="G3" s="33" t="str">
        <f t="shared" si="5"/>
        <v xml:space="preserve"> Aber etal 1992</v>
      </c>
      <c r="H3" s="33" t="str">
        <f t="shared" si="5"/>
        <v xml:space="preserve"> Aber etal 1992</v>
      </c>
      <c r="I3" s="33" t="str">
        <f t="shared" si="5"/>
        <v xml:space="preserve"> Aber etal 1992</v>
      </c>
      <c r="J3" s="33" t="str">
        <f t="shared" si="5"/>
        <v xml:space="preserve"> Aber etal 1992</v>
      </c>
      <c r="K3" s="33" t="str">
        <f t="shared" si="5"/>
        <v xml:space="preserve"> Aber etal 1992</v>
      </c>
      <c r="L3" s="33" t="str">
        <f t="shared" si="5"/>
        <v xml:space="preserve"> Aber etal 1992</v>
      </c>
      <c r="M3" s="33" t="str">
        <f t="shared" si="5"/>
        <v xml:space="preserve"> Aber etal 1992</v>
      </c>
      <c r="N3" s="34" t="s">
        <v>172</v>
      </c>
      <c r="O3" s="34" t="str">
        <f t="shared" ref="O3:Q4" si="6">N3</f>
        <v>Aber etal, 1996</v>
      </c>
      <c r="P3" s="34" t="str">
        <f t="shared" si="6"/>
        <v>Aber etal, 1996</v>
      </c>
      <c r="Q3" s="34" t="str">
        <f t="shared" si="6"/>
        <v>Aber etal, 1996</v>
      </c>
      <c r="R3" s="33" t="s">
        <v>116</v>
      </c>
      <c r="S3" s="33" t="str">
        <f>+R3</f>
        <v xml:space="preserve">Peters etal Ecosystem 2012 </v>
      </c>
      <c r="T3" s="33" t="str">
        <f t="shared" ref="T3:U3" si="7">+S3</f>
        <v xml:space="preserve">Peters etal Ecosystem 2012 </v>
      </c>
      <c r="U3" s="33" t="str">
        <f t="shared" si="7"/>
        <v xml:space="preserve">Peters etal Ecosystem 2012 </v>
      </c>
      <c r="V3" s="33" t="s">
        <v>175</v>
      </c>
      <c r="W3" s="33" t="str">
        <f t="shared" si="4"/>
        <v>Chiang,2007</v>
      </c>
      <c r="X3" s="33" t="str">
        <f t="shared" si="4"/>
        <v>Chiang,2007</v>
      </c>
    </row>
    <row r="4" spans="1:31" x14ac:dyDescent="0.25">
      <c r="A4" s="50" t="s">
        <v>173</v>
      </c>
      <c r="B4" s="50"/>
      <c r="N4" s="33" t="s">
        <v>170</v>
      </c>
      <c r="O4" s="34" t="str">
        <f t="shared" si="6"/>
        <v>PnET-Day</v>
      </c>
      <c r="P4" s="34" t="str">
        <f t="shared" si="6"/>
        <v>PnET-Day</v>
      </c>
      <c r="Q4" s="34" t="str">
        <f t="shared" si="6"/>
        <v>PnET-Day</v>
      </c>
      <c r="V4" s="33" t="s">
        <v>170</v>
      </c>
      <c r="W4" s="33" t="str">
        <f t="shared" si="4"/>
        <v>PnET-Day</v>
      </c>
      <c r="X4" s="33" t="str">
        <f t="shared" si="4"/>
        <v>PnET-Day</v>
      </c>
    </row>
    <row r="5" spans="1:31" s="8" customFormat="1" ht="29.25" customHeight="1" x14ac:dyDescent="0.25">
      <c r="A5" s="50" t="s">
        <v>143</v>
      </c>
      <c r="B5" s="50"/>
      <c r="D5" s="34"/>
      <c r="E5" s="33"/>
      <c r="F5" s="34"/>
      <c r="G5" s="34"/>
      <c r="H5" s="34"/>
      <c r="I5" s="34"/>
      <c r="J5" s="34"/>
      <c r="K5" s="34"/>
      <c r="L5" s="34"/>
      <c r="M5" s="34"/>
      <c r="N5" s="32" t="s">
        <v>95</v>
      </c>
      <c r="O5" s="32" t="s">
        <v>96</v>
      </c>
      <c r="P5" s="32" t="s">
        <v>97</v>
      </c>
      <c r="Q5" s="34"/>
      <c r="R5" s="34"/>
      <c r="S5" s="34"/>
      <c r="T5" s="34"/>
      <c r="U5" s="34"/>
      <c r="V5" s="33" t="s">
        <v>176</v>
      </c>
      <c r="W5" s="33" t="str">
        <f t="shared" si="4"/>
        <v>REMA site in southern Ohio</v>
      </c>
      <c r="X5" s="33" t="str">
        <f t="shared" si="4"/>
        <v>REMA site in southern Ohio</v>
      </c>
      <c r="Y5" s="34"/>
      <c r="Z5" s="34"/>
      <c r="AA5" s="34"/>
      <c r="AB5" s="34"/>
      <c r="AC5" s="34"/>
      <c r="AD5" s="34"/>
      <c r="AE5" s="34"/>
    </row>
    <row r="6" spans="1:31" s="8" customFormat="1" x14ac:dyDescent="0.25">
      <c r="A6" s="50" t="s">
        <v>145</v>
      </c>
      <c r="B6" s="50"/>
      <c r="D6" s="34"/>
      <c r="E6" s="33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3" t="s">
        <v>180</v>
      </c>
      <c r="W6" s="33" t="str">
        <f>++V6</f>
        <v>39.28 N</v>
      </c>
      <c r="X6" s="33" t="str">
        <f>++W6</f>
        <v>39.28 N</v>
      </c>
      <c r="Y6" s="34"/>
      <c r="Z6" s="34"/>
      <c r="AA6" s="34"/>
      <c r="AB6" s="34"/>
      <c r="AC6" s="34"/>
      <c r="AD6" s="34"/>
      <c r="AE6" s="34"/>
    </row>
    <row r="7" spans="1:31" s="8" customFormat="1" x14ac:dyDescent="0.25">
      <c r="A7" s="50" t="s">
        <v>144</v>
      </c>
      <c r="B7" s="50"/>
      <c r="D7" s="34"/>
      <c r="E7" s="33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3" t="s">
        <v>181</v>
      </c>
      <c r="W7" s="33" t="str">
        <f>++V7</f>
        <v>82.47 W</v>
      </c>
      <c r="X7" s="33" t="str">
        <f>++W7</f>
        <v>82.47 W</v>
      </c>
      <c r="Y7" s="34"/>
      <c r="Z7" s="34"/>
      <c r="AA7" s="34"/>
      <c r="AB7" s="34"/>
      <c r="AC7" s="34"/>
      <c r="AD7" s="34"/>
      <c r="AE7" s="34"/>
    </row>
    <row r="8" spans="1:31" s="8" customFormat="1" x14ac:dyDescent="0.25">
      <c r="A8" s="50" t="s">
        <v>146</v>
      </c>
      <c r="B8" s="50"/>
      <c r="D8" s="34"/>
      <c r="E8" s="33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3"/>
      <c r="W8" s="33"/>
      <c r="X8" s="33"/>
      <c r="Y8" s="34"/>
      <c r="Z8" s="34"/>
      <c r="AA8" s="34"/>
      <c r="AB8" s="34"/>
      <c r="AC8" s="34"/>
      <c r="AD8" s="34"/>
      <c r="AE8" s="34"/>
    </row>
    <row r="9" spans="1:31" s="9" customFormat="1" ht="14.45" customHeight="1" x14ac:dyDescent="0.25">
      <c r="A9" s="9" t="s">
        <v>136</v>
      </c>
      <c r="B9" s="9" t="s">
        <v>27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2"/>
      <c r="O9" s="32"/>
      <c r="P9" s="32"/>
      <c r="Q9" s="32"/>
      <c r="R9" s="34"/>
      <c r="S9" s="34"/>
      <c r="T9" s="34"/>
      <c r="U9" s="34"/>
      <c r="V9" s="32">
        <v>39.28</v>
      </c>
      <c r="W9" s="32">
        <f>+V9</f>
        <v>39.28</v>
      </c>
      <c r="X9" s="32">
        <f>+W9</f>
        <v>39.28</v>
      </c>
      <c r="Y9" s="32"/>
      <c r="Z9" s="34"/>
      <c r="AA9" s="34"/>
      <c r="AC9" s="32"/>
      <c r="AD9" s="32"/>
      <c r="AE9" s="32"/>
    </row>
    <row r="10" spans="1:31" s="8" customFormat="1" x14ac:dyDescent="0.25">
      <c r="A10" s="28"/>
      <c r="B10" s="28"/>
      <c r="D10" s="34"/>
      <c r="E10" s="33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2"/>
      <c r="W10" s="32"/>
      <c r="X10" s="32"/>
      <c r="Y10" s="34"/>
      <c r="Z10" s="34"/>
      <c r="AA10" s="34"/>
      <c r="AB10" s="34"/>
      <c r="AC10" s="34"/>
      <c r="AD10" s="34"/>
      <c r="AE10" s="34"/>
    </row>
    <row r="11" spans="1:31" s="8" customFormat="1" x14ac:dyDescent="0.25">
      <c r="A11" s="28"/>
      <c r="B11" s="28"/>
      <c r="D11" s="34"/>
      <c r="E11" s="33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42"/>
      <c r="W11" s="32"/>
      <c r="X11" s="32"/>
      <c r="Y11" s="34"/>
      <c r="Z11" s="34"/>
      <c r="AA11" s="34"/>
      <c r="AB11" s="34"/>
      <c r="AC11" s="34"/>
      <c r="AD11" s="34"/>
      <c r="AE11" s="34"/>
    </row>
    <row r="12" spans="1:31" s="8" customFormat="1" x14ac:dyDescent="0.25">
      <c r="A12" s="28"/>
      <c r="B12" s="28"/>
      <c r="D12" s="34"/>
      <c r="E12" s="33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2"/>
      <c r="W12" s="32"/>
      <c r="X12" s="32"/>
      <c r="Y12" s="34"/>
      <c r="Z12" s="34"/>
      <c r="AA12" s="34"/>
      <c r="AB12" s="34"/>
      <c r="AC12" s="34"/>
      <c r="AD12" s="34"/>
      <c r="AE12" s="34"/>
    </row>
    <row r="13" spans="1:31" s="8" customFormat="1" x14ac:dyDescent="0.25">
      <c r="A13" s="28"/>
      <c r="B13" s="28"/>
      <c r="D13" s="34"/>
      <c r="E13" s="33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2"/>
      <c r="W13" s="32"/>
      <c r="X13" s="32"/>
      <c r="Y13" s="34"/>
      <c r="Z13" s="34"/>
      <c r="AA13" s="34"/>
      <c r="AB13" s="34"/>
      <c r="AC13" s="34"/>
      <c r="AD13" s="34"/>
      <c r="AE13" s="34"/>
    </row>
    <row r="14" spans="1:31" s="8" customFormat="1" x14ac:dyDescent="0.25">
      <c r="A14" s="28"/>
      <c r="B14" s="28"/>
      <c r="D14" s="34"/>
      <c r="E14" s="33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2"/>
      <c r="W14" s="32"/>
      <c r="X14" s="32"/>
      <c r="Y14" s="34"/>
      <c r="Z14" s="34"/>
      <c r="AA14" s="34"/>
      <c r="AB14" s="34"/>
      <c r="AC14" s="34"/>
      <c r="AD14" s="34"/>
      <c r="AE14" s="34"/>
    </row>
    <row r="15" spans="1:31" s="9" customFormat="1" ht="18" customHeight="1" x14ac:dyDescent="0.25">
      <c r="A15" s="9" t="s">
        <v>150</v>
      </c>
      <c r="B15" s="9" t="s">
        <v>151</v>
      </c>
      <c r="D15" s="32" t="s">
        <v>81</v>
      </c>
      <c r="E15" s="32" t="s">
        <v>82</v>
      </c>
      <c r="F15" s="32" t="s">
        <v>83</v>
      </c>
      <c r="G15" s="32" t="s">
        <v>84</v>
      </c>
      <c r="H15" s="32" t="s">
        <v>85</v>
      </c>
      <c r="I15" s="32" t="s">
        <v>86</v>
      </c>
      <c r="J15" s="32" t="s">
        <v>87</v>
      </c>
      <c r="K15" s="32" t="s">
        <v>88</v>
      </c>
      <c r="L15" s="32" t="s">
        <v>311</v>
      </c>
      <c r="M15" s="32" t="s">
        <v>89</v>
      </c>
      <c r="N15" s="32"/>
      <c r="O15" s="32"/>
      <c r="P15" s="32"/>
      <c r="Q15" s="32" t="s">
        <v>78</v>
      </c>
      <c r="R15" s="38" t="s">
        <v>110</v>
      </c>
      <c r="S15" s="38" t="s">
        <v>114</v>
      </c>
      <c r="T15" s="38" t="s">
        <v>85</v>
      </c>
      <c r="U15" s="38" t="s">
        <v>113</v>
      </c>
      <c r="V15" s="32" t="s">
        <v>177</v>
      </c>
      <c r="W15" s="32" t="s">
        <v>178</v>
      </c>
      <c r="X15" s="32" t="s">
        <v>179</v>
      </c>
      <c r="Y15" s="32"/>
      <c r="Z15" s="36" t="s">
        <v>122</v>
      </c>
      <c r="AA15" s="37" t="s">
        <v>87</v>
      </c>
      <c r="AB15" s="38" t="s">
        <v>115</v>
      </c>
      <c r="AC15" s="32"/>
      <c r="AD15" s="32"/>
      <c r="AE15" s="32"/>
    </row>
    <row r="16" spans="1:31" s="8" customFormat="1" ht="19.149999999999999" customHeight="1" x14ac:dyDescent="0.25">
      <c r="A16" s="9"/>
      <c r="B16" s="9" t="s">
        <v>45</v>
      </c>
      <c r="D16" s="34">
        <v>-5.96</v>
      </c>
      <c r="E16" s="34">
        <v>-5.96</v>
      </c>
      <c r="F16" s="34">
        <v>-5.96</v>
      </c>
      <c r="G16" s="34">
        <v>-5.96</v>
      </c>
      <c r="H16" s="34">
        <v>-5.96</v>
      </c>
      <c r="I16" s="34">
        <v>2.4</v>
      </c>
      <c r="J16" s="34">
        <v>2.2000000000000002</v>
      </c>
      <c r="K16" s="34">
        <v>2.2000000000000002</v>
      </c>
      <c r="L16" s="34">
        <v>2</v>
      </c>
      <c r="M16" s="34">
        <v>2.25</v>
      </c>
      <c r="N16" s="34">
        <v>-46</v>
      </c>
      <c r="O16" s="34">
        <v>-46</v>
      </c>
      <c r="P16" s="34">
        <v>5.3</v>
      </c>
      <c r="Q16" s="34">
        <v>5.3</v>
      </c>
      <c r="R16" s="35">
        <v>5.3</v>
      </c>
      <c r="S16" s="35">
        <v>5.3</v>
      </c>
      <c r="T16" s="35">
        <v>-46</v>
      </c>
      <c r="U16" s="35">
        <v>-46</v>
      </c>
      <c r="V16" s="32"/>
      <c r="W16" s="32"/>
      <c r="X16" s="32"/>
      <c r="Y16" s="34"/>
      <c r="Z16" s="36">
        <v>-46</v>
      </c>
      <c r="AA16" s="37">
        <v>5.3</v>
      </c>
      <c r="AB16" s="35">
        <v>-46</v>
      </c>
      <c r="AC16" s="34"/>
      <c r="AD16" s="34"/>
      <c r="AE16" s="34"/>
    </row>
    <row r="17" spans="1:31" s="8" customFormat="1" x14ac:dyDescent="0.25">
      <c r="A17" s="9"/>
      <c r="B17" s="9" t="s">
        <v>46</v>
      </c>
      <c r="D17" s="34">
        <v>4.8600000000000003</v>
      </c>
      <c r="E17" s="34">
        <v>4.8600000000000003</v>
      </c>
      <c r="F17" s="34">
        <v>4.8600000000000003</v>
      </c>
      <c r="G17" s="34">
        <v>4.8600000000000003</v>
      </c>
      <c r="H17" s="34">
        <v>4.8600000000000003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71.900000000000006</v>
      </c>
      <c r="O17" s="34">
        <v>71.900000000000006</v>
      </c>
      <c r="P17" s="34">
        <v>21.5</v>
      </c>
      <c r="Q17" s="34">
        <v>21.5</v>
      </c>
      <c r="R17" s="35">
        <v>21.5</v>
      </c>
      <c r="S17" s="35">
        <v>21.5</v>
      </c>
      <c r="T17" s="35">
        <v>71.900000000000006</v>
      </c>
      <c r="U17" s="35">
        <v>71.900000000000006</v>
      </c>
      <c r="V17" s="32"/>
      <c r="W17" s="32"/>
      <c r="X17" s="32"/>
      <c r="Y17" s="34"/>
      <c r="Z17" s="36">
        <v>71.900000000000006</v>
      </c>
      <c r="AA17" s="37">
        <v>21.5</v>
      </c>
      <c r="AB17" s="35">
        <v>71.900000000000006</v>
      </c>
      <c r="AC17" s="34"/>
      <c r="AD17" s="34"/>
      <c r="AE17" s="34"/>
    </row>
    <row r="18" spans="1:31" s="8" customFormat="1" x14ac:dyDescent="0.25">
      <c r="A18" s="9"/>
      <c r="B18" s="9" t="s">
        <v>51</v>
      </c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>
        <v>0.76</v>
      </c>
      <c r="O18" s="34">
        <v>0.76</v>
      </c>
      <c r="P18" s="34">
        <v>0.76</v>
      </c>
      <c r="Q18" s="34">
        <v>0.76</v>
      </c>
      <c r="R18" s="35">
        <v>0.75</v>
      </c>
      <c r="S18" s="35">
        <v>0.75</v>
      </c>
      <c r="T18" s="35">
        <v>0.75</v>
      </c>
      <c r="U18" s="35">
        <v>0.75</v>
      </c>
      <c r="V18" s="32"/>
      <c r="W18" s="32"/>
      <c r="X18" s="32"/>
      <c r="Y18" s="34"/>
      <c r="Z18" s="36">
        <v>0.76</v>
      </c>
      <c r="AA18" s="37">
        <v>0.76</v>
      </c>
      <c r="AB18" s="34">
        <v>0.75</v>
      </c>
      <c r="AC18" s="34"/>
      <c r="AD18" s="34"/>
      <c r="AE18" s="34"/>
    </row>
    <row r="19" spans="1:31" s="8" customFormat="1" x14ac:dyDescent="0.25">
      <c r="A19" s="9"/>
      <c r="B19" s="9" t="s">
        <v>47</v>
      </c>
      <c r="D19" s="34">
        <v>0.1</v>
      </c>
      <c r="E19" s="34">
        <v>0.1</v>
      </c>
      <c r="F19" s="34">
        <v>0.1</v>
      </c>
      <c r="G19" s="34">
        <v>0.1</v>
      </c>
      <c r="H19" s="34">
        <v>0.1</v>
      </c>
      <c r="I19" s="34">
        <v>0.1</v>
      </c>
      <c r="J19" s="34">
        <v>0.1</v>
      </c>
      <c r="K19" s="34">
        <v>0.1</v>
      </c>
      <c r="L19" s="34">
        <v>0.1</v>
      </c>
      <c r="M19" s="34">
        <v>0.1</v>
      </c>
      <c r="N19" s="34">
        <v>0.1</v>
      </c>
      <c r="O19" s="34">
        <v>0.1</v>
      </c>
      <c r="P19" s="34">
        <v>0.1</v>
      </c>
      <c r="Q19" s="34">
        <v>0.1</v>
      </c>
      <c r="R19" s="35">
        <v>0.1</v>
      </c>
      <c r="S19" s="35">
        <v>0.1</v>
      </c>
      <c r="T19" s="35">
        <v>0.1</v>
      </c>
      <c r="U19" s="35">
        <v>0.1</v>
      </c>
      <c r="V19" s="32"/>
      <c r="W19" s="32"/>
      <c r="X19" s="32"/>
      <c r="Y19" s="34"/>
      <c r="Z19" s="36">
        <v>0.1</v>
      </c>
      <c r="AA19" s="37">
        <v>0.1</v>
      </c>
      <c r="AB19" s="34">
        <v>0.1</v>
      </c>
      <c r="AC19" s="34"/>
      <c r="AD19" s="34"/>
      <c r="AE19" s="34"/>
    </row>
    <row r="20" spans="1:31" s="8" customFormat="1" x14ac:dyDescent="0.25">
      <c r="A20" s="9"/>
      <c r="B20" s="9" t="s">
        <v>68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>
        <v>0.45</v>
      </c>
      <c r="O20" s="34">
        <v>0.45</v>
      </c>
      <c r="P20" s="34">
        <v>0.45</v>
      </c>
      <c r="Q20" s="34">
        <v>0.45</v>
      </c>
      <c r="R20" s="35">
        <v>0.45</v>
      </c>
      <c r="S20" s="35">
        <v>0.45</v>
      </c>
      <c r="T20" s="35">
        <v>0.45</v>
      </c>
      <c r="U20" s="35">
        <v>0.45</v>
      </c>
      <c r="V20" s="32"/>
      <c r="W20" s="32"/>
      <c r="X20" s="32"/>
      <c r="Y20" s="34"/>
      <c r="Z20" s="36">
        <v>0.5</v>
      </c>
      <c r="AA20" s="36">
        <v>0.45</v>
      </c>
      <c r="AB20" s="34">
        <v>0.45</v>
      </c>
      <c r="AC20" s="34"/>
      <c r="AD20" s="34"/>
      <c r="AE20" s="34"/>
    </row>
    <row r="21" spans="1:31" s="8" customFormat="1" x14ac:dyDescent="0.25">
      <c r="A21" s="9"/>
      <c r="B21" s="9" t="s">
        <v>59</v>
      </c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>
        <v>0.05</v>
      </c>
      <c r="O21" s="34">
        <v>0.05</v>
      </c>
      <c r="P21" s="34">
        <v>0.05</v>
      </c>
      <c r="Q21" s="34">
        <v>0.05</v>
      </c>
      <c r="R21" s="35">
        <v>0.05</v>
      </c>
      <c r="S21" s="35">
        <v>0.05</v>
      </c>
      <c r="T21" s="35">
        <v>0.05</v>
      </c>
      <c r="U21" s="35">
        <v>0.05</v>
      </c>
      <c r="V21" s="32"/>
      <c r="W21" s="32"/>
      <c r="X21" s="32"/>
      <c r="Y21" s="34"/>
      <c r="Z21" s="36">
        <v>0.05</v>
      </c>
      <c r="AA21" s="37">
        <v>0.05</v>
      </c>
      <c r="AB21" s="34">
        <v>0.05</v>
      </c>
      <c r="AC21" s="34"/>
      <c r="AD21" s="34"/>
      <c r="AE21" s="34"/>
    </row>
    <row r="22" spans="1:31" s="8" customFormat="1" x14ac:dyDescent="0.25">
      <c r="A22" s="9"/>
      <c r="B22" s="9" t="s">
        <v>60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>
        <v>2</v>
      </c>
      <c r="O22" s="34">
        <v>2</v>
      </c>
      <c r="P22" s="34">
        <v>2</v>
      </c>
      <c r="Q22" s="34">
        <v>2</v>
      </c>
      <c r="R22" s="35">
        <v>2</v>
      </c>
      <c r="S22" s="35">
        <v>2</v>
      </c>
      <c r="T22" s="35">
        <v>2</v>
      </c>
      <c r="U22" s="35">
        <v>2</v>
      </c>
      <c r="V22" s="32"/>
      <c r="W22" s="32"/>
      <c r="X22" s="32"/>
      <c r="Y22" s="34"/>
      <c r="Z22" s="36">
        <v>2</v>
      </c>
      <c r="AA22" s="37">
        <v>2</v>
      </c>
      <c r="AB22" s="34">
        <v>2</v>
      </c>
      <c r="AC22" s="34"/>
      <c r="AD22" s="34"/>
      <c r="AE22" s="34"/>
    </row>
    <row r="23" spans="1:31" s="8" customFormat="1" x14ac:dyDescent="0.25">
      <c r="A23" s="9"/>
      <c r="B23" s="9" t="s">
        <v>64</v>
      </c>
      <c r="D23" s="34">
        <v>0.04</v>
      </c>
      <c r="E23" s="34">
        <v>0.04</v>
      </c>
      <c r="F23" s="34">
        <v>0.04</v>
      </c>
      <c r="G23" s="34">
        <v>0.04</v>
      </c>
      <c r="H23" s="34">
        <v>0.04</v>
      </c>
      <c r="I23" s="34">
        <v>0.04</v>
      </c>
      <c r="J23" s="34">
        <v>0.04</v>
      </c>
      <c r="K23" s="34">
        <v>0.04</v>
      </c>
      <c r="L23" s="34">
        <v>0.04</v>
      </c>
      <c r="M23" s="34">
        <v>0.04</v>
      </c>
      <c r="N23" s="34">
        <v>0.04</v>
      </c>
      <c r="O23" s="34">
        <v>0.04</v>
      </c>
      <c r="P23" s="34">
        <v>0.04</v>
      </c>
      <c r="Q23" s="34">
        <v>0.04</v>
      </c>
      <c r="R23" s="35">
        <v>0.04</v>
      </c>
      <c r="S23" s="35">
        <v>0.04</v>
      </c>
      <c r="T23" s="35">
        <v>0.04</v>
      </c>
      <c r="U23" s="35">
        <v>0.04</v>
      </c>
      <c r="V23" s="32"/>
      <c r="W23" s="32"/>
      <c r="X23" s="32"/>
      <c r="Y23" s="34"/>
      <c r="Z23" s="36">
        <v>0.04</v>
      </c>
      <c r="AA23" s="37">
        <v>0.04</v>
      </c>
      <c r="AB23" s="34">
        <v>0.04</v>
      </c>
      <c r="AC23" s="34"/>
      <c r="AD23" s="34"/>
      <c r="AE23" s="34"/>
    </row>
    <row r="24" spans="1:31" s="8" customFormat="1" x14ac:dyDescent="0.25">
      <c r="A24" s="9"/>
      <c r="B24" s="9" t="s">
        <v>63</v>
      </c>
      <c r="D24" s="34">
        <v>0.1</v>
      </c>
      <c r="E24" s="34">
        <v>0.1</v>
      </c>
      <c r="F24" s="34">
        <v>0.1</v>
      </c>
      <c r="G24" s="34">
        <v>0.1</v>
      </c>
      <c r="H24" s="34">
        <v>0.1</v>
      </c>
      <c r="I24" s="34">
        <v>0.1</v>
      </c>
      <c r="J24" s="34">
        <v>0.1</v>
      </c>
      <c r="K24" s="34">
        <v>0.1</v>
      </c>
      <c r="L24" s="34">
        <v>0.1</v>
      </c>
      <c r="M24" s="34">
        <v>0.1</v>
      </c>
      <c r="N24" s="34">
        <v>0.1</v>
      </c>
      <c r="O24" s="34">
        <v>0.1</v>
      </c>
      <c r="P24" s="34">
        <v>0.1</v>
      </c>
      <c r="Q24" s="34">
        <v>0.1</v>
      </c>
      <c r="R24" s="35">
        <v>0.1</v>
      </c>
      <c r="S24" s="35">
        <v>0.1</v>
      </c>
      <c r="T24" s="35">
        <v>0.1</v>
      </c>
      <c r="U24" s="35">
        <v>0.1</v>
      </c>
      <c r="V24" s="32"/>
      <c r="W24" s="32"/>
      <c r="X24" s="32"/>
      <c r="Y24" s="34"/>
      <c r="Z24" s="36">
        <v>0.1</v>
      </c>
      <c r="AA24" s="37">
        <v>0.1</v>
      </c>
      <c r="AB24" s="34">
        <v>0.1</v>
      </c>
      <c r="AC24" s="34"/>
      <c r="AD24" s="34"/>
      <c r="AE24" s="34"/>
    </row>
    <row r="25" spans="1:31" s="8" customFormat="1" x14ac:dyDescent="0.25">
      <c r="A25" s="9"/>
      <c r="B25" s="9" t="s">
        <v>10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5">
        <v>4.4999999999999997E-3</v>
      </c>
      <c r="S25" s="35">
        <v>2.5000000000000001E-3</v>
      </c>
      <c r="T25" s="35">
        <v>8.9999999999999993E-3</v>
      </c>
      <c r="U25" s="35">
        <v>8.9999999999999993E-3</v>
      </c>
      <c r="V25" s="32"/>
      <c r="W25" s="32"/>
      <c r="X25" s="32"/>
      <c r="Y25" s="34"/>
      <c r="Z25" s="36">
        <v>8.9999999999999993E-3</v>
      </c>
      <c r="AA25" s="37">
        <v>4.4999999999999997E-3</v>
      </c>
      <c r="AB25" s="34">
        <v>8.0000000000000002E-3</v>
      </c>
      <c r="AC25" s="34"/>
      <c r="AD25" s="34"/>
      <c r="AE25" s="34"/>
    </row>
    <row r="26" spans="1:31" s="8" customFormat="1" x14ac:dyDescent="0.25">
      <c r="A26" s="9"/>
      <c r="B26" s="9" t="s">
        <v>103</v>
      </c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2">
        <v>270</v>
      </c>
      <c r="W26" s="32">
        <v>270</v>
      </c>
      <c r="X26" s="32">
        <v>270</v>
      </c>
      <c r="Y26" s="34"/>
      <c r="Z26" s="40">
        <v>0</v>
      </c>
      <c r="AA26" s="37">
        <v>500</v>
      </c>
      <c r="AB26" s="34">
        <v>100</v>
      </c>
      <c r="AC26" s="34"/>
      <c r="AD26" s="34"/>
      <c r="AE26" s="34"/>
    </row>
    <row r="27" spans="1:31" s="8" customFormat="1" x14ac:dyDescent="0.25">
      <c r="A27" s="9"/>
      <c r="B27" s="9" t="s">
        <v>104</v>
      </c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2"/>
      <c r="W27" s="32"/>
      <c r="X27" s="32"/>
      <c r="Y27" s="34"/>
      <c r="Z27" s="40">
        <v>0</v>
      </c>
      <c r="AA27" s="37">
        <v>0</v>
      </c>
      <c r="AB27" s="34">
        <v>100</v>
      </c>
      <c r="AC27" s="34"/>
      <c r="AD27" s="34"/>
      <c r="AE27" s="34"/>
    </row>
    <row r="28" spans="1:31" s="8" customFormat="1" x14ac:dyDescent="0.25">
      <c r="A28" s="9"/>
      <c r="B28" s="9" t="s">
        <v>98</v>
      </c>
      <c r="D28" s="34">
        <v>2.4</v>
      </c>
      <c r="E28" s="34">
        <v>1.8</v>
      </c>
      <c r="F28" s="34">
        <v>1.8</v>
      </c>
      <c r="G28" s="34">
        <v>2.4</v>
      </c>
      <c r="H28" s="34">
        <v>2.1</v>
      </c>
      <c r="I28" s="34" t="s">
        <v>90</v>
      </c>
      <c r="J28" s="34" t="s">
        <v>90</v>
      </c>
      <c r="K28" s="34" t="s">
        <v>90</v>
      </c>
      <c r="L28" s="34" t="s">
        <v>90</v>
      </c>
      <c r="M28" s="34" t="s">
        <v>90</v>
      </c>
      <c r="N28" s="34">
        <v>2.4</v>
      </c>
      <c r="O28" s="34" t="s">
        <v>99</v>
      </c>
      <c r="P28" s="34">
        <v>1.2</v>
      </c>
      <c r="Q28" s="34">
        <v>0.8</v>
      </c>
      <c r="R28" s="39"/>
      <c r="S28" s="39"/>
      <c r="T28" s="39"/>
      <c r="U28" s="39"/>
      <c r="V28" s="32">
        <v>1.64</v>
      </c>
      <c r="W28" s="32">
        <v>2.3199999999999998</v>
      </c>
      <c r="X28" s="32">
        <v>1.67</v>
      </c>
      <c r="Y28" s="34"/>
      <c r="Z28" s="37">
        <v>0</v>
      </c>
      <c r="AA28" s="37">
        <v>0.7</v>
      </c>
      <c r="AB28" s="34">
        <v>0.8</v>
      </c>
      <c r="AC28" s="34"/>
      <c r="AD28" s="34"/>
      <c r="AE28" s="34"/>
    </row>
    <row r="29" spans="1:31" s="8" customFormat="1" x14ac:dyDescent="0.25">
      <c r="A29" s="9"/>
      <c r="B29" s="9" t="s">
        <v>12</v>
      </c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51">
        <v>0.7</v>
      </c>
      <c r="S29" s="51">
        <v>0.5</v>
      </c>
      <c r="T29" s="51">
        <v>0.6</v>
      </c>
      <c r="U29" s="51">
        <v>0.6</v>
      </c>
      <c r="V29" s="32"/>
      <c r="W29" s="32"/>
      <c r="X29" s="32"/>
      <c r="Y29" s="34"/>
      <c r="Z29" s="36">
        <v>0.6</v>
      </c>
      <c r="AA29" s="37">
        <v>0.7</v>
      </c>
      <c r="AB29" s="35">
        <v>0.5</v>
      </c>
      <c r="AC29" s="34"/>
      <c r="AD29" s="34"/>
      <c r="AE29" s="34"/>
    </row>
    <row r="30" spans="1:31" s="8" customFormat="1" x14ac:dyDescent="0.25">
      <c r="A30" s="9"/>
      <c r="B30" s="9" t="s">
        <v>120</v>
      </c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51">
        <v>0.5</v>
      </c>
      <c r="S30" s="51">
        <v>0.5</v>
      </c>
      <c r="T30" s="51">
        <v>0.5</v>
      </c>
      <c r="U30" s="51">
        <v>0.5</v>
      </c>
      <c r="V30" s="32"/>
      <c r="W30" s="32"/>
      <c r="X30" s="32"/>
      <c r="Y30" s="34"/>
      <c r="Z30" s="36">
        <v>0.5</v>
      </c>
      <c r="AA30" s="37">
        <v>0.5</v>
      </c>
      <c r="AB30" s="35">
        <v>0.5</v>
      </c>
      <c r="AC30" s="34"/>
      <c r="AD30" s="34"/>
      <c r="AE30" s="34"/>
    </row>
    <row r="31" spans="1:31" s="8" customFormat="1" x14ac:dyDescent="0.25">
      <c r="A31" s="9"/>
      <c r="B31" s="9" t="s">
        <v>36</v>
      </c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>
        <v>0.3</v>
      </c>
      <c r="O31" s="34">
        <v>0.95</v>
      </c>
      <c r="P31" s="34">
        <v>0.3</v>
      </c>
      <c r="Q31" s="34">
        <v>0.3</v>
      </c>
      <c r="R31" s="51">
        <v>0.3</v>
      </c>
      <c r="S31" s="51">
        <v>0.3</v>
      </c>
      <c r="T31" s="51">
        <v>0.95</v>
      </c>
      <c r="U31" s="51">
        <v>0.95</v>
      </c>
      <c r="V31" s="32"/>
      <c r="W31" s="32"/>
      <c r="X31" s="32"/>
      <c r="Y31" s="34"/>
      <c r="Z31" s="36">
        <v>0.95</v>
      </c>
      <c r="AA31" s="37">
        <v>0.3</v>
      </c>
      <c r="AB31" s="35">
        <v>0.5</v>
      </c>
      <c r="AC31" s="34"/>
      <c r="AD31" s="34"/>
      <c r="AE31" s="34"/>
    </row>
    <row r="32" spans="1:31" s="8" customFormat="1" x14ac:dyDescent="0.25">
      <c r="A32" s="9"/>
      <c r="B32" s="9" t="s">
        <v>31</v>
      </c>
      <c r="D32" s="34">
        <v>1</v>
      </c>
      <c r="E32" s="34">
        <v>1</v>
      </c>
      <c r="F32" s="34">
        <v>1.34</v>
      </c>
      <c r="G32" s="34">
        <v>1</v>
      </c>
      <c r="H32" s="34">
        <v>1</v>
      </c>
      <c r="I32" s="34">
        <v>2</v>
      </c>
      <c r="J32" s="34">
        <v>2.5</v>
      </c>
      <c r="K32" s="34">
        <v>5</v>
      </c>
      <c r="L32" s="34">
        <v>4.5</v>
      </c>
      <c r="M32" s="34">
        <v>7</v>
      </c>
      <c r="N32" s="34">
        <v>1</v>
      </c>
      <c r="O32" s="34">
        <v>1</v>
      </c>
      <c r="P32" s="34">
        <v>2.25</v>
      </c>
      <c r="Q32" s="34">
        <v>4</v>
      </c>
      <c r="R32" s="51">
        <v>2.2999999999999998</v>
      </c>
      <c r="S32" s="51">
        <v>4</v>
      </c>
      <c r="T32" s="51">
        <v>1</v>
      </c>
      <c r="U32" s="51">
        <v>1</v>
      </c>
      <c r="V32" s="32"/>
      <c r="W32" s="32"/>
      <c r="X32" s="32"/>
      <c r="Y32" s="34"/>
      <c r="Z32" s="36">
        <v>1</v>
      </c>
      <c r="AA32" s="37">
        <v>2.2999999999999998</v>
      </c>
      <c r="AB32" s="34">
        <v>1.34</v>
      </c>
      <c r="AC32" s="34"/>
      <c r="AD32" s="34"/>
      <c r="AE32" s="34"/>
    </row>
    <row r="33" spans="1:31" s="8" customFormat="1" x14ac:dyDescent="0.25">
      <c r="A33" s="9"/>
      <c r="B33" s="9" t="s">
        <v>40</v>
      </c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>
        <v>900</v>
      </c>
      <c r="O33" s="34">
        <v>900</v>
      </c>
      <c r="P33" s="34">
        <v>1600</v>
      </c>
      <c r="Q33" s="34">
        <v>1400</v>
      </c>
      <c r="R33" s="51">
        <v>1031</v>
      </c>
      <c r="S33" s="51">
        <v>1400</v>
      </c>
      <c r="T33" s="51">
        <v>764</v>
      </c>
      <c r="U33" s="51">
        <v>764</v>
      </c>
      <c r="V33" s="32"/>
      <c r="W33" s="32"/>
      <c r="X33" s="32"/>
      <c r="Y33" s="34"/>
      <c r="Z33" s="36">
        <v>764</v>
      </c>
      <c r="AA33" s="37">
        <v>1031</v>
      </c>
      <c r="AB33" s="35">
        <v>1400</v>
      </c>
      <c r="AC33" s="34"/>
      <c r="AD33" s="34"/>
      <c r="AE33" s="34"/>
    </row>
    <row r="34" spans="1:31" s="8" customFormat="1" x14ac:dyDescent="0.25">
      <c r="A34" s="9"/>
      <c r="B34" s="9" t="s">
        <v>38</v>
      </c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>
        <v>100</v>
      </c>
      <c r="O34" s="34">
        <v>100</v>
      </c>
      <c r="P34" s="34">
        <v>900</v>
      </c>
      <c r="Q34" s="34">
        <v>300</v>
      </c>
      <c r="R34" s="51">
        <v>332</v>
      </c>
      <c r="S34" s="51">
        <v>300</v>
      </c>
      <c r="T34" s="51">
        <v>332</v>
      </c>
      <c r="U34" s="51">
        <v>332</v>
      </c>
      <c r="V34" s="32">
        <v>484</v>
      </c>
      <c r="W34" s="32">
        <v>450</v>
      </c>
      <c r="X34" s="32">
        <v>590</v>
      </c>
      <c r="Y34" s="34"/>
      <c r="Z34" s="36">
        <v>332</v>
      </c>
      <c r="AA34" s="37">
        <v>332</v>
      </c>
      <c r="AB34" s="35">
        <v>300</v>
      </c>
      <c r="AC34" s="34"/>
      <c r="AD34" s="34"/>
      <c r="AE34" s="34"/>
    </row>
    <row r="35" spans="1:31" s="8" customFormat="1" x14ac:dyDescent="0.25">
      <c r="A35" s="9"/>
      <c r="B35" s="9" t="s">
        <v>42</v>
      </c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>
        <v>1600</v>
      </c>
      <c r="O35" s="34">
        <v>900</v>
      </c>
      <c r="P35" s="34">
        <v>1600</v>
      </c>
      <c r="Q35" s="34">
        <v>1400</v>
      </c>
      <c r="R35" s="51">
        <v>1031</v>
      </c>
      <c r="S35" s="51">
        <v>1400</v>
      </c>
      <c r="T35" s="51">
        <v>764</v>
      </c>
      <c r="U35" s="51">
        <v>764</v>
      </c>
      <c r="V35" s="32"/>
      <c r="W35" s="32"/>
      <c r="X35" s="32"/>
      <c r="Y35" s="34"/>
      <c r="Z35" s="36">
        <v>764</v>
      </c>
      <c r="AA35" s="37">
        <v>1031</v>
      </c>
      <c r="AB35" s="35">
        <v>1400</v>
      </c>
      <c r="AC35" s="34"/>
      <c r="AD35" s="34"/>
      <c r="AE35" s="34"/>
    </row>
    <row r="36" spans="1:31" s="8" customFormat="1" x14ac:dyDescent="0.25">
      <c r="A36" s="9"/>
      <c r="B36" s="9" t="s">
        <v>41</v>
      </c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>
        <v>900</v>
      </c>
      <c r="O36" s="34">
        <v>100</v>
      </c>
      <c r="P36" s="34">
        <v>900</v>
      </c>
      <c r="Q36" s="34">
        <v>300</v>
      </c>
      <c r="R36" s="51">
        <v>332</v>
      </c>
      <c r="S36" s="51">
        <v>300</v>
      </c>
      <c r="T36" s="51">
        <v>332</v>
      </c>
      <c r="U36" s="51">
        <v>332</v>
      </c>
      <c r="V36" s="32"/>
      <c r="W36" s="32"/>
      <c r="X36" s="32"/>
      <c r="Y36" s="34"/>
      <c r="Z36" s="36">
        <v>332</v>
      </c>
      <c r="AA36" s="37">
        <v>332</v>
      </c>
      <c r="AB36" s="35">
        <v>300</v>
      </c>
      <c r="AC36" s="34"/>
      <c r="AD36" s="34"/>
      <c r="AE36" s="34"/>
    </row>
    <row r="37" spans="1:31" s="8" customFormat="1" x14ac:dyDescent="0.25">
      <c r="A37" s="9"/>
      <c r="B37" s="9" t="s">
        <v>71</v>
      </c>
      <c r="D37" s="34">
        <v>0.25</v>
      </c>
      <c r="E37" s="34">
        <v>0.25</v>
      </c>
      <c r="F37" s="34">
        <v>0.25</v>
      </c>
      <c r="G37" s="34">
        <v>0.25</v>
      </c>
      <c r="H37" s="34">
        <v>0.25</v>
      </c>
      <c r="I37" s="34">
        <v>0.25</v>
      </c>
      <c r="J37" s="34">
        <v>0.25</v>
      </c>
      <c r="K37" s="34">
        <v>0.25</v>
      </c>
      <c r="L37" s="34">
        <v>0.25</v>
      </c>
      <c r="M37" s="34">
        <v>0.25</v>
      </c>
      <c r="N37" s="34">
        <v>0.25</v>
      </c>
      <c r="O37" s="34">
        <v>0.25</v>
      </c>
      <c r="P37" s="34">
        <v>0.25</v>
      </c>
      <c r="Q37" s="34">
        <v>0.25</v>
      </c>
      <c r="R37" s="51">
        <v>0.25</v>
      </c>
      <c r="S37" s="51">
        <v>0.25</v>
      </c>
      <c r="T37" s="51">
        <v>0.25</v>
      </c>
      <c r="U37" s="51">
        <v>0.25</v>
      </c>
      <c r="V37" s="32"/>
      <c r="W37" s="32"/>
      <c r="X37" s="32"/>
      <c r="Y37" s="34"/>
      <c r="Z37" s="36">
        <v>0.25</v>
      </c>
      <c r="AA37" s="37">
        <v>0.25</v>
      </c>
      <c r="AB37" s="34">
        <v>0.25</v>
      </c>
      <c r="AC37" s="34"/>
      <c r="AD37" s="34"/>
      <c r="AE37" s="34"/>
    </row>
    <row r="38" spans="1:31" s="8" customFormat="1" x14ac:dyDescent="0.25">
      <c r="A38" s="9"/>
      <c r="B38" s="9" t="s">
        <v>48</v>
      </c>
      <c r="D38" s="34">
        <v>60</v>
      </c>
      <c r="E38" s="34">
        <v>60</v>
      </c>
      <c r="F38" s="34">
        <v>60</v>
      </c>
      <c r="G38" s="34">
        <v>60</v>
      </c>
      <c r="H38" s="34">
        <v>60</v>
      </c>
      <c r="I38" s="34">
        <v>70</v>
      </c>
      <c r="J38" s="34">
        <v>70</v>
      </c>
      <c r="K38" s="34">
        <v>40</v>
      </c>
      <c r="L38" s="34">
        <v>40</v>
      </c>
      <c r="M38" s="34">
        <v>70</v>
      </c>
      <c r="N38" s="34">
        <v>200</v>
      </c>
      <c r="O38" s="34">
        <v>200</v>
      </c>
      <c r="P38" s="34">
        <v>200</v>
      </c>
      <c r="Q38" s="34">
        <v>200</v>
      </c>
      <c r="R38" s="51">
        <v>200</v>
      </c>
      <c r="S38" s="51">
        <v>200</v>
      </c>
      <c r="T38" s="51">
        <v>200</v>
      </c>
      <c r="U38" s="51">
        <v>200</v>
      </c>
      <c r="V38" s="32"/>
      <c r="W38" s="32"/>
      <c r="X38" s="32"/>
      <c r="Y38" s="34"/>
      <c r="Z38" s="36">
        <v>150</v>
      </c>
      <c r="AA38" s="37">
        <v>150</v>
      </c>
      <c r="AB38" s="34">
        <v>200</v>
      </c>
      <c r="AC38" s="34"/>
      <c r="AD38" s="34"/>
      <c r="AE38" s="34"/>
    </row>
    <row r="39" spans="1:31" s="8" customFormat="1" x14ac:dyDescent="0.25">
      <c r="A39" s="9"/>
      <c r="B39" s="9" t="s">
        <v>30</v>
      </c>
      <c r="D39" s="34">
        <v>0.5</v>
      </c>
      <c r="E39" s="34">
        <v>0.5</v>
      </c>
      <c r="F39" s="34">
        <v>0.5</v>
      </c>
      <c r="G39" s="34">
        <v>0.5</v>
      </c>
      <c r="H39" s="34">
        <v>0.5</v>
      </c>
      <c r="I39" s="34">
        <v>0.4</v>
      </c>
      <c r="J39" s="34">
        <v>0.4</v>
      </c>
      <c r="K39" s="34">
        <v>0.4</v>
      </c>
      <c r="L39" s="34">
        <v>0.4</v>
      </c>
      <c r="M39" s="34">
        <v>0.4</v>
      </c>
      <c r="N39" s="34">
        <v>0.57999999999999996</v>
      </c>
      <c r="O39" s="34">
        <v>0.57999999999999996</v>
      </c>
      <c r="P39" s="34">
        <v>0.5</v>
      </c>
      <c r="Q39" s="34">
        <v>0.5</v>
      </c>
      <c r="R39" s="51">
        <v>0.5</v>
      </c>
      <c r="S39" s="51">
        <v>0.5</v>
      </c>
      <c r="T39" s="51">
        <v>0.5</v>
      </c>
      <c r="U39" s="51">
        <v>0.5</v>
      </c>
      <c r="V39" s="32"/>
      <c r="W39" s="32"/>
      <c r="X39" s="32"/>
      <c r="Y39" s="34"/>
      <c r="Z39" s="36">
        <v>0.61</v>
      </c>
      <c r="AA39" s="37">
        <v>0.48</v>
      </c>
      <c r="AB39" s="34">
        <v>0.5</v>
      </c>
      <c r="AC39" s="34"/>
      <c r="AD39" s="34"/>
      <c r="AE39" s="34"/>
    </row>
    <row r="40" spans="1:31" s="8" customFormat="1" x14ac:dyDescent="0.25">
      <c r="A40" s="9"/>
      <c r="B40" s="9" t="s">
        <v>6</v>
      </c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51">
        <v>7.4999999999999997E-2</v>
      </c>
      <c r="S40" s="51">
        <v>7.4999999999999997E-2</v>
      </c>
      <c r="T40" s="51">
        <v>7.4999999999999997E-2</v>
      </c>
      <c r="U40" s="51">
        <v>7.4999999999999997E-2</v>
      </c>
      <c r="V40" s="32"/>
      <c r="W40" s="32"/>
      <c r="X40" s="32"/>
      <c r="Y40" s="34"/>
      <c r="Z40" s="36">
        <v>0.66700000000000004</v>
      </c>
      <c r="AA40" s="37">
        <v>7.4999999999999997E-2</v>
      </c>
      <c r="AB40" s="35">
        <v>7.4999999999999997E-2</v>
      </c>
      <c r="AC40" s="34"/>
      <c r="AD40" s="34"/>
      <c r="AE40" s="34"/>
    </row>
    <row r="41" spans="1:31" s="8" customFormat="1" x14ac:dyDescent="0.25">
      <c r="A41" s="9"/>
      <c r="B41" s="9" t="s">
        <v>5</v>
      </c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52">
        <v>76</v>
      </c>
      <c r="S41" s="52">
        <v>76</v>
      </c>
      <c r="T41" s="52">
        <v>76</v>
      </c>
      <c r="U41" s="52">
        <v>76</v>
      </c>
      <c r="V41" s="32"/>
      <c r="W41" s="32"/>
      <c r="X41" s="32"/>
      <c r="Y41" s="34"/>
      <c r="Z41" s="36">
        <v>76</v>
      </c>
      <c r="AA41" s="37">
        <v>76</v>
      </c>
      <c r="AB41" s="35">
        <v>76</v>
      </c>
      <c r="AC41" s="34"/>
      <c r="AD41" s="34"/>
      <c r="AE41" s="34"/>
    </row>
    <row r="42" spans="1:31" s="8" customFormat="1" x14ac:dyDescent="0.25">
      <c r="A42" s="9"/>
      <c r="B42" s="9" t="s">
        <v>76</v>
      </c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>
        <v>1.5</v>
      </c>
      <c r="O42" s="34">
        <v>1.5</v>
      </c>
      <c r="P42" s="34">
        <v>1.25</v>
      </c>
      <c r="Q42" s="34">
        <v>1.25</v>
      </c>
      <c r="R42" s="51">
        <v>0.5</v>
      </c>
      <c r="S42" s="51">
        <v>1</v>
      </c>
      <c r="T42" s="51">
        <v>0.8</v>
      </c>
      <c r="U42" s="51">
        <v>0.8</v>
      </c>
      <c r="V42" s="32"/>
      <c r="W42" s="32"/>
      <c r="X42" s="32"/>
      <c r="Y42" s="34"/>
      <c r="Z42" s="36">
        <v>0.8</v>
      </c>
      <c r="AA42" s="37">
        <v>0.5</v>
      </c>
      <c r="AB42" s="35">
        <v>0.8</v>
      </c>
      <c r="AC42" s="34"/>
      <c r="AD42" s="34"/>
      <c r="AE42" s="34"/>
    </row>
    <row r="43" spans="1:31" s="8" customFormat="1" x14ac:dyDescent="0.25">
      <c r="A43" s="9"/>
      <c r="B43" s="9" t="s">
        <v>8</v>
      </c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51">
        <v>151</v>
      </c>
      <c r="S43" s="51">
        <v>151</v>
      </c>
      <c r="T43" s="51">
        <v>151</v>
      </c>
      <c r="U43" s="51">
        <v>151</v>
      </c>
      <c r="V43" s="32"/>
      <c r="W43" s="32"/>
      <c r="X43" s="32"/>
      <c r="Y43" s="34"/>
      <c r="Z43" s="36">
        <v>151</v>
      </c>
      <c r="AA43" s="37">
        <v>151</v>
      </c>
      <c r="AB43" s="35">
        <v>151</v>
      </c>
      <c r="AC43" s="34"/>
      <c r="AD43" s="34"/>
      <c r="AE43" s="34"/>
    </row>
    <row r="44" spans="1:31" s="8" customFormat="1" x14ac:dyDescent="0.25">
      <c r="A44" s="9"/>
      <c r="B44" s="9" t="s">
        <v>7</v>
      </c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51">
        <v>-35</v>
      </c>
      <c r="S44" s="51">
        <v>-35</v>
      </c>
      <c r="T44" s="51">
        <v>-35</v>
      </c>
      <c r="U44" s="51">
        <v>-35</v>
      </c>
      <c r="V44" s="32"/>
      <c r="W44" s="32"/>
      <c r="X44" s="32"/>
      <c r="Y44" s="34"/>
      <c r="Z44" s="36">
        <v>-35</v>
      </c>
      <c r="AA44" s="37">
        <v>-35</v>
      </c>
      <c r="AB44" s="35">
        <v>-35</v>
      </c>
      <c r="AC44" s="34"/>
      <c r="AD44" s="34"/>
      <c r="AE44" s="34"/>
    </row>
    <row r="45" spans="1:31" s="8" customFormat="1" x14ac:dyDescent="0.25">
      <c r="A45" s="9"/>
      <c r="B45" s="9" t="s">
        <v>73</v>
      </c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>
        <v>0.75</v>
      </c>
      <c r="O45" s="34">
        <v>0.75</v>
      </c>
      <c r="P45" s="34">
        <v>0.75</v>
      </c>
      <c r="Q45" s="34">
        <v>0.75</v>
      </c>
      <c r="R45" s="51">
        <v>0.75</v>
      </c>
      <c r="S45" s="51">
        <v>0.75</v>
      </c>
      <c r="T45" s="51">
        <v>0.75</v>
      </c>
      <c r="U45" s="51">
        <v>0.75</v>
      </c>
      <c r="V45" s="32"/>
      <c r="W45" s="32"/>
      <c r="X45" s="32"/>
      <c r="Y45" s="34"/>
      <c r="Z45" s="36">
        <v>0.75</v>
      </c>
      <c r="AA45" s="37">
        <v>0.75</v>
      </c>
      <c r="AB45" s="35">
        <v>0.75</v>
      </c>
      <c r="AC45" s="34"/>
      <c r="AD45" s="34"/>
      <c r="AE45" s="34"/>
    </row>
    <row r="46" spans="1:31" s="8" customFormat="1" x14ac:dyDescent="0.25">
      <c r="A46" s="9"/>
      <c r="B46" s="9" t="s">
        <v>61</v>
      </c>
      <c r="D46" s="34">
        <v>0.11</v>
      </c>
      <c r="E46" s="34">
        <v>0.11</v>
      </c>
      <c r="F46" s="34">
        <v>0.12</v>
      </c>
      <c r="G46" s="34">
        <v>0.11</v>
      </c>
      <c r="H46" s="34">
        <v>0.11</v>
      </c>
      <c r="I46" s="34">
        <v>0.15</v>
      </c>
      <c r="J46" s="34">
        <v>0.15</v>
      </c>
      <c r="K46" s="34">
        <v>0.15</v>
      </c>
      <c r="L46" s="34">
        <v>0.15</v>
      </c>
      <c r="M46" s="34">
        <v>0.15</v>
      </c>
      <c r="N46" s="34">
        <v>0.11</v>
      </c>
      <c r="O46" s="34">
        <v>0.11</v>
      </c>
      <c r="P46" s="34">
        <v>0.15</v>
      </c>
      <c r="Q46" s="34">
        <v>0.15</v>
      </c>
      <c r="R46" s="51">
        <v>0.15</v>
      </c>
      <c r="S46" s="51">
        <v>0.15</v>
      </c>
      <c r="T46" s="51">
        <v>0.11</v>
      </c>
      <c r="U46" s="51">
        <v>0.11</v>
      </c>
      <c r="V46" s="32"/>
      <c r="W46" s="32"/>
      <c r="X46" s="32"/>
      <c r="Y46" s="34"/>
      <c r="Z46" s="36">
        <v>0.11</v>
      </c>
      <c r="AA46" s="37">
        <v>0.15</v>
      </c>
      <c r="AB46" s="34">
        <v>0.15</v>
      </c>
      <c r="AC46" s="34"/>
      <c r="AD46" s="34"/>
      <c r="AE46" s="34"/>
    </row>
    <row r="47" spans="1:31" s="8" customFormat="1" x14ac:dyDescent="0.25">
      <c r="A47" s="9"/>
      <c r="B47" s="9" t="s">
        <v>55</v>
      </c>
      <c r="D47" s="34">
        <v>0</v>
      </c>
      <c r="E47" s="34">
        <v>0</v>
      </c>
      <c r="F47" s="34">
        <v>0</v>
      </c>
      <c r="G47" s="34">
        <v>0</v>
      </c>
      <c r="H47" s="34">
        <v>0</v>
      </c>
      <c r="I47" s="34">
        <v>0</v>
      </c>
      <c r="J47" s="34">
        <v>0</v>
      </c>
      <c r="K47" s="34">
        <v>0</v>
      </c>
      <c r="L47" s="34">
        <v>0</v>
      </c>
      <c r="M47" s="34">
        <v>0</v>
      </c>
      <c r="N47" s="34">
        <v>4</v>
      </c>
      <c r="O47" s="34">
        <v>4</v>
      </c>
      <c r="P47" s="34">
        <v>4</v>
      </c>
      <c r="Q47" s="34">
        <v>0</v>
      </c>
      <c r="R47" s="51">
        <v>4</v>
      </c>
      <c r="S47" s="51">
        <v>0</v>
      </c>
      <c r="T47" s="51">
        <v>4</v>
      </c>
      <c r="U47" s="51">
        <v>4</v>
      </c>
      <c r="V47" s="32"/>
      <c r="W47" s="32"/>
      <c r="X47" s="32"/>
      <c r="Y47" s="34"/>
      <c r="Z47" s="36">
        <v>4</v>
      </c>
      <c r="AA47" s="37">
        <v>2</v>
      </c>
      <c r="AB47" s="34">
        <v>0</v>
      </c>
      <c r="AC47" s="34"/>
      <c r="AD47" s="34"/>
      <c r="AE47" s="34"/>
    </row>
    <row r="48" spans="1:31" s="8" customFormat="1" x14ac:dyDescent="0.25">
      <c r="A48" s="9"/>
      <c r="B48" s="9" t="s">
        <v>52</v>
      </c>
      <c r="D48" s="34">
        <v>20</v>
      </c>
      <c r="E48" s="34">
        <v>20</v>
      </c>
      <c r="F48" s="34">
        <v>20</v>
      </c>
      <c r="G48" s="34">
        <v>20</v>
      </c>
      <c r="H48" s="34">
        <v>20</v>
      </c>
      <c r="I48" s="34">
        <v>20</v>
      </c>
      <c r="J48" s="34">
        <v>20</v>
      </c>
      <c r="K48" s="34">
        <v>20</v>
      </c>
      <c r="L48" s="34">
        <v>20</v>
      </c>
      <c r="M48" s="34">
        <v>20</v>
      </c>
      <c r="N48" s="34">
        <v>24</v>
      </c>
      <c r="O48" s="34">
        <v>24</v>
      </c>
      <c r="P48" s="34">
        <v>24</v>
      </c>
      <c r="Q48" s="34">
        <v>24</v>
      </c>
      <c r="R48" s="51">
        <v>24</v>
      </c>
      <c r="S48" s="51">
        <v>20</v>
      </c>
      <c r="T48" s="51">
        <v>24</v>
      </c>
      <c r="U48" s="51">
        <v>24</v>
      </c>
      <c r="V48" s="32"/>
      <c r="W48" s="32"/>
      <c r="X48" s="32"/>
      <c r="Y48" s="34"/>
      <c r="Z48" s="36">
        <v>24</v>
      </c>
      <c r="AA48" s="37">
        <v>22</v>
      </c>
      <c r="AB48" s="34">
        <v>20</v>
      </c>
      <c r="AC48" s="34"/>
      <c r="AD48" s="34"/>
      <c r="AE48" s="34"/>
    </row>
    <row r="49" spans="1:31" s="8" customFormat="1" x14ac:dyDescent="0.25">
      <c r="A49" s="9"/>
      <c r="B49" s="9" t="s">
        <v>57</v>
      </c>
      <c r="D49" s="34">
        <v>2</v>
      </c>
      <c r="E49" s="34">
        <v>2</v>
      </c>
      <c r="F49" s="34">
        <v>2</v>
      </c>
      <c r="G49" s="34">
        <v>2</v>
      </c>
      <c r="H49" s="34">
        <v>2</v>
      </c>
      <c r="I49" s="34">
        <v>2</v>
      </c>
      <c r="J49" s="34">
        <v>2</v>
      </c>
      <c r="K49" s="34">
        <v>2</v>
      </c>
      <c r="L49" s="34">
        <v>2</v>
      </c>
      <c r="M49" s="34">
        <v>2</v>
      </c>
      <c r="N49" s="34">
        <v>2</v>
      </c>
      <c r="O49" s="34">
        <v>2</v>
      </c>
      <c r="P49" s="34">
        <v>2</v>
      </c>
      <c r="Q49" s="34">
        <v>2</v>
      </c>
      <c r="R49" s="51">
        <v>2</v>
      </c>
      <c r="S49" s="51">
        <v>2</v>
      </c>
      <c r="T49" s="51">
        <v>2</v>
      </c>
      <c r="U49" s="51">
        <v>2</v>
      </c>
      <c r="V49" s="32"/>
      <c r="W49" s="32"/>
      <c r="X49" s="32"/>
      <c r="Y49" s="34"/>
      <c r="Z49" s="36">
        <v>2</v>
      </c>
      <c r="AA49" s="37">
        <v>2</v>
      </c>
      <c r="AB49" s="34">
        <v>2</v>
      </c>
      <c r="AC49" s="34"/>
      <c r="AD49" s="34"/>
      <c r="AE49" s="34"/>
    </row>
    <row r="50" spans="1:31" s="8" customFormat="1" x14ac:dyDescent="0.25">
      <c r="A50" s="9"/>
      <c r="B50" s="9" t="s">
        <v>9</v>
      </c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51">
        <v>1.2E-2</v>
      </c>
      <c r="S50" s="51">
        <v>1.2E-2</v>
      </c>
      <c r="T50" s="51">
        <v>1.2E-2</v>
      </c>
      <c r="U50" s="51">
        <v>1.2E-2</v>
      </c>
      <c r="V50" s="32"/>
      <c r="W50" s="32"/>
      <c r="X50" s="32"/>
      <c r="Y50" s="34"/>
      <c r="Z50" s="36">
        <v>1.2E-2</v>
      </c>
      <c r="AA50" s="37">
        <v>1.2E-2</v>
      </c>
      <c r="AB50" s="35">
        <v>1.2E-2</v>
      </c>
      <c r="AC50" s="34"/>
      <c r="AD50" s="34"/>
      <c r="AE50" s="34"/>
    </row>
    <row r="51" spans="1:31" s="8" customFormat="1" x14ac:dyDescent="0.25">
      <c r="A51" s="9"/>
      <c r="B51" s="9" t="s">
        <v>69</v>
      </c>
      <c r="D51" s="34">
        <v>130</v>
      </c>
      <c r="E51" s="34">
        <v>130</v>
      </c>
      <c r="F51" s="34">
        <v>130</v>
      </c>
      <c r="G51" s="34">
        <v>130</v>
      </c>
      <c r="H51" s="34">
        <v>130</v>
      </c>
      <c r="I51" s="34">
        <v>130</v>
      </c>
      <c r="J51" s="34">
        <v>130</v>
      </c>
      <c r="K51" s="34">
        <v>130</v>
      </c>
      <c r="L51" s="34">
        <v>130</v>
      </c>
      <c r="M51" s="34">
        <v>130</v>
      </c>
      <c r="N51" s="34">
        <v>0</v>
      </c>
      <c r="O51" s="34">
        <v>0</v>
      </c>
      <c r="P51" s="34">
        <v>0</v>
      </c>
      <c r="Q51" s="34">
        <v>0</v>
      </c>
      <c r="R51" s="51">
        <v>0</v>
      </c>
      <c r="S51" s="51">
        <v>0</v>
      </c>
      <c r="T51" s="51">
        <v>0</v>
      </c>
      <c r="U51" s="51">
        <v>0</v>
      </c>
      <c r="V51" s="32"/>
      <c r="W51" s="32"/>
      <c r="X51" s="32"/>
      <c r="Y51" s="34"/>
      <c r="Z51" s="36">
        <v>0</v>
      </c>
      <c r="AA51" s="37">
        <v>0</v>
      </c>
      <c r="AB51" s="34">
        <v>0</v>
      </c>
      <c r="AC51" s="34"/>
      <c r="AD51" s="34"/>
      <c r="AE51" s="34"/>
    </row>
    <row r="52" spans="1:31" s="8" customFormat="1" x14ac:dyDescent="0.25">
      <c r="A52" s="9"/>
      <c r="B52" s="9" t="s">
        <v>70</v>
      </c>
      <c r="D52" s="34">
        <v>1.92</v>
      </c>
      <c r="E52" s="34">
        <v>1.92</v>
      </c>
      <c r="F52" s="34">
        <v>1.92</v>
      </c>
      <c r="G52" s="34">
        <v>1.92</v>
      </c>
      <c r="H52" s="34">
        <v>1.92</v>
      </c>
      <c r="I52" s="34">
        <v>1.92</v>
      </c>
      <c r="J52" s="34">
        <v>1.92</v>
      </c>
      <c r="K52" s="34">
        <v>1.92</v>
      </c>
      <c r="L52" s="34">
        <v>1.92</v>
      </c>
      <c r="M52" s="34">
        <v>1.92</v>
      </c>
      <c r="N52" s="34">
        <v>2</v>
      </c>
      <c r="O52" s="34">
        <v>2</v>
      </c>
      <c r="P52" s="34">
        <v>2</v>
      </c>
      <c r="Q52" s="34">
        <v>2</v>
      </c>
      <c r="R52" s="51">
        <v>2.63</v>
      </c>
      <c r="S52" s="51">
        <v>2.63</v>
      </c>
      <c r="T52" s="51">
        <v>2.63</v>
      </c>
      <c r="U52" s="51">
        <v>2.63</v>
      </c>
      <c r="V52" s="32"/>
      <c r="W52" s="32"/>
      <c r="X52" s="32"/>
      <c r="Y52" s="34"/>
      <c r="Z52" s="36">
        <v>2</v>
      </c>
      <c r="AA52" s="37">
        <v>2.63</v>
      </c>
      <c r="AB52" s="34">
        <v>2.63</v>
      </c>
      <c r="AC52" s="34"/>
      <c r="AD52" s="34"/>
      <c r="AE52" s="34"/>
    </row>
    <row r="53" spans="1:31" s="8" customFormat="1" x14ac:dyDescent="0.25">
      <c r="A53" s="9"/>
      <c r="B53" s="9" t="s">
        <v>91</v>
      </c>
      <c r="D53" s="34">
        <v>0.5</v>
      </c>
      <c r="E53" s="34">
        <v>0.5</v>
      </c>
      <c r="F53" s="34">
        <v>0.5</v>
      </c>
      <c r="G53" s="34">
        <v>0.5</v>
      </c>
      <c r="H53" s="34">
        <v>0.5</v>
      </c>
      <c r="I53" s="34">
        <v>0.5</v>
      </c>
      <c r="J53" s="34">
        <v>0.5</v>
      </c>
      <c r="K53" s="34">
        <v>0.5</v>
      </c>
      <c r="L53" s="34">
        <v>0.5</v>
      </c>
      <c r="M53" s="34">
        <v>0.5</v>
      </c>
      <c r="N53" s="34">
        <v>1</v>
      </c>
      <c r="O53" s="34">
        <v>1</v>
      </c>
      <c r="P53" s="34">
        <v>1</v>
      </c>
      <c r="Q53" s="34">
        <v>1</v>
      </c>
      <c r="R53" s="51">
        <v>1</v>
      </c>
      <c r="S53" s="51">
        <v>1</v>
      </c>
      <c r="T53" s="51">
        <v>1</v>
      </c>
      <c r="U53" s="51">
        <v>1</v>
      </c>
      <c r="V53" s="32"/>
      <c r="W53" s="32"/>
      <c r="X53" s="32"/>
      <c r="Y53" s="34"/>
      <c r="Z53" s="36">
        <v>1</v>
      </c>
      <c r="AA53" s="37">
        <v>1</v>
      </c>
      <c r="AB53" s="34">
        <v>1</v>
      </c>
      <c r="AC53" s="34"/>
      <c r="AD53" s="34"/>
      <c r="AE53" s="34"/>
    </row>
    <row r="54" spans="1:31" s="8" customFormat="1" x14ac:dyDescent="0.25">
      <c r="A54" s="9"/>
      <c r="B54" s="9" t="s">
        <v>2</v>
      </c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51">
        <v>0.78900000000000003</v>
      </c>
      <c r="S54" s="51">
        <v>0.78900000000000003</v>
      </c>
      <c r="T54" s="51">
        <v>0.78900000000000003</v>
      </c>
      <c r="U54" s="51">
        <v>0.78900000000000003</v>
      </c>
      <c r="V54" s="32"/>
      <c r="W54" s="32"/>
      <c r="X54" s="32"/>
      <c r="Y54" s="34"/>
      <c r="Z54" s="36">
        <v>0.78900000000000003</v>
      </c>
      <c r="AA54" s="36">
        <v>0.78900000000000003</v>
      </c>
      <c r="AB54" s="35">
        <v>0.78900000000000003</v>
      </c>
      <c r="AC54" s="34"/>
      <c r="AD54" s="34"/>
      <c r="AE54" s="34"/>
    </row>
    <row r="55" spans="1:31" s="8" customFormat="1" x14ac:dyDescent="0.25">
      <c r="A55" s="9"/>
      <c r="B55" s="9" t="s">
        <v>3</v>
      </c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51">
        <v>0.191</v>
      </c>
      <c r="S55" s="51">
        <v>0.191</v>
      </c>
      <c r="T55" s="51">
        <v>0.191</v>
      </c>
      <c r="U55" s="51">
        <v>0.191</v>
      </c>
      <c r="V55" s="32"/>
      <c r="W55" s="32"/>
      <c r="X55" s="32"/>
      <c r="Y55" s="34"/>
      <c r="Z55" s="36">
        <v>0.191</v>
      </c>
      <c r="AA55" s="36">
        <v>0.191</v>
      </c>
      <c r="AB55" s="35">
        <v>0.191</v>
      </c>
      <c r="AC55" s="34"/>
      <c r="AD55" s="34"/>
      <c r="AE55" s="34"/>
    </row>
    <row r="56" spans="1:31" s="8" customFormat="1" x14ac:dyDescent="0.25">
      <c r="A56" s="9"/>
      <c r="B56" s="9" t="s">
        <v>4</v>
      </c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51">
        <v>2.1100000000000001E-2</v>
      </c>
      <c r="S56" s="51">
        <v>2.1100000000000001E-2</v>
      </c>
      <c r="T56" s="51">
        <v>2.1100000000000001E-2</v>
      </c>
      <c r="U56" s="51">
        <v>2.1100000000000001E-2</v>
      </c>
      <c r="V56" s="32"/>
      <c r="W56" s="32"/>
      <c r="X56" s="32"/>
      <c r="Y56" s="34"/>
      <c r="Z56" s="36">
        <v>2.1100000000000001E-2</v>
      </c>
      <c r="AA56" s="36">
        <v>2.1100000000000001E-2</v>
      </c>
      <c r="AB56" s="35">
        <v>2.1100000000000001E-2</v>
      </c>
      <c r="AC56" s="34"/>
      <c r="AD56" s="34"/>
      <c r="AE56" s="34"/>
    </row>
    <row r="57" spans="1:31" s="8" customFormat="1" x14ac:dyDescent="0.25">
      <c r="A57" s="9"/>
      <c r="B57" s="9" t="s">
        <v>102</v>
      </c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3">
        <v>270</v>
      </c>
      <c r="S57" s="33">
        <v>270</v>
      </c>
      <c r="T57" s="33">
        <v>270</v>
      </c>
      <c r="U57" s="33">
        <v>270</v>
      </c>
      <c r="V57" s="32"/>
      <c r="W57" s="32"/>
      <c r="X57" s="32"/>
      <c r="Y57" s="34"/>
      <c r="Z57" s="40">
        <v>270</v>
      </c>
      <c r="AA57" s="40">
        <v>270</v>
      </c>
      <c r="AB57" s="34">
        <v>270</v>
      </c>
      <c r="AC57" s="34"/>
      <c r="AD57" s="34"/>
      <c r="AE57" s="34"/>
    </row>
    <row r="58" spans="1:31" s="8" customFormat="1" x14ac:dyDescent="0.25">
      <c r="A58" s="9"/>
      <c r="B58" s="9" t="s">
        <v>35</v>
      </c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>
        <v>0.2</v>
      </c>
      <c r="O58" s="34">
        <v>0.2</v>
      </c>
      <c r="P58" s="34">
        <v>0</v>
      </c>
      <c r="Q58" s="34">
        <v>0</v>
      </c>
      <c r="R58" s="51">
        <v>0</v>
      </c>
      <c r="S58" s="51">
        <v>0</v>
      </c>
      <c r="T58" s="51">
        <v>0.2</v>
      </c>
      <c r="U58" s="51">
        <v>0.2</v>
      </c>
      <c r="V58" s="32"/>
      <c r="W58" s="32"/>
      <c r="X58" s="32"/>
      <c r="Y58" s="34"/>
      <c r="Z58" s="36">
        <v>0.2</v>
      </c>
      <c r="AA58" s="37">
        <v>0</v>
      </c>
      <c r="AB58" s="35">
        <v>0.2</v>
      </c>
      <c r="AC58" s="34"/>
      <c r="AD58" s="34"/>
      <c r="AE58" s="34"/>
    </row>
    <row r="59" spans="1:31" s="8" customFormat="1" x14ac:dyDescent="0.25">
      <c r="A59" s="9"/>
      <c r="B59" s="9" t="s">
        <v>34</v>
      </c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>
        <v>100</v>
      </c>
      <c r="O59" s="34">
        <v>100</v>
      </c>
      <c r="P59" s="34">
        <v>280</v>
      </c>
      <c r="Q59" s="34">
        <v>170</v>
      </c>
      <c r="R59" s="51">
        <v>200</v>
      </c>
      <c r="S59" s="51">
        <v>170</v>
      </c>
      <c r="T59" s="51">
        <v>91</v>
      </c>
      <c r="U59" s="51">
        <v>81</v>
      </c>
      <c r="V59" s="32">
        <v>60.33</v>
      </c>
      <c r="W59" s="32">
        <v>64.25</v>
      </c>
      <c r="X59" s="32">
        <v>108.16</v>
      </c>
      <c r="Y59" s="34"/>
      <c r="Z59" s="36">
        <v>81</v>
      </c>
      <c r="AA59" s="37">
        <v>321</v>
      </c>
      <c r="AB59" s="35">
        <v>91</v>
      </c>
      <c r="AC59" s="34"/>
      <c r="AD59" s="34"/>
      <c r="AE59" s="34"/>
    </row>
    <row r="60" spans="1:31" s="8" customFormat="1" x14ac:dyDescent="0.25">
      <c r="A60" s="9"/>
      <c r="B60" s="9" t="s">
        <v>111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51">
        <v>-1</v>
      </c>
      <c r="S60" s="51">
        <v>0</v>
      </c>
      <c r="T60" s="51">
        <v>0</v>
      </c>
      <c r="U60" s="51">
        <v>0</v>
      </c>
      <c r="V60" s="32"/>
      <c r="W60" s="32"/>
      <c r="X60" s="32"/>
      <c r="Y60" s="34"/>
      <c r="Z60" s="36">
        <v>0</v>
      </c>
      <c r="AA60" s="37">
        <v>-1</v>
      </c>
      <c r="AB60" s="35">
        <v>0</v>
      </c>
      <c r="AC60" s="34"/>
      <c r="AD60" s="34"/>
      <c r="AE60" s="34"/>
    </row>
    <row r="61" spans="1:31" s="8" customFormat="1" x14ac:dyDescent="0.25">
      <c r="A61" s="9"/>
      <c r="B61" s="9" t="s">
        <v>92</v>
      </c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>
        <v>27.46</v>
      </c>
      <c r="O61" s="34">
        <v>27.46</v>
      </c>
      <c r="P61" s="34">
        <v>27.46</v>
      </c>
      <c r="Q61" s="34">
        <v>27.46</v>
      </c>
      <c r="R61" s="51">
        <v>27.46</v>
      </c>
      <c r="S61" s="51">
        <v>27.46</v>
      </c>
      <c r="T61" s="51">
        <v>27.46</v>
      </c>
      <c r="U61" s="51">
        <v>27.46</v>
      </c>
      <c r="V61" s="32"/>
      <c r="W61" s="32"/>
      <c r="X61" s="32"/>
      <c r="Y61" s="34"/>
      <c r="Z61" s="36">
        <v>27.46</v>
      </c>
      <c r="AA61" s="37">
        <v>27.46</v>
      </c>
      <c r="AB61" s="35">
        <v>27.46</v>
      </c>
      <c r="AC61" s="34"/>
      <c r="AD61" s="34"/>
      <c r="AE61" s="34"/>
    </row>
    <row r="62" spans="1:31" s="8" customFormat="1" x14ac:dyDescent="0.25">
      <c r="A62" s="9"/>
      <c r="B62" s="9" t="s">
        <v>93</v>
      </c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>
        <v>6.8440000000000001E-2</v>
      </c>
      <c r="O62" s="34">
        <v>6.8440000000000001E-2</v>
      </c>
      <c r="P62" s="34">
        <v>6.8440000000000001E-2</v>
      </c>
      <c r="Q62" s="34">
        <v>6.8440000000000001E-2</v>
      </c>
      <c r="R62" s="51">
        <v>6.8400000000000002E-2</v>
      </c>
      <c r="S62" s="51">
        <v>6.8400000000000002E-2</v>
      </c>
      <c r="T62" s="51">
        <v>6.8400000000000002E-2</v>
      </c>
      <c r="U62" s="51">
        <v>6.8400000000000002E-2</v>
      </c>
      <c r="V62" s="32"/>
      <c r="W62" s="32"/>
      <c r="X62" s="32"/>
      <c r="Y62" s="34"/>
      <c r="Z62" s="36">
        <v>6.8400000000000002E-2</v>
      </c>
      <c r="AA62" s="37">
        <v>6.8400000000000002E-2</v>
      </c>
      <c r="AB62" s="35">
        <v>6.8400000000000002E-2</v>
      </c>
      <c r="AC62" s="34"/>
      <c r="AD62" s="34"/>
      <c r="AE62" s="34"/>
    </row>
    <row r="63" spans="1:31" s="8" customFormat="1" x14ac:dyDescent="0.25">
      <c r="A63" s="9"/>
      <c r="B63" s="9" t="s">
        <v>11</v>
      </c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51">
        <v>2E-3</v>
      </c>
      <c r="S63" s="51">
        <v>2E-3</v>
      </c>
      <c r="T63" s="51">
        <v>2E-3</v>
      </c>
      <c r="U63" s="51">
        <v>2E-3</v>
      </c>
      <c r="V63" s="32"/>
      <c r="W63" s="32"/>
      <c r="X63" s="32"/>
      <c r="Y63" s="34"/>
      <c r="Z63" s="36">
        <v>2E-3</v>
      </c>
      <c r="AA63" s="36">
        <v>2E-3</v>
      </c>
      <c r="AB63" s="35">
        <v>2E-3</v>
      </c>
      <c r="AC63" s="34"/>
      <c r="AD63" s="34"/>
      <c r="AE63" s="34"/>
    </row>
    <row r="64" spans="1:31" s="8" customFormat="1" x14ac:dyDescent="0.25">
      <c r="A64" s="9"/>
      <c r="B64" s="9" t="s">
        <v>1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51">
        <v>0.8</v>
      </c>
      <c r="S64" s="51">
        <v>0.8</v>
      </c>
      <c r="T64" s="51">
        <v>0.8</v>
      </c>
      <c r="U64" s="51">
        <v>0.8</v>
      </c>
      <c r="V64" s="32"/>
      <c r="W64" s="32"/>
      <c r="X64" s="32"/>
      <c r="Y64" s="34"/>
      <c r="Z64" s="36">
        <v>0.8</v>
      </c>
      <c r="AA64" s="36">
        <v>0.8</v>
      </c>
      <c r="AB64" s="35">
        <v>0.8</v>
      </c>
      <c r="AC64" s="34"/>
      <c r="AD64" s="34"/>
      <c r="AE64" s="34"/>
    </row>
    <row r="65" spans="1:31" s="8" customFormat="1" x14ac:dyDescent="0.25">
      <c r="A65" s="9"/>
      <c r="B65" s="9" t="s">
        <v>112</v>
      </c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51">
        <v>0.1</v>
      </c>
      <c r="S65" s="51">
        <v>0.1</v>
      </c>
      <c r="T65" s="51">
        <v>0.1</v>
      </c>
      <c r="U65" s="51">
        <v>0.1</v>
      </c>
      <c r="V65" s="32"/>
      <c r="W65" s="32"/>
      <c r="X65" s="32"/>
      <c r="Y65" s="34"/>
      <c r="Z65" s="36">
        <v>0.1</v>
      </c>
      <c r="AA65" s="36">
        <v>0.1</v>
      </c>
      <c r="AB65" s="35">
        <v>0.1</v>
      </c>
      <c r="AC65" s="34"/>
      <c r="AD65" s="34"/>
      <c r="AE65" s="34"/>
    </row>
    <row r="66" spans="1:31" s="8" customFormat="1" x14ac:dyDescent="0.25">
      <c r="A66" s="9"/>
      <c r="B66" s="9" t="s">
        <v>72</v>
      </c>
      <c r="D66" s="34">
        <v>0.35</v>
      </c>
      <c r="E66" s="34">
        <v>0.35</v>
      </c>
      <c r="F66" s="34">
        <v>0.35</v>
      </c>
      <c r="G66" s="34">
        <v>0.35</v>
      </c>
      <c r="H66" s="34">
        <v>0.35</v>
      </c>
      <c r="I66" s="34">
        <v>0.35</v>
      </c>
      <c r="J66" s="34">
        <v>0.35</v>
      </c>
      <c r="K66" s="34">
        <v>0.35</v>
      </c>
      <c r="L66" s="34">
        <v>0.35</v>
      </c>
      <c r="M66" s="34">
        <v>0.35</v>
      </c>
      <c r="N66" s="34">
        <v>7.0000000000000007E-2</v>
      </c>
      <c r="O66" s="34">
        <v>7.0000000000000007E-2</v>
      </c>
      <c r="P66" s="34">
        <v>7.0000000000000007E-2</v>
      </c>
      <c r="Q66" s="34">
        <v>7.0000000000000007E-2</v>
      </c>
      <c r="R66" s="51">
        <v>7.0000000000000007E-2</v>
      </c>
      <c r="S66" s="51">
        <v>7.0000000000000007E-2</v>
      </c>
      <c r="T66" s="51">
        <v>7.0000000000000007E-2</v>
      </c>
      <c r="U66" s="51">
        <v>7.0000000000000007E-2</v>
      </c>
      <c r="V66" s="32"/>
      <c r="W66" s="32"/>
      <c r="X66" s="32"/>
      <c r="Y66" s="34"/>
      <c r="Z66" s="36">
        <v>7.0000000000000007E-2</v>
      </c>
      <c r="AA66" s="36">
        <v>7.0000000000000007E-2</v>
      </c>
      <c r="AB66" s="34">
        <v>7.0000000000000007E-2</v>
      </c>
      <c r="AC66" s="34"/>
      <c r="AD66" s="34"/>
      <c r="AE66" s="34"/>
    </row>
    <row r="67" spans="1:31" s="8" customFormat="1" x14ac:dyDescent="0.25">
      <c r="A67" s="9"/>
      <c r="B67" s="9" t="s">
        <v>0</v>
      </c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51">
        <v>2.5000000000000001E-2</v>
      </c>
      <c r="S67" s="51">
        <v>2.5000000000000001E-2</v>
      </c>
      <c r="T67" s="51">
        <v>2.5000000000000001E-2</v>
      </c>
      <c r="U67" s="51">
        <v>2.5000000000000001E-2</v>
      </c>
      <c r="V67" s="32"/>
      <c r="W67" s="32"/>
      <c r="X67" s="32"/>
      <c r="Y67" s="34"/>
      <c r="Z67" s="36">
        <v>2.5000000000000001E-2</v>
      </c>
      <c r="AA67" s="37">
        <v>0.02</v>
      </c>
      <c r="AB67" s="35">
        <v>2.5000000000000001E-2</v>
      </c>
      <c r="AC67" s="34"/>
      <c r="AD67" s="34"/>
      <c r="AE67" s="34"/>
    </row>
    <row r="68" spans="1:31" s="8" customFormat="1" x14ac:dyDescent="0.25">
      <c r="A68" s="9"/>
      <c r="B68" s="9" t="s">
        <v>62</v>
      </c>
      <c r="D68" s="34">
        <v>10.9</v>
      </c>
      <c r="E68" s="34">
        <v>10.9</v>
      </c>
      <c r="F68" s="34">
        <v>10.9</v>
      </c>
      <c r="G68" s="34">
        <v>10.9</v>
      </c>
      <c r="H68" s="34">
        <v>10.9</v>
      </c>
      <c r="I68" s="34">
        <v>10.9</v>
      </c>
      <c r="J68" s="34">
        <v>10.9</v>
      </c>
      <c r="K68" s="34">
        <v>10.9</v>
      </c>
      <c r="L68" s="34">
        <v>10.9</v>
      </c>
      <c r="M68" s="34">
        <v>10.9</v>
      </c>
      <c r="N68" s="34">
        <v>10.9</v>
      </c>
      <c r="O68" s="34">
        <v>10.9</v>
      </c>
      <c r="P68" s="34">
        <v>10.9</v>
      </c>
      <c r="Q68" s="34">
        <v>10.9</v>
      </c>
      <c r="R68" s="51">
        <v>10.9</v>
      </c>
      <c r="S68" s="51">
        <v>10.9</v>
      </c>
      <c r="T68" s="51">
        <v>10.9</v>
      </c>
      <c r="U68" s="51">
        <v>10.9</v>
      </c>
      <c r="V68" s="32"/>
      <c r="W68" s="32"/>
      <c r="X68" s="32"/>
      <c r="Y68" s="34"/>
      <c r="Z68" s="36">
        <v>10.9</v>
      </c>
      <c r="AA68" s="37">
        <v>10.9</v>
      </c>
      <c r="AB68" s="34">
        <v>10.9</v>
      </c>
      <c r="AC68" s="34"/>
      <c r="AD68" s="34"/>
      <c r="AE68" s="34"/>
    </row>
    <row r="70" spans="1:31" ht="45" x14ac:dyDescent="0.25">
      <c r="A70" s="31" t="s">
        <v>101</v>
      </c>
      <c r="V70" s="41" t="s">
        <v>182</v>
      </c>
      <c r="W70" s="41" t="s">
        <v>182</v>
      </c>
      <c r="X70" s="41" t="s">
        <v>182</v>
      </c>
    </row>
  </sheetData>
  <sortState ref="A1:Z63">
    <sortCondition ref="A2"/>
  </sortState>
  <mergeCells count="8">
    <mergeCell ref="A7:B7"/>
    <mergeCell ref="A8:B8"/>
    <mergeCell ref="A4:B4"/>
    <mergeCell ref="A1:B1"/>
    <mergeCell ref="A2:B2"/>
    <mergeCell ref="A3:B3"/>
    <mergeCell ref="A5:B5"/>
    <mergeCell ref="A6:B6"/>
  </mergeCells>
  <pageMargins left="0.7" right="0.7" top="0.75" bottom="0.75" header="0.3" footer="0.3"/>
  <pageSetup scale="38" fitToWidth="0" fitToHeight="0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"/>
  <sheetViews>
    <sheetView workbookViewId="0">
      <selection activeCell="B19" sqref="B19"/>
    </sheetView>
  </sheetViews>
  <sheetFormatPr defaultRowHeight="15" x14ac:dyDescent="0.25"/>
  <cols>
    <col min="1" max="1" width="15.85546875" customWidth="1"/>
    <col min="2" max="2" width="33.140625" customWidth="1"/>
  </cols>
  <sheetData>
    <row r="1" spans="1:28" s="1" customFormat="1" ht="15.75" x14ac:dyDescent="0.25">
      <c r="A1" s="1" t="s">
        <v>105</v>
      </c>
      <c r="B1" s="1" t="s">
        <v>14</v>
      </c>
      <c r="C1" s="1" t="s">
        <v>16</v>
      </c>
      <c r="D1" s="3"/>
      <c r="E1" s="3"/>
      <c r="F1" s="3"/>
      <c r="G1" s="3"/>
      <c r="H1" s="3"/>
      <c r="I1" s="3"/>
      <c r="J1" s="3"/>
      <c r="K1" s="4"/>
      <c r="L1" s="6"/>
      <c r="M1" s="6"/>
      <c r="N1" s="6"/>
      <c r="O1" s="6"/>
      <c r="P1" s="6"/>
      <c r="Q1" s="7"/>
      <c r="R1" s="7"/>
      <c r="S1" s="6"/>
      <c r="T1" s="5"/>
      <c r="U1" s="5"/>
      <c r="V1" s="5"/>
      <c r="W1" s="5"/>
      <c r="X1" s="2"/>
      <c r="Y1"/>
      <c r="Z1"/>
      <c r="AA1"/>
      <c r="AB1"/>
    </row>
    <row r="3" spans="1:28" x14ac:dyDescent="0.25">
      <c r="A3" t="s">
        <v>106</v>
      </c>
    </row>
    <row r="4" spans="1:28" x14ac:dyDescent="0.25">
      <c r="A4" t="s">
        <v>107</v>
      </c>
    </row>
    <row r="6" spans="1:28" ht="30" x14ac:dyDescent="0.25">
      <c r="A6" s="9" t="s">
        <v>79</v>
      </c>
      <c r="B6" s="8" t="s">
        <v>80</v>
      </c>
      <c r="C6" s="8" t="s">
        <v>54</v>
      </c>
      <c r="D6" s="8">
        <v>40</v>
      </c>
      <c r="E6" s="8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activeCell="G12" sqref="G12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4</v>
      </c>
    </row>
    <row r="5" spans="1:1" x14ac:dyDescent="0.25">
      <c r="A5">
        <v>5</v>
      </c>
    </row>
    <row r="6" spans="1:1" x14ac:dyDescent="0.25">
      <c r="A6">
        <v>6</v>
      </c>
    </row>
    <row r="7" spans="1:1" x14ac:dyDescent="0.25">
      <c r="A7">
        <v>7</v>
      </c>
    </row>
    <row r="8" spans="1:1" x14ac:dyDescent="0.25">
      <c r="A8">
        <v>8</v>
      </c>
    </row>
    <row r="9" spans="1:1" x14ac:dyDescent="0.25">
      <c r="A9">
        <v>9</v>
      </c>
    </row>
    <row r="10" spans="1:1" x14ac:dyDescent="0.25">
      <c r="A10">
        <v>10</v>
      </c>
    </row>
    <row r="11" spans="1:1" x14ac:dyDescent="0.25">
      <c r="A11">
        <v>11</v>
      </c>
    </row>
    <row r="12" spans="1:1" x14ac:dyDescent="0.25">
      <c r="A12">
        <v>12</v>
      </c>
    </row>
    <row r="13" spans="1:1" x14ac:dyDescent="0.25">
      <c r="A13">
        <v>13</v>
      </c>
    </row>
    <row r="14" spans="1:1" x14ac:dyDescent="0.25">
      <c r="A14">
        <v>14</v>
      </c>
    </row>
    <row r="15" spans="1:1" x14ac:dyDescent="0.25">
      <c r="A15">
        <v>15</v>
      </c>
    </row>
    <row r="16" spans="1:1" x14ac:dyDescent="0.25">
      <c r="A16">
        <v>16</v>
      </c>
    </row>
    <row r="17" spans="1:1" x14ac:dyDescent="0.25">
      <c r="A17">
        <v>17</v>
      </c>
    </row>
    <row r="18" spans="1:1" x14ac:dyDescent="0.25">
      <c r="A18">
        <v>18</v>
      </c>
    </row>
    <row r="19" spans="1:1" x14ac:dyDescent="0.25">
      <c r="A19">
        <v>19</v>
      </c>
    </row>
    <row r="20" spans="1:1" x14ac:dyDescent="0.25">
      <c r="A20">
        <v>20</v>
      </c>
    </row>
    <row r="21" spans="1:1" x14ac:dyDescent="0.25">
      <c r="A21">
        <v>21</v>
      </c>
    </row>
    <row r="22" spans="1:1" x14ac:dyDescent="0.25">
      <c r="A22">
        <v>22</v>
      </c>
    </row>
    <row r="23" spans="1:1" x14ac:dyDescent="0.25">
      <c r="A23">
        <v>23</v>
      </c>
    </row>
    <row r="24" spans="1:1" x14ac:dyDescent="0.25">
      <c r="A24">
        <v>24</v>
      </c>
    </row>
    <row r="25" spans="1:1" x14ac:dyDescent="0.25">
      <c r="A25">
        <v>25</v>
      </c>
    </row>
    <row r="26" spans="1:1" x14ac:dyDescent="0.25">
      <c r="A26">
        <v>26</v>
      </c>
    </row>
    <row r="27" spans="1:1" x14ac:dyDescent="0.25">
      <c r="A27">
        <v>27</v>
      </c>
    </row>
    <row r="28" spans="1:1" x14ac:dyDescent="0.25">
      <c r="A28">
        <v>28</v>
      </c>
    </row>
    <row r="29" spans="1:1" x14ac:dyDescent="0.25">
      <c r="A29">
        <v>29</v>
      </c>
    </row>
    <row r="30" spans="1:1" x14ac:dyDescent="0.25">
      <c r="A30">
        <v>30</v>
      </c>
    </row>
    <row r="31" spans="1:1" x14ac:dyDescent="0.25">
      <c r="A31">
        <v>31</v>
      </c>
    </row>
    <row r="32" spans="1:1" x14ac:dyDescent="0.25">
      <c r="A32">
        <v>32</v>
      </c>
    </row>
    <row r="33" spans="1:1" x14ac:dyDescent="0.25">
      <c r="A33">
        <v>33</v>
      </c>
    </row>
    <row r="34" spans="1:1" x14ac:dyDescent="0.25">
      <c r="A34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Meta-data</vt:lpstr>
      <vt:lpstr>Notes</vt:lpstr>
      <vt:lpstr>Variables</vt:lpstr>
      <vt:lpstr>Cases</vt:lpstr>
      <vt:lpstr>Internal Variables</vt:lpstr>
      <vt:lpstr>Ref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ECO_WangW</dc:creator>
  <cp:lastModifiedBy>ZZ</cp:lastModifiedBy>
  <cp:lastPrinted>2012-11-14T16:02:36Z</cp:lastPrinted>
  <dcterms:created xsi:type="dcterms:W3CDTF">2012-08-07T18:23:18Z</dcterms:created>
  <dcterms:modified xsi:type="dcterms:W3CDTF">2013-11-01T13:14:19Z</dcterms:modified>
</cp:coreProperties>
</file>