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dha\Excel_revision\"/>
    </mc:Choice>
  </mc:AlternateContent>
  <xr:revisionPtr revIDLastSave="0" documentId="13_ncr:1_{130C62DA-C00E-46E9-B019-9127100B87D1}" xr6:coauthVersionLast="47" xr6:coauthVersionMax="47" xr10:uidLastSave="{00000000-0000-0000-0000-000000000000}"/>
  <bookViews>
    <workbookView xWindow="-120" yWindow="-120" windowWidth="29040" windowHeight="15720" tabRatio="755" firstSheet="2" activeTab="8" xr2:uid="{23C2E5A1-7019-4DC7-8245-7689284DC036}"/>
  </bookViews>
  <sheets>
    <sheet name="Contents" sheetId="1" r:id="rId1"/>
    <sheet name="Payroll- 1. Enter Data" sheetId="2" r:id="rId2"/>
    <sheet name="Payroll- 2. Formulas.." sheetId="3" r:id="rId3"/>
    <sheet name="Payroll- 3. Rel and Abs Refer " sheetId="4" r:id="rId4"/>
    <sheet name="Grade Book" sheetId="5" r:id="rId5"/>
    <sheet name="Decision Maker" sheetId="6" r:id="rId6"/>
    <sheet name="Sales Report" sheetId="7" r:id="rId7"/>
    <sheet name="Sales_report_pivot" sheetId="8" r:id="rId8"/>
    <sheet name="Car Database" sheetId="9" r:id="rId9"/>
  </sheets>
  <definedNames>
    <definedName name="_xlnm._FilterDatabase" localSheetId="6" hidden="1">'Sales Report'!$A$1:$K$101</definedName>
  </definedNames>
  <calcPr calcId="191029"/>
  <pivotCaches>
    <pivotCache cacheId="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5" i="7" l="1"/>
  <c r="F106" i="7"/>
  <c r="F104" i="7"/>
  <c r="G27" i="7"/>
  <c r="H27" i="7" s="1"/>
  <c r="G52" i="7"/>
  <c r="H52" i="7" s="1"/>
  <c r="G82" i="7"/>
  <c r="H82" i="7" s="1"/>
  <c r="G100" i="7"/>
  <c r="H100" i="7" s="1"/>
  <c r="G69" i="7"/>
  <c r="H69" i="7" s="1"/>
  <c r="G18" i="7"/>
  <c r="H18" i="7" s="1"/>
  <c r="G45" i="7"/>
  <c r="H45" i="7" s="1"/>
  <c r="G21" i="7"/>
  <c r="H21" i="7" s="1"/>
  <c r="G46" i="7"/>
  <c r="H46" i="7" s="1"/>
  <c r="G48" i="7"/>
  <c r="H48" i="7" s="1"/>
  <c r="G26" i="7"/>
  <c r="H26" i="7" s="1"/>
  <c r="G11" i="7"/>
  <c r="H11" i="7" s="1"/>
  <c r="G49" i="7"/>
  <c r="H49" i="7" s="1"/>
  <c r="G75" i="7"/>
  <c r="H75" i="7" s="1"/>
  <c r="G86" i="7"/>
  <c r="H86" i="7" s="1"/>
  <c r="G93" i="7"/>
  <c r="H93" i="7" s="1"/>
  <c r="G97" i="7"/>
  <c r="H97" i="7" s="1"/>
  <c r="G37" i="7"/>
  <c r="H37" i="7" s="1"/>
  <c r="G29" i="7"/>
  <c r="H29" i="7" s="1"/>
  <c r="G14" i="7"/>
  <c r="H14" i="7" s="1"/>
  <c r="G40" i="7"/>
  <c r="H40" i="7" s="1"/>
  <c r="G80" i="7"/>
  <c r="H80" i="7" s="1"/>
  <c r="G77" i="7"/>
  <c r="H77" i="7" s="1"/>
  <c r="G8" i="7"/>
  <c r="H8" i="7" s="1"/>
  <c r="G67" i="7"/>
  <c r="H67" i="7" s="1"/>
  <c r="G56" i="7"/>
  <c r="H56" i="7" s="1"/>
  <c r="G58" i="7"/>
  <c r="H58" i="7" s="1"/>
  <c r="G12" i="7"/>
  <c r="H12" i="7" s="1"/>
  <c r="G64" i="7"/>
  <c r="H64" i="7" s="1"/>
  <c r="G4" i="7"/>
  <c r="H4" i="7" s="1"/>
  <c r="G53" i="7"/>
  <c r="H53" i="7" s="1"/>
  <c r="G41" i="7"/>
  <c r="H41" i="7" s="1"/>
  <c r="G6" i="7"/>
  <c r="H6" i="7" s="1"/>
  <c r="G60" i="7"/>
  <c r="H60" i="7" s="1"/>
  <c r="G74" i="7"/>
  <c r="H74" i="7" s="1"/>
  <c r="G13" i="7"/>
  <c r="H13" i="7" s="1"/>
  <c r="G76" i="7"/>
  <c r="H76" i="7" s="1"/>
  <c r="G38" i="7"/>
  <c r="H38" i="7" s="1"/>
  <c r="G50" i="7"/>
  <c r="H50" i="7" s="1"/>
  <c r="G24" i="7"/>
  <c r="H24" i="7" s="1"/>
  <c r="G35" i="7"/>
  <c r="H35" i="7" s="1"/>
  <c r="G87" i="7"/>
  <c r="H87" i="7" s="1"/>
  <c r="G62" i="7"/>
  <c r="H62" i="7" s="1"/>
  <c r="G61" i="7"/>
  <c r="H61" i="7" s="1"/>
  <c r="G89" i="7"/>
  <c r="H89" i="7" s="1"/>
  <c r="G51" i="7"/>
  <c r="H51" i="7" s="1"/>
  <c r="G57" i="7"/>
  <c r="H57" i="7" s="1"/>
  <c r="G66" i="7"/>
  <c r="H66" i="7" s="1"/>
  <c r="G2" i="7"/>
  <c r="H2" i="7" s="1"/>
  <c r="G98" i="7"/>
  <c r="H98" i="7" s="1"/>
  <c r="G28" i="7"/>
  <c r="H28" i="7" s="1"/>
  <c r="G71" i="7"/>
  <c r="H71" i="7" s="1"/>
  <c r="G59" i="7"/>
  <c r="H59" i="7" s="1"/>
  <c r="G25" i="7"/>
  <c r="H25" i="7" s="1"/>
  <c r="G54" i="7"/>
  <c r="H54" i="7" s="1"/>
  <c r="G94" i="7"/>
  <c r="H94" i="7" s="1"/>
  <c r="G36" i="7"/>
  <c r="H36" i="7" s="1"/>
  <c r="G5" i="7"/>
  <c r="H5" i="7" s="1"/>
  <c r="G65" i="7"/>
  <c r="H65" i="7" s="1"/>
  <c r="G47" i="7"/>
  <c r="H47" i="7" s="1"/>
  <c r="G88" i="7"/>
  <c r="H88" i="7" s="1"/>
  <c r="G78" i="7"/>
  <c r="H78" i="7" s="1"/>
  <c r="G43" i="7"/>
  <c r="H43" i="7" s="1"/>
  <c r="G15" i="7"/>
  <c r="H15" i="7" s="1"/>
  <c r="G99" i="7"/>
  <c r="H99" i="7" s="1"/>
  <c r="G70" i="7"/>
  <c r="H70" i="7" s="1"/>
  <c r="G85" i="7"/>
  <c r="H85" i="7" s="1"/>
  <c r="G33" i="7"/>
  <c r="H33" i="7" s="1"/>
  <c r="G42" i="7"/>
  <c r="H42" i="7" s="1"/>
  <c r="G19" i="7"/>
  <c r="H19" i="7" s="1"/>
  <c r="G90" i="7"/>
  <c r="H90" i="7" s="1"/>
  <c r="G84" i="7"/>
  <c r="H84" i="7" s="1"/>
  <c r="G79" i="7"/>
  <c r="H79" i="7" s="1"/>
  <c r="G23" i="7"/>
  <c r="H23" i="7" s="1"/>
  <c r="G68" i="7"/>
  <c r="H68" i="7" s="1"/>
  <c r="G30" i="7"/>
  <c r="H30" i="7" s="1"/>
  <c r="G20" i="7"/>
  <c r="H20" i="7" s="1"/>
  <c r="G7" i="7"/>
  <c r="H7" i="7" s="1"/>
  <c r="G72" i="7"/>
  <c r="H72" i="7" s="1"/>
  <c r="G22" i="7"/>
  <c r="H22" i="7" s="1"/>
  <c r="G91" i="7"/>
  <c r="H91" i="7" s="1"/>
  <c r="G92" i="7"/>
  <c r="H92" i="7" s="1"/>
  <c r="G16" i="7"/>
  <c r="H16" i="7" s="1"/>
  <c r="G95" i="7"/>
  <c r="H95" i="7" s="1"/>
  <c r="G17" i="7"/>
  <c r="H17" i="7" s="1"/>
  <c r="G39" i="7"/>
  <c r="H39" i="7" s="1"/>
  <c r="G9" i="7"/>
  <c r="H9" i="7" s="1"/>
  <c r="G83" i="7"/>
  <c r="H83" i="7" s="1"/>
  <c r="G73" i="7"/>
  <c r="H73" i="7" s="1"/>
  <c r="G81" i="7"/>
  <c r="H81" i="7" s="1"/>
  <c r="G96" i="7"/>
  <c r="H96" i="7" s="1"/>
  <c r="G10" i="7"/>
  <c r="H10" i="7" s="1"/>
  <c r="G3" i="7"/>
  <c r="H3" i="7" s="1"/>
  <c r="G32" i="7"/>
  <c r="H32" i="7" s="1"/>
  <c r="G101" i="7"/>
  <c r="H101" i="7" s="1"/>
  <c r="G31" i="7"/>
  <c r="H31" i="7" s="1"/>
  <c r="G44" i="7"/>
  <c r="H44" i="7" s="1"/>
  <c r="G63" i="7"/>
  <c r="H63" i="7" s="1"/>
  <c r="G55" i="7"/>
  <c r="H55" i="7" s="1"/>
  <c r="G34" i="7"/>
  <c r="H34" i="7" s="1"/>
  <c r="C34" i="7" a="1"/>
  <c r="C34" i="7" s="1"/>
  <c r="C27" i="7" a="1"/>
  <c r="C27" i="7" s="1"/>
  <c r="C52" i="7" a="1"/>
  <c r="C52" i="7" s="1"/>
  <c r="C82" i="7" a="1"/>
  <c r="C82" i="7" s="1"/>
  <c r="C100" i="7" a="1"/>
  <c r="C100" i="7" s="1"/>
  <c r="C69" i="7" a="1"/>
  <c r="C69" i="7" s="1"/>
  <c r="C18" i="7" a="1"/>
  <c r="C18" i="7" s="1"/>
  <c r="C45" i="7" a="1"/>
  <c r="C45" i="7" s="1"/>
  <c r="C21" i="7" a="1"/>
  <c r="C21" i="7" s="1"/>
  <c r="C46" i="7" a="1"/>
  <c r="C46" i="7" s="1"/>
  <c r="C48" i="7" a="1"/>
  <c r="C48" i="7" s="1"/>
  <c r="C26" i="7" a="1"/>
  <c r="C26" i="7" s="1"/>
  <c r="C11" i="7" a="1"/>
  <c r="C11" i="7" s="1"/>
  <c r="C49" i="7" a="1"/>
  <c r="C49" i="7" s="1"/>
  <c r="C75" i="7" a="1"/>
  <c r="C75" i="7" s="1"/>
  <c r="C86" i="7" a="1"/>
  <c r="C86" i="7" s="1"/>
  <c r="C93" i="7" a="1"/>
  <c r="C93" i="7" s="1"/>
  <c r="C97" i="7" a="1"/>
  <c r="C97" i="7" s="1"/>
  <c r="C37" i="7" a="1"/>
  <c r="C37" i="7" s="1"/>
  <c r="C29" i="7" a="1"/>
  <c r="C29" i="7" s="1"/>
  <c r="C14" i="7" a="1"/>
  <c r="C14" i="7" s="1"/>
  <c r="C40" i="7" a="1"/>
  <c r="C40" i="7" s="1"/>
  <c r="C80" i="7" a="1"/>
  <c r="C80" i="7" s="1"/>
  <c r="C77" i="7" a="1"/>
  <c r="C77" i="7" s="1"/>
  <c r="C8" i="7" a="1"/>
  <c r="C8" i="7" s="1"/>
  <c r="C67" i="7" a="1"/>
  <c r="C67" i="7" s="1"/>
  <c r="C56" i="7" a="1"/>
  <c r="C56" i="7" s="1"/>
  <c r="C58" i="7" a="1"/>
  <c r="C58" i="7" s="1"/>
  <c r="C12" i="7" a="1"/>
  <c r="C12" i="7" s="1"/>
  <c r="C64" i="7" a="1"/>
  <c r="C64" i="7" s="1"/>
  <c r="C4" i="7" a="1"/>
  <c r="C4" i="7" s="1"/>
  <c r="C53" i="7" a="1"/>
  <c r="C53" i="7" s="1"/>
  <c r="C41" i="7" a="1"/>
  <c r="C41" i="7" s="1"/>
  <c r="C6" i="7" a="1"/>
  <c r="C6" i="7" s="1"/>
  <c r="C60" i="7" a="1"/>
  <c r="C60" i="7" s="1"/>
  <c r="C74" i="7" a="1"/>
  <c r="C74" i="7" s="1"/>
  <c r="C13" i="7" a="1"/>
  <c r="C13" i="7" s="1"/>
  <c r="C76" i="7" a="1"/>
  <c r="C76" i="7" s="1"/>
  <c r="C38" i="7" a="1"/>
  <c r="C38" i="7" s="1"/>
  <c r="C50" i="7" a="1"/>
  <c r="C50" i="7" s="1"/>
  <c r="C24" i="7" a="1"/>
  <c r="C24" i="7" s="1"/>
  <c r="C35" i="7" a="1"/>
  <c r="C35" i="7" s="1"/>
  <c r="C87" i="7" a="1"/>
  <c r="C87" i="7" s="1"/>
  <c r="C62" i="7" a="1"/>
  <c r="C62" i="7" s="1"/>
  <c r="C61" i="7" a="1"/>
  <c r="C61" i="7" s="1"/>
  <c r="C89" i="7" a="1"/>
  <c r="C89" i="7" s="1"/>
  <c r="C51" i="7" a="1"/>
  <c r="C51" i="7" s="1"/>
  <c r="C57" i="7" a="1"/>
  <c r="C57" i="7" s="1"/>
  <c r="C66" i="7" a="1"/>
  <c r="C66" i="7" s="1"/>
  <c r="C2" i="7" a="1"/>
  <c r="C2" i="7" s="1"/>
  <c r="C98" i="7" a="1"/>
  <c r="C98" i="7" s="1"/>
  <c r="C28" i="7" a="1"/>
  <c r="C28" i="7" s="1"/>
  <c r="C71" i="7" a="1"/>
  <c r="C71" i="7" s="1"/>
  <c r="C59" i="7" a="1"/>
  <c r="C59" i="7" s="1"/>
  <c r="C25" i="7" a="1"/>
  <c r="C25" i="7" s="1"/>
  <c r="C54" i="7" a="1"/>
  <c r="C54" i="7" s="1"/>
  <c r="C94" i="7" a="1"/>
  <c r="C94" i="7" s="1"/>
  <c r="C36" i="7" a="1"/>
  <c r="C36" i="7" s="1"/>
  <c r="C5" i="7" a="1"/>
  <c r="C5" i="7" s="1"/>
  <c r="C65" i="7" a="1"/>
  <c r="C65" i="7" s="1"/>
  <c r="C47" i="7" a="1"/>
  <c r="C47" i="7" s="1"/>
  <c r="C88" i="7" a="1"/>
  <c r="C88" i="7" s="1"/>
  <c r="C78" i="7" a="1"/>
  <c r="C78" i="7" s="1"/>
  <c r="C43" i="7" a="1"/>
  <c r="C43" i="7" s="1"/>
  <c r="C15" i="7" a="1"/>
  <c r="C15" i="7" s="1"/>
  <c r="C99" i="7" a="1"/>
  <c r="C99" i="7" s="1"/>
  <c r="C70" i="7" a="1"/>
  <c r="C70" i="7" s="1"/>
  <c r="C85" i="7" a="1"/>
  <c r="C85" i="7" s="1"/>
  <c r="C33" i="7" a="1"/>
  <c r="C33" i="7" s="1"/>
  <c r="C42" i="7" a="1"/>
  <c r="C42" i="7" s="1"/>
  <c r="C19" i="7" a="1"/>
  <c r="C19" i="7" s="1"/>
  <c r="C90" i="7" a="1"/>
  <c r="C90" i="7" s="1"/>
  <c r="C84" i="7" a="1"/>
  <c r="C84" i="7" s="1"/>
  <c r="C79" i="7" a="1"/>
  <c r="C79" i="7" s="1"/>
  <c r="C23" i="7" a="1"/>
  <c r="C23" i="7" s="1"/>
  <c r="C68" i="7" a="1"/>
  <c r="C68" i="7" s="1"/>
  <c r="C30" i="7" a="1"/>
  <c r="C30" i="7" s="1"/>
  <c r="C20" i="7" a="1"/>
  <c r="C20" i="7" s="1"/>
  <c r="C7" i="7" a="1"/>
  <c r="C7" i="7" s="1"/>
  <c r="C72" i="7" a="1"/>
  <c r="C72" i="7" s="1"/>
  <c r="C22" i="7" a="1"/>
  <c r="C22" i="7" s="1"/>
  <c r="C91" i="7" a="1"/>
  <c r="C91" i="7" s="1"/>
  <c r="C92" i="7" a="1"/>
  <c r="C92" i="7" s="1"/>
  <c r="C16" i="7" a="1"/>
  <c r="C16" i="7" s="1"/>
  <c r="C95" i="7" a="1"/>
  <c r="C95" i="7" s="1"/>
  <c r="C17" i="7" a="1"/>
  <c r="C17" i="7" s="1"/>
  <c r="C39" i="7" a="1"/>
  <c r="C39" i="7" s="1"/>
  <c r="C9" i="7" a="1"/>
  <c r="C9" i="7" s="1"/>
  <c r="C83" i="7" a="1"/>
  <c r="C83" i="7" s="1"/>
  <c r="C73" i="7" a="1"/>
  <c r="C73" i="7" s="1"/>
  <c r="C81" i="7" a="1"/>
  <c r="C81" i="7" s="1"/>
  <c r="C96" i="7" a="1"/>
  <c r="C96" i="7" s="1"/>
  <c r="C10" i="7" a="1"/>
  <c r="C10" i="7" s="1"/>
  <c r="C3" i="7" a="1"/>
  <c r="C3" i="7" s="1"/>
  <c r="C32" i="7" a="1"/>
  <c r="C32" i="7" s="1"/>
  <c r="C101" i="7" a="1"/>
  <c r="C101" i="7" s="1"/>
  <c r="C31" i="7" a="1"/>
  <c r="C31" i="7" s="1"/>
  <c r="C44" i="7" a="1"/>
  <c r="C44" i="7" s="1"/>
  <c r="C63" i="7" a="1"/>
  <c r="C63" i="7" s="1"/>
  <c r="C55" i="7" a="1"/>
  <c r="C55" i="7" s="1"/>
  <c r="L11" i="6"/>
  <c r="L6" i="6"/>
  <c r="L7" i="6"/>
  <c r="L8" i="6"/>
  <c r="L9" i="6"/>
  <c r="L10" i="6"/>
  <c r="L12" i="6"/>
  <c r="L13" i="6"/>
  <c r="L14" i="6"/>
  <c r="L5" i="6"/>
  <c r="E14" i="6"/>
  <c r="E13" i="6"/>
  <c r="E12" i="6"/>
  <c r="E11" i="6"/>
  <c r="E10" i="6"/>
  <c r="E9" i="6"/>
  <c r="E8" i="6"/>
  <c r="E7" i="6"/>
  <c r="E6" i="6"/>
  <c r="E5" i="6"/>
  <c r="K14" i="6"/>
  <c r="K13" i="6"/>
  <c r="K12" i="6"/>
  <c r="K11" i="6"/>
  <c r="K10" i="6"/>
  <c r="K9" i="6"/>
  <c r="K8" i="6"/>
  <c r="K7" i="6"/>
  <c r="K6" i="6"/>
  <c r="K5" i="6"/>
  <c r="I14" i="6"/>
  <c r="I13" i="6"/>
  <c r="I12" i="6"/>
  <c r="I11" i="6"/>
  <c r="I10" i="6"/>
  <c r="I9" i="6"/>
  <c r="I8" i="6"/>
  <c r="I7" i="6"/>
  <c r="I6" i="6"/>
  <c r="I5" i="6"/>
  <c r="G14" i="6"/>
  <c r="G13" i="6"/>
  <c r="G12" i="6"/>
  <c r="G11" i="6"/>
  <c r="G10" i="6"/>
  <c r="G9" i="6"/>
  <c r="G8" i="6"/>
  <c r="G7" i="6"/>
  <c r="G6" i="6"/>
  <c r="G5" i="6"/>
  <c r="C6" i="6"/>
  <c r="C7" i="6"/>
  <c r="C8" i="6"/>
  <c r="C9" i="6"/>
  <c r="C10" i="6"/>
  <c r="C11" i="6"/>
  <c r="C12" i="6"/>
  <c r="C13" i="6"/>
  <c r="C14" i="6"/>
  <c r="C5" i="6"/>
  <c r="K33" i="5"/>
  <c r="J33" i="5"/>
  <c r="I33" i="5"/>
  <c r="H33" i="5"/>
  <c r="K32" i="5"/>
  <c r="J32" i="5"/>
  <c r="I32" i="5"/>
  <c r="H32" i="5"/>
  <c r="K31" i="5"/>
  <c r="J31" i="5"/>
  <c r="I31" i="5"/>
  <c r="H31" i="5"/>
  <c r="D31" i="5"/>
  <c r="E31" i="5"/>
  <c r="F31" i="5"/>
  <c r="D32" i="5"/>
  <c r="E32" i="5"/>
  <c r="F32" i="5"/>
  <c r="D33" i="5"/>
  <c r="E33" i="5"/>
  <c r="F33" i="5"/>
  <c r="C33" i="5"/>
  <c r="C32" i="5"/>
  <c r="C31" i="5"/>
  <c r="M5" i="5"/>
  <c r="M6" i="5"/>
  <c r="M7" i="5"/>
  <c r="M8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4" i="5"/>
  <c r="K28" i="5"/>
  <c r="M28" i="5" s="1"/>
  <c r="J28" i="5"/>
  <c r="I28" i="5"/>
  <c r="H28" i="5"/>
  <c r="K27" i="5"/>
  <c r="J27" i="5"/>
  <c r="I27" i="5"/>
  <c r="H27" i="5"/>
  <c r="K26" i="5"/>
  <c r="J26" i="5"/>
  <c r="I26" i="5"/>
  <c r="H26" i="5"/>
  <c r="K25" i="5"/>
  <c r="J25" i="5"/>
  <c r="I25" i="5"/>
  <c r="H25" i="5"/>
  <c r="K24" i="5"/>
  <c r="J24" i="5"/>
  <c r="I24" i="5"/>
  <c r="H24" i="5"/>
  <c r="K23" i="5"/>
  <c r="J23" i="5"/>
  <c r="I23" i="5"/>
  <c r="H23" i="5"/>
  <c r="K22" i="5"/>
  <c r="J22" i="5"/>
  <c r="I22" i="5"/>
  <c r="H22" i="5"/>
  <c r="K21" i="5"/>
  <c r="J21" i="5"/>
  <c r="I21" i="5"/>
  <c r="H21" i="5"/>
  <c r="K20" i="5"/>
  <c r="J20" i="5"/>
  <c r="I20" i="5"/>
  <c r="H20" i="5"/>
  <c r="K19" i="5"/>
  <c r="J19" i="5"/>
  <c r="I19" i="5"/>
  <c r="H19" i="5"/>
  <c r="K18" i="5"/>
  <c r="J18" i="5"/>
  <c r="I18" i="5"/>
  <c r="H18" i="5"/>
  <c r="K17" i="5"/>
  <c r="J17" i="5"/>
  <c r="I17" i="5"/>
  <c r="H17" i="5"/>
  <c r="K16" i="5"/>
  <c r="J16" i="5"/>
  <c r="I16" i="5"/>
  <c r="H16" i="5"/>
  <c r="K15" i="5"/>
  <c r="J15" i="5"/>
  <c r="I15" i="5"/>
  <c r="H15" i="5"/>
  <c r="K14" i="5"/>
  <c r="J14" i="5"/>
  <c r="I14" i="5"/>
  <c r="H14" i="5"/>
  <c r="K13" i="5"/>
  <c r="J13" i="5"/>
  <c r="I13" i="5"/>
  <c r="H13" i="5"/>
  <c r="K12" i="5"/>
  <c r="J12" i="5"/>
  <c r="I12" i="5"/>
  <c r="H12" i="5"/>
  <c r="K11" i="5"/>
  <c r="J11" i="5"/>
  <c r="I11" i="5"/>
  <c r="H11" i="5"/>
  <c r="K10" i="5"/>
  <c r="M10" i="5" s="1"/>
  <c r="J10" i="5"/>
  <c r="I10" i="5"/>
  <c r="H10" i="5"/>
  <c r="K9" i="5"/>
  <c r="M9" i="5" s="1"/>
  <c r="J9" i="5"/>
  <c r="I9" i="5"/>
  <c r="H9" i="5"/>
  <c r="K8" i="5"/>
  <c r="J8" i="5"/>
  <c r="I8" i="5"/>
  <c r="H8" i="5"/>
  <c r="K7" i="5"/>
  <c r="J7" i="5"/>
  <c r="I7" i="5"/>
  <c r="H7" i="5"/>
  <c r="K6" i="5"/>
  <c r="J6" i="5"/>
  <c r="I6" i="5"/>
  <c r="H6" i="5"/>
  <c r="K5" i="5"/>
  <c r="J5" i="5"/>
  <c r="I5" i="5"/>
  <c r="H5" i="5"/>
  <c r="K4" i="5"/>
  <c r="J4" i="5"/>
  <c r="I4" i="5"/>
  <c r="H4" i="5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4" i="4"/>
  <c r="E31" i="4"/>
  <c r="F31" i="4"/>
  <c r="G31" i="4"/>
  <c r="H31" i="4"/>
  <c r="E32" i="4"/>
  <c r="F32" i="4"/>
  <c r="G32" i="4"/>
  <c r="H32" i="4"/>
  <c r="E33" i="4"/>
  <c r="F33" i="4"/>
  <c r="G33" i="4"/>
  <c r="H33" i="4"/>
  <c r="E34" i="4"/>
  <c r="F34" i="4"/>
  <c r="G34" i="4"/>
  <c r="H34" i="4"/>
  <c r="Y3" i="4"/>
  <c r="Z3" i="4" s="1"/>
  <c r="AA3" i="4" s="1"/>
  <c r="AB3" i="4" s="1"/>
  <c r="T3" i="4"/>
  <c r="U3" i="4" s="1"/>
  <c r="V3" i="4" s="1"/>
  <c r="W3" i="4" s="1"/>
  <c r="O4" i="4"/>
  <c r="P4" i="4"/>
  <c r="Q4" i="4"/>
  <c r="R4" i="4"/>
  <c r="O5" i="4"/>
  <c r="P5" i="4"/>
  <c r="Q5" i="4"/>
  <c r="R5" i="4"/>
  <c r="O6" i="4"/>
  <c r="P6" i="4"/>
  <c r="Q6" i="4"/>
  <c r="R6" i="4"/>
  <c r="O7" i="4"/>
  <c r="P7" i="4"/>
  <c r="Q7" i="4"/>
  <c r="R7" i="4"/>
  <c r="O8" i="4"/>
  <c r="P8" i="4"/>
  <c r="Q8" i="4"/>
  <c r="R8" i="4"/>
  <c r="O9" i="4"/>
  <c r="P9" i="4"/>
  <c r="Q9" i="4"/>
  <c r="R9" i="4"/>
  <c r="O10" i="4"/>
  <c r="P10" i="4"/>
  <c r="Q10" i="4"/>
  <c r="R10" i="4"/>
  <c r="O11" i="4"/>
  <c r="P11" i="4"/>
  <c r="Q11" i="4"/>
  <c r="R11" i="4"/>
  <c r="O12" i="4"/>
  <c r="P12" i="4"/>
  <c r="Q12" i="4"/>
  <c r="R12" i="4"/>
  <c r="O13" i="4"/>
  <c r="P13" i="4"/>
  <c r="Q13" i="4"/>
  <c r="R13" i="4"/>
  <c r="O14" i="4"/>
  <c r="P14" i="4"/>
  <c r="Q14" i="4"/>
  <c r="R14" i="4"/>
  <c r="O15" i="4"/>
  <c r="P15" i="4"/>
  <c r="Q15" i="4"/>
  <c r="R15" i="4"/>
  <c r="O16" i="4"/>
  <c r="P16" i="4"/>
  <c r="Q16" i="4"/>
  <c r="R16" i="4"/>
  <c r="O17" i="4"/>
  <c r="P17" i="4"/>
  <c r="Q17" i="4"/>
  <c r="R17" i="4"/>
  <c r="O18" i="4"/>
  <c r="P18" i="4"/>
  <c r="Q18" i="4"/>
  <c r="R18" i="4"/>
  <c r="O19" i="4"/>
  <c r="P19" i="4"/>
  <c r="Q19" i="4"/>
  <c r="R19" i="4"/>
  <c r="O20" i="4"/>
  <c r="P20" i="4"/>
  <c r="Q20" i="4"/>
  <c r="R20" i="4"/>
  <c r="O21" i="4"/>
  <c r="P21" i="4"/>
  <c r="Q21" i="4"/>
  <c r="R21" i="4"/>
  <c r="O22" i="4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4" i="4"/>
  <c r="O3" i="4"/>
  <c r="P3" i="4" s="1"/>
  <c r="Q3" i="4" s="1"/>
  <c r="R3" i="4" s="1"/>
  <c r="J4" i="4"/>
  <c r="T4" i="4" s="1"/>
  <c r="K4" i="4"/>
  <c r="U4" i="4" s="1"/>
  <c r="L4" i="4"/>
  <c r="V4" i="4" s="1"/>
  <c r="M4" i="4"/>
  <c r="W4" i="4" s="1"/>
  <c r="J5" i="4"/>
  <c r="T5" i="4" s="1"/>
  <c r="K5" i="4"/>
  <c r="U5" i="4" s="1"/>
  <c r="L5" i="4"/>
  <c r="V5" i="4" s="1"/>
  <c r="M5" i="4"/>
  <c r="W5" i="4" s="1"/>
  <c r="J6" i="4"/>
  <c r="T6" i="4" s="1"/>
  <c r="K6" i="4"/>
  <c r="U6" i="4" s="1"/>
  <c r="Z6" i="4" s="1"/>
  <c r="L6" i="4"/>
  <c r="V6" i="4" s="1"/>
  <c r="M6" i="4"/>
  <c r="W6" i="4" s="1"/>
  <c r="J7" i="4"/>
  <c r="T7" i="4" s="1"/>
  <c r="K7" i="4"/>
  <c r="U7" i="4" s="1"/>
  <c r="L7" i="4"/>
  <c r="V7" i="4" s="1"/>
  <c r="M7" i="4"/>
  <c r="W7" i="4" s="1"/>
  <c r="J8" i="4"/>
  <c r="T8" i="4" s="1"/>
  <c r="K8" i="4"/>
  <c r="U8" i="4" s="1"/>
  <c r="L8" i="4"/>
  <c r="V8" i="4" s="1"/>
  <c r="M8" i="4"/>
  <c r="W8" i="4" s="1"/>
  <c r="J9" i="4"/>
  <c r="T9" i="4" s="1"/>
  <c r="K9" i="4"/>
  <c r="U9" i="4" s="1"/>
  <c r="L9" i="4"/>
  <c r="V9" i="4" s="1"/>
  <c r="M9" i="4"/>
  <c r="W9" i="4" s="1"/>
  <c r="J10" i="4"/>
  <c r="T10" i="4" s="1"/>
  <c r="K10" i="4"/>
  <c r="U10" i="4" s="1"/>
  <c r="L10" i="4"/>
  <c r="V10" i="4" s="1"/>
  <c r="M10" i="4"/>
  <c r="W10" i="4" s="1"/>
  <c r="J11" i="4"/>
  <c r="T11" i="4" s="1"/>
  <c r="K11" i="4"/>
  <c r="U11" i="4" s="1"/>
  <c r="L11" i="4"/>
  <c r="V11" i="4" s="1"/>
  <c r="M11" i="4"/>
  <c r="W11" i="4" s="1"/>
  <c r="J12" i="4"/>
  <c r="T12" i="4" s="1"/>
  <c r="K12" i="4"/>
  <c r="U12" i="4" s="1"/>
  <c r="L12" i="4"/>
  <c r="V12" i="4" s="1"/>
  <c r="M12" i="4"/>
  <c r="W12" i="4" s="1"/>
  <c r="J13" i="4"/>
  <c r="T13" i="4" s="1"/>
  <c r="K13" i="4"/>
  <c r="U13" i="4" s="1"/>
  <c r="L13" i="4"/>
  <c r="V13" i="4" s="1"/>
  <c r="M13" i="4"/>
  <c r="W13" i="4" s="1"/>
  <c r="J14" i="4"/>
  <c r="T14" i="4" s="1"/>
  <c r="K14" i="4"/>
  <c r="U14" i="4" s="1"/>
  <c r="Z14" i="4" s="1"/>
  <c r="L14" i="4"/>
  <c r="V14" i="4" s="1"/>
  <c r="M14" i="4"/>
  <c r="W14" i="4" s="1"/>
  <c r="J15" i="4"/>
  <c r="T15" i="4" s="1"/>
  <c r="K15" i="4"/>
  <c r="U15" i="4" s="1"/>
  <c r="L15" i="4"/>
  <c r="V15" i="4" s="1"/>
  <c r="M15" i="4"/>
  <c r="W15" i="4" s="1"/>
  <c r="J16" i="4"/>
  <c r="T16" i="4" s="1"/>
  <c r="K16" i="4"/>
  <c r="U16" i="4" s="1"/>
  <c r="Z16" i="4" s="1"/>
  <c r="L16" i="4"/>
  <c r="V16" i="4" s="1"/>
  <c r="M16" i="4"/>
  <c r="W16" i="4" s="1"/>
  <c r="J17" i="4"/>
  <c r="T17" i="4" s="1"/>
  <c r="K17" i="4"/>
  <c r="U17" i="4" s="1"/>
  <c r="L17" i="4"/>
  <c r="V17" i="4" s="1"/>
  <c r="M17" i="4"/>
  <c r="W17" i="4" s="1"/>
  <c r="J18" i="4"/>
  <c r="T18" i="4" s="1"/>
  <c r="K18" i="4"/>
  <c r="U18" i="4" s="1"/>
  <c r="L18" i="4"/>
  <c r="V18" i="4" s="1"/>
  <c r="AA18" i="4" s="1"/>
  <c r="M18" i="4"/>
  <c r="W18" i="4" s="1"/>
  <c r="J19" i="4"/>
  <c r="T19" i="4" s="1"/>
  <c r="K19" i="4"/>
  <c r="U19" i="4" s="1"/>
  <c r="L19" i="4"/>
  <c r="V19" i="4" s="1"/>
  <c r="M19" i="4"/>
  <c r="W19" i="4" s="1"/>
  <c r="J20" i="4"/>
  <c r="T20" i="4" s="1"/>
  <c r="K20" i="4"/>
  <c r="U20" i="4" s="1"/>
  <c r="L20" i="4"/>
  <c r="V20" i="4" s="1"/>
  <c r="M20" i="4"/>
  <c r="W20" i="4" s="1"/>
  <c r="J21" i="4"/>
  <c r="T21" i="4" s="1"/>
  <c r="K21" i="4"/>
  <c r="U21" i="4" s="1"/>
  <c r="L21" i="4"/>
  <c r="V21" i="4" s="1"/>
  <c r="M21" i="4"/>
  <c r="W21" i="4" s="1"/>
  <c r="J22" i="4"/>
  <c r="T22" i="4" s="1"/>
  <c r="K22" i="4"/>
  <c r="U22" i="4" s="1"/>
  <c r="L22" i="4"/>
  <c r="V22" i="4" s="1"/>
  <c r="M22" i="4"/>
  <c r="W22" i="4" s="1"/>
  <c r="J23" i="4"/>
  <c r="T23" i="4" s="1"/>
  <c r="K23" i="4"/>
  <c r="U23" i="4" s="1"/>
  <c r="L23" i="4"/>
  <c r="V23" i="4" s="1"/>
  <c r="M23" i="4"/>
  <c r="W23" i="4" s="1"/>
  <c r="J24" i="4"/>
  <c r="T24" i="4" s="1"/>
  <c r="K24" i="4"/>
  <c r="U24" i="4" s="1"/>
  <c r="L24" i="4"/>
  <c r="V24" i="4" s="1"/>
  <c r="M24" i="4"/>
  <c r="W24" i="4" s="1"/>
  <c r="J25" i="4"/>
  <c r="T25" i="4" s="1"/>
  <c r="K25" i="4"/>
  <c r="U25" i="4" s="1"/>
  <c r="L25" i="4"/>
  <c r="V25" i="4" s="1"/>
  <c r="M25" i="4"/>
  <c r="W25" i="4" s="1"/>
  <c r="J26" i="4"/>
  <c r="T26" i="4" s="1"/>
  <c r="K26" i="4"/>
  <c r="U26" i="4" s="1"/>
  <c r="L26" i="4"/>
  <c r="V26" i="4" s="1"/>
  <c r="AA26" i="4" s="1"/>
  <c r="M26" i="4"/>
  <c r="W26" i="4" s="1"/>
  <c r="J27" i="4"/>
  <c r="T27" i="4" s="1"/>
  <c r="K27" i="4"/>
  <c r="U27" i="4" s="1"/>
  <c r="L27" i="4"/>
  <c r="V27" i="4" s="1"/>
  <c r="M27" i="4"/>
  <c r="W27" i="4" s="1"/>
  <c r="J28" i="4"/>
  <c r="T28" i="4" s="1"/>
  <c r="K28" i="4"/>
  <c r="U28" i="4" s="1"/>
  <c r="L28" i="4"/>
  <c r="V28" i="4" s="1"/>
  <c r="M28" i="4"/>
  <c r="W28" i="4" s="1"/>
  <c r="J3" i="4"/>
  <c r="K3" i="4" s="1"/>
  <c r="L3" i="4" s="1"/>
  <c r="M3" i="4" s="1"/>
  <c r="E3" i="4"/>
  <c r="F3" i="4" s="1"/>
  <c r="G3" i="4" s="1"/>
  <c r="H3" i="4" s="1"/>
  <c r="D34" i="4"/>
  <c r="D33" i="4"/>
  <c r="C33" i="4"/>
  <c r="D32" i="4"/>
  <c r="C32" i="4"/>
  <c r="D31" i="4"/>
  <c r="C31" i="4"/>
  <c r="I28" i="4"/>
  <c r="S28" i="4" s="1"/>
  <c r="I27" i="4"/>
  <c r="S27" i="4" s="1"/>
  <c r="I26" i="4"/>
  <c r="S26" i="4" s="1"/>
  <c r="I25" i="4"/>
  <c r="S25" i="4" s="1"/>
  <c r="I24" i="4"/>
  <c r="S24" i="4" s="1"/>
  <c r="I23" i="4"/>
  <c r="S23" i="4" s="1"/>
  <c r="I22" i="4"/>
  <c r="S22" i="4" s="1"/>
  <c r="I21" i="4"/>
  <c r="S21" i="4" s="1"/>
  <c r="I20" i="4"/>
  <c r="S20" i="4" s="1"/>
  <c r="I19" i="4"/>
  <c r="S19" i="4" s="1"/>
  <c r="I18" i="4"/>
  <c r="S18" i="4" s="1"/>
  <c r="I17" i="4"/>
  <c r="S17" i="4" s="1"/>
  <c r="I16" i="4"/>
  <c r="S16" i="4" s="1"/>
  <c r="I15" i="4"/>
  <c r="S15" i="4" s="1"/>
  <c r="I14" i="4"/>
  <c r="S14" i="4" s="1"/>
  <c r="I13" i="4"/>
  <c r="S13" i="4" s="1"/>
  <c r="I12" i="4"/>
  <c r="S12" i="4" s="1"/>
  <c r="I11" i="4"/>
  <c r="S11" i="4" s="1"/>
  <c r="I10" i="4"/>
  <c r="S10" i="4" s="1"/>
  <c r="I9" i="4"/>
  <c r="S9" i="4" s="1"/>
  <c r="I8" i="4"/>
  <c r="S8" i="4" s="1"/>
  <c r="I7" i="4"/>
  <c r="S7" i="4" s="1"/>
  <c r="I6" i="4"/>
  <c r="S6" i="4" s="1"/>
  <c r="I5" i="4"/>
  <c r="S5" i="4" s="1"/>
  <c r="I4" i="4"/>
  <c r="S4" i="4" s="1"/>
  <c r="G31" i="3"/>
  <c r="H31" i="3"/>
  <c r="G32" i="3"/>
  <c r="H32" i="3"/>
  <c r="G33" i="3"/>
  <c r="H33" i="3"/>
  <c r="G34" i="3"/>
  <c r="H3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4" i="3"/>
  <c r="G6" i="3"/>
  <c r="G12" i="3"/>
  <c r="G14" i="3"/>
  <c r="G20" i="3"/>
  <c r="G22" i="3"/>
  <c r="G28" i="3"/>
  <c r="E5" i="3"/>
  <c r="G5" i="3" s="1"/>
  <c r="E6" i="3"/>
  <c r="E7" i="3"/>
  <c r="G7" i="3" s="1"/>
  <c r="E8" i="3"/>
  <c r="G8" i="3" s="1"/>
  <c r="E9" i="3"/>
  <c r="G9" i="3" s="1"/>
  <c r="E10" i="3"/>
  <c r="G10" i="3" s="1"/>
  <c r="E11" i="3"/>
  <c r="G11" i="3" s="1"/>
  <c r="E12" i="3"/>
  <c r="E13" i="3"/>
  <c r="G13" i="3" s="1"/>
  <c r="E14" i="3"/>
  <c r="E15" i="3"/>
  <c r="G15" i="3" s="1"/>
  <c r="E16" i="3"/>
  <c r="G16" i="3" s="1"/>
  <c r="E17" i="3"/>
  <c r="G17" i="3" s="1"/>
  <c r="E18" i="3"/>
  <c r="G18" i="3" s="1"/>
  <c r="E19" i="3"/>
  <c r="G19" i="3" s="1"/>
  <c r="E20" i="3"/>
  <c r="E21" i="3"/>
  <c r="G21" i="3" s="1"/>
  <c r="E22" i="3"/>
  <c r="E23" i="3"/>
  <c r="G23" i="3" s="1"/>
  <c r="E24" i="3"/>
  <c r="G24" i="3" s="1"/>
  <c r="E25" i="3"/>
  <c r="G25" i="3" s="1"/>
  <c r="E26" i="3"/>
  <c r="G26" i="3" s="1"/>
  <c r="E27" i="3"/>
  <c r="G27" i="3" s="1"/>
  <c r="E28" i="3"/>
  <c r="E4" i="3"/>
  <c r="G4" i="3" s="1"/>
  <c r="D34" i="3"/>
  <c r="D33" i="3"/>
  <c r="C33" i="3"/>
  <c r="D32" i="3"/>
  <c r="C32" i="3"/>
  <c r="D31" i="3"/>
  <c r="C31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E34" i="2"/>
  <c r="D34" i="2"/>
  <c r="D31" i="2"/>
  <c r="E31" i="2"/>
  <c r="D32" i="2"/>
  <c r="E32" i="2"/>
  <c r="D33" i="2"/>
  <c r="E33" i="2"/>
  <c r="C33" i="2"/>
  <c r="C32" i="2"/>
  <c r="C31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4" i="2"/>
  <c r="AB21" i="4" l="1"/>
  <c r="AA21" i="4"/>
  <c r="AA13" i="4"/>
  <c r="O31" i="4"/>
  <c r="AB27" i="4"/>
  <c r="R31" i="4"/>
  <c r="AB23" i="4"/>
  <c r="AB5" i="4"/>
  <c r="AA22" i="4"/>
  <c r="AA14" i="4"/>
  <c r="AA10" i="4"/>
  <c r="AA6" i="4"/>
  <c r="AB25" i="4"/>
  <c r="R34" i="4"/>
  <c r="T34" i="4"/>
  <c r="Y4" i="4"/>
  <c r="AA27" i="4"/>
  <c r="AA25" i="4"/>
  <c r="AA23" i="4"/>
  <c r="AA19" i="4"/>
  <c r="AA17" i="4"/>
  <c r="AA15" i="4"/>
  <c r="AA11" i="4"/>
  <c r="AA9" i="4"/>
  <c r="AA7" i="4"/>
  <c r="AA5" i="4"/>
  <c r="R33" i="4"/>
  <c r="S34" i="4"/>
  <c r="Y27" i="4"/>
  <c r="Y25" i="4"/>
  <c r="Y23" i="4"/>
  <c r="Y21" i="4"/>
  <c r="Y19" i="4"/>
  <c r="Y17" i="4"/>
  <c r="Y15" i="4"/>
  <c r="Y13" i="4"/>
  <c r="Y11" i="4"/>
  <c r="Y9" i="4"/>
  <c r="Y7" i="4"/>
  <c r="Y5" i="4"/>
  <c r="Q32" i="4"/>
  <c r="O33" i="4"/>
  <c r="AB6" i="4"/>
  <c r="AB4" i="4"/>
  <c r="P32" i="4"/>
  <c r="R32" i="4"/>
  <c r="AA28" i="4"/>
  <c r="AA24" i="4"/>
  <c r="AA20" i="4"/>
  <c r="AA16" i="4"/>
  <c r="AA12" i="4"/>
  <c r="AA8" i="4"/>
  <c r="V33" i="4"/>
  <c r="O32" i="4"/>
  <c r="S31" i="4"/>
  <c r="U32" i="4"/>
  <c r="Z10" i="4"/>
  <c r="Q33" i="4"/>
  <c r="Q31" i="4"/>
  <c r="W33" i="4"/>
  <c r="T32" i="4"/>
  <c r="Z27" i="4"/>
  <c r="Z25" i="4"/>
  <c r="Z23" i="4"/>
  <c r="Z21" i="4"/>
  <c r="Z19" i="4"/>
  <c r="Z17" i="4"/>
  <c r="Z15" i="4"/>
  <c r="Z13" i="4"/>
  <c r="Z11" i="4"/>
  <c r="Z9" i="4"/>
  <c r="Z7" i="4"/>
  <c r="Z5" i="4"/>
  <c r="AB28" i="4"/>
  <c r="AB26" i="4"/>
  <c r="AB24" i="4"/>
  <c r="AB22" i="4"/>
  <c r="AB20" i="4"/>
  <c r="AB18" i="4"/>
  <c r="AB16" i="4"/>
  <c r="AB14" i="4"/>
  <c r="AB12" i="4"/>
  <c r="AB10" i="4"/>
  <c r="AB8" i="4"/>
  <c r="P33" i="4"/>
  <c r="P31" i="4"/>
  <c r="S32" i="4"/>
  <c r="U33" i="4"/>
  <c r="V31" i="4"/>
  <c r="AA4" i="4"/>
  <c r="Q34" i="4"/>
  <c r="V34" i="4"/>
  <c r="S33" i="4"/>
  <c r="U31" i="4"/>
  <c r="W31" i="4"/>
  <c r="T33" i="4"/>
  <c r="Z28" i="4"/>
  <c r="Z26" i="4"/>
  <c r="Z24" i="4"/>
  <c r="Z22" i="4"/>
  <c r="Z20" i="4"/>
  <c r="Z18" i="4"/>
  <c r="Z12" i="4"/>
  <c r="Z8" i="4"/>
  <c r="Z4" i="4"/>
  <c r="AB19" i="4"/>
  <c r="AB17" i="4"/>
  <c r="AB15" i="4"/>
  <c r="AB13" i="4"/>
  <c r="AB11" i="4"/>
  <c r="AB9" i="4"/>
  <c r="AB7" i="4"/>
  <c r="P34" i="4"/>
  <c r="U34" i="4"/>
  <c r="W32" i="4"/>
  <c r="T31" i="4"/>
  <c r="W34" i="4"/>
  <c r="Y28" i="4"/>
  <c r="Y26" i="4"/>
  <c r="Y24" i="4"/>
  <c r="Y22" i="4"/>
  <c r="Y20" i="4"/>
  <c r="Y18" i="4"/>
  <c r="Y16" i="4"/>
  <c r="Y14" i="4"/>
  <c r="Y12" i="4"/>
  <c r="Y10" i="4"/>
  <c r="Y8" i="4"/>
  <c r="Y6" i="4"/>
  <c r="O34" i="4"/>
  <c r="V32" i="4"/>
  <c r="X7" i="4"/>
  <c r="X11" i="4"/>
  <c r="X15" i="4"/>
  <c r="X19" i="4"/>
  <c r="X23" i="4"/>
  <c r="X5" i="4"/>
  <c r="X17" i="4"/>
  <c r="X21" i="4"/>
  <c r="X25" i="4"/>
  <c r="X6" i="4"/>
  <c r="X10" i="4"/>
  <c r="X14" i="4"/>
  <c r="X18" i="4"/>
  <c r="X22" i="4"/>
  <c r="X26" i="4"/>
  <c r="X16" i="4"/>
  <c r="N31" i="4"/>
  <c r="X8" i="4"/>
  <c r="X27" i="4"/>
  <c r="X9" i="4"/>
  <c r="X13" i="4"/>
  <c r="X24" i="4"/>
  <c r="X12" i="4"/>
  <c r="X20" i="4"/>
  <c r="X28" i="4"/>
  <c r="X4" i="4"/>
  <c r="N33" i="4"/>
  <c r="N32" i="4"/>
  <c r="N34" i="4"/>
  <c r="F32" i="3"/>
  <c r="F34" i="3"/>
  <c r="F31" i="3"/>
  <c r="F33" i="3"/>
  <c r="Y32" i="4" l="1"/>
  <c r="Y33" i="4"/>
  <c r="AB31" i="4"/>
  <c r="AB34" i="4"/>
  <c r="Y31" i="4"/>
  <c r="AB33" i="4"/>
  <c r="Z32" i="4"/>
  <c r="Z34" i="4"/>
  <c r="Z31" i="4"/>
  <c r="Z33" i="4"/>
  <c r="Y34" i="4"/>
  <c r="AB32" i="4"/>
  <c r="AA32" i="4"/>
  <c r="AA34" i="4"/>
  <c r="AA31" i="4"/>
  <c r="AA33" i="4"/>
  <c r="X34" i="4"/>
  <c r="X32" i="4"/>
  <c r="X33" i="4"/>
  <c r="X3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<sst xmlns="http://schemas.openxmlformats.org/spreadsheetml/2006/main" count="975" uniqueCount="436">
  <si>
    <t>1. Enter Data to Navigate through a Spread Sheet</t>
  </si>
  <si>
    <t>2. Create Formulas to Solve Problems</t>
  </si>
  <si>
    <t>3. Charts and Graphs</t>
  </si>
  <si>
    <t>4. Relative vs Absolute Reference</t>
  </si>
  <si>
    <t>5. Inport and Export data on CSV files</t>
  </si>
  <si>
    <t>6. Vlookup</t>
  </si>
  <si>
    <t>7. Pivot Tables</t>
  </si>
  <si>
    <t>8. Split and Concatenate text</t>
  </si>
  <si>
    <t>Employee Payroll</t>
  </si>
  <si>
    <t>Last Name</t>
  </si>
  <si>
    <t>First Name</t>
  </si>
  <si>
    <t>Hourly Wage</t>
  </si>
  <si>
    <t>Pay</t>
  </si>
  <si>
    <t>Hours worked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</si>
  <si>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</si>
  <si>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</si>
  <si>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</si>
  <si>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</si>
  <si>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</si>
  <si>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</si>
  <si>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</si>
  <si>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</si>
  <si>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</si>
  <si>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</si>
  <si>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</si>
  <si>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</si>
  <si>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</si>
  <si>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Jackson</t>
  </si>
  <si>
    <t>White</t>
  </si>
  <si>
    <t>Harris</t>
  </si>
  <si>
    <t>Thompson</t>
  </si>
  <si>
    <t>Lopez</t>
  </si>
  <si>
    <t>Lee</t>
  </si>
  <si>
    <t>Moore</t>
  </si>
  <si>
    <t>Clark</t>
  </si>
  <si>
    <t>Lewis</t>
  </si>
  <si>
    <t>Young</t>
  </si>
  <si>
    <t>Adams</t>
  </si>
  <si>
    <t>Hall</t>
  </si>
  <si>
    <t>James</t>
  </si>
  <si>
    <t>Emma</t>
  </si>
  <si>
    <t>Michael</t>
  </si>
  <si>
    <t>Olivia</t>
  </si>
  <si>
    <t>William</t>
  </si>
  <si>
    <t>Ava</t>
  </si>
  <si>
    <t>David</t>
  </si>
  <si>
    <t>Sophia</t>
  </si>
  <si>
    <t>John</t>
  </si>
  <si>
    <t>Isabella</t>
  </si>
  <si>
    <t>Robert</t>
  </si>
  <si>
    <t>Mia</t>
  </si>
  <si>
    <t>Joseph</t>
  </si>
  <si>
    <t>Charlotte</t>
  </si>
  <si>
    <t>Christopher</t>
  </si>
  <si>
    <t>Amelia</t>
  </si>
  <si>
    <t>Daniel</t>
  </si>
  <si>
    <t>Harper</t>
  </si>
  <si>
    <t>Matthew</t>
  </si>
  <si>
    <t>Evelyn</t>
  </si>
  <si>
    <t>Andrew</t>
  </si>
  <si>
    <t>Abigail</t>
  </si>
  <si>
    <t>Benjamin</t>
  </si>
  <si>
    <t>Emily</t>
  </si>
  <si>
    <t>Nicholas</t>
  </si>
  <si>
    <t>Max</t>
  </si>
  <si>
    <t>Min</t>
  </si>
  <si>
    <t>Average</t>
  </si>
  <si>
    <t>Total</t>
  </si>
  <si>
    <t>Overtime</t>
  </si>
  <si>
    <t>Overtime Hours</t>
  </si>
  <si>
    <t>Overtime Pay</t>
  </si>
  <si>
    <t>January Total</t>
  </si>
  <si>
    <t>Grade Book</t>
  </si>
  <si>
    <t>Saftey Test</t>
  </si>
  <si>
    <t>Company philosophy Test</t>
  </si>
  <si>
    <t>Financial Skills Test</t>
  </si>
  <si>
    <t>Drug Test</t>
  </si>
  <si>
    <t>Points possible</t>
  </si>
  <si>
    <t>Fire Employee ?</t>
  </si>
  <si>
    <t>Career Decisions</t>
  </si>
  <si>
    <t>Job</t>
  </si>
  <si>
    <t>Accountant</t>
  </si>
  <si>
    <t>Software engineer</t>
  </si>
  <si>
    <t>Nurse</t>
  </si>
  <si>
    <t>Teacher</t>
  </si>
  <si>
    <t>Police officer</t>
  </si>
  <si>
    <t>Marketing manager</t>
  </si>
  <si>
    <t>Graphic designer</t>
  </si>
  <si>
    <t>Lawyer</t>
  </si>
  <si>
    <t>Chef</t>
  </si>
  <si>
    <t>Electrician</t>
  </si>
  <si>
    <t>Job Market</t>
  </si>
  <si>
    <t>Enjoyment</t>
  </si>
  <si>
    <t>My Talent</t>
  </si>
  <si>
    <t>Schooling</t>
  </si>
  <si>
    <t xml:space="preserve">Total </t>
  </si>
  <si>
    <t>Mr. Demo</t>
  </si>
  <si>
    <t>Month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</si>
  <si>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</si>
  <si>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</si>
  <si>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</si>
  <si>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</si>
  <si>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</si>
  <si>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</si>
  <si>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</si>
  <si>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</si>
  <si>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</si>
  <si>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</si>
  <si>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</si>
  <si>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</si>
  <si>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iPhone 12 Pro Max</t>
  </si>
  <si>
    <t>Samsung Galaxy S21 Ultra</t>
  </si>
  <si>
    <t>MacBook Pro</t>
  </si>
  <si>
    <t>Sony PlayStation 5</t>
  </si>
  <si>
    <t>Bose QuietComfort 35 II</t>
  </si>
  <si>
    <t>Canon EOS R5</t>
  </si>
  <si>
    <t>Fitbit Versa 3</t>
  </si>
  <si>
    <t>Instant Pot Duo Nova</t>
  </si>
  <si>
    <t>Amazon Echo Dot</t>
  </si>
  <si>
    <t>Microsoft Surface Pro 7</t>
  </si>
  <si>
    <t>Nintendo Switch</t>
  </si>
  <si>
    <t>GoPro Hero 9 Black</t>
  </si>
  <si>
    <t>Dyson V11 Absolute</t>
  </si>
  <si>
    <t>LG OLED CX Series</t>
  </si>
  <si>
    <t>AirPods Pro</t>
  </si>
  <si>
    <t>Garmin Forerunner 245 Music</t>
  </si>
  <si>
    <t>Samsung QLED Q80T</t>
  </si>
  <si>
    <t>Ninja Foodi Deluxe</t>
  </si>
  <si>
    <t>Sony WH-1000XM4</t>
  </si>
  <si>
    <t>iPad Air</t>
  </si>
  <si>
    <t>Samsung Galaxy Watch3</t>
  </si>
  <si>
    <t>Canon EOS 90D</t>
  </si>
  <si>
    <t>KitchenAid Stand Mixer</t>
  </si>
  <si>
    <t>Roku Streaming Stick+</t>
  </si>
  <si>
    <t>Sonos One</t>
  </si>
  <si>
    <t>Nikon D850</t>
  </si>
  <si>
    <t>LG UltraGear Gaming Monitor</t>
  </si>
  <si>
    <t>Vitamix 5200 Blender</t>
  </si>
  <si>
    <t>Samsung Galaxy Tab S7+</t>
  </si>
  <si>
    <t>Beats by Dre Solo Pro</t>
  </si>
  <si>
    <t>Weber Spirit II E-310</t>
  </si>
  <si>
    <t>Acer Predator Helios 300</t>
  </si>
  <si>
    <t>Sony X950H</t>
  </si>
  <si>
    <t>Fitbit Charge 4</t>
  </si>
  <si>
    <t>ASUS ROG Zephyrus G14</t>
  </si>
  <si>
    <t>Shark Navigator Lift-Away</t>
  </si>
  <si>
    <t>JBL Flip 5</t>
  </si>
  <si>
    <t>Oculus Quest 2</t>
  </si>
  <si>
    <t>Cuisinart Multiclad Pro</t>
  </si>
  <si>
    <t>Samsung 4K UHD Smart TV</t>
  </si>
  <si>
    <t>Nikon Z6 II</t>
  </si>
  <si>
    <t>LG NanoCell 85 Series</t>
  </si>
  <si>
    <t>Anker PowerCore 20100</t>
  </si>
  <si>
    <t>Samsung Gear S3 Frontier</t>
  </si>
  <si>
    <t>HP Envy 27-inch Monitor</t>
  </si>
  <si>
    <t>Jabra Elite 75t</t>
  </si>
  <si>
    <t>Philips Sonicare ProtectiveClean 6100</t>
  </si>
  <si>
    <t>Lenovo Yoga C940</t>
  </si>
  <si>
    <t>Nest Learning Thermostat</t>
  </si>
  <si>
    <t>Garmin Edge 530</t>
  </si>
  <si>
    <t>Product Description</t>
  </si>
  <si>
    <t>Store Cost</t>
  </si>
  <si>
    <t>Sale Price</t>
  </si>
  <si>
    <t>Profit</t>
  </si>
  <si>
    <t>Sales Location</t>
  </si>
  <si>
    <t xml:space="preserve"> AA</t>
  </si>
  <si>
    <t xml:space="preserve"> AB</t>
  </si>
  <si>
    <t xml:space="preserve"> AC</t>
  </si>
  <si>
    <t xml:space="preserve"> AD</t>
  </si>
  <si>
    <t xml:space="preserve"> AE</t>
  </si>
  <si>
    <t xml:space="preserve"> AF</t>
  </si>
  <si>
    <t xml:space="preserve"> AG</t>
  </si>
  <si>
    <t xml:space="preserve"> AH</t>
  </si>
  <si>
    <t xml:space="preserve"> AI</t>
  </si>
  <si>
    <t xml:space="preserve"> AJ</t>
  </si>
  <si>
    <t xml:space="preserve"> AK</t>
  </si>
  <si>
    <t xml:space="preserve"> AL</t>
  </si>
  <si>
    <t xml:space="preserve"> AM</t>
  </si>
  <si>
    <t xml:space="preserve"> AN</t>
  </si>
  <si>
    <t xml:space="preserve"> AO</t>
  </si>
  <si>
    <t xml:space="preserve"> AP</t>
  </si>
  <si>
    <t xml:space="preserve"> AQ</t>
  </si>
  <si>
    <t xml:space="preserve"> AR</t>
  </si>
  <si>
    <t xml:space="preserve"> AS</t>
  </si>
  <si>
    <t xml:space="preserve"> AT</t>
  </si>
  <si>
    <t xml:space="preserve"> AU</t>
  </si>
  <si>
    <t xml:space="preserve"> AV</t>
  </si>
  <si>
    <t xml:space="preserve"> AW</t>
  </si>
  <si>
    <t xml:space="preserve"> AX</t>
  </si>
  <si>
    <t xml:space="preserve"> AY</t>
  </si>
  <si>
    <t xml:space="preserve"> AZ</t>
  </si>
  <si>
    <t xml:space="preserve"> BA</t>
  </si>
  <si>
    <t xml:space="preserve"> BB</t>
  </si>
  <si>
    <t xml:space="preserve"> BC</t>
  </si>
  <si>
    <t xml:space="preserve"> BD</t>
  </si>
  <si>
    <t xml:space="preserve"> BE</t>
  </si>
  <si>
    <t xml:space="preserve"> BF</t>
  </si>
  <si>
    <t xml:space="preserve"> BG</t>
  </si>
  <si>
    <t xml:space="preserve"> BH</t>
  </si>
  <si>
    <t xml:space="preserve"> BI</t>
  </si>
  <si>
    <t xml:space="preserve"> BJ</t>
  </si>
  <si>
    <t xml:space="preserve"> BK</t>
  </si>
  <si>
    <t xml:space="preserve"> BL</t>
  </si>
  <si>
    <t xml:space="preserve"> BM</t>
  </si>
  <si>
    <t xml:space="preserve"> BN</t>
  </si>
  <si>
    <t xml:space="preserve"> BO</t>
  </si>
  <si>
    <t xml:space="preserve"> BP</t>
  </si>
  <si>
    <t xml:space="preserve"> BQ</t>
  </si>
  <si>
    <t xml:space="preserve"> BR</t>
  </si>
  <si>
    <t xml:space="preserve"> BS</t>
  </si>
  <si>
    <t xml:space="preserve"> BT</t>
  </si>
  <si>
    <t xml:space="preserve"> BU</t>
  </si>
  <si>
    <t xml:space="preserve"> BV</t>
  </si>
  <si>
    <t xml:space="preserve"> BW</t>
  </si>
  <si>
    <t xml:space="preserve"> BX</t>
  </si>
  <si>
    <t xml:space="preserve"> BY</t>
  </si>
  <si>
    <t xml:space="preserve"> BZ</t>
  </si>
  <si>
    <t xml:space="preserve"> CA</t>
  </si>
  <si>
    <t xml:space="preserve"> CB</t>
  </si>
  <si>
    <t xml:space="preserve"> CC</t>
  </si>
  <si>
    <t xml:space="preserve"> CD</t>
  </si>
  <si>
    <t xml:space="preserve"> CE</t>
  </si>
  <si>
    <t xml:space="preserve"> CF</t>
  </si>
  <si>
    <t xml:space="preserve"> CG</t>
  </si>
  <si>
    <t xml:space="preserve"> CH</t>
  </si>
  <si>
    <t xml:space="preserve"> CI</t>
  </si>
  <si>
    <t xml:space="preserve"> CJ</t>
  </si>
  <si>
    <t xml:space="preserve"> CK</t>
  </si>
  <si>
    <t xml:space="preserve"> CL</t>
  </si>
  <si>
    <t xml:space="preserve"> CM</t>
  </si>
  <si>
    <t xml:space="preserve"> CN</t>
  </si>
  <si>
    <t xml:space="preserve"> CO</t>
  </si>
  <si>
    <t xml:space="preserve"> CP</t>
  </si>
  <si>
    <t xml:space="preserve"> CQ</t>
  </si>
  <si>
    <t xml:space="preserve"> CR</t>
  </si>
  <si>
    <t xml:space="preserve"> CS</t>
  </si>
  <si>
    <t xml:space="preserve"> CT</t>
  </si>
  <si>
    <t xml:space="preserve"> CU</t>
  </si>
  <si>
    <t xml:space="preserve"> CV</t>
  </si>
  <si>
    <t xml:space="preserve"> CW</t>
  </si>
  <si>
    <t xml:space="preserve"> CX</t>
  </si>
  <si>
    <t xml:space="preserve"> CY</t>
  </si>
  <si>
    <t xml:space="preserve"> CZ</t>
  </si>
  <si>
    <t xml:space="preserve"> DA</t>
  </si>
  <si>
    <t xml:space="preserve"> DB</t>
  </si>
  <si>
    <t xml:space="preserve"> DC</t>
  </si>
  <si>
    <t xml:space="preserve"> DD</t>
  </si>
  <si>
    <t xml:space="preserve"> DE</t>
  </si>
  <si>
    <t xml:space="preserve"> DF</t>
  </si>
  <si>
    <t xml:space="preserve"> DG</t>
  </si>
  <si>
    <t xml:space="preserve"> DH</t>
  </si>
  <si>
    <t xml:space="preserve"> DI</t>
  </si>
  <si>
    <t xml:space="preserve"> DJ</t>
  </si>
  <si>
    <t xml:space="preserve"> DK</t>
  </si>
  <si>
    <t xml:space="preserve"> DL</t>
  </si>
  <si>
    <t xml:space="preserve"> DM</t>
  </si>
  <si>
    <t xml:space="preserve"> DN</t>
  </si>
  <si>
    <t xml:space="preserve"> DO</t>
  </si>
  <si>
    <t xml:space="preserve"> DP</t>
  </si>
  <si>
    <t xml:space="preserve"> DQ</t>
  </si>
  <si>
    <t xml:space="preserve"> DR</t>
  </si>
  <si>
    <t xml:space="preserve"> DS</t>
  </si>
  <si>
    <t xml:space="preserve"> DT</t>
  </si>
  <si>
    <t xml:space="preserve"> DU</t>
  </si>
  <si>
    <t xml:space="preserve"> DV</t>
  </si>
  <si>
    <t>Transactions Number</t>
  </si>
  <si>
    <t>Commision 10% for item less than 50$ and 20 % for item more than 50$</t>
  </si>
  <si>
    <t>Product Code</t>
  </si>
  <si>
    <t>Smith</t>
  </si>
  <si>
    <t>Sarah</t>
  </si>
  <si>
    <t>Jennifer</t>
  </si>
  <si>
    <t>Jessica</t>
  </si>
  <si>
    <t>Robinson</t>
  </si>
  <si>
    <t>Melissa</t>
  </si>
  <si>
    <t>Michelle</t>
  </si>
  <si>
    <t>Amanda</t>
  </si>
  <si>
    <t>Ashley</t>
  </si>
  <si>
    <t>Stephanie</t>
  </si>
  <si>
    <t>Jason</t>
  </si>
  <si>
    <t>Nicole</t>
  </si>
  <si>
    <t>Brian</t>
  </si>
  <si>
    <t>Samantha</t>
  </si>
  <si>
    <t>Joshua</t>
  </si>
  <si>
    <t>Heather</t>
  </si>
  <si>
    <t>Elizabeth</t>
  </si>
  <si>
    <t>Jacob</t>
  </si>
  <si>
    <t>Lauren</t>
  </si>
  <si>
    <t>Rachel</t>
  </si>
  <si>
    <t>Justin</t>
  </si>
  <si>
    <t>Megan</t>
  </si>
  <si>
    <t>Amber</t>
  </si>
  <si>
    <t>Ryan</t>
  </si>
  <si>
    <t>Brittany</t>
  </si>
  <si>
    <t>Eric</t>
  </si>
  <si>
    <t>Kimberly</t>
  </si>
  <si>
    <t>Jonathan</t>
  </si>
  <si>
    <t>Danielle</t>
  </si>
  <si>
    <t>Kayla</t>
  </si>
  <si>
    <t>Tyler</t>
  </si>
  <si>
    <t>Victoria</t>
  </si>
  <si>
    <t>Brandon</t>
  </si>
  <si>
    <t>Courtney</t>
  </si>
  <si>
    <t>Zachary</t>
  </si>
  <si>
    <t>Rebecca</t>
  </si>
  <si>
    <t>Timothy</t>
  </si>
  <si>
    <t>Samuel</t>
  </si>
  <si>
    <t>Alexis</t>
  </si>
  <si>
    <t>Ethan</t>
  </si>
  <si>
    <t>Hannah</t>
  </si>
  <si>
    <t>Alexander</t>
  </si>
  <si>
    <t>Caleb</t>
  </si>
  <si>
    <t>Kaylee</t>
  </si>
  <si>
    <t>Dylan</t>
  </si>
  <si>
    <t>Savannah</t>
  </si>
  <si>
    <t>Aaron</t>
  </si>
  <si>
    <t>Alyssa</t>
  </si>
  <si>
    <t>Logan</t>
  </si>
  <si>
    <t>Kaitlyn</t>
  </si>
  <si>
    <t>Morgan</t>
  </si>
  <si>
    <t>Noah</t>
  </si>
  <si>
    <t>Maria</t>
  </si>
  <si>
    <t>Gabriel</t>
  </si>
  <si>
    <t>Grace</t>
  </si>
  <si>
    <t>Cameron</t>
  </si>
  <si>
    <t>Sydney</t>
  </si>
  <si>
    <t>Elijah</t>
  </si>
  <si>
    <t>Natalie</t>
  </si>
  <si>
    <t>Christian</t>
  </si>
  <si>
    <t>Makayla</t>
  </si>
  <si>
    <t>Madeline</t>
  </si>
  <si>
    <t>Chloe</t>
  </si>
  <si>
    <t>Mason</t>
  </si>
  <si>
    <t>Zoey</t>
  </si>
  <si>
    <t>Isaiah</t>
  </si>
  <si>
    <t>Lillian</t>
  </si>
  <si>
    <t>Connor</t>
  </si>
  <si>
    <t>Hailey</t>
  </si>
  <si>
    <t>Lily</t>
  </si>
  <si>
    <t>Wyatt</t>
  </si>
  <si>
    <t>Stella</t>
  </si>
  <si>
    <t>Isaac</t>
  </si>
  <si>
    <t>Leah</t>
  </si>
  <si>
    <t>Anthony</t>
  </si>
  <si>
    <t>Penelope</t>
  </si>
  <si>
    <t>Sales Person First Name</t>
  </si>
  <si>
    <t>Sales Person Last Name</t>
  </si>
  <si>
    <t>Sum of all Items</t>
  </si>
  <si>
    <t>Sum of all Items valued more than 400 $</t>
  </si>
  <si>
    <t>Sum of all Items valued 400 $ or less</t>
  </si>
  <si>
    <t>Row Labels</t>
  </si>
  <si>
    <t>Grand Total</t>
  </si>
  <si>
    <t>Sum of Sale Price</t>
  </si>
  <si>
    <t>Ewenty</t>
  </si>
  <si>
    <t>Blue</t>
  </si>
  <si>
    <t>HY13ELA052</t>
  </si>
  <si>
    <t>Praulty</t>
  </si>
  <si>
    <t>Black</t>
  </si>
  <si>
    <t>HY13ELA051</t>
  </si>
  <si>
    <t>McCall</t>
  </si>
  <si>
    <t>HY12ELA050</t>
  </si>
  <si>
    <t>Torrens</t>
  </si>
  <si>
    <t>HY11ELA049</t>
  </si>
  <si>
    <t>Bard</t>
  </si>
  <si>
    <t>Red</t>
  </si>
  <si>
    <t>CR04CAR048</t>
  </si>
  <si>
    <t>CR04CAR047</t>
  </si>
  <si>
    <t>CR00CAR046</t>
  </si>
  <si>
    <t>Hulinski</t>
  </si>
  <si>
    <t>Green</t>
  </si>
  <si>
    <t>CR99CAR045</t>
  </si>
  <si>
    <t>Vizzini</t>
  </si>
  <si>
    <t>CR11PTC044</t>
  </si>
  <si>
    <t>Gaul</t>
  </si>
  <si>
    <t>CR07PTC043</t>
  </si>
  <si>
    <t>CR04PTC042</t>
  </si>
  <si>
    <t>HO14ODY041</t>
  </si>
  <si>
    <t>HO010ODY040</t>
  </si>
  <si>
    <t>HO08ODY039</t>
  </si>
  <si>
    <t>Swartz</t>
  </si>
  <si>
    <t>HO07ODY038</t>
  </si>
  <si>
    <t>Howard</t>
  </si>
  <si>
    <t>HOO5ODY037</t>
  </si>
  <si>
    <t>Chan</t>
  </si>
  <si>
    <t>HO13CIV036</t>
  </si>
  <si>
    <t>HO12CIV035</t>
  </si>
  <si>
    <t>Lyon</t>
  </si>
  <si>
    <t>HO11CIV034</t>
  </si>
  <si>
    <t>HO10CIV033</t>
  </si>
  <si>
    <t>HO10CIV032</t>
  </si>
  <si>
    <t>HO01CIV031</t>
  </si>
  <si>
    <t>HO99CIV030</t>
  </si>
  <si>
    <t>TY12CAM029</t>
  </si>
  <si>
    <t>Santos</t>
  </si>
  <si>
    <t>TY12COR028</t>
  </si>
  <si>
    <t>TY14COR027</t>
  </si>
  <si>
    <t>TY03COR026</t>
  </si>
  <si>
    <t>TY02COR025</t>
  </si>
  <si>
    <t>TY09CAM024</t>
  </si>
  <si>
    <t>TY02CAM023</t>
  </si>
  <si>
    <t>TY00CAM022</t>
  </si>
  <si>
    <t>TY98CAM021</t>
  </si>
  <si>
    <t>TY96CAM020</t>
  </si>
  <si>
    <t>GM00SLV019</t>
  </si>
  <si>
    <t>GM98SLV018</t>
  </si>
  <si>
    <t>GM10SLV017</t>
  </si>
  <si>
    <t>GM14CMR016</t>
  </si>
  <si>
    <t>GM12CMR015</t>
  </si>
  <si>
    <t>GMO9CMR014</t>
  </si>
  <si>
    <t>FD13FCS013</t>
  </si>
  <si>
    <t>FD13FCS012</t>
  </si>
  <si>
    <t>Yousef</t>
  </si>
  <si>
    <t>FD12FCS011</t>
  </si>
  <si>
    <t>FD13FCS010</t>
  </si>
  <si>
    <t>FD13FCS009</t>
  </si>
  <si>
    <t>FD09FCS008</t>
  </si>
  <si>
    <t>FD06FCS007</t>
  </si>
  <si>
    <t>FDO6FCS006</t>
  </si>
  <si>
    <t>FD08MTG005</t>
  </si>
  <si>
    <t>FD08MTG004</t>
  </si>
  <si>
    <t>FD08MTG003</t>
  </si>
  <si>
    <t>FD06MTG002</t>
  </si>
  <si>
    <t>FD06MTG001</t>
  </si>
  <si>
    <t>New Car ID</t>
  </si>
  <si>
    <t>Covered?</t>
  </si>
  <si>
    <t>Warantee Miles</t>
  </si>
  <si>
    <t>Driver</t>
  </si>
  <si>
    <t>Color</t>
  </si>
  <si>
    <t>Miles / Year</t>
  </si>
  <si>
    <t>Miles</t>
  </si>
  <si>
    <t>Age</t>
  </si>
  <si>
    <t>Manufacture Year</t>
  </si>
  <si>
    <t>Model (Full Name)</t>
  </si>
  <si>
    <t>Model</t>
  </si>
  <si>
    <t>Make (Full Name)</t>
  </si>
  <si>
    <t>Make</t>
  </si>
  <si>
    <t>Car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</si>
</sst>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5" formatCode="[$-409]d/m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17" fontId="0" fillId="0" borderId="0" xfId="0" applyNumberFormat="1"/>
    <xf numFmtId="164" fontId="0" fillId="0" borderId="0" xfId="0" applyNumberFormat="1"/>
    <xf numFmtId="0" fontId="0" fillId="2" borderId="0" xfId="0" applyFill="1"/>
    <xf numFmtId="165" fontId="0" fillId="3" borderId="0" xfId="0" applyNumberFormat="1" applyFill="1"/>
    <xf numFmtId="0" fontId="0" fillId="3" borderId="0" xfId="0" applyFill="1"/>
    <xf numFmtId="165" fontId="0" fillId="2" borderId="0" xfId="0" applyNumberFormat="1" applyFill="1"/>
    <xf numFmtId="165" fontId="0" fillId="4" borderId="0" xfId="0" applyNumberFormat="1" applyFill="1"/>
    <xf numFmtId="164" fontId="0" fillId="4" borderId="0" xfId="0" applyNumberFormat="1" applyFill="1"/>
    <xf numFmtId="165" fontId="0" fillId="5" borderId="0" xfId="0" applyNumberFormat="1" applyFill="1"/>
    <xf numFmtId="164" fontId="0" fillId="5" borderId="0" xfId="0" applyNumberFormat="1" applyFill="1"/>
    <xf numFmtId="165" fontId="0" fillId="6" borderId="0" xfId="0" applyNumberFormat="1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10" fontId="0" fillId="0" borderId="0" xfId="0" applyNumberFormat="1"/>
    <xf numFmtId="0" fontId="1" fillId="0" borderId="0" xfId="0" applyFont="1" applyAlignment="1">
      <alignment textRotation="90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3" borderId="0" xfId="0" applyFill="1"/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Saftey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'Grade Book'!$A$4:$A$28</c:f>
              <c:strCache>
                <c:ptCount val="25"/>
                <c:pt idx="0">
                  <c:v>Johnson</c:v>
                </c:pt>
                <c:pt idx="1">
                  <c:v>Williams</c:v>
                </c:pt>
                <c:pt idx="2">
                  <c:v>Brown</c:v>
                </c:pt>
                <c:pt idx="3">
                  <c:v>Jones</c:v>
                </c:pt>
                <c:pt idx="4">
                  <c:v>Miller</c:v>
                </c:pt>
                <c:pt idx="5">
                  <c:v>Davis</c:v>
                </c:pt>
                <c:pt idx="6">
                  <c:v>Garcia</c:v>
                </c:pt>
                <c:pt idx="7">
                  <c:v>Rodriguez</c:v>
                </c:pt>
                <c:pt idx="8">
                  <c:v>Wilson</c:v>
                </c:pt>
                <c:pt idx="9">
                  <c:v>Martinez</c:v>
                </c:pt>
                <c:pt idx="10">
                  <c:v>Anderson</c:v>
                </c:pt>
                <c:pt idx="11">
                  <c:v>Taylor</c:v>
                </c:pt>
                <c:pt idx="12">
                  <c:v>Thomas</c:v>
                </c:pt>
                <c:pt idx="13">
                  <c:v>Jackson</c:v>
                </c:pt>
                <c:pt idx="14">
                  <c:v>White</c:v>
                </c:pt>
                <c:pt idx="15">
                  <c:v>Harris</c:v>
                </c:pt>
                <c:pt idx="16">
                  <c:v>Thompson</c:v>
                </c:pt>
                <c:pt idx="17">
                  <c:v>Lopez</c:v>
                </c:pt>
                <c:pt idx="18">
                  <c:v>Lee</c:v>
                </c:pt>
                <c:pt idx="19">
                  <c:v>Moore</c:v>
                </c:pt>
                <c:pt idx="20">
                  <c:v>Clark</c:v>
                </c:pt>
                <c:pt idx="21">
                  <c:v>Lewis</c:v>
                </c:pt>
                <c:pt idx="22">
                  <c:v>Young</c:v>
                </c:pt>
                <c:pt idx="23">
                  <c:v>Adams</c:v>
                </c:pt>
                <c:pt idx="24">
                  <c:v>Hall</c:v>
                </c:pt>
              </c:strCache>
            </c:strRef>
          </c:cat>
          <c:val>
            <c:numRef>
              <c:f>'Grade Book'!$C$4:$C$28</c:f>
              <c:numCache>
                <c:formatCode>General</c:formatCode>
                <c:ptCount val="25"/>
                <c:pt idx="0">
                  <c:v>9</c:v>
                </c:pt>
                <c:pt idx="1">
                  <c:v>7</c:v>
                </c:pt>
                <c:pt idx="2">
                  <c:v>5</c:v>
                </c:pt>
                <c:pt idx="3">
                  <c:v>6</c:v>
                </c:pt>
                <c:pt idx="4">
                  <c:v>9</c:v>
                </c:pt>
                <c:pt idx="5">
                  <c:v>8</c:v>
                </c:pt>
                <c:pt idx="6">
                  <c:v>10</c:v>
                </c:pt>
                <c:pt idx="7">
                  <c:v>6</c:v>
                </c:pt>
                <c:pt idx="8">
                  <c:v>9</c:v>
                </c:pt>
                <c:pt idx="9">
                  <c:v>10</c:v>
                </c:pt>
                <c:pt idx="10">
                  <c:v>6</c:v>
                </c:pt>
                <c:pt idx="11">
                  <c:v>9</c:v>
                </c:pt>
                <c:pt idx="12">
                  <c:v>10</c:v>
                </c:pt>
                <c:pt idx="13">
                  <c:v>5</c:v>
                </c:pt>
                <c:pt idx="14">
                  <c:v>9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10</c:v>
                </c:pt>
                <c:pt idx="19">
                  <c:v>10</c:v>
                </c:pt>
                <c:pt idx="20">
                  <c:v>8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D-4B0F-8A12-6D39C2439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1709904"/>
        <c:axId val="551703664"/>
      </c:barChart>
      <c:catAx>
        <c:axId val="55170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703664"/>
        <c:crosses val="autoZero"/>
        <c:auto val="1"/>
        <c:lblAlgn val="ctr"/>
        <c:lblOffset val="100"/>
        <c:noMultiLvlLbl val="0"/>
      </c:catAx>
      <c:valAx>
        <c:axId val="551703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70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Company philosophy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'Grade Book'!$A$4:$A$28</c:f>
              <c:strCache>
                <c:ptCount val="25"/>
                <c:pt idx="0">
                  <c:v>Johnson</c:v>
                </c:pt>
                <c:pt idx="1">
                  <c:v>Williams</c:v>
                </c:pt>
                <c:pt idx="2">
                  <c:v>Brown</c:v>
                </c:pt>
                <c:pt idx="3">
                  <c:v>Jones</c:v>
                </c:pt>
                <c:pt idx="4">
                  <c:v>Miller</c:v>
                </c:pt>
                <c:pt idx="5">
                  <c:v>Davis</c:v>
                </c:pt>
                <c:pt idx="6">
                  <c:v>Garcia</c:v>
                </c:pt>
                <c:pt idx="7">
                  <c:v>Rodriguez</c:v>
                </c:pt>
                <c:pt idx="8">
                  <c:v>Wilson</c:v>
                </c:pt>
                <c:pt idx="9">
                  <c:v>Martinez</c:v>
                </c:pt>
                <c:pt idx="10">
                  <c:v>Anderson</c:v>
                </c:pt>
                <c:pt idx="11">
                  <c:v>Taylor</c:v>
                </c:pt>
                <c:pt idx="12">
                  <c:v>Thomas</c:v>
                </c:pt>
                <c:pt idx="13">
                  <c:v>Jackson</c:v>
                </c:pt>
                <c:pt idx="14">
                  <c:v>White</c:v>
                </c:pt>
                <c:pt idx="15">
                  <c:v>Harris</c:v>
                </c:pt>
                <c:pt idx="16">
                  <c:v>Thompson</c:v>
                </c:pt>
                <c:pt idx="17">
                  <c:v>Lopez</c:v>
                </c:pt>
                <c:pt idx="18">
                  <c:v>Lee</c:v>
                </c:pt>
                <c:pt idx="19">
                  <c:v>Moore</c:v>
                </c:pt>
                <c:pt idx="20">
                  <c:v>Clark</c:v>
                </c:pt>
                <c:pt idx="21">
                  <c:v>Lewis</c:v>
                </c:pt>
                <c:pt idx="22">
                  <c:v>Young</c:v>
                </c:pt>
                <c:pt idx="23">
                  <c:v>Adams</c:v>
                </c:pt>
                <c:pt idx="24">
                  <c:v>Hall</c:v>
                </c:pt>
              </c:strCache>
            </c:strRef>
          </c:cat>
          <c:val>
            <c:numRef>
              <c:f>'Grade Book'!$D$4:$D$28</c:f>
              <c:numCache>
                <c:formatCode>General</c:formatCode>
                <c:ptCount val="25"/>
                <c:pt idx="0">
                  <c:v>13</c:v>
                </c:pt>
                <c:pt idx="1">
                  <c:v>10</c:v>
                </c:pt>
                <c:pt idx="2">
                  <c:v>20</c:v>
                </c:pt>
                <c:pt idx="3">
                  <c:v>15</c:v>
                </c:pt>
                <c:pt idx="4">
                  <c:v>15</c:v>
                </c:pt>
                <c:pt idx="5">
                  <c:v>12</c:v>
                </c:pt>
                <c:pt idx="6">
                  <c:v>13</c:v>
                </c:pt>
                <c:pt idx="7">
                  <c:v>16</c:v>
                </c:pt>
                <c:pt idx="8">
                  <c:v>10</c:v>
                </c:pt>
                <c:pt idx="9">
                  <c:v>16</c:v>
                </c:pt>
                <c:pt idx="10">
                  <c:v>18</c:v>
                </c:pt>
                <c:pt idx="11">
                  <c:v>11</c:v>
                </c:pt>
                <c:pt idx="12">
                  <c:v>7</c:v>
                </c:pt>
                <c:pt idx="13">
                  <c:v>20</c:v>
                </c:pt>
                <c:pt idx="14">
                  <c:v>16</c:v>
                </c:pt>
                <c:pt idx="15">
                  <c:v>10</c:v>
                </c:pt>
                <c:pt idx="16">
                  <c:v>15</c:v>
                </c:pt>
                <c:pt idx="17">
                  <c:v>11</c:v>
                </c:pt>
                <c:pt idx="18">
                  <c:v>10</c:v>
                </c:pt>
                <c:pt idx="19">
                  <c:v>9</c:v>
                </c:pt>
                <c:pt idx="20">
                  <c:v>14</c:v>
                </c:pt>
                <c:pt idx="21">
                  <c:v>20</c:v>
                </c:pt>
                <c:pt idx="22">
                  <c:v>20</c:v>
                </c:pt>
                <c:pt idx="23">
                  <c:v>15</c:v>
                </c:pt>
                <c:pt idx="2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5-4B5E-A0D8-6D4D2F5E3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1658544"/>
        <c:axId val="551669104"/>
      </c:barChart>
      <c:catAx>
        <c:axId val="55165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669104"/>
        <c:crosses val="autoZero"/>
        <c:auto val="1"/>
        <c:lblAlgn val="ctr"/>
        <c:lblOffset val="100"/>
        <c:noMultiLvlLbl val="0"/>
      </c:catAx>
      <c:valAx>
        <c:axId val="551669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65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Financial skills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'Grade Book'!$A$4:$A$28</c:f>
              <c:strCache>
                <c:ptCount val="25"/>
                <c:pt idx="0">
                  <c:v>Johnson</c:v>
                </c:pt>
                <c:pt idx="1">
                  <c:v>Williams</c:v>
                </c:pt>
                <c:pt idx="2">
                  <c:v>Brown</c:v>
                </c:pt>
                <c:pt idx="3">
                  <c:v>Jones</c:v>
                </c:pt>
                <c:pt idx="4">
                  <c:v>Miller</c:v>
                </c:pt>
                <c:pt idx="5">
                  <c:v>Davis</c:v>
                </c:pt>
                <c:pt idx="6">
                  <c:v>Garcia</c:v>
                </c:pt>
                <c:pt idx="7">
                  <c:v>Rodriguez</c:v>
                </c:pt>
                <c:pt idx="8">
                  <c:v>Wilson</c:v>
                </c:pt>
                <c:pt idx="9">
                  <c:v>Martinez</c:v>
                </c:pt>
                <c:pt idx="10">
                  <c:v>Anderson</c:v>
                </c:pt>
                <c:pt idx="11">
                  <c:v>Taylor</c:v>
                </c:pt>
                <c:pt idx="12">
                  <c:v>Thomas</c:v>
                </c:pt>
                <c:pt idx="13">
                  <c:v>Jackson</c:v>
                </c:pt>
                <c:pt idx="14">
                  <c:v>White</c:v>
                </c:pt>
                <c:pt idx="15">
                  <c:v>Harris</c:v>
                </c:pt>
                <c:pt idx="16">
                  <c:v>Thompson</c:v>
                </c:pt>
                <c:pt idx="17">
                  <c:v>Lopez</c:v>
                </c:pt>
                <c:pt idx="18">
                  <c:v>Lee</c:v>
                </c:pt>
                <c:pt idx="19">
                  <c:v>Moore</c:v>
                </c:pt>
                <c:pt idx="20">
                  <c:v>Clark</c:v>
                </c:pt>
                <c:pt idx="21">
                  <c:v>Lewis</c:v>
                </c:pt>
                <c:pt idx="22">
                  <c:v>Young</c:v>
                </c:pt>
                <c:pt idx="23">
                  <c:v>Adams</c:v>
                </c:pt>
                <c:pt idx="24">
                  <c:v>Hall</c:v>
                </c:pt>
              </c:strCache>
            </c:strRef>
          </c:cat>
          <c:val>
            <c:numRef>
              <c:f>'Grade Book'!$E$4:$E$28</c:f>
              <c:numCache>
                <c:formatCode>General</c:formatCode>
                <c:ptCount val="25"/>
                <c:pt idx="0">
                  <c:v>77</c:v>
                </c:pt>
                <c:pt idx="1">
                  <c:v>80</c:v>
                </c:pt>
                <c:pt idx="2">
                  <c:v>62</c:v>
                </c:pt>
                <c:pt idx="3">
                  <c:v>57</c:v>
                </c:pt>
                <c:pt idx="4">
                  <c:v>83</c:v>
                </c:pt>
                <c:pt idx="5">
                  <c:v>64</c:v>
                </c:pt>
                <c:pt idx="6">
                  <c:v>90</c:v>
                </c:pt>
                <c:pt idx="7">
                  <c:v>73</c:v>
                </c:pt>
                <c:pt idx="8">
                  <c:v>84</c:v>
                </c:pt>
                <c:pt idx="9">
                  <c:v>95</c:v>
                </c:pt>
                <c:pt idx="10">
                  <c:v>85</c:v>
                </c:pt>
                <c:pt idx="11">
                  <c:v>65</c:v>
                </c:pt>
                <c:pt idx="12">
                  <c:v>87</c:v>
                </c:pt>
                <c:pt idx="13">
                  <c:v>83</c:v>
                </c:pt>
                <c:pt idx="14">
                  <c:v>70</c:v>
                </c:pt>
                <c:pt idx="15">
                  <c:v>84</c:v>
                </c:pt>
                <c:pt idx="16">
                  <c:v>77</c:v>
                </c:pt>
                <c:pt idx="17">
                  <c:v>64</c:v>
                </c:pt>
                <c:pt idx="18">
                  <c:v>90</c:v>
                </c:pt>
                <c:pt idx="19">
                  <c:v>86</c:v>
                </c:pt>
                <c:pt idx="20">
                  <c:v>56</c:v>
                </c:pt>
                <c:pt idx="21">
                  <c:v>65</c:v>
                </c:pt>
                <c:pt idx="22">
                  <c:v>82</c:v>
                </c:pt>
                <c:pt idx="23">
                  <c:v>59</c:v>
                </c:pt>
                <c:pt idx="24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9-45A2-BB27-3C69318B9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1660464"/>
        <c:axId val="551665744"/>
      </c:barChart>
      <c:catAx>
        <c:axId val="55166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665744"/>
        <c:crosses val="autoZero"/>
        <c:auto val="1"/>
        <c:lblAlgn val="ctr"/>
        <c:lblOffset val="100"/>
        <c:noMultiLvlLbl val="0"/>
      </c:catAx>
      <c:valAx>
        <c:axId val="551665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66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[Project1.xlsx]Sales_report_pivot!PivotTable1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Sales_report_pivot!$B$3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Sales_report_pivot!$A$4:$A$14</c:f>
              <c:strCache>
                <c:ptCount val="10"/>
                <c:pt idx="0">
                  <c:v>Garcia</c:v>
                </c:pt>
                <c:pt idx="1">
                  <c:v>Anderson</c:v>
                </c:pt>
                <c:pt idx="2">
                  <c:v>Wilson</c:v>
                </c:pt>
                <c:pt idx="3">
                  <c:v>Thompson</c:v>
                </c:pt>
                <c:pt idx="4">
                  <c:v>Johnson</c:v>
                </c:pt>
                <c:pt idx="5">
                  <c:v>Davis</c:v>
                </c:pt>
                <c:pt idx="6">
                  <c:v>Smith</c:v>
                </c:pt>
                <c:pt idx="7">
                  <c:v>Robinson</c:v>
                </c:pt>
                <c:pt idx="8">
                  <c:v>Martinez</c:v>
                </c:pt>
                <c:pt idx="9">
                  <c:v>Taylor</c:v>
                </c:pt>
              </c:strCache>
            </c:strRef>
          </c:cat>
          <c:val>
            <c:numRef>
              <c:f>Sales_report_pivot!$B$4:$B$14</c:f>
              <c:numCache>
                <c:formatCode>_-[$$-409]* #,##0.00_ ;_-[$$-409]* \-#,##0.00\ ;_-[$$-409]* "-"??_ ;_-@_ </c:formatCode>
                <c:ptCount val="10"/>
                <c:pt idx="0">
                  <c:v>12132.763402170154</c:v>
                </c:pt>
                <c:pt idx="1">
                  <c:v>7119.5239131149492</c:v>
                </c:pt>
                <c:pt idx="2">
                  <c:v>6845.9247572332579</c:v>
                </c:pt>
                <c:pt idx="3">
                  <c:v>6779.986723570998</c:v>
                </c:pt>
                <c:pt idx="4">
                  <c:v>6227.4987511420622</c:v>
                </c:pt>
                <c:pt idx="5">
                  <c:v>6041.6728488432937</c:v>
                </c:pt>
                <c:pt idx="6">
                  <c:v>6036.9183623363951</c:v>
                </c:pt>
                <c:pt idx="7">
                  <c:v>5804.1317193565947</c:v>
                </c:pt>
                <c:pt idx="8">
                  <c:v>5317.2688526995053</c:v>
                </c:pt>
                <c:pt idx="9">
                  <c:v>831.28757377705347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6-42E7-B8B6-DEB129F8DAE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1</xdr:row>
      <xdr:rowOff>52387</xdr:rowOff>
    </xdr:from>
    <xdr:to>
      <xdr:col>21</xdr:col>
      <xdr:colOff>400050</xdr:colOff>
      <xdr:row>15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A19F8B-09CB-D17C-1729-31EB5A79A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133349</xdr:colOff>
      <xdr:row>16</xdr:row>
      <xdr:rowOff>14287</xdr:rowOff>
    </xdr:from>
    <xdr:to>
      <xdr:col>21</xdr:col>
      <xdr:colOff>390524</xdr:colOff>
      <xdr:row>30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4149F4-2F67-F2F8-6C5F-7860977F4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138112</xdr:colOff>
      <xdr:row>31</xdr:row>
      <xdr:rowOff>14287</xdr:rowOff>
    </xdr:from>
    <xdr:to>
      <xdr:col>21</xdr:col>
      <xdr:colOff>381000</xdr:colOff>
      <xdr:row>45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2CC329-0BDE-6AD8-127C-1ED8D5725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1</xdr:row>
      <xdr:rowOff>61912</xdr:rowOff>
    </xdr:from>
    <xdr:to>
      <xdr:col>14</xdr:col>
      <xdr:colOff>190499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FB67ED-B801-7E29-A5DC-6432F7946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dharaman jha" refreshedDate="45499.702979282411" createdVersion="8" refreshedVersion="8" minRefreshableVersion="3" recordCount="100" xr:uid="{9AE04A18-F227-4AEC-828B-2B50539D69DC}">
  <cacheSource type="worksheet">
    <worksheetSource ref="A1:K101" sheet="Sales Report"/>
  </cacheSource>
  <cacheFields count="11">
    <cacheField name="Month" numFmtId="0">
      <sharedItems/>
    </cacheField>
    <cacheField name="Transactions Number" numFmtId="0">
      <sharedItems containsSemiMixedTypes="0" containsString="0" containsNumber="1" containsInteger="1" minValue="951" maxValue="1024"/>
    </cacheField>
    <cacheField name="Product Code" numFmtId="0">
      <sharedItems containsSemiMixedTypes="0" containsString="0" containsNumber="1" containsInteger="1" minValue="1147" maxValue="9845"/>
    </cacheField>
    <cacheField name="Product Description" numFmtId="0">
      <sharedItems containsBlank="1"/>
    </cacheField>
    <cacheField name="Store Cost" numFmtId="164">
      <sharedItems containsSemiMixedTypes="0" containsString="0" containsNumber="1" containsInteger="1" minValue="15" maxValue="796"/>
    </cacheField>
    <cacheField name="Sale Price" numFmtId="164">
      <sharedItems containsSemiMixedTypes="0" containsString="0" containsNumber="1" minValue="23.165738707219877" maxValue="1520.5554760349626"/>
    </cacheField>
    <cacheField name="Profit" numFmtId="164">
      <sharedItems containsSemiMixedTypes="0" containsString="0" containsNumber="1" minValue="8.1240217333316878" maxValue="724.55547603496257"/>
    </cacheField>
    <cacheField name="Commision 10% for item less than 50$ and 20 % for item more than 50$" numFmtId="164">
      <sharedItems containsSemiMixedTypes="0" containsString="0" containsNumber="1" minValue="0.81657387072198773" maxValue="144.91109520699251"/>
    </cacheField>
    <cacheField name="Sales Person First Name" numFmtId="0">
      <sharedItems/>
    </cacheField>
    <cacheField name="Sales Person Last Name" numFmtId="0">
      <sharedItems count="10">
        <s v="Garcia"/>
        <s v="Davis"/>
        <s v="Robinson"/>
        <s v="Wilson"/>
        <s v="Martinez"/>
        <s v="Smith"/>
        <s v="Thompson"/>
        <s v="Anderson"/>
        <s v="Johnson"/>
        <s v="Taylor"/>
      </sharedItems>
    </cacheField>
    <cacheField name="Sales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Feb"/>
    <n v="951"/>
    <n v="6453"/>
    <s v="Garmin Edge 530"/>
    <n v="156"/>
    <n v="258.21638153398334"/>
    <n v="102.21638153398334"/>
    <n v="20.443276306796669"/>
    <s v="Olivia"/>
    <x v="0"/>
    <s v=" BX"/>
  </r>
  <r>
    <s v="Oct"/>
    <n v="951"/>
    <n v="2542"/>
    <s v="Anker PowerCore 20100"/>
    <n v="136"/>
    <n v="191.55938045016876"/>
    <n v="55.55938045016876"/>
    <n v="11.111876090033753"/>
    <s v="Lily"/>
    <x v="1"/>
    <s v=" DP"/>
  </r>
  <r>
    <s v="Jul"/>
    <n v="952"/>
    <n v="1815"/>
    <s v="Weber Spirit II E-310"/>
    <n v="177"/>
    <n v="266.95288693712013"/>
    <n v="89.952886937120127"/>
    <n v="17.990577387424025"/>
    <s v="Justin"/>
    <x v="0"/>
    <s v=" BE"/>
  </r>
  <r>
    <s v="Nov"/>
    <n v="952"/>
    <n v="8790"/>
    <s v="Instant Pot Duo Nova"/>
    <n v="234"/>
    <n v="243.0419889060606"/>
    <n v="9.0419889060605954"/>
    <n v="1.8083977812121192"/>
    <s v="Dylan"/>
    <x v="2"/>
    <s v=" CG"/>
  </r>
  <r>
    <s v="Oct"/>
    <n v="953"/>
    <n v="2990"/>
    <s v="Fitbit Charge 4"/>
    <n v="537"/>
    <n v="712.45490900054597"/>
    <n v="175.45490900054597"/>
    <n v="35.090981800109198"/>
    <s v="Amber"/>
    <x v="1"/>
    <s v=" BH"/>
  </r>
  <r>
    <s v="Jul"/>
    <n v="953"/>
    <n v="5675"/>
    <s v="Samsung Galaxy Tab S7+"/>
    <n v="656"/>
    <n v="979.87612067343707"/>
    <n v="323.87612067343707"/>
    <n v="64.77522413468742"/>
    <s v="Christian"/>
    <x v="2"/>
    <s v=" DA"/>
  </r>
  <r>
    <s v="Jan"/>
    <n v="954"/>
    <n v="6544"/>
    <s v="Sonos One"/>
    <n v="329"/>
    <n v="426.37174997531514"/>
    <n v="97.37174997531514"/>
    <n v="19.474349995063029"/>
    <s v="Christopher"/>
    <x v="3"/>
    <s v=" AY"/>
  </r>
  <r>
    <s v="Apr"/>
    <n v="954"/>
    <n v="6510"/>
    <s v="JBL Flip 5"/>
    <n v="718"/>
    <n v="1008.7158531538063"/>
    <n v="290.71585315380628"/>
    <n v="58.143170630761261"/>
    <s v="Zoey"/>
    <x v="4"/>
    <s v=" DJ"/>
  </r>
  <r>
    <s v="Sep"/>
    <n v="954"/>
    <n v="5943"/>
    <s v="LG NanoCell 85 Series"/>
    <n v="719"/>
    <n v="831.43511629932004"/>
    <n v="112.43511629932004"/>
    <n v="22.48702325986401"/>
    <s v="David"/>
    <x v="5"/>
    <s v=" DO"/>
  </r>
  <r>
    <s v="Jan"/>
    <n v="955"/>
    <n v="5928"/>
    <s v="Dyson V11 Absolute"/>
    <n v="652"/>
    <n v="881.30535610814354"/>
    <n v="229.30535610814354"/>
    <n v="45.861071221628713"/>
    <s v="Joseph"/>
    <x v="5"/>
    <s v=" AM"/>
  </r>
  <r>
    <s v="May"/>
    <n v="955"/>
    <n v="2842"/>
    <s v="Samsung Galaxy Tab S7+"/>
    <n v="62"/>
    <n v="93.376004159430934"/>
    <n v="31.376004159430934"/>
    <n v="6.2752008318861874"/>
    <s v="Matthew"/>
    <x v="2"/>
    <s v=" BC"/>
  </r>
  <r>
    <s v="Jan"/>
    <n v="955"/>
    <n v="8616"/>
    <s v="JBL Flip 5"/>
    <n v="259"/>
    <n v="481.05378825856428"/>
    <n v="222.05378825856428"/>
    <n v="44.410757651712856"/>
    <s v="Eric"/>
    <x v="6"/>
    <s v=" BK"/>
  </r>
  <r>
    <s v="Sep"/>
    <n v="956"/>
    <n v="9128"/>
    <s v="Samsung Galaxy Watch3"/>
    <n v="84"/>
    <n v="135.3835941807107"/>
    <n v="51.383594180710702"/>
    <n v="10.276718836142141"/>
    <s v="Brian"/>
    <x v="0"/>
    <s v=" AU"/>
  </r>
  <r>
    <s v="May"/>
    <n v="956"/>
    <n v="4803"/>
    <s v="LG OLED CX Series"/>
    <n v="666"/>
    <n v="928.5549276159054"/>
    <n v="262.5549276159054"/>
    <n v="52.510985523181084"/>
    <s v="Benjamin"/>
    <x v="3"/>
    <s v=" CM"/>
  </r>
  <r>
    <s v="Dec"/>
    <n v="956"/>
    <n v="7221"/>
    <s v="Sony X950H"/>
    <n v="180"/>
    <n v="213.00711341248135"/>
    <n v="33.007113412481345"/>
    <n v="6.6014226824962696"/>
    <s v="Madeline"/>
    <x v="1"/>
    <s v=" DF"/>
  </r>
  <r>
    <s v="Feb"/>
    <n v="956"/>
    <n v="7566"/>
    <s v="ASUS ROG Zephyrus G14"/>
    <n v="531"/>
    <n v="680.41068121945386"/>
    <n v="149.41068121945386"/>
    <n v="29.882136243890773"/>
    <s v="Chloe"/>
    <x v="7"/>
    <s v=" DH"/>
  </r>
  <r>
    <s v="Jul"/>
    <n v="958"/>
    <n v="6607"/>
    <s v="Fitbit Versa 3"/>
    <n v="701"/>
    <n v="842.94487777618622"/>
    <n v="141.94487777618622"/>
    <n v="28.388975555237245"/>
    <s v="David"/>
    <x v="6"/>
    <s v=" AG"/>
  </r>
  <r>
    <s v="Nov"/>
    <n v="958"/>
    <n v="7932"/>
    <s v="Samsung Galaxy Watch3"/>
    <n v="262"/>
    <n v="388.89968421403586"/>
    <n v="126.89968421403586"/>
    <n v="25.379936842807172"/>
    <s v="Cameron"/>
    <x v="0"/>
    <s v=" CS"/>
  </r>
  <r>
    <s v="Jun"/>
    <n v="958"/>
    <n v="8100"/>
    <s v="Vitamix 5200 Blender"/>
    <n v="293"/>
    <n v="519.0475766936155"/>
    <n v="226.0475766936155"/>
    <n v="45.209515338723101"/>
    <s v="Sophia"/>
    <x v="4"/>
    <s v=" CZ"/>
  </r>
  <r>
    <s v="Sep"/>
    <n v="961"/>
    <n v="8506"/>
    <s v="Amazon Echo Dot"/>
    <n v="635"/>
    <n v="1071.451005578007"/>
    <n v="436.45100557800697"/>
    <n v="87.290201115601405"/>
    <s v="William"/>
    <x v="2"/>
    <s v=" AI"/>
  </r>
  <r>
    <s v="Sep"/>
    <n v="962"/>
    <n v="3882"/>
    <s v="Weber Spirit II E-310"/>
    <n v="699"/>
    <n v="1279.5848039144357"/>
    <n v="580.58480391443572"/>
    <n v="116.11696078288715"/>
    <s v="Caleb"/>
    <x v="0"/>
    <s v=" DC"/>
  </r>
  <r>
    <s v="Mar"/>
    <n v="966"/>
    <n v="4016"/>
    <s v="Sonos One"/>
    <n v="583"/>
    <n v="911.19492179341239"/>
    <n v="328.19492179341239"/>
    <n v="65.638984358682478"/>
    <s v="Christopher"/>
    <x v="3"/>
    <s v=" CW"/>
  </r>
  <r>
    <s v="May"/>
    <n v="967"/>
    <n v="6947"/>
    <s v="Nikon Z6 II"/>
    <n v="406"/>
    <n v="414.12402173333169"/>
    <n v="8.1240217333316878"/>
    <n v="1.6248043466663376"/>
    <s v="Nicholas"/>
    <x v="0"/>
    <s v=" BO"/>
  </r>
  <r>
    <s v="Jul"/>
    <n v="967"/>
    <n v="8807"/>
    <s v="iPhone 12 Pro Max"/>
    <n v="140"/>
    <n v="192.87780086856725"/>
    <n v="52.877800868567249"/>
    <n v="10.57556017371345"/>
    <s v="Alexander"/>
    <x v="3"/>
    <s v=" CC"/>
  </r>
  <r>
    <s v="Dec"/>
    <n v="968"/>
    <n v="8543"/>
    <s v="GoPro Hero 9 Black"/>
    <n v="125"/>
    <n v="227.23903763268356"/>
    <n v="102.23903763268356"/>
    <n v="20.447807526536714"/>
    <s v="Michelle"/>
    <x v="8"/>
    <s v=" AL"/>
  </r>
  <r>
    <s v="Feb"/>
    <n v="969"/>
    <n v="1825"/>
    <s v="Samsung Galaxy S21 Ultra"/>
    <n v="337"/>
    <n v="456.15061036760363"/>
    <n v="119.15061036760363"/>
    <n v="23.830122073520727"/>
    <s v="Sarah"/>
    <x v="8"/>
    <s v=" AB"/>
  </r>
  <r>
    <s v="Apr"/>
    <n v="969"/>
    <n v="3892"/>
    <s v="Sony WH-1000XM4"/>
    <n v="334"/>
    <n v="411.1948296470398"/>
    <n v="77.194829647039796"/>
    <n v="15.43896592940796"/>
    <s v="Alexis"/>
    <x v="8"/>
    <s v=" BZ"/>
  </r>
  <r>
    <s v="Aug"/>
    <n v="970"/>
    <n v="5087"/>
    <s v="iPad Air"/>
    <n v="792"/>
    <n v="978.88399116021208"/>
    <n v="186.88399116021208"/>
    <n v="37.376798232042418"/>
    <s v="Nicole"/>
    <x v="0"/>
    <s v=" AT"/>
  </r>
  <r>
    <s v="May"/>
    <n v="970"/>
    <n v="3253"/>
    <s v="LG UltraGear Gaming Monitor"/>
    <n v="573"/>
    <n v="1073.8059983467465"/>
    <n v="500.80599834674649"/>
    <n v="100.1611996693493"/>
    <s v="Daniel"/>
    <x v="6"/>
    <s v=" CY"/>
  </r>
  <r>
    <s v="Jan"/>
    <n v="970"/>
    <n v="5181"/>
    <s v="Jabra Elite 75t"/>
    <n v="77"/>
    <n v="142.63396584344366"/>
    <n v="65.633965843443661"/>
    <n v="13.126793168688733"/>
    <s v="Isaac"/>
    <x v="6"/>
    <s v=" DS"/>
  </r>
  <r>
    <s v="Nov"/>
    <n v="972"/>
    <n v="1643"/>
    <s v="Samsung Gear S3 Frontier"/>
    <n v="230"/>
    <n v="450.22524389431595"/>
    <n v="220.22524389431595"/>
    <n v="44.04504877886319"/>
    <s v="Wyatt"/>
    <x v="3"/>
    <s v=" DQ"/>
  </r>
  <r>
    <s v="Sep"/>
    <n v="973"/>
    <n v="3995"/>
    <s v="Ninja Foodi Deluxe"/>
    <n v="281"/>
    <n v="317.39611344809776"/>
    <n v="36.396113448097765"/>
    <n v="7.2792226896195533"/>
    <s v="Gabriel"/>
    <x v="2"/>
    <s v=" CQ"/>
  </r>
  <r>
    <s v="Jan"/>
    <n v="974"/>
    <n v="5359"/>
    <s v="iPhone 12 Pro Max"/>
    <n v="153"/>
    <n v="238.38830627320101"/>
    <n v="85.38830627320101"/>
    <n v="17.077661254640201"/>
    <s v="John"/>
    <x v="5"/>
    <s v=" AA"/>
  </r>
  <r>
    <s v="Jun"/>
    <n v="974"/>
    <n v="9845"/>
    <s v="LG NanoCell 85 Series"/>
    <n v="729"/>
    <n v="1427.1464124635027"/>
    <n v="698.14641246350266"/>
    <n v="139.62928249270053"/>
    <s v="Kayla"/>
    <x v="8"/>
    <s v=" BP"/>
  </r>
  <r>
    <s v="Oct"/>
    <n v="974"/>
    <n v="9625"/>
    <s v="Fitbit Versa 3"/>
    <n v="442"/>
    <n v="638.3059570273216"/>
    <n v="196.3059570273216"/>
    <n v="39.261191405464324"/>
    <s v="Kaylee"/>
    <x v="4"/>
    <s v=" CF"/>
  </r>
  <r>
    <s v="Jul"/>
    <n v="975"/>
    <n v="8216"/>
    <s v="Sony WH-1000XM4"/>
    <n v="573"/>
    <n v="808.85829139455211"/>
    <n v="235.85829139455211"/>
    <n v="47.171658278910428"/>
    <s v="Jason"/>
    <x v="2"/>
    <s v=" AS"/>
  </r>
  <r>
    <s v="Mar"/>
    <n v="976"/>
    <n v="9025"/>
    <s v="Cuisinart Multiclad Pro"/>
    <n v="355"/>
    <n v="396.9094740308775"/>
    <n v="41.909474030877504"/>
    <n v="8.3818948061755005"/>
    <s v="Jonathan"/>
    <x v="2"/>
    <s v=" BM"/>
  </r>
  <r>
    <s v="Mar"/>
    <n v="977"/>
    <n v="8751"/>
    <s v="Shark Navigator Lift-Away"/>
    <n v="104"/>
    <n v="186.5552834764903"/>
    <n v="82.555283476490303"/>
    <n v="16.511056695298063"/>
    <s v="Mason"/>
    <x v="6"/>
    <s v=" DI"/>
  </r>
  <r>
    <s v="Oct"/>
    <n v="978"/>
    <n v="8446"/>
    <s v="Canon EOS 90D"/>
    <n v="234"/>
    <n v="386.24925419727356"/>
    <n v="152.24925419727356"/>
    <n v="30.449850839454712"/>
    <s v="Samantha"/>
    <x v="8"/>
    <s v=" AV"/>
  </r>
  <r>
    <s v="Sep"/>
    <n v="978"/>
    <n v="1167"/>
    <s v="Sony X950H"/>
    <n v="610"/>
    <n v="1114.7791578913204"/>
    <n v="504.77915789132044"/>
    <n v="100.9558315782641"/>
    <s v="Benjamin"/>
    <x v="5"/>
    <s v=" BG"/>
  </r>
  <r>
    <s v="Oct"/>
    <n v="978"/>
    <n v="5005"/>
    <s v="iPad Air"/>
    <n v="383"/>
    <n v="735.70054256212302"/>
    <n v="352.70054256212302"/>
    <n v="70.540108512424609"/>
    <s v="Grace"/>
    <x v="0"/>
    <s v=" CR"/>
  </r>
  <r>
    <s v="Apr"/>
    <n v="979"/>
    <n v="5805"/>
    <s v="Dyson V11 Absolute"/>
    <n v="512"/>
    <n v="896.01428436795436"/>
    <n v="384.01428436795436"/>
    <n v="76.802856873590883"/>
    <s v="Kaitlyn"/>
    <x v="1"/>
    <s v=" CL"/>
  </r>
  <r>
    <s v="Feb"/>
    <n v="979"/>
    <n v="5290"/>
    <s v="Philips Sonicare ProtectiveClean 6100"/>
    <n v="15"/>
    <n v="23.165738707219877"/>
    <n v="8.1657387072198766"/>
    <n v="0.81657387072198773"/>
    <s v="Leah"/>
    <x v="4"/>
    <s v=" DT"/>
  </r>
  <r>
    <s v="Aug"/>
    <n v="981"/>
    <n v="6155"/>
    <s v="Instant Pot Duo Nova"/>
    <n v="337"/>
    <n v="461.55867694196365"/>
    <n v="124.55867694196365"/>
    <n v="24.911735388392731"/>
    <s v="Jessica"/>
    <x v="4"/>
    <s v=" AH"/>
  </r>
  <r>
    <s v="Oct"/>
    <n v="981"/>
    <n v="4180"/>
    <s v="Microsoft Surface Pro 7"/>
    <n v="649"/>
    <n v="1284.8045293805837"/>
    <n v="635.80452938058374"/>
    <n v="127.16090587611676"/>
    <s v="Melissa"/>
    <x v="0"/>
    <s v=" AJ"/>
  </r>
  <r>
    <s v="Jan"/>
    <n v="981"/>
    <n v="5646"/>
    <s v="Microsoft Surface Pro 7"/>
    <n v="721"/>
    <n v="914.02301274377692"/>
    <n v="193.02301274377692"/>
    <n v="38.604602548755388"/>
    <s v="Aaron"/>
    <x v="0"/>
    <s v=" CI"/>
  </r>
  <r>
    <s v="Nov"/>
    <n v="982"/>
    <n v="5834"/>
    <s v="Nintendo Switch"/>
    <n v="793"/>
    <n v="1158.8240639857711"/>
    <n v="365.82406398577109"/>
    <n v="73.164812797154227"/>
    <s v="James"/>
    <x v="0"/>
    <s v=" AK"/>
  </r>
  <r>
    <s v="Feb"/>
    <n v="982"/>
    <n v="6590"/>
    <s v="LG OLED CX Series"/>
    <n v="251"/>
    <n v="498.15822485142951"/>
    <n v="247.15822485142951"/>
    <n v="49.431644970285902"/>
    <s v="Amanda"/>
    <x v="1"/>
    <s v=" AN"/>
  </r>
  <r>
    <s v="Apr"/>
    <n v="982"/>
    <n v="9486"/>
    <s v="Samsung 4K UHD Smart TV"/>
    <n v="256"/>
    <n v="313.03911882065461"/>
    <n v="57.039118820654608"/>
    <n v="11.407823764130923"/>
    <s v="Danielle"/>
    <x v="0"/>
    <s v=" BN"/>
  </r>
  <r>
    <s v="Nov"/>
    <n v="982"/>
    <n v="7732"/>
    <s v="Philips Sonicare ProtectiveClean 6100"/>
    <n v="475"/>
    <n v="698.66587710523629"/>
    <n v="223.66587710523629"/>
    <n v="44.733175421047264"/>
    <s v="Zachary"/>
    <x v="6"/>
    <s v=" BU"/>
  </r>
  <r>
    <s v="Mar"/>
    <n v="984"/>
    <n v="8181"/>
    <s v="MacBook Pro"/>
    <n v="703"/>
    <n v="1390.7770583355868"/>
    <n v="687.77705833558684"/>
    <n v="137.55541166711737"/>
    <s v="Michael"/>
    <x v="1"/>
    <s v=" AC"/>
  </r>
  <r>
    <s v="Aug"/>
    <n v="984"/>
    <n v="1381"/>
    <s v="Acer Predator Helios 300"/>
    <n v="84"/>
    <n v="154.353158714291"/>
    <n v="70.353158714290998"/>
    <n v="14.0706317428582"/>
    <s v="Megan"/>
    <x v="8"/>
    <s v=" BF"/>
  </r>
  <r>
    <s v="Aug"/>
    <n v="985"/>
    <n v="7910"/>
    <s v="Bose QuietComfort 35 II"/>
    <n v="161"/>
    <n v="224.17842100878869"/>
    <n v="63.178421008788689"/>
    <n v="12.635684201757739"/>
    <s v="Taylor"/>
    <x v="7"/>
    <s v=" CD"/>
  </r>
  <r>
    <s v="Apr"/>
    <n v="985"/>
    <n v="5370"/>
    <s v="Nest Learning Thermostat"/>
    <n v="672"/>
    <n v="832.52571512625468"/>
    <n v="160.52571512625468"/>
    <n v="32.105143025250939"/>
    <s v="Penelope"/>
    <x v="0"/>
    <s v=" DV"/>
  </r>
  <r>
    <s v="Mar"/>
    <n v="986"/>
    <n v="2217"/>
    <s v="LG UltraGear Gaming Monitor"/>
    <n v="583"/>
    <n v="862.5929404777437"/>
    <n v="279.5929404777437"/>
    <n v="55.918588095548742"/>
    <s v="Jacob"/>
    <x v="6"/>
    <s v=" BA"/>
  </r>
  <r>
    <s v="Dec"/>
    <n v="986"/>
    <n v="1236"/>
    <s v="Lenovo Yoga C940"/>
    <n v="230"/>
    <n v="360.79696687018293"/>
    <n v="130.79696687018293"/>
    <n v="26.159393374036586"/>
    <s v="Rebecca"/>
    <x v="4"/>
    <s v=" BV"/>
  </r>
  <r>
    <s v="Apr"/>
    <n v="987"/>
    <n v="2823"/>
    <s v="Vitamix 5200 Blender"/>
    <n v="193"/>
    <n v="202.89515876450719"/>
    <n v="9.8951587645071868"/>
    <n v="1.9790317529014374"/>
    <s v="Lauren"/>
    <x v="4"/>
    <s v=" BB"/>
  </r>
  <r>
    <s v="Jun"/>
    <n v="989"/>
    <n v="5271"/>
    <s v="Samsung Galaxy S21 Ultra"/>
    <n v="784"/>
    <n v="899.26380611792149"/>
    <n v="115.26380611792149"/>
    <n v="23.052761223584298"/>
    <s v="Hannah"/>
    <x v="1"/>
    <s v=" CB"/>
  </r>
  <r>
    <s v="Nov"/>
    <n v="990"/>
    <n v="2020"/>
    <s v="ASUS ROG Zephyrus G14"/>
    <n v="796"/>
    <n v="1520.5554760349626"/>
    <n v="724.55547603496257"/>
    <n v="144.91109520699251"/>
    <s v="Ryan"/>
    <x v="3"/>
    <s v=" BI"/>
  </r>
  <r>
    <s v="Sep"/>
    <n v="991"/>
    <n v="3856"/>
    <s v="HP Envy 27-inch Monitor"/>
    <n v="336"/>
    <n v="515.68207892906378"/>
    <n v="179.68207892906378"/>
    <n v="35.936415785812756"/>
    <s v="Brandon"/>
    <x v="3"/>
    <s v=" BS"/>
  </r>
  <r>
    <s v="Aug"/>
    <n v="992"/>
    <n v="1952"/>
    <s v="Samsung Gear S3 Frontier"/>
    <n v="193"/>
    <n v="251.17608743680395"/>
    <n v="58.176087436803954"/>
    <n v="11.635217487360791"/>
    <s v="Victoria"/>
    <x v="1"/>
    <s v=" BR"/>
  </r>
  <r>
    <s v="Mar"/>
    <n v="992"/>
    <n v="9433"/>
    <s v="Lenovo Yoga C940"/>
    <n v="458"/>
    <n v="482.98324506786076"/>
    <n v="24.983245067860764"/>
    <n v="4.9966490135721529"/>
    <s v="Anthony"/>
    <x v="2"/>
    <s v=" DU"/>
  </r>
  <r>
    <s v="Jun"/>
    <n v="993"/>
    <n v="5489"/>
    <s v="Beats by Dre Solo Pro"/>
    <n v="236"/>
    <n v="305.59305713183846"/>
    <n v="69.593057131838464"/>
    <n v="13.918611426367693"/>
    <s v="Rachel"/>
    <x v="0"/>
    <s v=" BD"/>
  </r>
  <r>
    <s v="Dec"/>
    <n v="994"/>
    <n v="4112"/>
    <s v="Amazon Echo Dot"/>
    <n v="360"/>
    <n v="633.26891307418339"/>
    <n v="273.26891307418339"/>
    <n v="54.653782614836679"/>
    <s v="Savannah"/>
    <x v="0"/>
    <s v=" CH"/>
  </r>
  <r>
    <s v="Jan"/>
    <n v="995"/>
    <n v="8626"/>
    <s v="Nest Learning Thermostat"/>
    <n v="457"/>
    <n v="827.8038103728685"/>
    <n v="370.8038103728685"/>
    <n v="74.160762074573697"/>
    <s v="Timothy"/>
    <x v="2"/>
    <s v=" BW"/>
  </r>
  <r>
    <s v="Feb"/>
    <n v="998"/>
    <n v="7949"/>
    <s v="Nikon D850"/>
    <n v="594"/>
    <n v="964.1586618801141"/>
    <n v="370.1586618801141"/>
    <n v="74.031732376022816"/>
    <s v="Elizabeth"/>
    <x v="7"/>
    <s v=" AZ"/>
  </r>
  <r>
    <s v="Apr"/>
    <n v="998"/>
    <n v="8533"/>
    <s v="Nikon D850"/>
    <n v="768"/>
    <n v="1045.2680626614169"/>
    <n v="277.26806266141693"/>
    <n v="55.453612532283387"/>
    <s v="Sydney"/>
    <x v="7"/>
    <s v=" CX"/>
  </r>
  <r>
    <s v="Jun"/>
    <n v="999"/>
    <n v="3584"/>
    <s v="Canon EOS R5"/>
    <n v="406"/>
    <n v="675.2325788567349"/>
    <n v="269.2325788567349"/>
    <n v="53.846515771346986"/>
    <s v="Jennifer"/>
    <x v="7"/>
    <s v=" AF"/>
  </r>
  <r>
    <s v="Jul"/>
    <n v="999"/>
    <n v="4470"/>
    <s v="Garmin Forerunner 245 Music"/>
    <n v="360"/>
    <n v="584.36799800042741"/>
    <n v="224.36799800042741"/>
    <n v="44.873599600085484"/>
    <s v="Noah"/>
    <x v="6"/>
    <s v=" CO"/>
  </r>
  <r>
    <s v="May"/>
    <n v="1000"/>
    <n v="3366"/>
    <s v="MacBook Pro"/>
    <n v="22"/>
    <n v="38.505324464341903"/>
    <n v="16.505324464341903"/>
    <n v="1.6505324464341904"/>
    <s v="Ethan"/>
    <x v="5"/>
    <s v=" CA"/>
  </r>
  <r>
    <s v="Aug"/>
    <n v="1002"/>
    <n v="9260"/>
    <s v="Beats by Dre Solo Pro"/>
    <n v="449"/>
    <n v="502.08958427052062"/>
    <n v="53.089584270520618"/>
    <n v="10.617916854104124"/>
    <s v="Ava"/>
    <x v="0"/>
    <s v=" DB"/>
  </r>
  <r>
    <s v="Jun"/>
    <n v="1002"/>
    <n v="7154"/>
    <s v="Cuisinart Multiclad Pro"/>
    <n v="653"/>
    <n v="1165.5564137774722"/>
    <n v="512.55641377747224"/>
    <n v="102.51128275549445"/>
    <s v="Lillian"/>
    <x v="0"/>
    <s v=" DL"/>
  </r>
  <r>
    <s v="Dec"/>
    <n v="1003"/>
    <n v="3439"/>
    <s v="Shark Navigator Lift-Away"/>
    <n v="457"/>
    <n v="482.29101655550232"/>
    <n v="25.291016555502324"/>
    <n v="5.0582033111004652"/>
    <s v="Brittany"/>
    <x v="7"/>
    <s v=" BJ"/>
  </r>
  <r>
    <s v="Mar"/>
    <n v="1004"/>
    <n v="6619"/>
    <s v="AirPods Pro"/>
    <n v="338"/>
    <n v="433.57068291990765"/>
    <n v="95.570682919907654"/>
    <n v="19.11413658398153"/>
    <s v="Daniel"/>
    <x v="3"/>
    <s v=" AO"/>
  </r>
  <r>
    <s v="Feb"/>
    <n v="1004"/>
    <n v="7595"/>
    <s v="Oculus Quest 2"/>
    <n v="428"/>
    <n v="700.14162267072629"/>
    <n v="272.14162267072629"/>
    <n v="54.428324534145261"/>
    <s v="Kimberly"/>
    <x v="4"/>
    <s v=" BL"/>
  </r>
  <r>
    <s v="Dec"/>
    <n v="1005"/>
    <n v="6316"/>
    <s v="Roku Streaming Stick+"/>
    <n v="119"/>
    <n v="143.1124494580807"/>
    <n v="24.112449458080704"/>
    <n v="4.8224898916161409"/>
    <s v="Heather"/>
    <x v="1"/>
    <s v=" AX"/>
  </r>
  <r>
    <s v="Mar"/>
    <n v="1008"/>
    <n v="9141"/>
    <s v="GoPro Hero 9 Black"/>
    <n v="67"/>
    <n v="83.026930491005004"/>
    <n v="16.026930491005004"/>
    <n v="3.205386098201001"/>
    <s v="Logan"/>
    <x v="5"/>
    <s v=" CK"/>
  </r>
  <r>
    <s v="Feb"/>
    <n v="1008"/>
    <n v="1378"/>
    <s v="Roku Streaming Stick+"/>
    <n v="518"/>
    <n v="846.14953541232114"/>
    <n v="328.14953541232114"/>
    <n v="65.629907082464229"/>
    <s v="Natalie"/>
    <x v="1"/>
    <s v=" CV"/>
  </r>
  <r>
    <s v="Nov"/>
    <n v="1010"/>
    <n v="4999"/>
    <s v="KitchenAid Stand Mixer"/>
    <n v="728"/>
    <n v="1126.0108771612074"/>
    <n v="398.01087716120742"/>
    <n v="79.602175432241495"/>
    <s v="Joshua"/>
    <x v="5"/>
    <s v=" AW"/>
  </r>
  <r>
    <s v="Jul"/>
    <n v="1010"/>
    <n v="7441"/>
    <s v="Samsung 4K UHD Smart TV"/>
    <n v="122"/>
    <n v="223.63290057902054"/>
    <n v="101.63290057902054"/>
    <n v="20.326580115804109"/>
    <s v="Connor"/>
    <x v="0"/>
    <s v=" DM"/>
  </r>
  <r>
    <s v="Apr"/>
    <n v="1011"/>
    <n v="6493"/>
    <s v="Sony PlayStation 5"/>
    <n v="456"/>
    <n v="746.69216671801416"/>
    <n v="290.69216671801416"/>
    <n v="58.138433343602834"/>
    <s v="Emily"/>
    <x v="3"/>
    <s v=" AD"/>
  </r>
  <r>
    <s v="May"/>
    <n v="1011"/>
    <n v="3136"/>
    <s v="Oculus Quest 2"/>
    <n v="555"/>
    <n v="582.4356657254026"/>
    <n v="27.4356657254026"/>
    <n v="5.4871331450805201"/>
    <s v="Isaiah"/>
    <x v="2"/>
    <s v=" DK"/>
  </r>
  <r>
    <s v="Jan"/>
    <n v="1012"/>
    <n v="9298"/>
    <s v="KitchenAid Stand Mixer"/>
    <n v="318"/>
    <n v="553.51381429471689"/>
    <n v="235.51381429471689"/>
    <n v="47.102762858943379"/>
    <s v="Elijah"/>
    <x v="5"/>
    <s v=" CU"/>
  </r>
  <r>
    <s v="Aug"/>
    <n v="1013"/>
    <n v="4118"/>
    <s v="Samsung QLED Q80T"/>
    <n v="580"/>
    <n v="805.87190768644166"/>
    <n v="225.87190768644166"/>
    <n v="45.174381537288333"/>
    <s v="Maria"/>
    <x v="4"/>
    <s v=" CP"/>
  </r>
  <r>
    <s v="Apr"/>
    <n v="1014"/>
    <n v="3126"/>
    <s v="Garmin Forerunner 245 Music"/>
    <n v="628"/>
    <n v="805.43528798311161"/>
    <n v="177.43528798311161"/>
    <n v="35.487057596622321"/>
    <s v="Ashley"/>
    <x v="7"/>
    <s v=" AP"/>
  </r>
  <r>
    <s v="Jul"/>
    <n v="1014"/>
    <n v="7068"/>
    <s v="Anker PowerCore 20100"/>
    <n v="555"/>
    <n v="684.46019997747362"/>
    <n v="129.46019997747362"/>
    <n v="25.892039995494727"/>
    <s v="Tyler"/>
    <x v="5"/>
    <s v=" BQ"/>
  </r>
  <r>
    <s v="Feb"/>
    <n v="1014"/>
    <n v="1147"/>
    <s v="Nintendo Switch"/>
    <n v="600"/>
    <n v="785.951715642669"/>
    <n v="185.951715642669"/>
    <n v="37.190343128533804"/>
    <s v="Alyssa"/>
    <x v="8"/>
    <s v=" CJ"/>
  </r>
  <r>
    <s v="Oct"/>
    <n v="1016"/>
    <n v="1308"/>
    <s v="Jabra Elite 75t"/>
    <n v="358"/>
    <n v="395.32392542412191"/>
    <n v="37.32392542412191"/>
    <n v="7.4647850848243822"/>
    <s v="Courtney"/>
    <x v="7"/>
    <s v=" BT"/>
  </r>
  <r>
    <s v="Dec"/>
    <n v="1018"/>
    <n v="7931"/>
    <s v="Canon EOS 90D"/>
    <n v="521"/>
    <n v="571.28515507955422"/>
    <n v="50.285155079554215"/>
    <n v="10.057031015910844"/>
    <s v="Sydney"/>
    <x v="8"/>
    <s v=" CT"/>
  </r>
  <r>
    <s v="Oct"/>
    <n v="1018"/>
    <n v="4402"/>
    <m/>
    <n v="457"/>
    <n v="710.4874729732777"/>
    <n v="253.4874729732777"/>
    <n v="50.697494594655545"/>
    <s v="Makayla"/>
    <x v="8"/>
    <s v=" DD"/>
  </r>
  <r>
    <s v="Nov"/>
    <n v="1018"/>
    <n v="1515"/>
    <s v="Acer Predator Helios 300"/>
    <n v="376"/>
    <n v="485.49327937566528"/>
    <n v="109.49327937566528"/>
    <n v="21.898655875133059"/>
    <s v="Samuel"/>
    <x v="5"/>
    <s v=" DE"/>
  </r>
  <r>
    <s v="May"/>
    <n v="1020"/>
    <n v="7835"/>
    <s v="Samsung QLED Q80T"/>
    <n v="479"/>
    <n v="891.32618482443456"/>
    <n v="412.32618482443456"/>
    <n v="82.465236964886913"/>
    <s v="Andrew"/>
    <x v="6"/>
    <s v=" AQ"/>
  </r>
  <r>
    <s v="Sep"/>
    <n v="1020"/>
    <n v="2497"/>
    <s v="Canon EOS R5"/>
    <n v="679"/>
    <n v="1016.0398094617258"/>
    <n v="337.03980946172578"/>
    <n v="67.407961892345156"/>
    <s v="Caleb"/>
    <x v="6"/>
    <s v=" CE"/>
  </r>
  <r>
    <s v="Jan"/>
    <n v="1020"/>
    <n v="9197"/>
    <s v="Fitbit Charge 4"/>
    <n v="655"/>
    <n v="720.19970848379342"/>
    <n v="65.199708483793415"/>
    <n v="13.039941696758683"/>
    <s v="Jackson"/>
    <x v="3"/>
    <s v=" DG"/>
  </r>
  <r>
    <s v="Aug"/>
    <n v="1020"/>
    <n v="1370"/>
    <s v="Nikon Z6 II"/>
    <n v="603"/>
    <n v="1097.4411044241672"/>
    <n v="494.44110442416718"/>
    <n v="98.888220884833444"/>
    <s v="Hailey"/>
    <x v="8"/>
    <s v=" DN"/>
  </r>
  <r>
    <s v="Jun"/>
    <n v="1022"/>
    <n v="4344"/>
    <s v="Ninja Foodi Deluxe"/>
    <n v="301"/>
    <n v="596.76939418371944"/>
    <n v="295.76939418371944"/>
    <n v="59.153878836743893"/>
    <s v="Stephanie"/>
    <x v="4"/>
    <s v=" AR"/>
  </r>
  <r>
    <s v="Mar"/>
    <n v="1022"/>
    <n v="6473"/>
    <m/>
    <n v="203"/>
    <n v="341.66018704412312"/>
    <n v="138.66018704412312"/>
    <n v="27.732037408824624"/>
    <s v="Samuel"/>
    <x v="0"/>
    <s v=" BY"/>
  </r>
  <r>
    <s v="Jun"/>
    <n v="1023"/>
    <n v="3022"/>
    <s v="AirPods Pro"/>
    <n v="575"/>
    <n v="874.89786564781696"/>
    <n v="299.89786564781696"/>
    <n v="59.979573129563391"/>
    <s v="Morgan"/>
    <x v="7"/>
    <s v=" CN"/>
  </r>
  <r>
    <s v="May"/>
    <n v="1024"/>
    <n v="5998"/>
    <s v="Bose QuietComfort 35 II"/>
    <n v="591"/>
    <n v="831.28757377705347"/>
    <n v="240.28757377705347"/>
    <n v="48.057514755410693"/>
    <s v="Robert"/>
    <x v="9"/>
    <s v=" AE"/>
  </r>
  <r>
    <s v="Dec"/>
    <n v="1024"/>
    <n v="4014"/>
    <s v="HP Envy 27-inch Monitor"/>
    <n v="660"/>
    <n v="972.32741187788895"/>
    <n v="312.32741187788895"/>
    <n v="62.465482375577793"/>
    <s v="Stella"/>
    <x v="7"/>
    <s v=" D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CB2434-A361-45DD-A495-AA4659CE1B41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4" firstHeaderRow="1" firstDataRow="1" firstDataCol="1"/>
  <pivotFields count="11">
    <pivotField showAll="0"/>
    <pivotField showAll="0"/>
    <pivotField showAll="0"/>
    <pivotField showAll="0"/>
    <pivotField numFmtId="164" showAll="0"/>
    <pivotField dataField="1" numFmtId="164" showAll="0"/>
    <pivotField numFmtId="164" showAll="0"/>
    <pivotField numFmtId="164" showAll="0"/>
    <pivotField showAll="0"/>
    <pivotField axis="axisRow" showAll="0" sortType="descending">
      <items count="11">
        <item x="7"/>
        <item x="1"/>
        <item x="0"/>
        <item x="8"/>
        <item x="4"/>
        <item x="2"/>
        <item x="5"/>
        <item x="9"/>
        <item x="6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1">
    <i>
      <x v="2"/>
    </i>
    <i>
      <x/>
    </i>
    <i>
      <x v="9"/>
    </i>
    <i>
      <x v="8"/>
    </i>
    <i>
      <x v="3"/>
    </i>
    <i>
      <x v="1"/>
    </i>
    <i>
      <x v="6"/>
    </i>
    <i>
      <x v="5"/>
    </i>
    <i>
      <x v="4"/>
    </i>
    <i>
      <x v="7"/>
    </i>
    <i t="grand">
      <x/>
    </i>
  </rowItems>
  <colItems count="1">
    <i/>
  </colItems>
  <dataFields count="1">
    <dataField name="Sum of Sale Price" fld="5" baseField="0" baseItem="0" numFmtId="164"/>
  </dataFields>
  <formats count="2">
    <format dxfId="4">
      <pivotArea collapsedLevelsAreSubtotals="1" fieldPosition="0">
        <references count="1">
          <reference field="9" count="0"/>
        </references>
      </pivotArea>
    </format>
    <format dxfId="3">
      <pivotArea outline="0" collapsedLevelsAreSubtotals="1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78BC53F-26A4-4A0C-A164-3581564FEAF4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5EA2-A788-407F-ADDC-207380C79B90}">
  <dimension ref="H6:L21"/>
  <sheetViews>
    <sheetView showGridLines="0" workbookViewId="0">
      <selection activeCell="S18" sqref="S18"/>
    </sheetView>
  </sheetViews>
  <sheetFormatPr defaultRowHeight="15" x14ac:dyDescent="0.25"/>
  <sheetData>
    <row r="6" spans="8:12" ht="23.25" x14ac:dyDescent="0.35">
      <c r="H6" s="2" t="s">
        <v>0</v>
      </c>
      <c r="I6" s="2"/>
      <c r="J6" s="2"/>
      <c r="K6" s="2"/>
      <c r="L6" s="2"/>
    </row>
    <row r="7" spans="8:12" ht="23.25" x14ac:dyDescent="0.35">
      <c r="H7" s="2"/>
      <c r="I7" s="2"/>
      <c r="J7" s="2"/>
      <c r="K7" s="2"/>
      <c r="L7" s="2"/>
    </row>
    <row r="8" spans="8:12" ht="23.25" x14ac:dyDescent="0.35">
      <c r="H8" s="2"/>
      <c r="I8" s="2"/>
      <c r="J8" s="2"/>
      <c r="K8" s="2"/>
      <c r="L8" s="2"/>
    </row>
    <row r="9" spans="8:12" ht="23.25" x14ac:dyDescent="0.35">
      <c r="H9" s="2" t="s">
        <v>1</v>
      </c>
      <c r="I9" s="2"/>
      <c r="J9" s="2"/>
      <c r="K9" s="2"/>
      <c r="L9" s="2"/>
    </row>
    <row r="10" spans="8:12" ht="23.25" x14ac:dyDescent="0.35">
      <c r="H10" s="2"/>
      <c r="I10" s="2"/>
      <c r="J10" s="2"/>
      <c r="K10" s="2"/>
      <c r="L10" s="2"/>
    </row>
    <row r="11" spans="8:12" ht="23.25" x14ac:dyDescent="0.35">
      <c r="H11" s="2" t="s">
        <v>2</v>
      </c>
      <c r="I11" s="2"/>
      <c r="J11" s="2"/>
      <c r="K11" s="2"/>
      <c r="L11" s="2"/>
    </row>
    <row r="12" spans="8:12" ht="23.25" x14ac:dyDescent="0.35">
      <c r="H12" s="2"/>
      <c r="I12" s="2"/>
      <c r="J12" s="2"/>
      <c r="K12" s="2"/>
      <c r="L12" s="2"/>
    </row>
    <row r="13" spans="8:12" ht="23.25" x14ac:dyDescent="0.35">
      <c r="H13" s="2" t="s">
        <v>3</v>
      </c>
      <c r="I13" s="2"/>
      <c r="J13" s="2"/>
      <c r="K13" s="2"/>
      <c r="L13" s="2"/>
    </row>
    <row r="14" spans="8:12" ht="23.25" x14ac:dyDescent="0.35">
      <c r="H14" s="2"/>
      <c r="I14" s="2"/>
      <c r="J14" s="2"/>
      <c r="K14" s="2"/>
      <c r="L14" s="2"/>
    </row>
    <row r="15" spans="8:12" ht="23.25" x14ac:dyDescent="0.35">
      <c r="H15" s="2" t="s">
        <v>4</v>
      </c>
      <c r="I15" s="2"/>
      <c r="J15" s="2"/>
      <c r="K15" s="2"/>
      <c r="L15" s="2"/>
    </row>
    <row r="16" spans="8:12" ht="23.25" x14ac:dyDescent="0.35">
      <c r="H16" s="2"/>
      <c r="I16" s="2"/>
      <c r="J16" s="2"/>
      <c r="K16" s="2"/>
      <c r="L16" s="2"/>
    </row>
    <row r="17" spans="8:12" ht="23.25" x14ac:dyDescent="0.35">
      <c r="H17" s="2" t="s">
        <v>5</v>
      </c>
      <c r="I17" s="2"/>
      <c r="J17" s="2"/>
      <c r="K17" s="2"/>
      <c r="L17" s="2"/>
    </row>
    <row r="18" spans="8:12" ht="23.25" x14ac:dyDescent="0.35">
      <c r="H18" s="2"/>
      <c r="I18" s="2"/>
      <c r="J18" s="2"/>
      <c r="K18" s="2"/>
      <c r="L18" s="2"/>
    </row>
    <row r="19" spans="8:12" ht="23.25" x14ac:dyDescent="0.35">
      <c r="H19" s="2" t="s">
        <v>6</v>
      </c>
      <c r="I19" s="2"/>
      <c r="J19" s="2"/>
      <c r="K19" s="2"/>
      <c r="L19" s="2"/>
    </row>
    <row r="20" spans="8:12" ht="23.25" x14ac:dyDescent="0.35">
      <c r="H20" s="2"/>
      <c r="I20" s="2"/>
      <c r="J20" s="2"/>
      <c r="K20" s="2"/>
      <c r="L20" s="2"/>
    </row>
    <row r="21" spans="8:12" ht="23.25" x14ac:dyDescent="0.35">
      <c r="H21" s="2" t="s">
        <v>7</v>
      </c>
      <c r="I21" s="2"/>
      <c r="J21" s="2"/>
      <c r="K21" s="2"/>
      <c r="L21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86C4-FF08-4DC2-BE2F-D27BF33712EC}">
  <dimension ref="A1:E34"/>
  <sheetViews>
    <sheetView zoomScaleNormal="100" workbookViewId="0">
      <selection activeCell="E35" sqref="E35"/>
    </sheetView>
  </sheetViews>
  <sheetFormatPr defaultRowHeight="15" x14ac:dyDescent="0.25"/>
  <cols>
    <col min="1" max="1" width="16.5703125" bestFit="1" customWidth="1"/>
    <col min="2" max="2" width="10.5703125" bestFit="1" customWidth="1"/>
    <col min="3" max="3" width="12.28515625" bestFit="1" customWidth="1"/>
    <col min="4" max="4" width="13.42578125" bestFit="1" customWidth="1"/>
    <col min="5" max="5" width="11.28515625" bestFit="1" customWidth="1"/>
  </cols>
  <sheetData>
    <row r="1" spans="1:5" x14ac:dyDescent="0.25">
      <c r="A1" t="s">
        <v>8</v>
      </c>
    </row>
    <row r="2" spans="1:5" x14ac:dyDescent="0.25">
      <c r="D2" t="s">
        <v>13</v>
      </c>
      <c r="E2" t="s">
        <v>12</v>
      </c>
    </row>
    <row r="3" spans="1:5" x14ac:dyDescent="0.25">
      <c r="A3" t="s">
        <v>9</v>
      </c>
      <c r="B3" t="s">
        <v>10</v>
      </c>
      <c r="C3" t="s">
        <v>11</v>
      </c>
      <c r="D3" s="3">
        <v>36892</v>
      </c>
    </row>
    <row r="4" spans="1:5" x14ac:dyDescent="0.25">
      <c r="A4" t="s">
        <v>14</v>
      </c>
      <c r="B4" t="s">
        <v>39</v>
      </c>
      <c r="C4" s="4">
        <v>23</v>
      </c>
      <c r="D4">
        <v>41</v>
      </c>
      <c r="E4" s="4">
        <f>D4*C4</f>
        <v>943</v>
      </c>
    </row>
    <row r="5" spans="1:5" x14ac:dyDescent="0.25">
      <c r="A5" t="s">
        <v>15</v>
      </c>
      <c r="B5" t="s">
        <v>40</v>
      </c>
      <c r="C5" s="4">
        <v>29</v>
      </c>
      <c r="D5">
        <v>45</v>
      </c>
      <c r="E5" s="4">
        <f t="shared" ref="E5:E28" si="0">D5*C5</f>
        <v>1305</v>
      </c>
    </row>
    <row r="6" spans="1:5" x14ac:dyDescent="0.25">
      <c r="A6" t="s">
        <v>16</v>
      </c>
      <c r="B6" t="s">
        <v>41</v>
      </c>
      <c r="C6" s="4">
        <v>40</v>
      </c>
      <c r="D6">
        <v>44</v>
      </c>
      <c r="E6" s="4">
        <f t="shared" si="0"/>
        <v>1760</v>
      </c>
    </row>
    <row r="7" spans="1:5" x14ac:dyDescent="0.25">
      <c r="A7" t="s">
        <v>17</v>
      </c>
      <c r="B7" t="s">
        <v>42</v>
      </c>
      <c r="C7" s="4">
        <v>48</v>
      </c>
      <c r="D7">
        <v>41</v>
      </c>
      <c r="E7" s="4">
        <f t="shared" si="0"/>
        <v>1968</v>
      </c>
    </row>
    <row r="8" spans="1:5" x14ac:dyDescent="0.25">
      <c r="A8" t="s">
        <v>18</v>
      </c>
      <c r="B8" t="s">
        <v>43</v>
      </c>
      <c r="C8" s="4">
        <v>37</v>
      </c>
      <c r="D8">
        <v>42</v>
      </c>
      <c r="E8" s="4">
        <f t="shared" si="0"/>
        <v>1554</v>
      </c>
    </row>
    <row r="9" spans="1:5" x14ac:dyDescent="0.25">
      <c r="A9" t="s">
        <v>19</v>
      </c>
      <c r="B9" t="s">
        <v>44</v>
      </c>
      <c r="C9" s="4">
        <v>21</v>
      </c>
      <c r="D9">
        <v>35</v>
      </c>
      <c r="E9" s="4">
        <f t="shared" si="0"/>
        <v>735</v>
      </c>
    </row>
    <row r="10" spans="1:5" x14ac:dyDescent="0.25">
      <c r="A10" t="s">
        <v>20</v>
      </c>
      <c r="B10" t="s">
        <v>45</v>
      </c>
      <c r="C10" s="4">
        <v>33</v>
      </c>
      <c r="D10">
        <v>45</v>
      </c>
      <c r="E10" s="4">
        <f t="shared" si="0"/>
        <v>1485</v>
      </c>
    </row>
    <row r="11" spans="1:5" x14ac:dyDescent="0.25">
      <c r="A11" t="s">
        <v>21</v>
      </c>
      <c r="B11" t="s">
        <v>46</v>
      </c>
      <c r="C11" s="4">
        <v>48</v>
      </c>
      <c r="D11">
        <v>31</v>
      </c>
      <c r="E11" s="4">
        <f t="shared" si="0"/>
        <v>1488</v>
      </c>
    </row>
    <row r="12" spans="1:5" x14ac:dyDescent="0.25">
      <c r="A12" t="s">
        <v>22</v>
      </c>
      <c r="B12" t="s">
        <v>47</v>
      </c>
      <c r="C12" s="4">
        <v>29</v>
      </c>
      <c r="D12">
        <v>30</v>
      </c>
      <c r="E12" s="4">
        <f t="shared" si="0"/>
        <v>870</v>
      </c>
    </row>
    <row r="13" spans="1:5" x14ac:dyDescent="0.25">
      <c r="A13" t="s">
        <v>23</v>
      </c>
      <c r="B13" t="s">
        <v>48</v>
      </c>
      <c r="C13" s="4">
        <v>34</v>
      </c>
      <c r="D13">
        <v>33</v>
      </c>
      <c r="E13" s="4">
        <f t="shared" si="0"/>
        <v>1122</v>
      </c>
    </row>
    <row r="14" spans="1:5" x14ac:dyDescent="0.25">
      <c r="A14" t="s">
        <v>24</v>
      </c>
      <c r="B14" t="s">
        <v>49</v>
      </c>
      <c r="C14" s="4">
        <v>42</v>
      </c>
      <c r="D14">
        <v>44</v>
      </c>
      <c r="E14" s="4">
        <f t="shared" si="0"/>
        <v>1848</v>
      </c>
    </row>
    <row r="15" spans="1:5" x14ac:dyDescent="0.25">
      <c r="A15" t="s">
        <v>25</v>
      </c>
      <c r="B15" t="s">
        <v>50</v>
      </c>
      <c r="C15" s="4">
        <v>40</v>
      </c>
      <c r="D15">
        <v>39</v>
      </c>
      <c r="E15" s="4">
        <f t="shared" si="0"/>
        <v>1560</v>
      </c>
    </row>
    <row r="16" spans="1:5" x14ac:dyDescent="0.25">
      <c r="A16" t="s">
        <v>26</v>
      </c>
      <c r="B16" t="s">
        <v>51</v>
      </c>
      <c r="C16" s="4">
        <v>47</v>
      </c>
      <c r="D16">
        <v>31</v>
      </c>
      <c r="E16" s="4">
        <f t="shared" si="0"/>
        <v>1457</v>
      </c>
    </row>
    <row r="17" spans="1:5" x14ac:dyDescent="0.25">
      <c r="A17" t="s">
        <v>27</v>
      </c>
      <c r="B17" t="s">
        <v>52</v>
      </c>
      <c r="C17" s="4">
        <v>30</v>
      </c>
      <c r="D17">
        <v>30</v>
      </c>
      <c r="E17" s="4">
        <f t="shared" si="0"/>
        <v>900</v>
      </c>
    </row>
    <row r="18" spans="1:5" x14ac:dyDescent="0.25">
      <c r="A18" t="s">
        <v>28</v>
      </c>
      <c r="B18" t="s">
        <v>53</v>
      </c>
      <c r="C18" s="4">
        <v>48</v>
      </c>
      <c r="D18">
        <v>40</v>
      </c>
      <c r="E18" s="4">
        <f t="shared" si="0"/>
        <v>1920</v>
      </c>
    </row>
    <row r="19" spans="1:5" x14ac:dyDescent="0.25">
      <c r="A19" t="s">
        <v>29</v>
      </c>
      <c r="B19" t="s">
        <v>54</v>
      </c>
      <c r="C19" s="4">
        <v>37</v>
      </c>
      <c r="D19">
        <v>38</v>
      </c>
      <c r="E19" s="4">
        <f t="shared" si="0"/>
        <v>1406</v>
      </c>
    </row>
    <row r="20" spans="1:5" x14ac:dyDescent="0.25">
      <c r="A20" t="s">
        <v>30</v>
      </c>
      <c r="B20" t="s">
        <v>55</v>
      </c>
      <c r="C20" s="4">
        <v>48</v>
      </c>
      <c r="D20">
        <v>42</v>
      </c>
      <c r="E20" s="4">
        <f t="shared" si="0"/>
        <v>2016</v>
      </c>
    </row>
    <row r="21" spans="1:5" x14ac:dyDescent="0.25">
      <c r="A21" t="s">
        <v>31</v>
      </c>
      <c r="B21" t="s">
        <v>56</v>
      </c>
      <c r="C21" s="4">
        <v>47</v>
      </c>
      <c r="D21">
        <v>37</v>
      </c>
      <c r="E21" s="4">
        <f t="shared" si="0"/>
        <v>1739</v>
      </c>
    </row>
    <row r="22" spans="1:5" x14ac:dyDescent="0.25">
      <c r="A22" t="s">
        <v>32</v>
      </c>
      <c r="B22" t="s">
        <v>57</v>
      </c>
      <c r="C22" s="4">
        <v>39</v>
      </c>
      <c r="D22">
        <v>45</v>
      </c>
      <c r="E22" s="4">
        <f t="shared" si="0"/>
        <v>1755</v>
      </c>
    </row>
    <row r="23" spans="1:5" x14ac:dyDescent="0.25">
      <c r="A23" t="s">
        <v>33</v>
      </c>
      <c r="B23" t="s">
        <v>58</v>
      </c>
      <c r="C23" s="4">
        <v>25</v>
      </c>
      <c r="D23">
        <v>40</v>
      </c>
      <c r="E23" s="4">
        <f t="shared" si="0"/>
        <v>1000</v>
      </c>
    </row>
    <row r="24" spans="1:5" x14ac:dyDescent="0.25">
      <c r="A24" t="s">
        <v>34</v>
      </c>
      <c r="B24" t="s">
        <v>59</v>
      </c>
      <c r="C24" s="4">
        <v>41</v>
      </c>
      <c r="D24">
        <v>33</v>
      </c>
      <c r="E24" s="4">
        <f t="shared" si="0"/>
        <v>1353</v>
      </c>
    </row>
    <row r="25" spans="1:5" x14ac:dyDescent="0.25">
      <c r="A25" t="s">
        <v>35</v>
      </c>
      <c r="B25" t="s">
        <v>60</v>
      </c>
      <c r="C25" s="4">
        <v>42</v>
      </c>
      <c r="D25">
        <v>44</v>
      </c>
      <c r="E25" s="4">
        <f t="shared" si="0"/>
        <v>1848</v>
      </c>
    </row>
    <row r="26" spans="1:5" x14ac:dyDescent="0.25">
      <c r="A26" t="s">
        <v>36</v>
      </c>
      <c r="B26" t="s">
        <v>61</v>
      </c>
      <c r="C26" s="4">
        <v>49</v>
      </c>
      <c r="D26">
        <v>31</v>
      </c>
      <c r="E26" s="4">
        <f t="shared" si="0"/>
        <v>1519</v>
      </c>
    </row>
    <row r="27" spans="1:5" x14ac:dyDescent="0.25">
      <c r="A27" t="s">
        <v>37</v>
      </c>
      <c r="B27" t="s">
        <v>62</v>
      </c>
      <c r="C27" s="4">
        <v>43</v>
      </c>
      <c r="D27">
        <v>33</v>
      </c>
      <c r="E27" s="4">
        <f t="shared" si="0"/>
        <v>1419</v>
      </c>
    </row>
    <row r="28" spans="1:5" x14ac:dyDescent="0.25">
      <c r="A28" t="s">
        <v>38</v>
      </c>
      <c r="B28" t="s">
        <v>63</v>
      </c>
      <c r="C28" s="4">
        <v>21</v>
      </c>
      <c r="D28">
        <v>32</v>
      </c>
      <c r="E28" s="4">
        <f t="shared" si="0"/>
        <v>672</v>
      </c>
    </row>
    <row r="31" spans="1:5" x14ac:dyDescent="0.25">
      <c r="A31" t="s">
        <v>64</v>
      </c>
      <c r="C31" s="4">
        <f>MAX(C4:C28)</f>
        <v>49</v>
      </c>
      <c r="D31">
        <f t="shared" ref="D31:E31" si="1">MAX(D4:D28)</f>
        <v>45</v>
      </c>
      <c r="E31" s="4">
        <f t="shared" si="1"/>
        <v>2016</v>
      </c>
    </row>
    <row r="32" spans="1:5" x14ac:dyDescent="0.25">
      <c r="A32" t="s">
        <v>65</v>
      </c>
      <c r="C32" s="4">
        <f>MIN(C4:C28)</f>
        <v>21</v>
      </c>
      <c r="D32">
        <f t="shared" ref="D32:E32" si="2">MIN(D4:D28)</f>
        <v>30</v>
      </c>
      <c r="E32" s="4">
        <f t="shared" si="2"/>
        <v>672</v>
      </c>
    </row>
    <row r="33" spans="1:5" x14ac:dyDescent="0.25">
      <c r="A33" t="s">
        <v>66</v>
      </c>
      <c r="C33" s="4">
        <f>AVERAGE(C4:C28)</f>
        <v>37.64</v>
      </c>
      <c r="D33">
        <f t="shared" ref="D33:E33" si="3">AVERAGE(D4:D28)</f>
        <v>37.840000000000003</v>
      </c>
      <c r="E33" s="4">
        <f t="shared" si="3"/>
        <v>1425.68</v>
      </c>
    </row>
    <row r="34" spans="1:5" x14ac:dyDescent="0.25">
      <c r="A34" t="s">
        <v>67</v>
      </c>
      <c r="D34">
        <f>SUM(D4:D28)</f>
        <v>946</v>
      </c>
      <c r="E34" s="4">
        <f>SUM(E4:E28)</f>
        <v>35642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456C-F527-4F2B-B88F-BF06B7F089B4}">
  <dimension ref="A1:H34"/>
  <sheetViews>
    <sheetView zoomScaleNormal="100" workbookViewId="0">
      <selection activeCell="L18" sqref="L18"/>
    </sheetView>
  </sheetViews>
  <sheetFormatPr defaultRowHeight="15" x14ac:dyDescent="0.25"/>
  <cols>
    <col min="1" max="1" width="16.5703125" bestFit="1" customWidth="1"/>
    <col min="2" max="2" width="10.5703125" bestFit="1" customWidth="1"/>
    <col min="3" max="3" width="12.28515625" bestFit="1" customWidth="1"/>
    <col min="4" max="4" width="13.42578125" bestFit="1" customWidth="1"/>
    <col min="5" max="5" width="9.42578125" bestFit="1" customWidth="1"/>
    <col min="6" max="6" width="11.28515625" bestFit="1" customWidth="1"/>
    <col min="8" max="8" width="11.28515625" bestFit="1" customWidth="1"/>
  </cols>
  <sheetData>
    <row r="1" spans="1:8" x14ac:dyDescent="0.25">
      <c r="A1" t="s">
        <v>8</v>
      </c>
    </row>
    <row r="2" spans="1:8" x14ac:dyDescent="0.25">
      <c r="D2" t="s">
        <v>13</v>
      </c>
      <c r="F2" t="s">
        <v>12</v>
      </c>
      <c r="G2" t="s">
        <v>68</v>
      </c>
      <c r="H2" t="s">
        <v>67</v>
      </c>
    </row>
    <row r="3" spans="1:8" x14ac:dyDescent="0.25">
      <c r="A3" t="s">
        <v>9</v>
      </c>
      <c r="B3" t="s">
        <v>10</v>
      </c>
      <c r="C3" t="s">
        <v>11</v>
      </c>
      <c r="D3" s="3">
        <v>36892</v>
      </c>
      <c r="E3" s="3" t="s">
        <v>68</v>
      </c>
    </row>
    <row r="4" spans="1:8" x14ac:dyDescent="0.25">
      <c r="A4" t="s">
        <v>14</v>
      </c>
      <c r="B4" t="s">
        <v>39</v>
      </c>
      <c r="C4" s="4">
        <v>23</v>
      </c>
      <c r="D4">
        <v>41</v>
      </c>
      <c r="E4">
        <f>IF(D4&gt;40, D4-40,0)</f>
        <v>1</v>
      </c>
      <c r="F4" s="4">
        <f>D4*C4</f>
        <v>943</v>
      </c>
      <c r="G4" s="4">
        <f>0.5*E4*C4</f>
        <v>11.5</v>
      </c>
      <c r="H4" s="4">
        <f>G4+F4</f>
        <v>954.5</v>
      </c>
    </row>
    <row r="5" spans="1:8" x14ac:dyDescent="0.25">
      <c r="A5" t="s">
        <v>15</v>
      </c>
      <c r="B5" t="s">
        <v>40</v>
      </c>
      <c r="C5" s="4">
        <v>29</v>
      </c>
      <c r="D5">
        <v>45</v>
      </c>
      <c r="E5">
        <f t="shared" ref="E5:E28" si="0">IF(D5&gt;40, D5-40,0)</f>
        <v>5</v>
      </c>
      <c r="F5" s="4">
        <f t="shared" ref="F5:F28" si="1">D5*C5</f>
        <v>1305</v>
      </c>
      <c r="G5" s="4">
        <f t="shared" ref="G5:G28" si="2">0.5*E5*C5</f>
        <v>72.5</v>
      </c>
      <c r="H5" s="4">
        <f t="shared" ref="H5:H28" si="3">G5+F5</f>
        <v>1377.5</v>
      </c>
    </row>
    <row r="6" spans="1:8" x14ac:dyDescent="0.25">
      <c r="A6" t="s">
        <v>16</v>
      </c>
      <c r="B6" t="s">
        <v>41</v>
      </c>
      <c r="C6" s="4">
        <v>40</v>
      </c>
      <c r="D6">
        <v>44</v>
      </c>
      <c r="E6">
        <f t="shared" si="0"/>
        <v>4</v>
      </c>
      <c r="F6" s="4">
        <f t="shared" si="1"/>
        <v>1760</v>
      </c>
      <c r="G6" s="4">
        <f t="shared" si="2"/>
        <v>80</v>
      </c>
      <c r="H6" s="4">
        <f t="shared" si="3"/>
        <v>1840</v>
      </c>
    </row>
    <row r="7" spans="1:8" x14ac:dyDescent="0.25">
      <c r="A7" t="s">
        <v>17</v>
      </c>
      <c r="B7" t="s">
        <v>42</v>
      </c>
      <c r="C7" s="4">
        <v>48</v>
      </c>
      <c r="D7">
        <v>41</v>
      </c>
      <c r="E7">
        <f t="shared" si="0"/>
        <v>1</v>
      </c>
      <c r="F7" s="4">
        <f t="shared" si="1"/>
        <v>1968</v>
      </c>
      <c r="G7" s="4">
        <f t="shared" si="2"/>
        <v>24</v>
      </c>
      <c r="H7" s="4">
        <f t="shared" si="3"/>
        <v>1992</v>
      </c>
    </row>
    <row r="8" spans="1:8" x14ac:dyDescent="0.25">
      <c r="A8" t="s">
        <v>18</v>
      </c>
      <c r="B8" t="s">
        <v>43</v>
      </c>
      <c r="C8" s="4">
        <v>37</v>
      </c>
      <c r="D8">
        <v>42</v>
      </c>
      <c r="E8">
        <f t="shared" si="0"/>
        <v>2</v>
      </c>
      <c r="F8" s="4">
        <f t="shared" si="1"/>
        <v>1554</v>
      </c>
      <c r="G8" s="4">
        <f t="shared" si="2"/>
        <v>37</v>
      </c>
      <c r="H8" s="4">
        <f t="shared" si="3"/>
        <v>1591</v>
      </c>
    </row>
    <row r="9" spans="1:8" x14ac:dyDescent="0.25">
      <c r="A9" t="s">
        <v>19</v>
      </c>
      <c r="B9" t="s">
        <v>44</v>
      </c>
      <c r="C9" s="4">
        <v>21</v>
      </c>
      <c r="D9">
        <v>35</v>
      </c>
      <c r="E9">
        <f t="shared" si="0"/>
        <v>0</v>
      </c>
      <c r="F9" s="4">
        <f t="shared" si="1"/>
        <v>735</v>
      </c>
      <c r="G9" s="4">
        <f t="shared" si="2"/>
        <v>0</v>
      </c>
      <c r="H9" s="4">
        <f t="shared" si="3"/>
        <v>735</v>
      </c>
    </row>
    <row r="10" spans="1:8" x14ac:dyDescent="0.25">
      <c r="A10" t="s">
        <v>20</v>
      </c>
      <c r="B10" t="s">
        <v>45</v>
      </c>
      <c r="C10" s="4">
        <v>33</v>
      </c>
      <c r="D10">
        <v>45</v>
      </c>
      <c r="E10">
        <f t="shared" si="0"/>
        <v>5</v>
      </c>
      <c r="F10" s="4">
        <f t="shared" si="1"/>
        <v>1485</v>
      </c>
      <c r="G10" s="4">
        <f t="shared" si="2"/>
        <v>82.5</v>
      </c>
      <c r="H10" s="4">
        <f t="shared" si="3"/>
        <v>1567.5</v>
      </c>
    </row>
    <row r="11" spans="1:8" x14ac:dyDescent="0.25">
      <c r="A11" t="s">
        <v>21</v>
      </c>
      <c r="B11" t="s">
        <v>46</v>
      </c>
      <c r="C11" s="4">
        <v>48</v>
      </c>
      <c r="D11">
        <v>31</v>
      </c>
      <c r="E11">
        <f t="shared" si="0"/>
        <v>0</v>
      </c>
      <c r="F11" s="4">
        <f t="shared" si="1"/>
        <v>1488</v>
      </c>
      <c r="G11" s="4">
        <f t="shared" si="2"/>
        <v>0</v>
      </c>
      <c r="H11" s="4">
        <f t="shared" si="3"/>
        <v>1488</v>
      </c>
    </row>
    <row r="12" spans="1:8" x14ac:dyDescent="0.25">
      <c r="A12" t="s">
        <v>22</v>
      </c>
      <c r="B12" t="s">
        <v>47</v>
      </c>
      <c r="C12" s="4">
        <v>29</v>
      </c>
      <c r="D12">
        <v>30</v>
      </c>
      <c r="E12">
        <f t="shared" si="0"/>
        <v>0</v>
      </c>
      <c r="F12" s="4">
        <f t="shared" si="1"/>
        <v>870</v>
      </c>
      <c r="G12" s="4">
        <f t="shared" si="2"/>
        <v>0</v>
      </c>
      <c r="H12" s="4">
        <f t="shared" si="3"/>
        <v>870</v>
      </c>
    </row>
    <row r="13" spans="1:8" x14ac:dyDescent="0.25">
      <c r="A13" t="s">
        <v>23</v>
      </c>
      <c r="B13" t="s">
        <v>48</v>
      </c>
      <c r="C13" s="4">
        <v>34</v>
      </c>
      <c r="D13">
        <v>33</v>
      </c>
      <c r="E13">
        <f t="shared" si="0"/>
        <v>0</v>
      </c>
      <c r="F13" s="4">
        <f t="shared" si="1"/>
        <v>1122</v>
      </c>
      <c r="G13" s="4">
        <f t="shared" si="2"/>
        <v>0</v>
      </c>
      <c r="H13" s="4">
        <f t="shared" si="3"/>
        <v>1122</v>
      </c>
    </row>
    <row r="14" spans="1:8" x14ac:dyDescent="0.25">
      <c r="A14" t="s">
        <v>24</v>
      </c>
      <c r="B14" t="s">
        <v>49</v>
      </c>
      <c r="C14" s="4">
        <v>42</v>
      </c>
      <c r="D14">
        <v>44</v>
      </c>
      <c r="E14">
        <f t="shared" si="0"/>
        <v>4</v>
      </c>
      <c r="F14" s="4">
        <f t="shared" si="1"/>
        <v>1848</v>
      </c>
      <c r="G14" s="4">
        <f t="shared" si="2"/>
        <v>84</v>
      </c>
      <c r="H14" s="4">
        <f t="shared" si="3"/>
        <v>1932</v>
      </c>
    </row>
    <row r="15" spans="1:8" x14ac:dyDescent="0.25">
      <c r="A15" t="s">
        <v>25</v>
      </c>
      <c r="B15" t="s">
        <v>50</v>
      </c>
      <c r="C15" s="4">
        <v>40</v>
      </c>
      <c r="D15">
        <v>39</v>
      </c>
      <c r="E15">
        <f t="shared" si="0"/>
        <v>0</v>
      </c>
      <c r="F15" s="4">
        <f t="shared" si="1"/>
        <v>1560</v>
      </c>
      <c r="G15" s="4">
        <f t="shared" si="2"/>
        <v>0</v>
      </c>
      <c r="H15" s="4">
        <f t="shared" si="3"/>
        <v>1560</v>
      </c>
    </row>
    <row r="16" spans="1:8" x14ac:dyDescent="0.25">
      <c r="A16" t="s">
        <v>26</v>
      </c>
      <c r="B16" t="s">
        <v>51</v>
      </c>
      <c r="C16" s="4">
        <v>47</v>
      </c>
      <c r="D16">
        <v>31</v>
      </c>
      <c r="E16">
        <f t="shared" si="0"/>
        <v>0</v>
      </c>
      <c r="F16" s="4">
        <f t="shared" si="1"/>
        <v>1457</v>
      </c>
      <c r="G16" s="4">
        <f t="shared" si="2"/>
        <v>0</v>
      </c>
      <c r="H16" s="4">
        <f t="shared" si="3"/>
        <v>1457</v>
      </c>
    </row>
    <row r="17" spans="1:8" x14ac:dyDescent="0.25">
      <c r="A17" t="s">
        <v>27</v>
      </c>
      <c r="B17" t="s">
        <v>52</v>
      </c>
      <c r="C17" s="4">
        <v>30</v>
      </c>
      <c r="D17">
        <v>30</v>
      </c>
      <c r="E17">
        <f t="shared" si="0"/>
        <v>0</v>
      </c>
      <c r="F17" s="4">
        <f t="shared" si="1"/>
        <v>900</v>
      </c>
      <c r="G17" s="4">
        <f t="shared" si="2"/>
        <v>0</v>
      </c>
      <c r="H17" s="4">
        <f t="shared" si="3"/>
        <v>900</v>
      </c>
    </row>
    <row r="18" spans="1:8" x14ac:dyDescent="0.25">
      <c r="A18" t="s">
        <v>28</v>
      </c>
      <c r="B18" t="s">
        <v>53</v>
      </c>
      <c r="C18" s="4">
        <v>48</v>
      </c>
      <c r="D18">
        <v>40</v>
      </c>
      <c r="E18">
        <f t="shared" si="0"/>
        <v>0</v>
      </c>
      <c r="F18" s="4">
        <f t="shared" si="1"/>
        <v>1920</v>
      </c>
      <c r="G18" s="4">
        <f t="shared" si="2"/>
        <v>0</v>
      </c>
      <c r="H18" s="4">
        <f t="shared" si="3"/>
        <v>1920</v>
      </c>
    </row>
    <row r="19" spans="1:8" x14ac:dyDescent="0.25">
      <c r="A19" t="s">
        <v>29</v>
      </c>
      <c r="B19" t="s">
        <v>54</v>
      </c>
      <c r="C19" s="4">
        <v>37</v>
      </c>
      <c r="D19">
        <v>38</v>
      </c>
      <c r="E19">
        <f t="shared" si="0"/>
        <v>0</v>
      </c>
      <c r="F19" s="4">
        <f t="shared" si="1"/>
        <v>1406</v>
      </c>
      <c r="G19" s="4">
        <f t="shared" si="2"/>
        <v>0</v>
      </c>
      <c r="H19" s="4">
        <f t="shared" si="3"/>
        <v>1406</v>
      </c>
    </row>
    <row r="20" spans="1:8" x14ac:dyDescent="0.25">
      <c r="A20" t="s">
        <v>30</v>
      </c>
      <c r="B20" t="s">
        <v>55</v>
      </c>
      <c r="C20" s="4">
        <v>48</v>
      </c>
      <c r="D20">
        <v>42</v>
      </c>
      <c r="E20">
        <f t="shared" si="0"/>
        <v>2</v>
      </c>
      <c r="F20" s="4">
        <f t="shared" si="1"/>
        <v>2016</v>
      </c>
      <c r="G20" s="4">
        <f t="shared" si="2"/>
        <v>48</v>
      </c>
      <c r="H20" s="4">
        <f t="shared" si="3"/>
        <v>2064</v>
      </c>
    </row>
    <row r="21" spans="1:8" x14ac:dyDescent="0.25">
      <c r="A21" t="s">
        <v>31</v>
      </c>
      <c r="B21" t="s">
        <v>56</v>
      </c>
      <c r="C21" s="4">
        <v>47</v>
      </c>
      <c r="D21">
        <v>37</v>
      </c>
      <c r="E21">
        <f t="shared" si="0"/>
        <v>0</v>
      </c>
      <c r="F21" s="4">
        <f t="shared" si="1"/>
        <v>1739</v>
      </c>
      <c r="G21" s="4">
        <f t="shared" si="2"/>
        <v>0</v>
      </c>
      <c r="H21" s="4">
        <f t="shared" si="3"/>
        <v>1739</v>
      </c>
    </row>
    <row r="22" spans="1:8" x14ac:dyDescent="0.25">
      <c r="A22" t="s">
        <v>32</v>
      </c>
      <c r="B22" t="s">
        <v>57</v>
      </c>
      <c r="C22" s="4">
        <v>39</v>
      </c>
      <c r="D22">
        <v>45</v>
      </c>
      <c r="E22">
        <f t="shared" si="0"/>
        <v>5</v>
      </c>
      <c r="F22" s="4">
        <f t="shared" si="1"/>
        <v>1755</v>
      </c>
      <c r="G22" s="4">
        <f t="shared" si="2"/>
        <v>97.5</v>
      </c>
      <c r="H22" s="4">
        <f t="shared" si="3"/>
        <v>1852.5</v>
      </c>
    </row>
    <row r="23" spans="1:8" x14ac:dyDescent="0.25">
      <c r="A23" t="s">
        <v>33</v>
      </c>
      <c r="B23" t="s">
        <v>58</v>
      </c>
      <c r="C23" s="4">
        <v>25</v>
      </c>
      <c r="D23">
        <v>40</v>
      </c>
      <c r="E23">
        <f t="shared" si="0"/>
        <v>0</v>
      </c>
      <c r="F23" s="4">
        <f t="shared" si="1"/>
        <v>1000</v>
      </c>
      <c r="G23" s="4">
        <f t="shared" si="2"/>
        <v>0</v>
      </c>
      <c r="H23" s="4">
        <f t="shared" si="3"/>
        <v>1000</v>
      </c>
    </row>
    <row r="24" spans="1:8" x14ac:dyDescent="0.25">
      <c r="A24" t="s">
        <v>34</v>
      </c>
      <c r="B24" t="s">
        <v>59</v>
      </c>
      <c r="C24" s="4">
        <v>41</v>
      </c>
      <c r="D24">
        <v>33</v>
      </c>
      <c r="E24">
        <f t="shared" si="0"/>
        <v>0</v>
      </c>
      <c r="F24" s="4">
        <f t="shared" si="1"/>
        <v>1353</v>
      </c>
      <c r="G24" s="4">
        <f t="shared" si="2"/>
        <v>0</v>
      </c>
      <c r="H24" s="4">
        <f t="shared" si="3"/>
        <v>1353</v>
      </c>
    </row>
    <row r="25" spans="1:8" x14ac:dyDescent="0.25">
      <c r="A25" t="s">
        <v>35</v>
      </c>
      <c r="B25" t="s">
        <v>60</v>
      </c>
      <c r="C25" s="4">
        <v>42</v>
      </c>
      <c r="D25">
        <v>44</v>
      </c>
      <c r="E25">
        <f t="shared" si="0"/>
        <v>4</v>
      </c>
      <c r="F25" s="4">
        <f t="shared" si="1"/>
        <v>1848</v>
      </c>
      <c r="G25" s="4">
        <f t="shared" si="2"/>
        <v>84</v>
      </c>
      <c r="H25" s="4">
        <f t="shared" si="3"/>
        <v>1932</v>
      </c>
    </row>
    <row r="26" spans="1:8" x14ac:dyDescent="0.25">
      <c r="A26" t="s">
        <v>36</v>
      </c>
      <c r="B26" t="s">
        <v>61</v>
      </c>
      <c r="C26" s="4">
        <v>49</v>
      </c>
      <c r="D26">
        <v>31</v>
      </c>
      <c r="E26">
        <f t="shared" si="0"/>
        <v>0</v>
      </c>
      <c r="F26" s="4">
        <f t="shared" si="1"/>
        <v>1519</v>
      </c>
      <c r="G26" s="4">
        <f t="shared" si="2"/>
        <v>0</v>
      </c>
      <c r="H26" s="4">
        <f t="shared" si="3"/>
        <v>1519</v>
      </c>
    </row>
    <row r="27" spans="1:8" x14ac:dyDescent="0.25">
      <c r="A27" t="s">
        <v>37</v>
      </c>
      <c r="B27" t="s">
        <v>62</v>
      </c>
      <c r="C27" s="4">
        <v>43</v>
      </c>
      <c r="D27">
        <v>33</v>
      </c>
      <c r="E27">
        <f t="shared" si="0"/>
        <v>0</v>
      </c>
      <c r="F27" s="4">
        <f t="shared" si="1"/>
        <v>1419</v>
      </c>
      <c r="G27" s="4">
        <f t="shared" si="2"/>
        <v>0</v>
      </c>
      <c r="H27" s="4">
        <f t="shared" si="3"/>
        <v>1419</v>
      </c>
    </row>
    <row r="28" spans="1:8" x14ac:dyDescent="0.25">
      <c r="A28" t="s">
        <v>38</v>
      </c>
      <c r="B28" t="s">
        <v>63</v>
      </c>
      <c r="C28" s="4">
        <v>21</v>
      </c>
      <c r="D28">
        <v>32</v>
      </c>
      <c r="E28">
        <f t="shared" si="0"/>
        <v>0</v>
      </c>
      <c r="F28" s="4">
        <f t="shared" si="1"/>
        <v>672</v>
      </c>
      <c r="G28" s="4">
        <f t="shared" si="2"/>
        <v>0</v>
      </c>
      <c r="H28" s="4">
        <f t="shared" si="3"/>
        <v>672</v>
      </c>
    </row>
    <row r="31" spans="1:8" x14ac:dyDescent="0.25">
      <c r="A31" t="s">
        <v>64</v>
      </c>
      <c r="C31" s="4">
        <f>MAX(C4:C28)</f>
        <v>49</v>
      </c>
      <c r="D31">
        <f t="shared" ref="D31" si="4">MAX(D4:D28)</f>
        <v>45</v>
      </c>
      <c r="F31" s="4">
        <f>MAX(F4:F28)</f>
        <v>2016</v>
      </c>
      <c r="G31" s="4">
        <f t="shared" ref="G31:H31" si="5">MAX(G4:G28)</f>
        <v>97.5</v>
      </c>
      <c r="H31" s="4">
        <f t="shared" si="5"/>
        <v>2064</v>
      </c>
    </row>
    <row r="32" spans="1:8" x14ac:dyDescent="0.25">
      <c r="A32" t="s">
        <v>65</v>
      </c>
      <c r="C32" s="4">
        <f>MIN(C4:C28)</f>
        <v>21</v>
      </c>
      <c r="D32">
        <f t="shared" ref="D32" si="6">MIN(D4:D28)</f>
        <v>30</v>
      </c>
      <c r="F32" s="4">
        <f>MIN(F4:F28)</f>
        <v>672</v>
      </c>
      <c r="G32" s="4">
        <f t="shared" ref="G32:H32" si="7">MIN(G4:G28)</f>
        <v>0</v>
      </c>
      <c r="H32" s="4">
        <f t="shared" si="7"/>
        <v>672</v>
      </c>
    </row>
    <row r="33" spans="1:8" x14ac:dyDescent="0.25">
      <c r="A33" t="s">
        <v>66</v>
      </c>
      <c r="C33" s="4">
        <f>AVERAGE(C4:C28)</f>
        <v>37.64</v>
      </c>
      <c r="D33">
        <f t="shared" ref="D33" si="8">AVERAGE(D4:D28)</f>
        <v>37.840000000000003</v>
      </c>
      <c r="F33" s="4">
        <f>AVERAGE(F4:F28)</f>
        <v>1425.68</v>
      </c>
      <c r="G33" s="4">
        <f t="shared" ref="G33:H33" si="9">AVERAGE(G4:G28)</f>
        <v>24.84</v>
      </c>
      <c r="H33" s="4">
        <f t="shared" si="9"/>
        <v>1450.52</v>
      </c>
    </row>
    <row r="34" spans="1:8" x14ac:dyDescent="0.25">
      <c r="A34" t="s">
        <v>67</v>
      </c>
      <c r="D34">
        <f>SUM(D4:D28)</f>
        <v>946</v>
      </c>
      <c r="F34" s="4">
        <f>SUM(F4:F28)</f>
        <v>35642</v>
      </c>
      <c r="G34" s="4">
        <f t="shared" ref="G34:H34" si="10">SUM(G4:G28)</f>
        <v>621</v>
      </c>
      <c r="H34" s="4">
        <f t="shared" si="10"/>
        <v>36263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04FE-8144-40D5-B6A6-D11D274DAC4D}">
  <dimension ref="A1:AD34"/>
  <sheetViews>
    <sheetView zoomScale="85" zoomScaleNormal="85" workbookViewId="0">
      <selection activeCell="M38" sqref="M38"/>
    </sheetView>
  </sheetViews>
  <sheetFormatPr defaultRowHeight="15" x14ac:dyDescent="0.25"/>
  <cols>
    <col min="1" max="1" width="16.5703125" bestFit="1" customWidth="1"/>
    <col min="2" max="2" width="10.5703125" bestFit="1" customWidth="1"/>
    <col min="3" max="3" width="12.28515625" bestFit="1" customWidth="1"/>
    <col min="4" max="4" width="13.42578125" bestFit="1" customWidth="1"/>
    <col min="5" max="8" width="13.42578125" customWidth="1"/>
    <col min="9" max="9" width="9.42578125" bestFit="1" customWidth="1"/>
    <col min="10" max="13" width="9.42578125" customWidth="1"/>
    <col min="14" max="14" width="11.28515625" bestFit="1" customWidth="1"/>
    <col min="15" max="18" width="11.28515625" customWidth="1"/>
    <col min="20" max="20" width="10.42578125" bestFit="1" customWidth="1"/>
    <col min="23" max="23" width="10.42578125" bestFit="1" customWidth="1"/>
    <col min="24" max="24" width="11.28515625" bestFit="1" customWidth="1"/>
    <col min="25" max="26" width="11.28515625" customWidth="1"/>
    <col min="27" max="28" width="11.42578125" bestFit="1" customWidth="1"/>
    <col min="30" max="30" width="13.42578125" bestFit="1" customWidth="1"/>
  </cols>
  <sheetData>
    <row r="1" spans="1:30" x14ac:dyDescent="0.25">
      <c r="A1" t="s">
        <v>8</v>
      </c>
    </row>
    <row r="2" spans="1:30" x14ac:dyDescent="0.25">
      <c r="D2" t="s">
        <v>13</v>
      </c>
      <c r="I2" s="3" t="s">
        <v>69</v>
      </c>
      <c r="N2" t="s">
        <v>12</v>
      </c>
      <c r="S2" t="s">
        <v>70</v>
      </c>
      <c r="X2" t="s">
        <v>67</v>
      </c>
    </row>
    <row r="3" spans="1:30" x14ac:dyDescent="0.25">
      <c r="A3" t="s">
        <v>9</v>
      </c>
      <c r="B3" t="s">
        <v>10</v>
      </c>
      <c r="C3" t="s">
        <v>11</v>
      </c>
      <c r="D3" s="6">
        <v>36892</v>
      </c>
      <c r="E3" s="6">
        <f>D3+7</f>
        <v>36899</v>
      </c>
      <c r="F3" s="6">
        <f t="shared" ref="F3:H3" si="0">E3+7</f>
        <v>36906</v>
      </c>
      <c r="G3" s="6">
        <f t="shared" si="0"/>
        <v>36913</v>
      </c>
      <c r="H3" s="6">
        <f t="shared" si="0"/>
        <v>36920</v>
      </c>
      <c r="I3" s="8">
        <v>36892</v>
      </c>
      <c r="J3" s="8">
        <f>I3+7</f>
        <v>36899</v>
      </c>
      <c r="K3" s="8">
        <f t="shared" ref="K3:M3" si="1">J3+7</f>
        <v>36906</v>
      </c>
      <c r="L3" s="8">
        <f t="shared" si="1"/>
        <v>36913</v>
      </c>
      <c r="M3" s="8">
        <f t="shared" si="1"/>
        <v>36920</v>
      </c>
      <c r="N3" s="9">
        <v>36892</v>
      </c>
      <c r="O3" s="9">
        <f>N3+7</f>
        <v>36899</v>
      </c>
      <c r="P3" s="9">
        <f t="shared" ref="P3:R3" si="2">O3+7</f>
        <v>36906</v>
      </c>
      <c r="Q3" s="9">
        <f t="shared" si="2"/>
        <v>36913</v>
      </c>
      <c r="R3" s="9">
        <f t="shared" si="2"/>
        <v>36920</v>
      </c>
      <c r="S3" s="11">
        <v>36892</v>
      </c>
      <c r="T3" s="11">
        <f>S3+7</f>
        <v>36899</v>
      </c>
      <c r="U3" s="11">
        <f t="shared" ref="U3:W3" si="3">T3+7</f>
        <v>36906</v>
      </c>
      <c r="V3" s="11">
        <f t="shared" si="3"/>
        <v>36913</v>
      </c>
      <c r="W3" s="11">
        <f t="shared" si="3"/>
        <v>36920</v>
      </c>
      <c r="X3" s="13">
        <v>36892</v>
      </c>
      <c r="Y3" s="13">
        <f>X3+7</f>
        <v>36899</v>
      </c>
      <c r="Z3" s="13">
        <f t="shared" ref="Z3:AB3" si="4">Y3+7</f>
        <v>36906</v>
      </c>
      <c r="AA3" s="13">
        <f t="shared" si="4"/>
        <v>36913</v>
      </c>
      <c r="AB3" s="13">
        <f t="shared" si="4"/>
        <v>36920</v>
      </c>
      <c r="AD3" s="15" t="s">
        <v>71</v>
      </c>
    </row>
    <row r="4" spans="1:30" x14ac:dyDescent="0.25">
      <c r="A4" t="s">
        <v>14</v>
      </c>
      <c r="B4" t="s">
        <v>39</v>
      </c>
      <c r="C4" s="4">
        <v>23</v>
      </c>
      <c r="D4" s="7">
        <v>41</v>
      </c>
      <c r="E4" s="7">
        <v>31</v>
      </c>
      <c r="F4" s="7">
        <v>40</v>
      </c>
      <c r="G4" s="7">
        <v>25</v>
      </c>
      <c r="H4" s="7">
        <v>33</v>
      </c>
      <c r="I4" s="5">
        <f t="shared" ref="I4:I28" si="5">IF(D4&gt;40, D4-40,0)</f>
        <v>1</v>
      </c>
      <c r="J4" s="5">
        <f t="shared" ref="J4:M19" si="6">IF(E4&gt;40, E4-40,0)</f>
        <v>0</v>
      </c>
      <c r="K4" s="5">
        <f t="shared" si="6"/>
        <v>0</v>
      </c>
      <c r="L4" s="5">
        <f t="shared" si="6"/>
        <v>0</v>
      </c>
      <c r="M4" s="5">
        <f t="shared" si="6"/>
        <v>0</v>
      </c>
      <c r="N4" s="10">
        <f>D4*$C4</f>
        <v>943</v>
      </c>
      <c r="O4" s="10">
        <f t="shared" ref="O4:R19" si="7">E4*$C4</f>
        <v>713</v>
      </c>
      <c r="P4" s="10">
        <f t="shared" si="7"/>
        <v>920</v>
      </c>
      <c r="Q4" s="10">
        <f t="shared" si="7"/>
        <v>575</v>
      </c>
      <c r="R4" s="10">
        <f t="shared" si="7"/>
        <v>759</v>
      </c>
      <c r="S4" s="12">
        <f>0.5*I4*$C4</f>
        <v>11.5</v>
      </c>
      <c r="T4" s="12">
        <f t="shared" ref="T4:W19" si="8">0.5*J4*$C4</f>
        <v>0</v>
      </c>
      <c r="U4" s="12">
        <f t="shared" si="8"/>
        <v>0</v>
      </c>
      <c r="V4" s="12">
        <f t="shared" si="8"/>
        <v>0</v>
      </c>
      <c r="W4" s="12">
        <f t="shared" si="8"/>
        <v>0</v>
      </c>
      <c r="X4" s="14">
        <f>S4+N4</f>
        <v>954.5</v>
      </c>
      <c r="Y4" s="14">
        <f>T4+O4</f>
        <v>713</v>
      </c>
      <c r="Z4" s="14">
        <f t="shared" ref="Z4:Z28" si="9">U4+P4</f>
        <v>920</v>
      </c>
      <c r="AA4" s="14">
        <f t="shared" ref="AA4:AA28" si="10">V4+Q4</f>
        <v>575</v>
      </c>
      <c r="AB4" s="14">
        <f t="shared" ref="AB4:AB28" si="11">W4+R4</f>
        <v>759</v>
      </c>
      <c r="AD4" s="16">
        <f>SUM(X4:AB4)</f>
        <v>3921.5</v>
      </c>
    </row>
    <row r="5" spans="1:30" x14ac:dyDescent="0.25">
      <c r="A5" t="s">
        <v>15</v>
      </c>
      <c r="B5" t="s">
        <v>40</v>
      </c>
      <c r="C5" s="4">
        <v>29</v>
      </c>
      <c r="D5" s="7">
        <v>45</v>
      </c>
      <c r="E5" s="7">
        <v>22</v>
      </c>
      <c r="F5" s="7">
        <v>36</v>
      </c>
      <c r="G5" s="7">
        <v>38</v>
      </c>
      <c r="H5" s="7">
        <v>35</v>
      </c>
      <c r="I5" s="5">
        <f t="shared" si="5"/>
        <v>5</v>
      </c>
      <c r="J5" s="5">
        <f t="shared" si="6"/>
        <v>0</v>
      </c>
      <c r="K5" s="5">
        <f t="shared" si="6"/>
        <v>0</v>
      </c>
      <c r="L5" s="5">
        <f t="shared" si="6"/>
        <v>0</v>
      </c>
      <c r="M5" s="5">
        <f t="shared" si="6"/>
        <v>0</v>
      </c>
      <c r="N5" s="10">
        <f t="shared" ref="N5:N28" si="12">D5*$C5</f>
        <v>1305</v>
      </c>
      <c r="O5" s="10">
        <f t="shared" si="7"/>
        <v>638</v>
      </c>
      <c r="P5" s="10">
        <f t="shared" si="7"/>
        <v>1044</v>
      </c>
      <c r="Q5" s="10">
        <f t="shared" si="7"/>
        <v>1102</v>
      </c>
      <c r="R5" s="10">
        <f t="shared" si="7"/>
        <v>1015</v>
      </c>
      <c r="S5" s="12">
        <f t="shared" ref="S5:S28" si="13">0.5*I5*$C5</f>
        <v>72.5</v>
      </c>
      <c r="T5" s="12">
        <f t="shared" si="8"/>
        <v>0</v>
      </c>
      <c r="U5" s="12">
        <f t="shared" si="8"/>
        <v>0</v>
      </c>
      <c r="V5" s="12">
        <f t="shared" si="8"/>
        <v>0</v>
      </c>
      <c r="W5" s="12">
        <f t="shared" si="8"/>
        <v>0</v>
      </c>
      <c r="X5" s="14">
        <f>S5+N5</f>
        <v>1377.5</v>
      </c>
      <c r="Y5" s="14">
        <f>T5+O5</f>
        <v>638</v>
      </c>
      <c r="Z5" s="14">
        <f>U5+P5</f>
        <v>1044</v>
      </c>
      <c r="AA5" s="14">
        <f>V5+Q5</f>
        <v>1102</v>
      </c>
      <c r="AB5" s="14">
        <f>W5+R5</f>
        <v>1015</v>
      </c>
      <c r="AD5" s="16">
        <f t="shared" ref="AD5:AD28" si="14">SUM(X5:AB5)</f>
        <v>5176.5</v>
      </c>
    </row>
    <row r="6" spans="1:30" x14ac:dyDescent="0.25">
      <c r="A6" t="s">
        <v>16</v>
      </c>
      <c r="B6" t="s">
        <v>41</v>
      </c>
      <c r="C6" s="4">
        <v>40</v>
      </c>
      <c r="D6" s="7">
        <v>44</v>
      </c>
      <c r="E6" s="7">
        <v>46</v>
      </c>
      <c r="F6" s="7">
        <v>44</v>
      </c>
      <c r="G6" s="7">
        <v>49</v>
      </c>
      <c r="H6" s="7">
        <v>39</v>
      </c>
      <c r="I6" s="5">
        <f t="shared" si="5"/>
        <v>4</v>
      </c>
      <c r="J6" s="5">
        <f t="shared" si="6"/>
        <v>6</v>
      </c>
      <c r="K6" s="5">
        <f t="shared" si="6"/>
        <v>4</v>
      </c>
      <c r="L6" s="5">
        <f t="shared" si="6"/>
        <v>9</v>
      </c>
      <c r="M6" s="5">
        <f t="shared" si="6"/>
        <v>0</v>
      </c>
      <c r="N6" s="10">
        <f t="shared" si="12"/>
        <v>1760</v>
      </c>
      <c r="O6" s="10">
        <f t="shared" si="7"/>
        <v>1840</v>
      </c>
      <c r="P6" s="10">
        <f t="shared" si="7"/>
        <v>1760</v>
      </c>
      <c r="Q6" s="10">
        <f t="shared" si="7"/>
        <v>1960</v>
      </c>
      <c r="R6" s="10">
        <f t="shared" si="7"/>
        <v>1560</v>
      </c>
      <c r="S6" s="12">
        <f t="shared" si="13"/>
        <v>80</v>
      </c>
      <c r="T6" s="12">
        <f t="shared" si="8"/>
        <v>120</v>
      </c>
      <c r="U6" s="12">
        <f t="shared" si="8"/>
        <v>80</v>
      </c>
      <c r="V6" s="12">
        <f t="shared" si="8"/>
        <v>180</v>
      </c>
      <c r="W6" s="12">
        <f t="shared" si="8"/>
        <v>0</v>
      </c>
      <c r="X6" s="14">
        <f t="shared" ref="X6:X28" si="15">S6+N6</f>
        <v>1840</v>
      </c>
      <c r="Y6" s="14">
        <f t="shared" ref="Y6:Y28" si="16">T6+O6</f>
        <v>1960</v>
      </c>
      <c r="Z6" s="14">
        <f t="shared" si="9"/>
        <v>1840</v>
      </c>
      <c r="AA6" s="14">
        <f t="shared" si="10"/>
        <v>2140</v>
      </c>
      <c r="AB6" s="14">
        <f t="shared" si="11"/>
        <v>1560</v>
      </c>
      <c r="AD6" s="16">
        <f t="shared" si="14"/>
        <v>9340</v>
      </c>
    </row>
    <row r="7" spans="1:30" x14ac:dyDescent="0.25">
      <c r="A7" t="s">
        <v>17</v>
      </c>
      <c r="B7" t="s">
        <v>42</v>
      </c>
      <c r="C7" s="4">
        <v>48</v>
      </c>
      <c r="D7" s="7">
        <v>41</v>
      </c>
      <c r="E7" s="7">
        <v>48</v>
      </c>
      <c r="F7" s="7">
        <v>37</v>
      </c>
      <c r="G7" s="7">
        <v>42</v>
      </c>
      <c r="H7" s="7">
        <v>27</v>
      </c>
      <c r="I7" s="5">
        <f t="shared" si="5"/>
        <v>1</v>
      </c>
      <c r="J7" s="5">
        <f t="shared" si="6"/>
        <v>8</v>
      </c>
      <c r="K7" s="5">
        <f t="shared" si="6"/>
        <v>0</v>
      </c>
      <c r="L7" s="5">
        <f t="shared" si="6"/>
        <v>2</v>
      </c>
      <c r="M7" s="5">
        <f t="shared" si="6"/>
        <v>0</v>
      </c>
      <c r="N7" s="10">
        <f t="shared" si="12"/>
        <v>1968</v>
      </c>
      <c r="O7" s="10">
        <f t="shared" si="7"/>
        <v>2304</v>
      </c>
      <c r="P7" s="10">
        <f t="shared" si="7"/>
        <v>1776</v>
      </c>
      <c r="Q7" s="10">
        <f t="shared" si="7"/>
        <v>2016</v>
      </c>
      <c r="R7" s="10">
        <f t="shared" si="7"/>
        <v>1296</v>
      </c>
      <c r="S7" s="12">
        <f t="shared" si="13"/>
        <v>24</v>
      </c>
      <c r="T7" s="12">
        <f t="shared" si="8"/>
        <v>192</v>
      </c>
      <c r="U7" s="12">
        <f t="shared" si="8"/>
        <v>0</v>
      </c>
      <c r="V7" s="12">
        <f t="shared" si="8"/>
        <v>48</v>
      </c>
      <c r="W7" s="12">
        <f t="shared" si="8"/>
        <v>0</v>
      </c>
      <c r="X7" s="14">
        <f t="shared" si="15"/>
        <v>1992</v>
      </c>
      <c r="Y7" s="14">
        <f>T7+O7</f>
        <v>2496</v>
      </c>
      <c r="Z7" s="14">
        <f t="shared" si="9"/>
        <v>1776</v>
      </c>
      <c r="AA7" s="14">
        <f t="shared" si="10"/>
        <v>2064</v>
      </c>
      <c r="AB7" s="14">
        <f t="shared" si="11"/>
        <v>1296</v>
      </c>
      <c r="AD7" s="16">
        <f t="shared" si="14"/>
        <v>9624</v>
      </c>
    </row>
    <row r="8" spans="1:30" x14ac:dyDescent="0.25">
      <c r="A8" t="s">
        <v>18</v>
      </c>
      <c r="B8" t="s">
        <v>43</v>
      </c>
      <c r="C8" s="4">
        <v>37</v>
      </c>
      <c r="D8" s="7">
        <v>42</v>
      </c>
      <c r="E8" s="7">
        <v>46</v>
      </c>
      <c r="F8" s="7">
        <v>35</v>
      </c>
      <c r="G8" s="7">
        <v>27</v>
      </c>
      <c r="H8" s="7">
        <v>27</v>
      </c>
      <c r="I8" s="5">
        <f t="shared" si="5"/>
        <v>2</v>
      </c>
      <c r="J8" s="5">
        <f t="shared" si="6"/>
        <v>6</v>
      </c>
      <c r="K8" s="5">
        <f t="shared" si="6"/>
        <v>0</v>
      </c>
      <c r="L8" s="5">
        <f t="shared" si="6"/>
        <v>0</v>
      </c>
      <c r="M8" s="5">
        <f t="shared" si="6"/>
        <v>0</v>
      </c>
      <c r="N8" s="10">
        <f t="shared" si="12"/>
        <v>1554</v>
      </c>
      <c r="O8" s="10">
        <f t="shared" si="7"/>
        <v>1702</v>
      </c>
      <c r="P8" s="10">
        <f t="shared" si="7"/>
        <v>1295</v>
      </c>
      <c r="Q8" s="10">
        <f t="shared" si="7"/>
        <v>999</v>
      </c>
      <c r="R8" s="10">
        <f t="shared" si="7"/>
        <v>999</v>
      </c>
      <c r="S8" s="12">
        <f t="shared" si="13"/>
        <v>37</v>
      </c>
      <c r="T8" s="12">
        <f t="shared" si="8"/>
        <v>111</v>
      </c>
      <c r="U8" s="12">
        <f t="shared" si="8"/>
        <v>0</v>
      </c>
      <c r="V8" s="12">
        <f t="shared" si="8"/>
        <v>0</v>
      </c>
      <c r="W8" s="12">
        <f t="shared" si="8"/>
        <v>0</v>
      </c>
      <c r="X8" s="14">
        <f t="shared" si="15"/>
        <v>1591</v>
      </c>
      <c r="Y8" s="14">
        <f t="shared" si="16"/>
        <v>1813</v>
      </c>
      <c r="Z8" s="14">
        <f t="shared" si="9"/>
        <v>1295</v>
      </c>
      <c r="AA8" s="14">
        <f t="shared" si="10"/>
        <v>999</v>
      </c>
      <c r="AB8" s="14">
        <f t="shared" si="11"/>
        <v>999</v>
      </c>
      <c r="AD8" s="16">
        <f t="shared" si="14"/>
        <v>6697</v>
      </c>
    </row>
    <row r="9" spans="1:30" x14ac:dyDescent="0.25">
      <c r="A9" t="s">
        <v>19</v>
      </c>
      <c r="B9" t="s">
        <v>44</v>
      </c>
      <c r="C9" s="4">
        <v>21</v>
      </c>
      <c r="D9" s="7">
        <v>35</v>
      </c>
      <c r="E9" s="7">
        <v>20</v>
      </c>
      <c r="F9" s="7">
        <v>26</v>
      </c>
      <c r="G9" s="7">
        <v>27</v>
      </c>
      <c r="H9" s="7">
        <v>41</v>
      </c>
      <c r="I9" s="5">
        <f t="shared" si="5"/>
        <v>0</v>
      </c>
      <c r="J9" s="5">
        <f t="shared" si="6"/>
        <v>0</v>
      </c>
      <c r="K9" s="5">
        <f t="shared" si="6"/>
        <v>0</v>
      </c>
      <c r="L9" s="5">
        <f t="shared" si="6"/>
        <v>0</v>
      </c>
      <c r="M9" s="5">
        <f t="shared" si="6"/>
        <v>1</v>
      </c>
      <c r="N9" s="10">
        <f t="shared" si="12"/>
        <v>735</v>
      </c>
      <c r="O9" s="10">
        <f t="shared" si="7"/>
        <v>420</v>
      </c>
      <c r="P9" s="10">
        <f t="shared" si="7"/>
        <v>546</v>
      </c>
      <c r="Q9" s="10">
        <f t="shared" si="7"/>
        <v>567</v>
      </c>
      <c r="R9" s="10">
        <f t="shared" si="7"/>
        <v>861</v>
      </c>
      <c r="S9" s="12">
        <f t="shared" si="13"/>
        <v>0</v>
      </c>
      <c r="T9" s="12">
        <f t="shared" si="8"/>
        <v>0</v>
      </c>
      <c r="U9" s="12">
        <f t="shared" si="8"/>
        <v>0</v>
      </c>
      <c r="V9" s="12">
        <f t="shared" si="8"/>
        <v>0</v>
      </c>
      <c r="W9" s="12">
        <f t="shared" si="8"/>
        <v>10.5</v>
      </c>
      <c r="X9" s="14">
        <f t="shared" si="15"/>
        <v>735</v>
      </c>
      <c r="Y9" s="14">
        <f t="shared" si="16"/>
        <v>420</v>
      </c>
      <c r="Z9" s="14">
        <f t="shared" si="9"/>
        <v>546</v>
      </c>
      <c r="AA9" s="14">
        <f t="shared" si="10"/>
        <v>567</v>
      </c>
      <c r="AB9" s="14">
        <f t="shared" si="11"/>
        <v>871.5</v>
      </c>
      <c r="AD9" s="16">
        <f t="shared" si="14"/>
        <v>3139.5</v>
      </c>
    </row>
    <row r="10" spans="1:30" x14ac:dyDescent="0.25">
      <c r="A10" t="s">
        <v>20</v>
      </c>
      <c r="B10" t="s">
        <v>45</v>
      </c>
      <c r="C10" s="4">
        <v>33</v>
      </c>
      <c r="D10" s="7">
        <v>45</v>
      </c>
      <c r="E10" s="7">
        <v>35</v>
      </c>
      <c r="F10" s="7">
        <v>26</v>
      </c>
      <c r="G10" s="7">
        <v>22</v>
      </c>
      <c r="H10" s="7">
        <v>32</v>
      </c>
      <c r="I10" s="5">
        <f t="shared" si="5"/>
        <v>5</v>
      </c>
      <c r="J10" s="5">
        <f t="shared" si="6"/>
        <v>0</v>
      </c>
      <c r="K10" s="5">
        <f t="shared" si="6"/>
        <v>0</v>
      </c>
      <c r="L10" s="5">
        <f t="shared" si="6"/>
        <v>0</v>
      </c>
      <c r="M10" s="5">
        <f t="shared" si="6"/>
        <v>0</v>
      </c>
      <c r="N10" s="10">
        <f t="shared" si="12"/>
        <v>1485</v>
      </c>
      <c r="O10" s="10">
        <f t="shared" si="7"/>
        <v>1155</v>
      </c>
      <c r="P10" s="10">
        <f t="shared" si="7"/>
        <v>858</v>
      </c>
      <c r="Q10" s="10">
        <f t="shared" si="7"/>
        <v>726</v>
      </c>
      <c r="R10" s="10">
        <f t="shared" si="7"/>
        <v>1056</v>
      </c>
      <c r="S10" s="12">
        <f t="shared" si="13"/>
        <v>82.5</v>
      </c>
      <c r="T10" s="12">
        <f t="shared" si="8"/>
        <v>0</v>
      </c>
      <c r="U10" s="12">
        <f t="shared" si="8"/>
        <v>0</v>
      </c>
      <c r="V10" s="12">
        <f t="shared" si="8"/>
        <v>0</v>
      </c>
      <c r="W10" s="12">
        <f t="shared" si="8"/>
        <v>0</v>
      </c>
      <c r="X10" s="14">
        <f t="shared" si="15"/>
        <v>1567.5</v>
      </c>
      <c r="Y10" s="14">
        <f t="shared" si="16"/>
        <v>1155</v>
      </c>
      <c r="Z10" s="14">
        <f t="shared" si="9"/>
        <v>858</v>
      </c>
      <c r="AA10" s="14">
        <f t="shared" si="10"/>
        <v>726</v>
      </c>
      <c r="AB10" s="14">
        <f t="shared" si="11"/>
        <v>1056</v>
      </c>
      <c r="AD10" s="16">
        <f t="shared" si="14"/>
        <v>5362.5</v>
      </c>
    </row>
    <row r="11" spans="1:30" x14ac:dyDescent="0.25">
      <c r="A11" t="s">
        <v>21</v>
      </c>
      <c r="B11" t="s">
        <v>46</v>
      </c>
      <c r="C11" s="4">
        <v>48</v>
      </c>
      <c r="D11" s="7">
        <v>31</v>
      </c>
      <c r="E11" s="7">
        <v>27</v>
      </c>
      <c r="F11" s="7">
        <v>21</v>
      </c>
      <c r="G11" s="7">
        <v>45</v>
      </c>
      <c r="H11" s="7">
        <v>49</v>
      </c>
      <c r="I11" s="5">
        <f t="shared" si="5"/>
        <v>0</v>
      </c>
      <c r="J11" s="5">
        <f t="shared" si="6"/>
        <v>0</v>
      </c>
      <c r="K11" s="5">
        <f t="shared" si="6"/>
        <v>0</v>
      </c>
      <c r="L11" s="5">
        <f t="shared" si="6"/>
        <v>5</v>
      </c>
      <c r="M11" s="5">
        <f t="shared" si="6"/>
        <v>9</v>
      </c>
      <c r="N11" s="10">
        <f t="shared" si="12"/>
        <v>1488</v>
      </c>
      <c r="O11" s="10">
        <f t="shared" si="7"/>
        <v>1296</v>
      </c>
      <c r="P11" s="10">
        <f t="shared" si="7"/>
        <v>1008</v>
      </c>
      <c r="Q11" s="10">
        <f t="shared" si="7"/>
        <v>2160</v>
      </c>
      <c r="R11" s="10">
        <f t="shared" si="7"/>
        <v>2352</v>
      </c>
      <c r="S11" s="12">
        <f t="shared" si="13"/>
        <v>0</v>
      </c>
      <c r="T11" s="12">
        <f t="shared" si="8"/>
        <v>0</v>
      </c>
      <c r="U11" s="12">
        <f t="shared" si="8"/>
        <v>0</v>
      </c>
      <c r="V11" s="12">
        <f t="shared" si="8"/>
        <v>120</v>
      </c>
      <c r="W11" s="12">
        <f t="shared" si="8"/>
        <v>216</v>
      </c>
      <c r="X11" s="14">
        <f t="shared" si="15"/>
        <v>1488</v>
      </c>
      <c r="Y11" s="14">
        <f t="shared" si="16"/>
        <v>1296</v>
      </c>
      <c r="Z11" s="14">
        <f t="shared" si="9"/>
        <v>1008</v>
      </c>
      <c r="AA11" s="14">
        <f t="shared" si="10"/>
        <v>2280</v>
      </c>
      <c r="AB11" s="14">
        <f t="shared" si="11"/>
        <v>2568</v>
      </c>
      <c r="AD11" s="16">
        <f t="shared" si="14"/>
        <v>8640</v>
      </c>
    </row>
    <row r="12" spans="1:30" x14ac:dyDescent="0.25">
      <c r="A12" t="s">
        <v>22</v>
      </c>
      <c r="B12" t="s">
        <v>47</v>
      </c>
      <c r="C12" s="4">
        <v>29</v>
      </c>
      <c r="D12" s="7">
        <v>30</v>
      </c>
      <c r="E12" s="7">
        <v>42</v>
      </c>
      <c r="F12" s="7">
        <v>41</v>
      </c>
      <c r="G12" s="7">
        <v>42</v>
      </c>
      <c r="H12" s="7">
        <v>50</v>
      </c>
      <c r="I12" s="5">
        <f t="shared" si="5"/>
        <v>0</v>
      </c>
      <c r="J12" s="5">
        <f t="shared" si="6"/>
        <v>2</v>
      </c>
      <c r="K12" s="5">
        <f t="shared" si="6"/>
        <v>1</v>
      </c>
      <c r="L12" s="5">
        <f t="shared" si="6"/>
        <v>2</v>
      </c>
      <c r="M12" s="5">
        <f t="shared" si="6"/>
        <v>10</v>
      </c>
      <c r="N12" s="10">
        <f t="shared" si="12"/>
        <v>870</v>
      </c>
      <c r="O12" s="10">
        <f t="shared" si="7"/>
        <v>1218</v>
      </c>
      <c r="P12" s="10">
        <f t="shared" si="7"/>
        <v>1189</v>
      </c>
      <c r="Q12" s="10">
        <f t="shared" si="7"/>
        <v>1218</v>
      </c>
      <c r="R12" s="10">
        <f t="shared" si="7"/>
        <v>1450</v>
      </c>
      <c r="S12" s="12">
        <f t="shared" si="13"/>
        <v>0</v>
      </c>
      <c r="T12" s="12">
        <f t="shared" si="8"/>
        <v>29</v>
      </c>
      <c r="U12" s="12">
        <f t="shared" si="8"/>
        <v>14.5</v>
      </c>
      <c r="V12" s="12">
        <f t="shared" si="8"/>
        <v>29</v>
      </c>
      <c r="W12" s="12">
        <f t="shared" si="8"/>
        <v>145</v>
      </c>
      <c r="X12" s="14">
        <f t="shared" si="15"/>
        <v>870</v>
      </c>
      <c r="Y12" s="14">
        <f t="shared" si="16"/>
        <v>1247</v>
      </c>
      <c r="Z12" s="14">
        <f t="shared" si="9"/>
        <v>1203.5</v>
      </c>
      <c r="AA12" s="14">
        <f t="shared" si="10"/>
        <v>1247</v>
      </c>
      <c r="AB12" s="14">
        <f t="shared" si="11"/>
        <v>1595</v>
      </c>
      <c r="AD12" s="16">
        <f t="shared" si="14"/>
        <v>6162.5</v>
      </c>
    </row>
    <row r="13" spans="1:30" x14ac:dyDescent="0.25">
      <c r="A13" t="s">
        <v>23</v>
      </c>
      <c r="B13" t="s">
        <v>48</v>
      </c>
      <c r="C13" s="4">
        <v>34</v>
      </c>
      <c r="D13" s="7">
        <v>33</v>
      </c>
      <c r="E13" s="7">
        <v>44</v>
      </c>
      <c r="F13" s="7">
        <v>48</v>
      </c>
      <c r="G13" s="7">
        <v>43</v>
      </c>
      <c r="H13" s="7">
        <v>36</v>
      </c>
      <c r="I13" s="5">
        <f t="shared" si="5"/>
        <v>0</v>
      </c>
      <c r="J13" s="5">
        <f t="shared" si="6"/>
        <v>4</v>
      </c>
      <c r="K13" s="5">
        <f t="shared" si="6"/>
        <v>8</v>
      </c>
      <c r="L13" s="5">
        <f t="shared" si="6"/>
        <v>3</v>
      </c>
      <c r="M13" s="5">
        <f t="shared" si="6"/>
        <v>0</v>
      </c>
      <c r="N13" s="10">
        <f t="shared" si="12"/>
        <v>1122</v>
      </c>
      <c r="O13" s="10">
        <f t="shared" si="7"/>
        <v>1496</v>
      </c>
      <c r="P13" s="10">
        <f t="shared" si="7"/>
        <v>1632</v>
      </c>
      <c r="Q13" s="10">
        <f t="shared" si="7"/>
        <v>1462</v>
      </c>
      <c r="R13" s="10">
        <f t="shared" si="7"/>
        <v>1224</v>
      </c>
      <c r="S13" s="12">
        <f t="shared" si="13"/>
        <v>0</v>
      </c>
      <c r="T13" s="12">
        <f t="shared" si="8"/>
        <v>68</v>
      </c>
      <c r="U13" s="12">
        <f t="shared" si="8"/>
        <v>136</v>
      </c>
      <c r="V13" s="12">
        <f t="shared" si="8"/>
        <v>51</v>
      </c>
      <c r="W13" s="12">
        <f t="shared" si="8"/>
        <v>0</v>
      </c>
      <c r="X13" s="14">
        <f t="shared" si="15"/>
        <v>1122</v>
      </c>
      <c r="Y13" s="14">
        <f t="shared" si="16"/>
        <v>1564</v>
      </c>
      <c r="Z13" s="14">
        <f t="shared" si="9"/>
        <v>1768</v>
      </c>
      <c r="AA13" s="14">
        <f t="shared" si="10"/>
        <v>1513</v>
      </c>
      <c r="AB13" s="14">
        <f t="shared" si="11"/>
        <v>1224</v>
      </c>
      <c r="AD13" s="16">
        <f t="shared" si="14"/>
        <v>7191</v>
      </c>
    </row>
    <row r="14" spans="1:30" x14ac:dyDescent="0.25">
      <c r="A14" t="s">
        <v>24</v>
      </c>
      <c r="B14" t="s">
        <v>49</v>
      </c>
      <c r="C14" s="4">
        <v>42</v>
      </c>
      <c r="D14" s="7">
        <v>44</v>
      </c>
      <c r="E14" s="7">
        <v>24</v>
      </c>
      <c r="F14" s="7">
        <v>23</v>
      </c>
      <c r="G14" s="7">
        <v>21</v>
      </c>
      <c r="H14" s="7">
        <v>34</v>
      </c>
      <c r="I14" s="5">
        <f t="shared" si="5"/>
        <v>4</v>
      </c>
      <c r="J14" s="5">
        <f t="shared" si="6"/>
        <v>0</v>
      </c>
      <c r="K14" s="5">
        <f t="shared" si="6"/>
        <v>0</v>
      </c>
      <c r="L14" s="5">
        <f t="shared" si="6"/>
        <v>0</v>
      </c>
      <c r="M14" s="5">
        <f t="shared" si="6"/>
        <v>0</v>
      </c>
      <c r="N14" s="10">
        <f t="shared" si="12"/>
        <v>1848</v>
      </c>
      <c r="O14" s="10">
        <f t="shared" si="7"/>
        <v>1008</v>
      </c>
      <c r="P14" s="10">
        <f t="shared" si="7"/>
        <v>966</v>
      </c>
      <c r="Q14" s="10">
        <f t="shared" si="7"/>
        <v>882</v>
      </c>
      <c r="R14" s="10">
        <f t="shared" si="7"/>
        <v>1428</v>
      </c>
      <c r="S14" s="12">
        <f t="shared" si="13"/>
        <v>84</v>
      </c>
      <c r="T14" s="12">
        <f t="shared" si="8"/>
        <v>0</v>
      </c>
      <c r="U14" s="12">
        <f t="shared" si="8"/>
        <v>0</v>
      </c>
      <c r="V14" s="12">
        <f t="shared" si="8"/>
        <v>0</v>
      </c>
      <c r="W14" s="12">
        <f t="shared" si="8"/>
        <v>0</v>
      </c>
      <c r="X14" s="14">
        <f t="shared" si="15"/>
        <v>1932</v>
      </c>
      <c r="Y14" s="14">
        <f t="shared" si="16"/>
        <v>1008</v>
      </c>
      <c r="Z14" s="14">
        <f t="shared" si="9"/>
        <v>966</v>
      </c>
      <c r="AA14" s="14">
        <f t="shared" si="10"/>
        <v>882</v>
      </c>
      <c r="AB14" s="14">
        <f t="shared" si="11"/>
        <v>1428</v>
      </c>
      <c r="AD14" s="16">
        <f t="shared" si="14"/>
        <v>6216</v>
      </c>
    </row>
    <row r="15" spans="1:30" x14ac:dyDescent="0.25">
      <c r="A15" t="s">
        <v>25</v>
      </c>
      <c r="B15" t="s">
        <v>50</v>
      </c>
      <c r="C15" s="4">
        <v>40</v>
      </c>
      <c r="D15" s="7">
        <v>39</v>
      </c>
      <c r="E15" s="7">
        <v>47</v>
      </c>
      <c r="F15" s="7">
        <v>35</v>
      </c>
      <c r="G15" s="7">
        <v>34</v>
      </c>
      <c r="H15" s="7">
        <v>46</v>
      </c>
      <c r="I15" s="5">
        <f t="shared" si="5"/>
        <v>0</v>
      </c>
      <c r="J15" s="5">
        <f t="shared" si="6"/>
        <v>7</v>
      </c>
      <c r="K15" s="5">
        <f t="shared" si="6"/>
        <v>0</v>
      </c>
      <c r="L15" s="5">
        <f t="shared" si="6"/>
        <v>0</v>
      </c>
      <c r="M15" s="5">
        <f t="shared" si="6"/>
        <v>6</v>
      </c>
      <c r="N15" s="10">
        <f t="shared" si="12"/>
        <v>1560</v>
      </c>
      <c r="O15" s="10">
        <f t="shared" si="7"/>
        <v>1880</v>
      </c>
      <c r="P15" s="10">
        <f t="shared" si="7"/>
        <v>1400</v>
      </c>
      <c r="Q15" s="10">
        <f t="shared" si="7"/>
        <v>1360</v>
      </c>
      <c r="R15" s="10">
        <f t="shared" si="7"/>
        <v>1840</v>
      </c>
      <c r="S15" s="12">
        <f t="shared" si="13"/>
        <v>0</v>
      </c>
      <c r="T15" s="12">
        <f t="shared" si="8"/>
        <v>140</v>
      </c>
      <c r="U15" s="12">
        <f t="shared" si="8"/>
        <v>0</v>
      </c>
      <c r="V15" s="12">
        <f t="shared" si="8"/>
        <v>0</v>
      </c>
      <c r="W15" s="12">
        <f t="shared" si="8"/>
        <v>120</v>
      </c>
      <c r="X15" s="14">
        <f t="shared" si="15"/>
        <v>1560</v>
      </c>
      <c r="Y15" s="14">
        <f t="shared" si="16"/>
        <v>2020</v>
      </c>
      <c r="Z15" s="14">
        <f t="shared" si="9"/>
        <v>1400</v>
      </c>
      <c r="AA15" s="14">
        <f t="shared" si="10"/>
        <v>1360</v>
      </c>
      <c r="AB15" s="14">
        <f t="shared" si="11"/>
        <v>1960</v>
      </c>
      <c r="AD15" s="16">
        <f t="shared" si="14"/>
        <v>8300</v>
      </c>
    </row>
    <row r="16" spans="1:30" x14ac:dyDescent="0.25">
      <c r="A16" t="s">
        <v>26</v>
      </c>
      <c r="B16" t="s">
        <v>51</v>
      </c>
      <c r="C16" s="4">
        <v>47</v>
      </c>
      <c r="D16" s="7">
        <v>31</v>
      </c>
      <c r="E16" s="7">
        <v>40</v>
      </c>
      <c r="F16" s="7">
        <v>24</v>
      </c>
      <c r="G16" s="7">
        <v>25</v>
      </c>
      <c r="H16" s="7">
        <v>29</v>
      </c>
      <c r="I16" s="5">
        <f t="shared" si="5"/>
        <v>0</v>
      </c>
      <c r="J16" s="5">
        <f t="shared" si="6"/>
        <v>0</v>
      </c>
      <c r="K16" s="5">
        <f t="shared" si="6"/>
        <v>0</v>
      </c>
      <c r="L16" s="5">
        <f t="shared" si="6"/>
        <v>0</v>
      </c>
      <c r="M16" s="5">
        <f t="shared" si="6"/>
        <v>0</v>
      </c>
      <c r="N16" s="10">
        <f t="shared" si="12"/>
        <v>1457</v>
      </c>
      <c r="O16" s="10">
        <f t="shared" si="7"/>
        <v>1880</v>
      </c>
      <c r="P16" s="10">
        <f t="shared" si="7"/>
        <v>1128</v>
      </c>
      <c r="Q16" s="10">
        <f t="shared" si="7"/>
        <v>1175</v>
      </c>
      <c r="R16" s="10">
        <f t="shared" si="7"/>
        <v>1363</v>
      </c>
      <c r="S16" s="12">
        <f t="shared" si="13"/>
        <v>0</v>
      </c>
      <c r="T16" s="12">
        <f t="shared" si="8"/>
        <v>0</v>
      </c>
      <c r="U16" s="12">
        <f t="shared" si="8"/>
        <v>0</v>
      </c>
      <c r="V16" s="12">
        <f t="shared" si="8"/>
        <v>0</v>
      </c>
      <c r="W16" s="12">
        <f t="shared" si="8"/>
        <v>0</v>
      </c>
      <c r="X16" s="14">
        <f t="shared" si="15"/>
        <v>1457</v>
      </c>
      <c r="Y16" s="14">
        <f t="shared" si="16"/>
        <v>1880</v>
      </c>
      <c r="Z16" s="14">
        <f t="shared" si="9"/>
        <v>1128</v>
      </c>
      <c r="AA16" s="14">
        <f t="shared" si="10"/>
        <v>1175</v>
      </c>
      <c r="AB16" s="14">
        <f t="shared" si="11"/>
        <v>1363</v>
      </c>
      <c r="AD16" s="16">
        <f t="shared" si="14"/>
        <v>7003</v>
      </c>
    </row>
    <row r="17" spans="1:30" x14ac:dyDescent="0.25">
      <c r="A17" t="s">
        <v>27</v>
      </c>
      <c r="B17" t="s">
        <v>52</v>
      </c>
      <c r="C17" s="4">
        <v>30</v>
      </c>
      <c r="D17" s="7">
        <v>30</v>
      </c>
      <c r="E17" s="7">
        <v>22</v>
      </c>
      <c r="F17" s="7">
        <v>50</v>
      </c>
      <c r="G17" s="7">
        <v>40</v>
      </c>
      <c r="H17" s="7">
        <v>33</v>
      </c>
      <c r="I17" s="5">
        <f t="shared" si="5"/>
        <v>0</v>
      </c>
      <c r="J17" s="5">
        <f t="shared" si="6"/>
        <v>0</v>
      </c>
      <c r="K17" s="5">
        <f t="shared" si="6"/>
        <v>10</v>
      </c>
      <c r="L17" s="5">
        <f t="shared" si="6"/>
        <v>0</v>
      </c>
      <c r="M17" s="5">
        <f t="shared" si="6"/>
        <v>0</v>
      </c>
      <c r="N17" s="10">
        <f t="shared" si="12"/>
        <v>900</v>
      </c>
      <c r="O17" s="10">
        <f t="shared" si="7"/>
        <v>660</v>
      </c>
      <c r="P17" s="10">
        <f t="shared" si="7"/>
        <v>1500</v>
      </c>
      <c r="Q17" s="10">
        <f t="shared" si="7"/>
        <v>1200</v>
      </c>
      <c r="R17" s="10">
        <f t="shared" si="7"/>
        <v>990</v>
      </c>
      <c r="S17" s="12">
        <f t="shared" si="13"/>
        <v>0</v>
      </c>
      <c r="T17" s="12">
        <f t="shared" si="8"/>
        <v>0</v>
      </c>
      <c r="U17" s="12">
        <f t="shared" si="8"/>
        <v>150</v>
      </c>
      <c r="V17" s="12">
        <f t="shared" si="8"/>
        <v>0</v>
      </c>
      <c r="W17" s="12">
        <f t="shared" si="8"/>
        <v>0</v>
      </c>
      <c r="X17" s="14">
        <f t="shared" si="15"/>
        <v>900</v>
      </c>
      <c r="Y17" s="14">
        <f t="shared" si="16"/>
        <v>660</v>
      </c>
      <c r="Z17" s="14">
        <f t="shared" si="9"/>
        <v>1650</v>
      </c>
      <c r="AA17" s="14">
        <f t="shared" si="10"/>
        <v>1200</v>
      </c>
      <c r="AB17" s="14">
        <f t="shared" si="11"/>
        <v>990</v>
      </c>
      <c r="AD17" s="16">
        <f t="shared" si="14"/>
        <v>5400</v>
      </c>
    </row>
    <row r="18" spans="1:30" x14ac:dyDescent="0.25">
      <c r="A18" t="s">
        <v>28</v>
      </c>
      <c r="B18" t="s">
        <v>53</v>
      </c>
      <c r="C18" s="4">
        <v>48</v>
      </c>
      <c r="D18" s="7">
        <v>40</v>
      </c>
      <c r="E18" s="7">
        <v>43</v>
      </c>
      <c r="F18" s="7">
        <v>29</v>
      </c>
      <c r="G18" s="7">
        <v>34</v>
      </c>
      <c r="H18" s="7">
        <v>47</v>
      </c>
      <c r="I18" s="5">
        <f t="shared" si="5"/>
        <v>0</v>
      </c>
      <c r="J18" s="5">
        <f t="shared" si="6"/>
        <v>3</v>
      </c>
      <c r="K18" s="5">
        <f t="shared" si="6"/>
        <v>0</v>
      </c>
      <c r="L18" s="5">
        <f t="shared" si="6"/>
        <v>0</v>
      </c>
      <c r="M18" s="5">
        <f t="shared" si="6"/>
        <v>7</v>
      </c>
      <c r="N18" s="10">
        <f t="shared" si="12"/>
        <v>1920</v>
      </c>
      <c r="O18" s="10">
        <f t="shared" si="7"/>
        <v>2064</v>
      </c>
      <c r="P18" s="10">
        <f t="shared" si="7"/>
        <v>1392</v>
      </c>
      <c r="Q18" s="10">
        <f t="shared" si="7"/>
        <v>1632</v>
      </c>
      <c r="R18" s="10">
        <f t="shared" si="7"/>
        <v>2256</v>
      </c>
      <c r="S18" s="12">
        <f t="shared" si="13"/>
        <v>0</v>
      </c>
      <c r="T18" s="12">
        <f t="shared" si="8"/>
        <v>72</v>
      </c>
      <c r="U18" s="12">
        <f t="shared" si="8"/>
        <v>0</v>
      </c>
      <c r="V18" s="12">
        <f t="shared" si="8"/>
        <v>0</v>
      </c>
      <c r="W18" s="12">
        <f t="shared" si="8"/>
        <v>168</v>
      </c>
      <c r="X18" s="14">
        <f t="shared" si="15"/>
        <v>1920</v>
      </c>
      <c r="Y18" s="14">
        <f t="shared" si="16"/>
        <v>2136</v>
      </c>
      <c r="Z18" s="14">
        <f t="shared" si="9"/>
        <v>1392</v>
      </c>
      <c r="AA18" s="14">
        <f t="shared" si="10"/>
        <v>1632</v>
      </c>
      <c r="AB18" s="14">
        <f t="shared" si="11"/>
        <v>2424</v>
      </c>
      <c r="AD18" s="16">
        <f t="shared" si="14"/>
        <v>9504</v>
      </c>
    </row>
    <row r="19" spans="1:30" x14ac:dyDescent="0.25">
      <c r="A19" t="s">
        <v>29</v>
      </c>
      <c r="B19" t="s">
        <v>54</v>
      </c>
      <c r="C19" s="4">
        <v>37</v>
      </c>
      <c r="D19" s="7">
        <v>38</v>
      </c>
      <c r="E19" s="7">
        <v>21</v>
      </c>
      <c r="F19" s="7">
        <v>31</v>
      </c>
      <c r="G19" s="7">
        <v>22</v>
      </c>
      <c r="H19" s="7">
        <v>30</v>
      </c>
      <c r="I19" s="5">
        <f t="shared" si="5"/>
        <v>0</v>
      </c>
      <c r="J19" s="5">
        <f t="shared" si="6"/>
        <v>0</v>
      </c>
      <c r="K19" s="5">
        <f t="shared" si="6"/>
        <v>0</v>
      </c>
      <c r="L19" s="5">
        <f t="shared" si="6"/>
        <v>0</v>
      </c>
      <c r="M19" s="5">
        <f t="shared" si="6"/>
        <v>0</v>
      </c>
      <c r="N19" s="10">
        <f t="shared" si="12"/>
        <v>1406</v>
      </c>
      <c r="O19" s="10">
        <f t="shared" si="7"/>
        <v>777</v>
      </c>
      <c r="P19" s="10">
        <f t="shared" si="7"/>
        <v>1147</v>
      </c>
      <c r="Q19" s="10">
        <f t="shared" si="7"/>
        <v>814</v>
      </c>
      <c r="R19" s="10">
        <f t="shared" si="7"/>
        <v>1110</v>
      </c>
      <c r="S19" s="12">
        <f t="shared" si="13"/>
        <v>0</v>
      </c>
      <c r="T19" s="12">
        <f t="shared" si="8"/>
        <v>0</v>
      </c>
      <c r="U19" s="12">
        <f t="shared" si="8"/>
        <v>0</v>
      </c>
      <c r="V19" s="12">
        <f t="shared" si="8"/>
        <v>0</v>
      </c>
      <c r="W19" s="12">
        <f t="shared" si="8"/>
        <v>0</v>
      </c>
      <c r="X19" s="14">
        <f t="shared" si="15"/>
        <v>1406</v>
      </c>
      <c r="Y19" s="14">
        <f t="shared" si="16"/>
        <v>777</v>
      </c>
      <c r="Z19" s="14">
        <f t="shared" si="9"/>
        <v>1147</v>
      </c>
      <c r="AA19" s="14">
        <f t="shared" si="10"/>
        <v>814</v>
      </c>
      <c r="AB19" s="14">
        <f t="shared" si="11"/>
        <v>1110</v>
      </c>
      <c r="AD19" s="16">
        <f t="shared" si="14"/>
        <v>5254</v>
      </c>
    </row>
    <row r="20" spans="1:30" x14ac:dyDescent="0.25">
      <c r="A20" t="s">
        <v>30</v>
      </c>
      <c r="B20" t="s">
        <v>55</v>
      </c>
      <c r="C20" s="4">
        <v>48</v>
      </c>
      <c r="D20" s="7">
        <v>42</v>
      </c>
      <c r="E20" s="7">
        <v>32</v>
      </c>
      <c r="F20" s="7">
        <v>37</v>
      </c>
      <c r="G20" s="7">
        <v>34</v>
      </c>
      <c r="H20" s="7">
        <v>49</v>
      </c>
      <c r="I20" s="5">
        <f t="shared" si="5"/>
        <v>2</v>
      </c>
      <c r="J20" s="5">
        <f t="shared" ref="J20:M28" si="17">IF(E20&gt;40, E20-40,0)</f>
        <v>0</v>
      </c>
      <c r="K20" s="5">
        <f t="shared" si="17"/>
        <v>0</v>
      </c>
      <c r="L20" s="5">
        <f t="shared" si="17"/>
        <v>0</v>
      </c>
      <c r="M20" s="5">
        <f t="shared" si="17"/>
        <v>9</v>
      </c>
      <c r="N20" s="10">
        <f t="shared" si="12"/>
        <v>2016</v>
      </c>
      <c r="O20" s="10">
        <f t="shared" ref="O20:O28" si="18">E20*$C20</f>
        <v>1536</v>
      </c>
      <c r="P20" s="10">
        <f t="shared" ref="P20:P28" si="19">F20*$C20</f>
        <v>1776</v>
      </c>
      <c r="Q20" s="10">
        <f t="shared" ref="Q20:Q28" si="20">G20*$C20</f>
        <v>1632</v>
      </c>
      <c r="R20" s="10">
        <f t="shared" ref="R20:R28" si="21">H20*$C20</f>
        <v>2352</v>
      </c>
      <c r="S20" s="12">
        <f t="shared" si="13"/>
        <v>48</v>
      </c>
      <c r="T20" s="12">
        <f t="shared" ref="T20:T28" si="22">0.5*J20*$C20</f>
        <v>0</v>
      </c>
      <c r="U20" s="12">
        <f t="shared" ref="U20:U28" si="23">0.5*K20*$C20</f>
        <v>0</v>
      </c>
      <c r="V20" s="12">
        <f t="shared" ref="V20:V28" si="24">0.5*L20*$C20</f>
        <v>0</v>
      </c>
      <c r="W20" s="12">
        <f t="shared" ref="W20:W28" si="25">0.5*M20*$C20</f>
        <v>216</v>
      </c>
      <c r="X20" s="14">
        <f t="shared" si="15"/>
        <v>2064</v>
      </c>
      <c r="Y20" s="14">
        <f t="shared" si="16"/>
        <v>1536</v>
      </c>
      <c r="Z20" s="14">
        <f t="shared" si="9"/>
        <v>1776</v>
      </c>
      <c r="AA20" s="14">
        <f t="shared" si="10"/>
        <v>1632</v>
      </c>
      <c r="AB20" s="14">
        <f t="shared" si="11"/>
        <v>2568</v>
      </c>
      <c r="AD20" s="16">
        <f t="shared" si="14"/>
        <v>9576</v>
      </c>
    </row>
    <row r="21" spans="1:30" x14ac:dyDescent="0.25">
      <c r="A21" t="s">
        <v>31</v>
      </c>
      <c r="B21" t="s">
        <v>56</v>
      </c>
      <c r="C21" s="4">
        <v>47</v>
      </c>
      <c r="D21" s="7">
        <v>37</v>
      </c>
      <c r="E21" s="7">
        <v>41</v>
      </c>
      <c r="F21" s="7">
        <v>46</v>
      </c>
      <c r="G21" s="7">
        <v>25</v>
      </c>
      <c r="H21" s="7">
        <v>23</v>
      </c>
      <c r="I21" s="5">
        <f t="shared" si="5"/>
        <v>0</v>
      </c>
      <c r="J21" s="5">
        <f t="shared" si="17"/>
        <v>1</v>
      </c>
      <c r="K21" s="5">
        <f t="shared" si="17"/>
        <v>6</v>
      </c>
      <c r="L21" s="5">
        <f t="shared" si="17"/>
        <v>0</v>
      </c>
      <c r="M21" s="5">
        <f t="shared" si="17"/>
        <v>0</v>
      </c>
      <c r="N21" s="10">
        <f t="shared" si="12"/>
        <v>1739</v>
      </c>
      <c r="O21" s="10">
        <f t="shared" si="18"/>
        <v>1927</v>
      </c>
      <c r="P21" s="10">
        <f t="shared" si="19"/>
        <v>2162</v>
      </c>
      <c r="Q21" s="10">
        <f t="shared" si="20"/>
        <v>1175</v>
      </c>
      <c r="R21" s="10">
        <f t="shared" si="21"/>
        <v>1081</v>
      </c>
      <c r="S21" s="12">
        <f t="shared" si="13"/>
        <v>0</v>
      </c>
      <c r="T21" s="12">
        <f t="shared" si="22"/>
        <v>23.5</v>
      </c>
      <c r="U21" s="12">
        <f t="shared" si="23"/>
        <v>141</v>
      </c>
      <c r="V21" s="12">
        <f t="shared" si="24"/>
        <v>0</v>
      </c>
      <c r="W21" s="12">
        <f t="shared" si="25"/>
        <v>0</v>
      </c>
      <c r="X21" s="14">
        <f t="shared" si="15"/>
        <v>1739</v>
      </c>
      <c r="Y21" s="14">
        <f t="shared" si="16"/>
        <v>1950.5</v>
      </c>
      <c r="Z21" s="14">
        <f t="shared" si="9"/>
        <v>2303</v>
      </c>
      <c r="AA21" s="14">
        <f t="shared" si="10"/>
        <v>1175</v>
      </c>
      <c r="AB21" s="14">
        <f t="shared" si="11"/>
        <v>1081</v>
      </c>
      <c r="AD21" s="16">
        <f t="shared" si="14"/>
        <v>8248.5</v>
      </c>
    </row>
    <row r="22" spans="1:30" x14ac:dyDescent="0.25">
      <c r="A22" t="s">
        <v>32</v>
      </c>
      <c r="B22" t="s">
        <v>57</v>
      </c>
      <c r="C22" s="4">
        <v>39</v>
      </c>
      <c r="D22" s="7">
        <v>45</v>
      </c>
      <c r="E22" s="7">
        <v>49</v>
      </c>
      <c r="F22" s="7">
        <v>29</v>
      </c>
      <c r="G22" s="7">
        <v>48</v>
      </c>
      <c r="H22" s="7">
        <v>23</v>
      </c>
      <c r="I22" s="5">
        <f t="shared" si="5"/>
        <v>5</v>
      </c>
      <c r="J22" s="5">
        <f t="shared" si="17"/>
        <v>9</v>
      </c>
      <c r="K22" s="5">
        <f t="shared" si="17"/>
        <v>0</v>
      </c>
      <c r="L22" s="5">
        <f t="shared" si="17"/>
        <v>8</v>
      </c>
      <c r="M22" s="5">
        <f t="shared" si="17"/>
        <v>0</v>
      </c>
      <c r="N22" s="10">
        <f t="shared" si="12"/>
        <v>1755</v>
      </c>
      <c r="O22" s="10">
        <f t="shared" si="18"/>
        <v>1911</v>
      </c>
      <c r="P22" s="10">
        <f t="shared" si="19"/>
        <v>1131</v>
      </c>
      <c r="Q22" s="10">
        <f t="shared" si="20"/>
        <v>1872</v>
      </c>
      <c r="R22" s="10">
        <f t="shared" si="21"/>
        <v>897</v>
      </c>
      <c r="S22" s="12">
        <f t="shared" si="13"/>
        <v>97.5</v>
      </c>
      <c r="T22" s="12">
        <f t="shared" si="22"/>
        <v>175.5</v>
      </c>
      <c r="U22" s="12">
        <f t="shared" si="23"/>
        <v>0</v>
      </c>
      <c r="V22" s="12">
        <f t="shared" si="24"/>
        <v>156</v>
      </c>
      <c r="W22" s="12">
        <f t="shared" si="25"/>
        <v>0</v>
      </c>
      <c r="X22" s="14">
        <f t="shared" si="15"/>
        <v>1852.5</v>
      </c>
      <c r="Y22" s="14">
        <f t="shared" si="16"/>
        <v>2086.5</v>
      </c>
      <c r="Z22" s="14">
        <f t="shared" si="9"/>
        <v>1131</v>
      </c>
      <c r="AA22" s="14">
        <f t="shared" si="10"/>
        <v>2028</v>
      </c>
      <c r="AB22" s="14">
        <f t="shared" si="11"/>
        <v>897</v>
      </c>
      <c r="AD22" s="16">
        <f t="shared" si="14"/>
        <v>7995</v>
      </c>
    </row>
    <row r="23" spans="1:30" x14ac:dyDescent="0.25">
      <c r="A23" t="s">
        <v>33</v>
      </c>
      <c r="B23" t="s">
        <v>58</v>
      </c>
      <c r="C23" s="4">
        <v>25</v>
      </c>
      <c r="D23" s="7">
        <v>40</v>
      </c>
      <c r="E23" s="7">
        <v>37</v>
      </c>
      <c r="F23" s="7">
        <v>48</v>
      </c>
      <c r="G23" s="7">
        <v>40</v>
      </c>
      <c r="H23" s="7">
        <v>41</v>
      </c>
      <c r="I23" s="5">
        <f t="shared" si="5"/>
        <v>0</v>
      </c>
      <c r="J23" s="5">
        <f t="shared" si="17"/>
        <v>0</v>
      </c>
      <c r="K23" s="5">
        <f t="shared" si="17"/>
        <v>8</v>
      </c>
      <c r="L23" s="5">
        <f t="shared" si="17"/>
        <v>0</v>
      </c>
      <c r="M23" s="5">
        <f t="shared" si="17"/>
        <v>1</v>
      </c>
      <c r="N23" s="10">
        <f t="shared" si="12"/>
        <v>1000</v>
      </c>
      <c r="O23" s="10">
        <f t="shared" si="18"/>
        <v>925</v>
      </c>
      <c r="P23" s="10">
        <f t="shared" si="19"/>
        <v>1200</v>
      </c>
      <c r="Q23" s="10">
        <f t="shared" si="20"/>
        <v>1000</v>
      </c>
      <c r="R23" s="10">
        <f t="shared" si="21"/>
        <v>1025</v>
      </c>
      <c r="S23" s="12">
        <f t="shared" si="13"/>
        <v>0</v>
      </c>
      <c r="T23" s="12">
        <f t="shared" si="22"/>
        <v>0</v>
      </c>
      <c r="U23" s="12">
        <f t="shared" si="23"/>
        <v>100</v>
      </c>
      <c r="V23" s="12">
        <f t="shared" si="24"/>
        <v>0</v>
      </c>
      <c r="W23" s="12">
        <f t="shared" si="25"/>
        <v>12.5</v>
      </c>
      <c r="X23" s="14">
        <f t="shared" si="15"/>
        <v>1000</v>
      </c>
      <c r="Y23" s="14">
        <f t="shared" si="16"/>
        <v>925</v>
      </c>
      <c r="Z23" s="14">
        <f t="shared" si="9"/>
        <v>1300</v>
      </c>
      <c r="AA23" s="14">
        <f t="shared" si="10"/>
        <v>1000</v>
      </c>
      <c r="AB23" s="14">
        <f t="shared" si="11"/>
        <v>1037.5</v>
      </c>
      <c r="AD23" s="16">
        <f t="shared" si="14"/>
        <v>5262.5</v>
      </c>
    </row>
    <row r="24" spans="1:30" x14ac:dyDescent="0.25">
      <c r="A24" t="s">
        <v>34</v>
      </c>
      <c r="B24" t="s">
        <v>59</v>
      </c>
      <c r="C24" s="4">
        <v>41</v>
      </c>
      <c r="D24" s="7">
        <v>33</v>
      </c>
      <c r="E24" s="7">
        <v>38</v>
      </c>
      <c r="F24" s="7">
        <v>42</v>
      </c>
      <c r="G24" s="7">
        <v>33</v>
      </c>
      <c r="H24" s="7">
        <v>28</v>
      </c>
      <c r="I24" s="5">
        <f t="shared" si="5"/>
        <v>0</v>
      </c>
      <c r="J24" s="5">
        <f t="shared" si="17"/>
        <v>0</v>
      </c>
      <c r="K24" s="5">
        <f t="shared" si="17"/>
        <v>2</v>
      </c>
      <c r="L24" s="5">
        <f t="shared" si="17"/>
        <v>0</v>
      </c>
      <c r="M24" s="5">
        <f t="shared" si="17"/>
        <v>0</v>
      </c>
      <c r="N24" s="10">
        <f t="shared" si="12"/>
        <v>1353</v>
      </c>
      <c r="O24" s="10">
        <f t="shared" si="18"/>
        <v>1558</v>
      </c>
      <c r="P24" s="10">
        <f t="shared" si="19"/>
        <v>1722</v>
      </c>
      <c r="Q24" s="10">
        <f t="shared" si="20"/>
        <v>1353</v>
      </c>
      <c r="R24" s="10">
        <f t="shared" si="21"/>
        <v>1148</v>
      </c>
      <c r="S24" s="12">
        <f t="shared" si="13"/>
        <v>0</v>
      </c>
      <c r="T24" s="12">
        <f t="shared" si="22"/>
        <v>0</v>
      </c>
      <c r="U24" s="12">
        <f t="shared" si="23"/>
        <v>41</v>
      </c>
      <c r="V24" s="12">
        <f t="shared" si="24"/>
        <v>0</v>
      </c>
      <c r="W24" s="12">
        <f t="shared" si="25"/>
        <v>0</v>
      </c>
      <c r="X24" s="14">
        <f t="shared" si="15"/>
        <v>1353</v>
      </c>
      <c r="Y24" s="14">
        <f t="shared" si="16"/>
        <v>1558</v>
      </c>
      <c r="Z24" s="14">
        <f t="shared" si="9"/>
        <v>1763</v>
      </c>
      <c r="AA24" s="14">
        <f t="shared" si="10"/>
        <v>1353</v>
      </c>
      <c r="AB24" s="14">
        <f t="shared" si="11"/>
        <v>1148</v>
      </c>
      <c r="AD24" s="16">
        <f t="shared" si="14"/>
        <v>7175</v>
      </c>
    </row>
    <row r="25" spans="1:30" x14ac:dyDescent="0.25">
      <c r="A25" t="s">
        <v>35</v>
      </c>
      <c r="B25" t="s">
        <v>60</v>
      </c>
      <c r="C25" s="4">
        <v>42</v>
      </c>
      <c r="D25" s="7">
        <v>44</v>
      </c>
      <c r="E25" s="7">
        <v>22</v>
      </c>
      <c r="F25" s="7">
        <v>48</v>
      </c>
      <c r="G25" s="7">
        <v>46</v>
      </c>
      <c r="H25" s="7">
        <v>32</v>
      </c>
      <c r="I25" s="5">
        <f t="shared" si="5"/>
        <v>4</v>
      </c>
      <c r="J25" s="5">
        <f t="shared" si="17"/>
        <v>0</v>
      </c>
      <c r="K25" s="5">
        <f t="shared" si="17"/>
        <v>8</v>
      </c>
      <c r="L25" s="5">
        <f t="shared" si="17"/>
        <v>6</v>
      </c>
      <c r="M25" s="5">
        <f t="shared" si="17"/>
        <v>0</v>
      </c>
      <c r="N25" s="10">
        <f t="shared" si="12"/>
        <v>1848</v>
      </c>
      <c r="O25" s="10">
        <f t="shared" si="18"/>
        <v>924</v>
      </c>
      <c r="P25" s="10">
        <f t="shared" si="19"/>
        <v>2016</v>
      </c>
      <c r="Q25" s="10">
        <f t="shared" si="20"/>
        <v>1932</v>
      </c>
      <c r="R25" s="10">
        <f t="shared" si="21"/>
        <v>1344</v>
      </c>
      <c r="S25" s="12">
        <f t="shared" si="13"/>
        <v>84</v>
      </c>
      <c r="T25" s="12">
        <f t="shared" si="22"/>
        <v>0</v>
      </c>
      <c r="U25" s="12">
        <f t="shared" si="23"/>
        <v>168</v>
      </c>
      <c r="V25" s="12">
        <f t="shared" si="24"/>
        <v>126</v>
      </c>
      <c r="W25" s="12">
        <f t="shared" si="25"/>
        <v>0</v>
      </c>
      <c r="X25" s="14">
        <f t="shared" si="15"/>
        <v>1932</v>
      </c>
      <c r="Y25" s="14">
        <f t="shared" si="16"/>
        <v>924</v>
      </c>
      <c r="Z25" s="14">
        <f t="shared" si="9"/>
        <v>2184</v>
      </c>
      <c r="AA25" s="14">
        <f t="shared" si="10"/>
        <v>2058</v>
      </c>
      <c r="AB25" s="14">
        <f t="shared" si="11"/>
        <v>1344</v>
      </c>
      <c r="AD25" s="16">
        <f t="shared" si="14"/>
        <v>8442</v>
      </c>
    </row>
    <row r="26" spans="1:30" x14ac:dyDescent="0.25">
      <c r="A26" t="s">
        <v>36</v>
      </c>
      <c r="B26" t="s">
        <v>61</v>
      </c>
      <c r="C26" s="4">
        <v>49</v>
      </c>
      <c r="D26" s="7">
        <v>31</v>
      </c>
      <c r="E26" s="7">
        <v>22</v>
      </c>
      <c r="F26" s="7">
        <v>38</v>
      </c>
      <c r="G26" s="7">
        <v>33</v>
      </c>
      <c r="H26" s="7">
        <v>24</v>
      </c>
      <c r="I26" s="5">
        <f t="shared" si="5"/>
        <v>0</v>
      </c>
      <c r="J26" s="5">
        <f t="shared" si="17"/>
        <v>0</v>
      </c>
      <c r="K26" s="5">
        <f t="shared" si="17"/>
        <v>0</v>
      </c>
      <c r="L26" s="5">
        <f t="shared" si="17"/>
        <v>0</v>
      </c>
      <c r="M26" s="5">
        <f t="shared" si="17"/>
        <v>0</v>
      </c>
      <c r="N26" s="10">
        <f t="shared" si="12"/>
        <v>1519</v>
      </c>
      <c r="O26" s="10">
        <f t="shared" si="18"/>
        <v>1078</v>
      </c>
      <c r="P26" s="10">
        <f t="shared" si="19"/>
        <v>1862</v>
      </c>
      <c r="Q26" s="10">
        <f t="shared" si="20"/>
        <v>1617</v>
      </c>
      <c r="R26" s="10">
        <f t="shared" si="21"/>
        <v>1176</v>
      </c>
      <c r="S26" s="12">
        <f t="shared" si="13"/>
        <v>0</v>
      </c>
      <c r="T26" s="12">
        <f t="shared" si="22"/>
        <v>0</v>
      </c>
      <c r="U26" s="12">
        <f t="shared" si="23"/>
        <v>0</v>
      </c>
      <c r="V26" s="12">
        <f t="shared" si="24"/>
        <v>0</v>
      </c>
      <c r="W26" s="12">
        <f t="shared" si="25"/>
        <v>0</v>
      </c>
      <c r="X26" s="14">
        <f t="shared" si="15"/>
        <v>1519</v>
      </c>
      <c r="Y26" s="14">
        <f t="shared" si="16"/>
        <v>1078</v>
      </c>
      <c r="Z26" s="14">
        <f t="shared" si="9"/>
        <v>1862</v>
      </c>
      <c r="AA26" s="14">
        <f t="shared" si="10"/>
        <v>1617</v>
      </c>
      <c r="AB26" s="14">
        <f t="shared" si="11"/>
        <v>1176</v>
      </c>
      <c r="AD26" s="16">
        <f t="shared" si="14"/>
        <v>7252</v>
      </c>
    </row>
    <row r="27" spans="1:30" x14ac:dyDescent="0.25">
      <c r="A27" t="s">
        <v>37</v>
      </c>
      <c r="B27" t="s">
        <v>62</v>
      </c>
      <c r="C27" s="4">
        <v>43</v>
      </c>
      <c r="D27" s="7">
        <v>33</v>
      </c>
      <c r="E27" s="7">
        <v>48</v>
      </c>
      <c r="F27" s="7">
        <v>38</v>
      </c>
      <c r="G27" s="7">
        <v>23</v>
      </c>
      <c r="H27" s="7">
        <v>46</v>
      </c>
      <c r="I27" s="5">
        <f t="shared" si="5"/>
        <v>0</v>
      </c>
      <c r="J27" s="5">
        <f t="shared" si="17"/>
        <v>8</v>
      </c>
      <c r="K27" s="5">
        <f t="shared" si="17"/>
        <v>0</v>
      </c>
      <c r="L27" s="5">
        <f t="shared" si="17"/>
        <v>0</v>
      </c>
      <c r="M27" s="5">
        <f t="shared" si="17"/>
        <v>6</v>
      </c>
      <c r="N27" s="10">
        <f t="shared" si="12"/>
        <v>1419</v>
      </c>
      <c r="O27" s="10">
        <f t="shared" si="18"/>
        <v>2064</v>
      </c>
      <c r="P27" s="10">
        <f t="shared" si="19"/>
        <v>1634</v>
      </c>
      <c r="Q27" s="10">
        <f t="shared" si="20"/>
        <v>989</v>
      </c>
      <c r="R27" s="10">
        <f t="shared" si="21"/>
        <v>1978</v>
      </c>
      <c r="S27" s="12">
        <f t="shared" si="13"/>
        <v>0</v>
      </c>
      <c r="T27" s="12">
        <f t="shared" si="22"/>
        <v>172</v>
      </c>
      <c r="U27" s="12">
        <f t="shared" si="23"/>
        <v>0</v>
      </c>
      <c r="V27" s="12">
        <f t="shared" si="24"/>
        <v>0</v>
      </c>
      <c r="W27" s="12">
        <f t="shared" si="25"/>
        <v>129</v>
      </c>
      <c r="X27" s="14">
        <f t="shared" si="15"/>
        <v>1419</v>
      </c>
      <c r="Y27" s="14">
        <f t="shared" si="16"/>
        <v>2236</v>
      </c>
      <c r="Z27" s="14">
        <f t="shared" si="9"/>
        <v>1634</v>
      </c>
      <c r="AA27" s="14">
        <f t="shared" si="10"/>
        <v>989</v>
      </c>
      <c r="AB27" s="14">
        <f t="shared" si="11"/>
        <v>2107</v>
      </c>
      <c r="AD27" s="16">
        <f t="shared" si="14"/>
        <v>8385</v>
      </c>
    </row>
    <row r="28" spans="1:30" x14ac:dyDescent="0.25">
      <c r="A28" t="s">
        <v>38</v>
      </c>
      <c r="B28" t="s">
        <v>63</v>
      </c>
      <c r="C28" s="4">
        <v>21</v>
      </c>
      <c r="D28" s="7">
        <v>32</v>
      </c>
      <c r="E28" s="7">
        <v>25</v>
      </c>
      <c r="F28" s="7">
        <v>37</v>
      </c>
      <c r="G28" s="7">
        <v>34</v>
      </c>
      <c r="H28" s="7">
        <v>43</v>
      </c>
      <c r="I28" s="5">
        <f t="shared" si="5"/>
        <v>0</v>
      </c>
      <c r="J28" s="5">
        <f t="shared" si="17"/>
        <v>0</v>
      </c>
      <c r="K28" s="5">
        <f t="shared" si="17"/>
        <v>0</v>
      </c>
      <c r="L28" s="5">
        <f t="shared" si="17"/>
        <v>0</v>
      </c>
      <c r="M28" s="5">
        <f t="shared" si="17"/>
        <v>3</v>
      </c>
      <c r="N28" s="10">
        <f t="shared" si="12"/>
        <v>672</v>
      </c>
      <c r="O28" s="10">
        <f t="shared" si="18"/>
        <v>525</v>
      </c>
      <c r="P28" s="10">
        <f t="shared" si="19"/>
        <v>777</v>
      </c>
      <c r="Q28" s="10">
        <f t="shared" si="20"/>
        <v>714</v>
      </c>
      <c r="R28" s="10">
        <f t="shared" si="21"/>
        <v>903</v>
      </c>
      <c r="S28" s="12">
        <f t="shared" si="13"/>
        <v>0</v>
      </c>
      <c r="T28" s="12">
        <f t="shared" si="22"/>
        <v>0</v>
      </c>
      <c r="U28" s="12">
        <f t="shared" si="23"/>
        <v>0</v>
      </c>
      <c r="V28" s="12">
        <f t="shared" si="24"/>
        <v>0</v>
      </c>
      <c r="W28" s="12">
        <f t="shared" si="25"/>
        <v>31.5</v>
      </c>
      <c r="X28" s="14">
        <f t="shared" si="15"/>
        <v>672</v>
      </c>
      <c r="Y28" s="14">
        <f t="shared" si="16"/>
        <v>525</v>
      </c>
      <c r="Z28" s="14">
        <f t="shared" si="9"/>
        <v>777</v>
      </c>
      <c r="AA28" s="14">
        <f t="shared" si="10"/>
        <v>714</v>
      </c>
      <c r="AB28" s="14">
        <f t="shared" si="11"/>
        <v>934.5</v>
      </c>
      <c r="AD28" s="16">
        <f t="shared" si="14"/>
        <v>3622.5</v>
      </c>
    </row>
    <row r="31" spans="1:30" x14ac:dyDescent="0.25">
      <c r="A31" t="s">
        <v>64</v>
      </c>
      <c r="C31" s="4">
        <f>MAX(C4:C28)</f>
        <v>49</v>
      </c>
      <c r="D31">
        <f t="shared" ref="D31:H31" si="26">MAX(D4:D28)</f>
        <v>45</v>
      </c>
      <c r="E31">
        <f t="shared" si="26"/>
        <v>49</v>
      </c>
      <c r="F31">
        <f t="shared" si="26"/>
        <v>50</v>
      </c>
      <c r="G31">
        <f t="shared" si="26"/>
        <v>49</v>
      </c>
      <c r="H31">
        <f t="shared" si="26"/>
        <v>50</v>
      </c>
      <c r="N31" s="4">
        <f>MAX(N4:N28)</f>
        <v>2016</v>
      </c>
      <c r="O31" s="4">
        <f t="shared" ref="O31:R31" si="27">MAX(O4:O28)</f>
        <v>2304</v>
      </c>
      <c r="P31" s="4">
        <f t="shared" si="27"/>
        <v>2162</v>
      </c>
      <c r="Q31" s="4">
        <f t="shared" si="27"/>
        <v>2160</v>
      </c>
      <c r="R31" s="4">
        <f t="shared" si="27"/>
        <v>2352</v>
      </c>
      <c r="S31" s="4">
        <f t="shared" ref="S31:W31" si="28">MAX(S4:S28)</f>
        <v>97.5</v>
      </c>
      <c r="T31" s="4">
        <f t="shared" si="28"/>
        <v>192</v>
      </c>
      <c r="U31" s="4">
        <f t="shared" si="28"/>
        <v>168</v>
      </c>
      <c r="V31" s="4">
        <f t="shared" si="28"/>
        <v>180</v>
      </c>
      <c r="W31" s="4">
        <f t="shared" si="28"/>
        <v>216</v>
      </c>
      <c r="X31" s="4">
        <f t="shared" ref="X31" si="29">MAX(X4:X28)</f>
        <v>2064</v>
      </c>
      <c r="Y31" s="4">
        <f t="shared" ref="Y31:AB31" si="30">MAX(Y4:Y28)</f>
        <v>2496</v>
      </c>
      <c r="Z31" s="4">
        <f t="shared" si="30"/>
        <v>2303</v>
      </c>
      <c r="AA31" s="4">
        <f t="shared" si="30"/>
        <v>2280</v>
      </c>
      <c r="AB31" s="4">
        <f t="shared" si="30"/>
        <v>2568</v>
      </c>
    </row>
    <row r="32" spans="1:30" x14ac:dyDescent="0.25">
      <c r="A32" t="s">
        <v>65</v>
      </c>
      <c r="C32" s="4">
        <f>MIN(C4:C28)</f>
        <v>21</v>
      </c>
      <c r="D32">
        <f t="shared" ref="D32:H32" si="31">MIN(D4:D28)</f>
        <v>30</v>
      </c>
      <c r="E32">
        <f t="shared" si="31"/>
        <v>20</v>
      </c>
      <c r="F32">
        <f t="shared" si="31"/>
        <v>21</v>
      </c>
      <c r="G32">
        <f t="shared" si="31"/>
        <v>21</v>
      </c>
      <c r="H32">
        <f t="shared" si="31"/>
        <v>23</v>
      </c>
      <c r="N32" s="4">
        <f>MIN(N4:N28)</f>
        <v>672</v>
      </c>
      <c r="O32" s="4">
        <f t="shared" ref="O32:R32" si="32">MIN(O4:O28)</f>
        <v>420</v>
      </c>
      <c r="P32" s="4">
        <f t="shared" si="32"/>
        <v>546</v>
      </c>
      <c r="Q32" s="4">
        <f t="shared" si="32"/>
        <v>567</v>
      </c>
      <c r="R32" s="4">
        <f t="shared" si="32"/>
        <v>759</v>
      </c>
      <c r="S32" s="4">
        <f t="shared" ref="S32:W32" si="33">MIN(S4:S28)</f>
        <v>0</v>
      </c>
      <c r="T32" s="4">
        <f t="shared" si="33"/>
        <v>0</v>
      </c>
      <c r="U32" s="4">
        <f t="shared" si="33"/>
        <v>0</v>
      </c>
      <c r="V32" s="4">
        <f t="shared" si="33"/>
        <v>0</v>
      </c>
      <c r="W32" s="4">
        <f t="shared" si="33"/>
        <v>0</v>
      </c>
      <c r="X32" s="4">
        <f t="shared" ref="X32" si="34">MIN(X4:X28)</f>
        <v>672</v>
      </c>
      <c r="Y32" s="4">
        <f t="shared" ref="Y32:AB32" si="35">MIN(Y4:Y28)</f>
        <v>420</v>
      </c>
      <c r="Z32" s="4">
        <f t="shared" si="35"/>
        <v>546</v>
      </c>
      <c r="AA32" s="4">
        <f t="shared" si="35"/>
        <v>567</v>
      </c>
      <c r="AB32" s="4">
        <f t="shared" si="35"/>
        <v>759</v>
      </c>
    </row>
    <row r="33" spans="1:28" x14ac:dyDescent="0.25">
      <c r="A33" t="s">
        <v>66</v>
      </c>
      <c r="C33" s="4">
        <f>AVERAGE(C4:C28)</f>
        <v>37.64</v>
      </c>
      <c r="D33">
        <f t="shared" ref="D33:H33" si="36">AVERAGE(D4:D28)</f>
        <v>37.840000000000003</v>
      </c>
      <c r="E33">
        <f t="shared" si="36"/>
        <v>34.880000000000003</v>
      </c>
      <c r="F33">
        <f t="shared" si="36"/>
        <v>36.36</v>
      </c>
      <c r="G33">
        <f t="shared" si="36"/>
        <v>34.08</v>
      </c>
      <c r="H33">
        <f t="shared" si="36"/>
        <v>35.880000000000003</v>
      </c>
      <c r="N33" s="4">
        <f>AVERAGE(N4:N28)</f>
        <v>1425.68</v>
      </c>
      <c r="O33" s="4">
        <f t="shared" ref="O33:R33" si="37">AVERAGE(O4:O28)</f>
        <v>1339.96</v>
      </c>
      <c r="P33" s="4">
        <f t="shared" si="37"/>
        <v>1353.64</v>
      </c>
      <c r="Q33" s="4">
        <f t="shared" si="37"/>
        <v>1285.28</v>
      </c>
      <c r="R33" s="4">
        <f t="shared" si="37"/>
        <v>1338.52</v>
      </c>
      <c r="S33" s="4">
        <f t="shared" ref="S33:W33" si="38">AVERAGE(S4:S28)</f>
        <v>24.84</v>
      </c>
      <c r="T33" s="4">
        <f t="shared" si="38"/>
        <v>44.12</v>
      </c>
      <c r="U33" s="4">
        <f t="shared" si="38"/>
        <v>33.22</v>
      </c>
      <c r="V33" s="4">
        <f t="shared" si="38"/>
        <v>28.4</v>
      </c>
      <c r="W33" s="4">
        <f t="shared" si="38"/>
        <v>41.94</v>
      </c>
      <c r="X33" s="4">
        <f t="shared" ref="X33" si="39">AVERAGE(X4:X28)</f>
        <v>1450.52</v>
      </c>
      <c r="Y33" s="4">
        <f t="shared" ref="Y33:AB33" si="40">AVERAGE(Y4:Y28)</f>
        <v>1384.08</v>
      </c>
      <c r="Z33" s="4">
        <f t="shared" si="40"/>
        <v>1386.86</v>
      </c>
      <c r="AA33" s="4">
        <f t="shared" si="40"/>
        <v>1313.68</v>
      </c>
      <c r="AB33" s="4">
        <f t="shared" si="40"/>
        <v>1380.46</v>
      </c>
    </row>
    <row r="34" spans="1:28" x14ac:dyDescent="0.25">
      <c r="A34" t="s">
        <v>67</v>
      </c>
      <c r="D34">
        <f>SUM(D4:D28)</f>
        <v>946</v>
      </c>
      <c r="E34">
        <f t="shared" ref="E34:H34" si="41">SUM(E4:E28)</f>
        <v>872</v>
      </c>
      <c r="F34">
        <f t="shared" si="41"/>
        <v>909</v>
      </c>
      <c r="G34">
        <f t="shared" si="41"/>
        <v>852</v>
      </c>
      <c r="H34">
        <f t="shared" si="41"/>
        <v>897</v>
      </c>
      <c r="N34" s="4">
        <f>SUM(N4:N28)</f>
        <v>35642</v>
      </c>
      <c r="O34" s="4">
        <f t="shared" ref="O34:R34" si="42">SUM(O4:O28)</f>
        <v>33499</v>
      </c>
      <c r="P34" s="4">
        <f t="shared" si="42"/>
        <v>33841</v>
      </c>
      <c r="Q34" s="4">
        <f t="shared" si="42"/>
        <v>32132</v>
      </c>
      <c r="R34" s="4">
        <f t="shared" si="42"/>
        <v>33463</v>
      </c>
      <c r="S34" s="4">
        <f t="shared" ref="S34:W34" si="43">SUM(S4:S28)</f>
        <v>621</v>
      </c>
      <c r="T34" s="4">
        <f t="shared" si="43"/>
        <v>1103</v>
      </c>
      <c r="U34" s="4">
        <f t="shared" si="43"/>
        <v>830.5</v>
      </c>
      <c r="V34" s="4">
        <f t="shared" si="43"/>
        <v>710</v>
      </c>
      <c r="W34" s="4">
        <f t="shared" si="43"/>
        <v>1048.5</v>
      </c>
      <c r="X34" s="4">
        <f t="shared" ref="X34" si="44">SUM(X4:X28)</f>
        <v>36263</v>
      </c>
      <c r="Y34" s="4">
        <f t="shared" ref="Y34:AB34" si="45">SUM(Y4:Y28)</f>
        <v>34602</v>
      </c>
      <c r="Z34" s="4">
        <f t="shared" si="45"/>
        <v>34671.5</v>
      </c>
      <c r="AA34" s="4">
        <f t="shared" si="45"/>
        <v>32842</v>
      </c>
      <c r="AB34" s="4">
        <f t="shared" si="45"/>
        <v>34511.5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F6A1-AA60-40C4-8CB6-A8F3EE11611C}">
  <sheetPr>
    <pageSetUpPr fitToPage="1"/>
  </sheetPr>
  <dimension ref="A1:M33"/>
  <sheetViews>
    <sheetView topLeftCell="A13" workbookViewId="0">
      <selection activeCell="M31" sqref="M31"/>
    </sheetView>
  </sheetViews>
  <sheetFormatPr defaultRowHeight="15" x14ac:dyDescent="0.25"/>
  <cols>
    <col min="1" max="1" width="11.140625" bestFit="1" customWidth="1"/>
    <col min="2" max="2" width="14.5703125" bestFit="1" customWidth="1"/>
    <col min="3" max="3" width="5.42578125" customWidth="1"/>
    <col min="4" max="4" width="6.140625" customWidth="1"/>
    <col min="5" max="5" width="8.7109375" customWidth="1"/>
    <col min="6" max="6" width="4.85546875" customWidth="1"/>
    <col min="9" max="9" width="8.7109375" customWidth="1"/>
  </cols>
  <sheetData>
    <row r="1" spans="1:13" ht="126.75" x14ac:dyDescent="0.25">
      <c r="A1" t="s">
        <v>72</v>
      </c>
      <c r="C1" s="18" t="s">
        <v>73</v>
      </c>
      <c r="D1" s="18" t="s">
        <v>74</v>
      </c>
      <c r="E1" s="18" t="s">
        <v>75</v>
      </c>
      <c r="F1" s="18" t="s">
        <v>76</v>
      </c>
      <c r="G1" s="1"/>
      <c r="H1" s="18" t="s">
        <v>73</v>
      </c>
      <c r="I1" s="18" t="s">
        <v>74</v>
      </c>
      <c r="J1" s="18" t="s">
        <v>75</v>
      </c>
      <c r="K1" s="18" t="s">
        <v>76</v>
      </c>
      <c r="L1" s="1"/>
      <c r="M1" s="18" t="s">
        <v>78</v>
      </c>
    </row>
    <row r="2" spans="1:13" x14ac:dyDescent="0.25">
      <c r="A2" s="1"/>
      <c r="B2" s="1" t="s">
        <v>77</v>
      </c>
      <c r="C2" s="1">
        <v>10</v>
      </c>
      <c r="D2" s="1">
        <v>20</v>
      </c>
      <c r="E2" s="1">
        <v>100</v>
      </c>
      <c r="F2" s="1">
        <v>1</v>
      </c>
    </row>
    <row r="3" spans="1:13" x14ac:dyDescent="0.25">
      <c r="A3" s="1" t="s">
        <v>9</v>
      </c>
      <c r="B3" s="1" t="s">
        <v>10</v>
      </c>
    </row>
    <row r="4" spans="1:13" x14ac:dyDescent="0.25">
      <c r="A4" t="s">
        <v>14</v>
      </c>
      <c r="B4" t="s">
        <v>39</v>
      </c>
      <c r="C4">
        <v>9</v>
      </c>
      <c r="D4">
        <v>13</v>
      </c>
      <c r="E4">
        <v>77</v>
      </c>
      <c r="F4">
        <v>1</v>
      </c>
      <c r="H4" s="17">
        <f>C4/C$2</f>
        <v>0.9</v>
      </c>
      <c r="I4" s="17">
        <f t="shared" ref="I4:I28" si="0">D4/D$2</f>
        <v>0.65</v>
      </c>
      <c r="J4" s="17">
        <f t="shared" ref="J4:J28" si="1">E4/E$2</f>
        <v>0.77</v>
      </c>
      <c r="K4" s="17">
        <f t="shared" ref="K4:K28" si="2">F4/F$2</f>
        <v>1</v>
      </c>
      <c r="M4" s="17" t="b">
        <f>OR(H4&lt;0.5,I4&lt;0.5,J4&lt;0.5,K4&lt;0.5)</f>
        <v>0</v>
      </c>
    </row>
    <row r="5" spans="1:13" x14ac:dyDescent="0.25">
      <c r="A5" t="s">
        <v>15</v>
      </c>
      <c r="B5" t="s">
        <v>40</v>
      </c>
      <c r="C5">
        <v>7</v>
      </c>
      <c r="D5">
        <v>10</v>
      </c>
      <c r="E5">
        <v>80</v>
      </c>
      <c r="F5">
        <v>1</v>
      </c>
      <c r="H5" s="17">
        <f t="shared" ref="H5:H28" si="3">C5/C$2</f>
        <v>0.7</v>
      </c>
      <c r="I5" s="17">
        <f t="shared" si="0"/>
        <v>0.5</v>
      </c>
      <c r="J5" s="17">
        <f t="shared" si="1"/>
        <v>0.8</v>
      </c>
      <c r="K5" s="17">
        <f t="shared" si="2"/>
        <v>1</v>
      </c>
      <c r="M5" s="17" t="b">
        <f t="shared" ref="M5:M28" si="4">OR(H5&lt;0.5,I5&lt;0.5,J5&lt;0.5,K5&lt;0.5)</f>
        <v>0</v>
      </c>
    </row>
    <row r="6" spans="1:13" x14ac:dyDescent="0.25">
      <c r="A6" t="s">
        <v>16</v>
      </c>
      <c r="B6" t="s">
        <v>41</v>
      </c>
      <c r="C6">
        <v>5</v>
      </c>
      <c r="D6">
        <v>20</v>
      </c>
      <c r="E6">
        <v>62</v>
      </c>
      <c r="F6">
        <v>1</v>
      </c>
      <c r="H6" s="17">
        <f t="shared" si="3"/>
        <v>0.5</v>
      </c>
      <c r="I6" s="17">
        <f t="shared" si="0"/>
        <v>1</v>
      </c>
      <c r="J6" s="17">
        <f t="shared" si="1"/>
        <v>0.62</v>
      </c>
      <c r="K6" s="17">
        <f t="shared" si="2"/>
        <v>1</v>
      </c>
      <c r="M6" s="17" t="b">
        <f t="shared" si="4"/>
        <v>0</v>
      </c>
    </row>
    <row r="7" spans="1:13" x14ac:dyDescent="0.25">
      <c r="A7" t="s">
        <v>17</v>
      </c>
      <c r="B7" t="s">
        <v>42</v>
      </c>
      <c r="C7">
        <v>6</v>
      </c>
      <c r="D7">
        <v>15</v>
      </c>
      <c r="E7">
        <v>57</v>
      </c>
      <c r="F7">
        <v>1</v>
      </c>
      <c r="H7" s="17">
        <f t="shared" si="3"/>
        <v>0.6</v>
      </c>
      <c r="I7" s="17">
        <f t="shared" si="0"/>
        <v>0.75</v>
      </c>
      <c r="J7" s="17">
        <f t="shared" si="1"/>
        <v>0.56999999999999995</v>
      </c>
      <c r="K7" s="17">
        <f t="shared" si="2"/>
        <v>1</v>
      </c>
      <c r="M7" s="17" t="b">
        <f t="shared" si="4"/>
        <v>0</v>
      </c>
    </row>
    <row r="8" spans="1:13" x14ac:dyDescent="0.25">
      <c r="A8" t="s">
        <v>18</v>
      </c>
      <c r="B8" t="s">
        <v>43</v>
      </c>
      <c r="C8">
        <v>9</v>
      </c>
      <c r="D8">
        <v>15</v>
      </c>
      <c r="E8">
        <v>83</v>
      </c>
      <c r="F8">
        <v>1</v>
      </c>
      <c r="H8" s="17">
        <f t="shared" si="3"/>
        <v>0.9</v>
      </c>
      <c r="I8" s="17">
        <f t="shared" si="0"/>
        <v>0.75</v>
      </c>
      <c r="J8" s="17">
        <f t="shared" si="1"/>
        <v>0.83</v>
      </c>
      <c r="K8" s="17">
        <f t="shared" si="2"/>
        <v>1</v>
      </c>
      <c r="M8" s="17" t="b">
        <f t="shared" si="4"/>
        <v>0</v>
      </c>
    </row>
    <row r="9" spans="1:13" x14ac:dyDescent="0.25">
      <c r="A9" t="s">
        <v>19</v>
      </c>
      <c r="B9" t="s">
        <v>44</v>
      </c>
      <c r="C9">
        <v>8</v>
      </c>
      <c r="D9">
        <v>12</v>
      </c>
      <c r="E9">
        <v>64</v>
      </c>
      <c r="F9">
        <v>1</v>
      </c>
      <c r="H9" s="17">
        <f t="shared" si="3"/>
        <v>0.8</v>
      </c>
      <c r="I9" s="17">
        <f t="shared" si="0"/>
        <v>0.6</v>
      </c>
      <c r="J9" s="17">
        <f t="shared" si="1"/>
        <v>0.64</v>
      </c>
      <c r="K9" s="17">
        <f t="shared" si="2"/>
        <v>1</v>
      </c>
      <c r="M9" s="17" t="b">
        <f t="shared" si="4"/>
        <v>0</v>
      </c>
    </row>
    <row r="10" spans="1:13" x14ac:dyDescent="0.25">
      <c r="A10" t="s">
        <v>20</v>
      </c>
      <c r="B10" t="s">
        <v>45</v>
      </c>
      <c r="C10">
        <v>10</v>
      </c>
      <c r="D10">
        <v>13</v>
      </c>
      <c r="E10">
        <v>90</v>
      </c>
      <c r="F10">
        <v>1</v>
      </c>
      <c r="H10" s="17">
        <f t="shared" si="3"/>
        <v>1</v>
      </c>
      <c r="I10" s="17">
        <f t="shared" si="0"/>
        <v>0.65</v>
      </c>
      <c r="J10" s="17">
        <f t="shared" si="1"/>
        <v>0.9</v>
      </c>
      <c r="K10" s="17">
        <f t="shared" si="2"/>
        <v>1</v>
      </c>
      <c r="M10" s="17" t="b">
        <f t="shared" si="4"/>
        <v>0</v>
      </c>
    </row>
    <row r="11" spans="1:13" x14ac:dyDescent="0.25">
      <c r="A11" t="s">
        <v>21</v>
      </c>
      <c r="B11" t="s">
        <v>46</v>
      </c>
      <c r="C11">
        <v>6</v>
      </c>
      <c r="D11">
        <v>16</v>
      </c>
      <c r="E11">
        <v>73</v>
      </c>
      <c r="F11">
        <v>1</v>
      </c>
      <c r="H11" s="17">
        <f t="shared" si="3"/>
        <v>0.6</v>
      </c>
      <c r="I11" s="17">
        <f t="shared" si="0"/>
        <v>0.8</v>
      </c>
      <c r="J11" s="17">
        <f t="shared" si="1"/>
        <v>0.73</v>
      </c>
      <c r="K11" s="17">
        <f t="shared" si="2"/>
        <v>1</v>
      </c>
      <c r="M11" s="17" t="b">
        <f t="shared" si="4"/>
        <v>0</v>
      </c>
    </row>
    <row r="12" spans="1:13" x14ac:dyDescent="0.25">
      <c r="A12" t="s">
        <v>22</v>
      </c>
      <c r="B12" t="s">
        <v>47</v>
      </c>
      <c r="C12">
        <v>9</v>
      </c>
      <c r="D12">
        <v>10</v>
      </c>
      <c r="E12">
        <v>84</v>
      </c>
      <c r="F12">
        <v>0</v>
      </c>
      <c r="H12" s="17">
        <f t="shared" si="3"/>
        <v>0.9</v>
      </c>
      <c r="I12" s="17">
        <f t="shared" si="0"/>
        <v>0.5</v>
      </c>
      <c r="J12" s="17">
        <f t="shared" si="1"/>
        <v>0.84</v>
      </c>
      <c r="K12" s="17">
        <f t="shared" si="2"/>
        <v>0</v>
      </c>
      <c r="M12" s="17" t="b">
        <f t="shared" si="4"/>
        <v>1</v>
      </c>
    </row>
    <row r="13" spans="1:13" x14ac:dyDescent="0.25">
      <c r="A13" t="s">
        <v>23</v>
      </c>
      <c r="B13" t="s">
        <v>48</v>
      </c>
      <c r="C13">
        <v>10</v>
      </c>
      <c r="D13">
        <v>16</v>
      </c>
      <c r="E13">
        <v>95</v>
      </c>
      <c r="F13">
        <v>1</v>
      </c>
      <c r="H13" s="17">
        <f t="shared" si="3"/>
        <v>1</v>
      </c>
      <c r="I13" s="17">
        <f t="shared" si="0"/>
        <v>0.8</v>
      </c>
      <c r="J13" s="17">
        <f t="shared" si="1"/>
        <v>0.95</v>
      </c>
      <c r="K13" s="17">
        <f t="shared" si="2"/>
        <v>1</v>
      </c>
      <c r="M13" s="17" t="b">
        <f t="shared" si="4"/>
        <v>0</v>
      </c>
    </row>
    <row r="14" spans="1:13" x14ac:dyDescent="0.25">
      <c r="A14" t="s">
        <v>24</v>
      </c>
      <c r="B14" t="s">
        <v>49</v>
      </c>
      <c r="C14">
        <v>6</v>
      </c>
      <c r="D14">
        <v>18</v>
      </c>
      <c r="E14">
        <v>85</v>
      </c>
      <c r="F14">
        <v>0</v>
      </c>
      <c r="H14" s="17">
        <f t="shared" si="3"/>
        <v>0.6</v>
      </c>
      <c r="I14" s="17">
        <f t="shared" si="0"/>
        <v>0.9</v>
      </c>
      <c r="J14" s="17">
        <f t="shared" si="1"/>
        <v>0.85</v>
      </c>
      <c r="K14" s="17">
        <f t="shared" si="2"/>
        <v>0</v>
      </c>
      <c r="M14" s="17" t="b">
        <f t="shared" si="4"/>
        <v>1</v>
      </c>
    </row>
    <row r="15" spans="1:13" x14ac:dyDescent="0.25">
      <c r="A15" t="s">
        <v>25</v>
      </c>
      <c r="B15" t="s">
        <v>50</v>
      </c>
      <c r="C15">
        <v>9</v>
      </c>
      <c r="D15">
        <v>11</v>
      </c>
      <c r="E15">
        <v>65</v>
      </c>
      <c r="F15">
        <v>0</v>
      </c>
      <c r="H15" s="17">
        <f t="shared" si="3"/>
        <v>0.9</v>
      </c>
      <c r="I15" s="17">
        <f t="shared" si="0"/>
        <v>0.55000000000000004</v>
      </c>
      <c r="J15" s="17">
        <f t="shared" si="1"/>
        <v>0.65</v>
      </c>
      <c r="K15" s="17">
        <f t="shared" si="2"/>
        <v>0</v>
      </c>
      <c r="M15" s="17" t="b">
        <f t="shared" si="4"/>
        <v>1</v>
      </c>
    </row>
    <row r="16" spans="1:13" x14ac:dyDescent="0.25">
      <c r="A16" t="s">
        <v>26</v>
      </c>
      <c r="B16" t="s">
        <v>51</v>
      </c>
      <c r="C16">
        <v>10</v>
      </c>
      <c r="D16">
        <v>7</v>
      </c>
      <c r="E16">
        <v>87</v>
      </c>
      <c r="F16">
        <v>1</v>
      </c>
      <c r="H16" s="17">
        <f t="shared" si="3"/>
        <v>1</v>
      </c>
      <c r="I16" s="17">
        <f t="shared" si="0"/>
        <v>0.35</v>
      </c>
      <c r="J16" s="17">
        <f t="shared" si="1"/>
        <v>0.87</v>
      </c>
      <c r="K16" s="17">
        <f t="shared" si="2"/>
        <v>1</v>
      </c>
      <c r="M16" s="17" t="b">
        <f t="shared" si="4"/>
        <v>1</v>
      </c>
    </row>
    <row r="17" spans="1:13" x14ac:dyDescent="0.25">
      <c r="A17" t="s">
        <v>27</v>
      </c>
      <c r="B17" t="s">
        <v>52</v>
      </c>
      <c r="C17">
        <v>5</v>
      </c>
      <c r="D17">
        <v>20</v>
      </c>
      <c r="E17">
        <v>83</v>
      </c>
      <c r="F17">
        <v>1</v>
      </c>
      <c r="H17" s="17">
        <f t="shared" si="3"/>
        <v>0.5</v>
      </c>
      <c r="I17" s="17">
        <f t="shared" si="0"/>
        <v>1</v>
      </c>
      <c r="J17" s="17">
        <f t="shared" si="1"/>
        <v>0.83</v>
      </c>
      <c r="K17" s="17">
        <f t="shared" si="2"/>
        <v>1</v>
      </c>
      <c r="M17" s="17" t="b">
        <f t="shared" si="4"/>
        <v>0</v>
      </c>
    </row>
    <row r="18" spans="1:13" x14ac:dyDescent="0.25">
      <c r="A18" t="s">
        <v>28</v>
      </c>
      <c r="B18" t="s">
        <v>53</v>
      </c>
      <c r="C18">
        <v>9</v>
      </c>
      <c r="D18">
        <v>16</v>
      </c>
      <c r="E18">
        <v>70</v>
      </c>
      <c r="F18">
        <v>0</v>
      </c>
      <c r="H18" s="17">
        <f t="shared" si="3"/>
        <v>0.9</v>
      </c>
      <c r="I18" s="17">
        <f t="shared" si="0"/>
        <v>0.8</v>
      </c>
      <c r="J18" s="17">
        <f t="shared" si="1"/>
        <v>0.7</v>
      </c>
      <c r="K18" s="17">
        <f t="shared" si="2"/>
        <v>0</v>
      </c>
      <c r="M18" s="17" t="b">
        <f t="shared" si="4"/>
        <v>1</v>
      </c>
    </row>
    <row r="19" spans="1:13" x14ac:dyDescent="0.25">
      <c r="A19" t="s">
        <v>29</v>
      </c>
      <c r="B19" t="s">
        <v>54</v>
      </c>
      <c r="C19">
        <v>6</v>
      </c>
      <c r="D19">
        <v>10</v>
      </c>
      <c r="E19">
        <v>84</v>
      </c>
      <c r="F19">
        <v>1</v>
      </c>
      <c r="H19" s="17">
        <f t="shared" si="3"/>
        <v>0.6</v>
      </c>
      <c r="I19" s="17">
        <f t="shared" si="0"/>
        <v>0.5</v>
      </c>
      <c r="J19" s="17">
        <f t="shared" si="1"/>
        <v>0.84</v>
      </c>
      <c r="K19" s="17">
        <f t="shared" si="2"/>
        <v>1</v>
      </c>
      <c r="M19" s="17" t="b">
        <f t="shared" si="4"/>
        <v>0</v>
      </c>
    </row>
    <row r="20" spans="1:13" x14ac:dyDescent="0.25">
      <c r="A20" t="s">
        <v>30</v>
      </c>
      <c r="B20" t="s">
        <v>55</v>
      </c>
      <c r="C20">
        <v>6</v>
      </c>
      <c r="D20">
        <v>15</v>
      </c>
      <c r="E20">
        <v>77</v>
      </c>
      <c r="F20">
        <v>1</v>
      </c>
      <c r="H20" s="17">
        <f t="shared" si="3"/>
        <v>0.6</v>
      </c>
      <c r="I20" s="17">
        <f t="shared" si="0"/>
        <v>0.75</v>
      </c>
      <c r="J20" s="17">
        <f t="shared" si="1"/>
        <v>0.77</v>
      </c>
      <c r="K20" s="17">
        <f t="shared" si="2"/>
        <v>1</v>
      </c>
      <c r="M20" s="17" t="b">
        <f t="shared" si="4"/>
        <v>0</v>
      </c>
    </row>
    <row r="21" spans="1:13" x14ac:dyDescent="0.25">
      <c r="A21" t="s">
        <v>31</v>
      </c>
      <c r="B21" t="s">
        <v>56</v>
      </c>
      <c r="C21">
        <v>6</v>
      </c>
      <c r="D21">
        <v>11</v>
      </c>
      <c r="E21">
        <v>64</v>
      </c>
      <c r="F21">
        <v>1</v>
      </c>
      <c r="H21" s="17">
        <f t="shared" si="3"/>
        <v>0.6</v>
      </c>
      <c r="I21" s="17">
        <f t="shared" si="0"/>
        <v>0.55000000000000004</v>
      </c>
      <c r="J21" s="17">
        <f t="shared" si="1"/>
        <v>0.64</v>
      </c>
      <c r="K21" s="17">
        <f t="shared" si="2"/>
        <v>1</v>
      </c>
      <c r="M21" s="17" t="b">
        <f t="shared" si="4"/>
        <v>0</v>
      </c>
    </row>
    <row r="22" spans="1:13" x14ac:dyDescent="0.25">
      <c r="A22" t="s">
        <v>32</v>
      </c>
      <c r="B22" t="s">
        <v>57</v>
      </c>
      <c r="C22">
        <v>10</v>
      </c>
      <c r="D22">
        <v>10</v>
      </c>
      <c r="E22">
        <v>90</v>
      </c>
      <c r="F22">
        <v>1</v>
      </c>
      <c r="H22" s="17">
        <f t="shared" si="3"/>
        <v>1</v>
      </c>
      <c r="I22" s="17">
        <f t="shared" si="0"/>
        <v>0.5</v>
      </c>
      <c r="J22" s="17">
        <f t="shared" si="1"/>
        <v>0.9</v>
      </c>
      <c r="K22" s="17">
        <f t="shared" si="2"/>
        <v>1</v>
      </c>
      <c r="M22" s="17" t="b">
        <f t="shared" si="4"/>
        <v>0</v>
      </c>
    </row>
    <row r="23" spans="1:13" x14ac:dyDescent="0.25">
      <c r="A23" t="s">
        <v>33</v>
      </c>
      <c r="B23" t="s">
        <v>58</v>
      </c>
      <c r="C23">
        <v>10</v>
      </c>
      <c r="D23">
        <v>9</v>
      </c>
      <c r="E23">
        <v>86</v>
      </c>
      <c r="F23">
        <v>1</v>
      </c>
      <c r="H23" s="17">
        <f t="shared" si="3"/>
        <v>1</v>
      </c>
      <c r="I23" s="17">
        <f t="shared" si="0"/>
        <v>0.45</v>
      </c>
      <c r="J23" s="17">
        <f t="shared" si="1"/>
        <v>0.86</v>
      </c>
      <c r="K23" s="17">
        <f t="shared" si="2"/>
        <v>1</v>
      </c>
      <c r="M23" s="17" t="b">
        <f t="shared" si="4"/>
        <v>1</v>
      </c>
    </row>
    <row r="24" spans="1:13" x14ac:dyDescent="0.25">
      <c r="A24" t="s">
        <v>34</v>
      </c>
      <c r="B24" t="s">
        <v>59</v>
      </c>
      <c r="C24">
        <v>8</v>
      </c>
      <c r="D24">
        <v>14</v>
      </c>
      <c r="E24">
        <v>56</v>
      </c>
      <c r="F24">
        <v>1</v>
      </c>
      <c r="H24" s="17">
        <f t="shared" si="3"/>
        <v>0.8</v>
      </c>
      <c r="I24" s="17">
        <f t="shared" si="0"/>
        <v>0.7</v>
      </c>
      <c r="J24" s="17">
        <f t="shared" si="1"/>
        <v>0.56000000000000005</v>
      </c>
      <c r="K24" s="17">
        <f t="shared" si="2"/>
        <v>1</v>
      </c>
      <c r="M24" s="17" t="b">
        <f t="shared" si="4"/>
        <v>0</v>
      </c>
    </row>
    <row r="25" spans="1:13" x14ac:dyDescent="0.25">
      <c r="A25" t="s">
        <v>35</v>
      </c>
      <c r="B25" t="s">
        <v>60</v>
      </c>
      <c r="C25">
        <v>5</v>
      </c>
      <c r="D25">
        <v>20</v>
      </c>
      <c r="E25">
        <v>65</v>
      </c>
      <c r="F25">
        <v>1</v>
      </c>
      <c r="H25" s="17">
        <f t="shared" si="3"/>
        <v>0.5</v>
      </c>
      <c r="I25" s="17">
        <f t="shared" si="0"/>
        <v>1</v>
      </c>
      <c r="J25" s="17">
        <f t="shared" si="1"/>
        <v>0.65</v>
      </c>
      <c r="K25" s="17">
        <f t="shared" si="2"/>
        <v>1</v>
      </c>
      <c r="M25" s="17" t="b">
        <f t="shared" si="4"/>
        <v>0</v>
      </c>
    </row>
    <row r="26" spans="1:13" x14ac:dyDescent="0.25">
      <c r="A26" t="s">
        <v>36</v>
      </c>
      <c r="B26" t="s">
        <v>61</v>
      </c>
      <c r="C26">
        <v>5</v>
      </c>
      <c r="D26">
        <v>20</v>
      </c>
      <c r="E26">
        <v>82</v>
      </c>
      <c r="F26">
        <v>1</v>
      </c>
      <c r="H26" s="17">
        <f t="shared" si="3"/>
        <v>0.5</v>
      </c>
      <c r="I26" s="17">
        <f t="shared" si="0"/>
        <v>1</v>
      </c>
      <c r="J26" s="17">
        <f t="shared" si="1"/>
        <v>0.82</v>
      </c>
      <c r="K26" s="17">
        <f t="shared" si="2"/>
        <v>1</v>
      </c>
      <c r="M26" s="17" t="b">
        <f t="shared" si="4"/>
        <v>0</v>
      </c>
    </row>
    <row r="27" spans="1:13" x14ac:dyDescent="0.25">
      <c r="A27" t="s">
        <v>37</v>
      </c>
      <c r="B27" t="s">
        <v>62</v>
      </c>
      <c r="C27">
        <v>6</v>
      </c>
      <c r="D27">
        <v>15</v>
      </c>
      <c r="E27">
        <v>59</v>
      </c>
      <c r="F27">
        <v>0</v>
      </c>
      <c r="H27" s="17">
        <f t="shared" si="3"/>
        <v>0.6</v>
      </c>
      <c r="I27" s="17">
        <f t="shared" si="0"/>
        <v>0.75</v>
      </c>
      <c r="J27" s="17">
        <f t="shared" si="1"/>
        <v>0.59</v>
      </c>
      <c r="K27" s="17">
        <f t="shared" si="2"/>
        <v>0</v>
      </c>
      <c r="M27" s="17" t="b">
        <f t="shared" si="4"/>
        <v>1</v>
      </c>
    </row>
    <row r="28" spans="1:13" x14ac:dyDescent="0.25">
      <c r="A28" t="s">
        <v>38</v>
      </c>
      <c r="B28" t="s">
        <v>63</v>
      </c>
      <c r="C28">
        <v>6</v>
      </c>
      <c r="D28">
        <v>15</v>
      </c>
      <c r="E28">
        <v>90</v>
      </c>
      <c r="F28">
        <v>1</v>
      </c>
      <c r="H28" s="17">
        <f t="shared" si="3"/>
        <v>0.6</v>
      </c>
      <c r="I28" s="17">
        <f t="shared" si="0"/>
        <v>0.75</v>
      </c>
      <c r="J28" s="17">
        <f t="shared" si="1"/>
        <v>0.9</v>
      </c>
      <c r="K28" s="17">
        <f t="shared" si="2"/>
        <v>1</v>
      </c>
      <c r="M28" s="17" t="b">
        <f t="shared" si="4"/>
        <v>0</v>
      </c>
    </row>
    <row r="31" spans="1:13" x14ac:dyDescent="0.25">
      <c r="A31" s="1" t="s">
        <v>64</v>
      </c>
      <c r="C31">
        <f>MAX(C4:C28)</f>
        <v>10</v>
      </c>
      <c r="D31">
        <f t="shared" ref="D31:F31" si="5">MAX(D4:D28)</f>
        <v>20</v>
      </c>
      <c r="E31">
        <f t="shared" si="5"/>
        <v>95</v>
      </c>
      <c r="F31">
        <f t="shared" si="5"/>
        <v>1</v>
      </c>
      <c r="H31" s="17">
        <f>MAX(H4:H28)</f>
        <v>1</v>
      </c>
      <c r="I31" s="17">
        <f t="shared" ref="I31:K31" si="6">MAX(I4:I28)</f>
        <v>1</v>
      </c>
      <c r="J31" s="17">
        <f t="shared" si="6"/>
        <v>0.95</v>
      </c>
      <c r="K31" s="17">
        <f t="shared" si="6"/>
        <v>1</v>
      </c>
    </row>
    <row r="32" spans="1:13" x14ac:dyDescent="0.25">
      <c r="A32" s="1" t="s">
        <v>65</v>
      </c>
      <c r="C32">
        <f>MIN(C4:C28)</f>
        <v>5</v>
      </c>
      <c r="D32">
        <f t="shared" ref="D32:F32" si="7">MIN(D4:D28)</f>
        <v>7</v>
      </c>
      <c r="E32">
        <f t="shared" si="7"/>
        <v>56</v>
      </c>
      <c r="F32">
        <f t="shared" si="7"/>
        <v>0</v>
      </c>
      <c r="H32" s="17">
        <f>MIN(H4:H28)</f>
        <v>0.5</v>
      </c>
      <c r="I32" s="17">
        <f t="shared" ref="I32:K32" si="8">MIN(I4:I28)</f>
        <v>0.35</v>
      </c>
      <c r="J32" s="17">
        <f t="shared" si="8"/>
        <v>0.56000000000000005</v>
      </c>
      <c r="K32" s="17">
        <f t="shared" si="8"/>
        <v>0</v>
      </c>
    </row>
    <row r="33" spans="1:11" x14ac:dyDescent="0.25">
      <c r="A33" s="1" t="s">
        <v>66</v>
      </c>
      <c r="C33">
        <f>AVERAGE(C4:C28)</f>
        <v>7.44</v>
      </c>
      <c r="D33">
        <f t="shared" ref="D33:F33" si="9">AVERAGE(D4:D28)</f>
        <v>14.04</v>
      </c>
      <c r="E33">
        <f t="shared" si="9"/>
        <v>76.319999999999993</v>
      </c>
      <c r="F33">
        <f t="shared" si="9"/>
        <v>0.8</v>
      </c>
      <c r="H33" s="17">
        <f>AVERAGE(H4:H28)</f>
        <v>0.74400000000000011</v>
      </c>
      <c r="I33" s="17">
        <f t="shared" ref="I33:K33" si="10">AVERAGE(I4:I28)</f>
        <v>0.70200000000000007</v>
      </c>
      <c r="J33" s="17">
        <f t="shared" si="10"/>
        <v>0.76319999999999977</v>
      </c>
      <c r="K33" s="17">
        <f t="shared" si="10"/>
        <v>0.8</v>
      </c>
    </row>
  </sheetData>
  <conditionalFormatting sqref="C4:C28">
    <cfRule type="iconSet" priority="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8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8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8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8 M4:M28">
    <cfRule type="cellIs" dxfId="2" priority="2" operator="lessThan">
      <formula>0.5</formula>
    </cfRule>
  </conditionalFormatting>
  <conditionalFormatting sqref="M4:M28">
    <cfRule type="cellIs" dxfId="1" priority="1" operator="equal">
      <formula>TRUE</formula>
    </cfRule>
  </conditionalFormatting>
  <pageMargins left="0.7" right="0.7" top="0.75" bottom="0.75" header="0.3" footer="0.3"/>
  <pageSetup paperSize="9" scale="62" fitToWidth="0" orientation="landscape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AEC9-1740-4415-A80E-43B22CC6412F}">
  <dimension ref="A1:L14"/>
  <sheetViews>
    <sheetView workbookViewId="0">
      <selection activeCell="A22" sqref="A22"/>
    </sheetView>
  </sheetViews>
  <sheetFormatPr defaultRowHeight="15" x14ac:dyDescent="0.25"/>
  <cols>
    <col min="1" max="1" width="18.42578125" bestFit="1" customWidth="1"/>
    <col min="4" max="4" width="10.7109375" bestFit="1" customWidth="1"/>
    <col min="5" max="5" width="10.7109375" customWidth="1"/>
    <col min="6" max="6" width="10.5703125" bestFit="1" customWidth="1"/>
    <col min="7" max="7" width="10.5703125" customWidth="1"/>
    <col min="8" max="8" width="9.7109375" bestFit="1" customWidth="1"/>
    <col min="9" max="9" width="9.7109375" customWidth="1"/>
  </cols>
  <sheetData>
    <row r="1" spans="1:12" x14ac:dyDescent="0.25">
      <c r="A1" s="1" t="s">
        <v>79</v>
      </c>
      <c r="B1" s="1"/>
      <c r="C1" s="1"/>
      <c r="D1" s="1" t="s">
        <v>96</v>
      </c>
    </row>
    <row r="4" spans="1:12" x14ac:dyDescent="0.25">
      <c r="A4" s="29" t="s">
        <v>80</v>
      </c>
      <c r="B4" s="24" t="s">
        <v>12</v>
      </c>
      <c r="C4" s="24">
        <v>3</v>
      </c>
      <c r="D4" s="25" t="s">
        <v>91</v>
      </c>
      <c r="E4" s="25">
        <v>4</v>
      </c>
      <c r="F4" s="26" t="s">
        <v>92</v>
      </c>
      <c r="G4" s="26">
        <v>5</v>
      </c>
      <c r="H4" s="27" t="s">
        <v>93</v>
      </c>
      <c r="I4" s="27">
        <v>3</v>
      </c>
      <c r="J4" s="28" t="s">
        <v>94</v>
      </c>
      <c r="K4" s="28">
        <v>1</v>
      </c>
      <c r="L4" s="1" t="s">
        <v>95</v>
      </c>
    </row>
    <row r="5" spans="1:12" x14ac:dyDescent="0.25">
      <c r="A5" s="30" t="s">
        <v>82</v>
      </c>
      <c r="B5" s="19">
        <v>5</v>
      </c>
      <c r="C5" s="19">
        <f>B5*C$4</f>
        <v>15</v>
      </c>
      <c r="D5" s="20">
        <v>1</v>
      </c>
      <c r="E5" s="20">
        <f>D5*E$4</f>
        <v>4</v>
      </c>
      <c r="F5" s="21">
        <v>3</v>
      </c>
      <c r="G5" s="21">
        <f>F5*G$4</f>
        <v>15</v>
      </c>
      <c r="H5" s="22">
        <v>1</v>
      </c>
      <c r="I5" s="22">
        <f>H5*I$4</f>
        <v>3</v>
      </c>
      <c r="J5" s="23">
        <v>4</v>
      </c>
      <c r="K5" s="23">
        <f>J5*K$4</f>
        <v>4</v>
      </c>
      <c r="L5">
        <f>C5+E5+G5+I5+K5</f>
        <v>41</v>
      </c>
    </row>
    <row r="6" spans="1:12" x14ac:dyDescent="0.25">
      <c r="A6" s="30" t="s">
        <v>83</v>
      </c>
      <c r="B6" s="19">
        <v>4</v>
      </c>
      <c r="C6" s="19">
        <f t="shared" ref="C6:C14" si="0">B6*C$4</f>
        <v>12</v>
      </c>
      <c r="D6" s="20">
        <v>3</v>
      </c>
      <c r="E6" s="20">
        <f t="shared" ref="E6" si="1">D6*E$4</f>
        <v>12</v>
      </c>
      <c r="F6" s="21">
        <v>1</v>
      </c>
      <c r="G6" s="21">
        <f t="shared" ref="G6" si="2">F6*G$4</f>
        <v>5</v>
      </c>
      <c r="H6" s="22">
        <v>2</v>
      </c>
      <c r="I6" s="22">
        <f t="shared" ref="I6" si="3">H6*I$4</f>
        <v>6</v>
      </c>
      <c r="J6" s="23">
        <v>5</v>
      </c>
      <c r="K6" s="23">
        <f t="shared" ref="K6" si="4">J6*K$4</f>
        <v>5</v>
      </c>
      <c r="L6">
        <f>C6+E6+G6+I6+K6</f>
        <v>40</v>
      </c>
    </row>
    <row r="7" spans="1:12" x14ac:dyDescent="0.25">
      <c r="A7" s="30" t="s">
        <v>84</v>
      </c>
      <c r="B7" s="19">
        <v>2</v>
      </c>
      <c r="C7" s="19">
        <f t="shared" si="0"/>
        <v>6</v>
      </c>
      <c r="D7" s="20">
        <v>1</v>
      </c>
      <c r="E7" s="20">
        <f t="shared" ref="E7" si="5">D7*E$4</f>
        <v>4</v>
      </c>
      <c r="F7" s="21">
        <v>5</v>
      </c>
      <c r="G7" s="21">
        <f t="shared" ref="G7" si="6">F7*G$4</f>
        <v>25</v>
      </c>
      <c r="H7" s="22">
        <v>5</v>
      </c>
      <c r="I7" s="22">
        <f t="shared" ref="I7" si="7">H7*I$4</f>
        <v>15</v>
      </c>
      <c r="J7" s="23">
        <v>1</v>
      </c>
      <c r="K7" s="23">
        <f t="shared" ref="K7" si="8">J7*K$4</f>
        <v>1</v>
      </c>
      <c r="L7">
        <f t="shared" ref="L7:L14" si="9">C7+E7+G7+I7+K7</f>
        <v>51</v>
      </c>
    </row>
    <row r="8" spans="1:12" x14ac:dyDescent="0.25">
      <c r="A8" s="30" t="s">
        <v>85</v>
      </c>
      <c r="B8" s="19">
        <v>5</v>
      </c>
      <c r="C8" s="19">
        <f t="shared" si="0"/>
        <v>15</v>
      </c>
      <c r="D8" s="20">
        <v>1</v>
      </c>
      <c r="E8" s="20">
        <f t="shared" ref="E8" si="10">D8*E$4</f>
        <v>4</v>
      </c>
      <c r="F8" s="21">
        <v>4</v>
      </c>
      <c r="G8" s="21">
        <f t="shared" ref="G8" si="11">F8*G$4</f>
        <v>20</v>
      </c>
      <c r="H8" s="22">
        <v>3</v>
      </c>
      <c r="I8" s="22">
        <f t="shared" ref="I8" si="12">H8*I$4</f>
        <v>9</v>
      </c>
      <c r="J8" s="23">
        <v>3</v>
      </c>
      <c r="K8" s="23">
        <f t="shared" ref="K8" si="13">J8*K$4</f>
        <v>3</v>
      </c>
      <c r="L8">
        <f t="shared" si="9"/>
        <v>51</v>
      </c>
    </row>
    <row r="9" spans="1:12" x14ac:dyDescent="0.25">
      <c r="A9" s="30" t="s">
        <v>81</v>
      </c>
      <c r="B9" s="19">
        <v>4</v>
      </c>
      <c r="C9" s="19">
        <f t="shared" si="0"/>
        <v>12</v>
      </c>
      <c r="D9" s="20">
        <v>4</v>
      </c>
      <c r="E9" s="20">
        <f t="shared" ref="E9" si="14">D9*E$4</f>
        <v>16</v>
      </c>
      <c r="F9" s="21">
        <v>3</v>
      </c>
      <c r="G9" s="21">
        <f t="shared" ref="G9" si="15">F9*G$4</f>
        <v>15</v>
      </c>
      <c r="H9" s="22">
        <v>3</v>
      </c>
      <c r="I9" s="22">
        <f t="shared" ref="I9" si="16">H9*I$4</f>
        <v>9</v>
      </c>
      <c r="J9" s="23">
        <v>3</v>
      </c>
      <c r="K9" s="23">
        <f t="shared" ref="K9" si="17">J9*K$4</f>
        <v>3</v>
      </c>
      <c r="L9">
        <f t="shared" si="9"/>
        <v>55</v>
      </c>
    </row>
    <row r="10" spans="1:12" x14ac:dyDescent="0.25">
      <c r="A10" s="30" t="s">
        <v>86</v>
      </c>
      <c r="B10" s="19">
        <v>4</v>
      </c>
      <c r="C10" s="19">
        <f t="shared" si="0"/>
        <v>12</v>
      </c>
      <c r="D10" s="20">
        <v>5</v>
      </c>
      <c r="E10" s="20">
        <f t="shared" ref="E10" si="18">D10*E$4</f>
        <v>20</v>
      </c>
      <c r="F10" s="21">
        <v>1</v>
      </c>
      <c r="G10" s="21">
        <f t="shared" ref="G10" si="19">F10*G$4</f>
        <v>5</v>
      </c>
      <c r="H10" s="22">
        <v>5</v>
      </c>
      <c r="I10" s="22">
        <f t="shared" ref="I10" si="20">H10*I$4</f>
        <v>15</v>
      </c>
      <c r="J10" s="23">
        <v>5</v>
      </c>
      <c r="K10" s="23">
        <f t="shared" ref="K10" si="21">J10*K$4</f>
        <v>5</v>
      </c>
      <c r="L10">
        <f t="shared" si="9"/>
        <v>57</v>
      </c>
    </row>
    <row r="11" spans="1:12" x14ac:dyDescent="0.25">
      <c r="A11" s="30" t="s">
        <v>87</v>
      </c>
      <c r="B11" s="19">
        <v>4</v>
      </c>
      <c r="C11" s="19">
        <f t="shared" si="0"/>
        <v>12</v>
      </c>
      <c r="D11" s="20">
        <v>5</v>
      </c>
      <c r="E11" s="20">
        <f t="shared" ref="E11" si="22">D11*E$4</f>
        <v>20</v>
      </c>
      <c r="F11" s="21">
        <v>3</v>
      </c>
      <c r="G11" s="21">
        <f t="shared" ref="G11" si="23">F11*G$4</f>
        <v>15</v>
      </c>
      <c r="H11" s="22">
        <v>5</v>
      </c>
      <c r="I11" s="22">
        <f t="shared" ref="I11" si="24">H11*I$4</f>
        <v>15</v>
      </c>
      <c r="J11" s="23">
        <v>5</v>
      </c>
      <c r="K11" s="23">
        <f t="shared" ref="K11" si="25">J11*K$4</f>
        <v>5</v>
      </c>
      <c r="L11">
        <f>C11+E11+G11+I11+K11</f>
        <v>67</v>
      </c>
    </row>
    <row r="12" spans="1:12" x14ac:dyDescent="0.25">
      <c r="A12" s="30" t="s">
        <v>88</v>
      </c>
      <c r="B12" s="19">
        <v>2</v>
      </c>
      <c r="C12" s="19">
        <f t="shared" si="0"/>
        <v>6</v>
      </c>
      <c r="D12" s="20">
        <v>2</v>
      </c>
      <c r="E12" s="20">
        <f t="shared" ref="E12" si="26">D12*E$4</f>
        <v>8</v>
      </c>
      <c r="F12" s="21">
        <v>1</v>
      </c>
      <c r="G12" s="21">
        <f t="shared" ref="G12" si="27">F12*G$4</f>
        <v>5</v>
      </c>
      <c r="H12" s="22">
        <v>5</v>
      </c>
      <c r="I12" s="22">
        <f t="shared" ref="I12" si="28">H12*I$4</f>
        <v>15</v>
      </c>
      <c r="J12" s="23">
        <v>2</v>
      </c>
      <c r="K12" s="23">
        <f t="shared" ref="K12" si="29">J12*K$4</f>
        <v>2</v>
      </c>
      <c r="L12">
        <f t="shared" si="9"/>
        <v>36</v>
      </c>
    </row>
    <row r="13" spans="1:12" x14ac:dyDescent="0.25">
      <c r="A13" s="30" t="s">
        <v>89</v>
      </c>
      <c r="B13" s="19">
        <v>3</v>
      </c>
      <c r="C13" s="19">
        <f t="shared" si="0"/>
        <v>9</v>
      </c>
      <c r="D13" s="20">
        <v>3</v>
      </c>
      <c r="E13" s="20">
        <f t="shared" ref="E13" si="30">D13*E$4</f>
        <v>12</v>
      </c>
      <c r="F13" s="21">
        <v>4</v>
      </c>
      <c r="G13" s="21">
        <f t="shared" ref="G13" si="31">F13*G$4</f>
        <v>20</v>
      </c>
      <c r="H13" s="22">
        <v>1</v>
      </c>
      <c r="I13" s="22">
        <f t="shared" ref="I13" si="32">H13*I$4</f>
        <v>3</v>
      </c>
      <c r="J13" s="23">
        <v>4</v>
      </c>
      <c r="K13" s="23">
        <f t="shared" ref="K13" si="33">J13*K$4</f>
        <v>4</v>
      </c>
      <c r="L13">
        <f t="shared" si="9"/>
        <v>48</v>
      </c>
    </row>
    <row r="14" spans="1:12" x14ac:dyDescent="0.25">
      <c r="A14" s="30" t="s">
        <v>90</v>
      </c>
      <c r="B14" s="19">
        <v>4</v>
      </c>
      <c r="C14" s="19">
        <f t="shared" si="0"/>
        <v>12</v>
      </c>
      <c r="D14" s="20">
        <v>1</v>
      </c>
      <c r="E14" s="20">
        <f t="shared" ref="E14" si="34">D14*E$4</f>
        <v>4</v>
      </c>
      <c r="F14" s="21">
        <v>5</v>
      </c>
      <c r="G14" s="21">
        <f t="shared" ref="G14" si="35">F14*G$4</f>
        <v>25</v>
      </c>
      <c r="H14" s="22">
        <v>1</v>
      </c>
      <c r="I14" s="22">
        <f t="shared" ref="I14" si="36">H14*I$4</f>
        <v>3</v>
      </c>
      <c r="J14" s="23">
        <v>5</v>
      </c>
      <c r="K14" s="23">
        <f t="shared" ref="K14" si="37">J14*K$4</f>
        <v>5</v>
      </c>
      <c r="L14">
        <f t="shared" si="9"/>
        <v>49</v>
      </c>
    </row>
  </sheetData>
  <conditionalFormatting sqref="L5:L14">
    <cfRule type="top10" dxfId="0" priority="1" percent="1" rank="10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AB0C-42A1-4868-AD15-CF6DA3F00C73}">
  <dimension ref="A1:K106"/>
  <sheetViews>
    <sheetView workbookViewId="0">
      <selection activeCell="A2" sqref="A2:K101"/>
    </sheetView>
  </sheetViews>
  <sheetFormatPr defaultRowHeight="15" x14ac:dyDescent="0.25"/>
  <cols>
    <col min="2" max="2" width="12" bestFit="1" customWidth="1"/>
    <col min="3" max="3" width="10.42578125" bestFit="1" customWidth="1"/>
    <col min="4" max="4" width="34.85546875" bestFit="1" customWidth="1"/>
    <col min="5" max="5" width="10" bestFit="1" customWidth="1"/>
    <col min="6" max="6" width="11.5703125" bestFit="1" customWidth="1"/>
    <col min="8" max="8" width="15.140625" bestFit="1" customWidth="1"/>
    <col min="9" max="9" width="11.85546875" customWidth="1"/>
    <col min="10" max="10" width="13.42578125" customWidth="1"/>
    <col min="11" max="11" width="18.5703125" customWidth="1"/>
  </cols>
  <sheetData>
    <row r="1" spans="1:11" ht="75" x14ac:dyDescent="0.25">
      <c r="A1" s="31" t="s">
        <v>97</v>
      </c>
      <c r="B1" s="31" t="s">
        <v>265</v>
      </c>
      <c r="C1" s="31" t="s">
        <v>267</v>
      </c>
      <c r="D1" s="31" t="s">
        <v>160</v>
      </c>
      <c r="E1" s="31" t="s">
        <v>161</v>
      </c>
      <c r="F1" s="31" t="s">
        <v>162</v>
      </c>
      <c r="G1" s="31" t="s">
        <v>163</v>
      </c>
      <c r="H1" s="31" t="s">
        <v>266</v>
      </c>
      <c r="I1" s="31" t="s">
        <v>344</v>
      </c>
      <c r="J1" s="31" t="s">
        <v>345</v>
      </c>
      <c r="K1" s="31" t="s">
        <v>164</v>
      </c>
    </row>
    <row r="2" spans="1:11" x14ac:dyDescent="0.25">
      <c r="A2" t="s">
        <v>100</v>
      </c>
      <c r="B2">
        <v>951</v>
      </c>
      <c r="C2" cm="1">
        <f t="array" aca="1" ref="C2" ca="1">_xlfn.UNIQUE(RANDBETWEEN(1111,9999))</f>
        <v>1495</v>
      </c>
      <c r="D2" t="s">
        <v>159</v>
      </c>
      <c r="E2" s="4">
        <v>156</v>
      </c>
      <c r="F2" s="4">
        <v>258.21638153398334</v>
      </c>
      <c r="G2" s="4">
        <f>F2-E2</f>
        <v>102.21638153398334</v>
      </c>
      <c r="H2" s="4">
        <f>IF(F2&gt;50,0.2*G2,0.1*G2)</f>
        <v>20.443276306796669</v>
      </c>
      <c r="I2" t="s">
        <v>42</v>
      </c>
      <c r="J2" t="s">
        <v>20</v>
      </c>
      <c r="K2" t="s">
        <v>214</v>
      </c>
    </row>
    <row r="3" spans="1:11" x14ac:dyDescent="0.25">
      <c r="A3" t="s">
        <v>107</v>
      </c>
      <c r="B3">
        <v>951</v>
      </c>
      <c r="C3" cm="1">
        <f t="array" aca="1" ref="C3" ca="1">_xlfn.UNIQUE(RANDBETWEEN(1111,9999))</f>
        <v>9124</v>
      </c>
      <c r="D3" t="s">
        <v>152</v>
      </c>
      <c r="E3" s="4">
        <v>136</v>
      </c>
      <c r="F3" s="4">
        <v>191.55938045016876</v>
      </c>
      <c r="G3" s="4">
        <f>F3-E3</f>
        <v>55.55938045016876</v>
      </c>
      <c r="H3" s="4">
        <f>IF(F3&gt;50,0.2*G3,0.1*G3)</f>
        <v>11.111876090033753</v>
      </c>
      <c r="I3" t="s">
        <v>337</v>
      </c>
      <c r="J3" t="s">
        <v>19</v>
      </c>
      <c r="K3" t="s">
        <v>258</v>
      </c>
    </row>
    <row r="4" spans="1:11" x14ac:dyDescent="0.25">
      <c r="A4" t="s">
        <v>104</v>
      </c>
      <c r="B4">
        <v>952</v>
      </c>
      <c r="C4" cm="1">
        <f t="array" aca="1" ref="C4" ca="1">_xlfn.UNIQUE(RANDBETWEEN(1111,9999))</f>
        <v>9638</v>
      </c>
      <c r="D4" t="s">
        <v>140</v>
      </c>
      <c r="E4" s="4">
        <v>177</v>
      </c>
      <c r="F4" s="4">
        <v>266.95288693712013</v>
      </c>
      <c r="G4" s="4">
        <f>F4-E4</f>
        <v>89.952886937120127</v>
      </c>
      <c r="H4" s="4">
        <f>IF(F4&gt;50,0.2*G4,0.1*G4)</f>
        <v>17.990577387424025</v>
      </c>
      <c r="I4" t="s">
        <v>288</v>
      </c>
      <c r="J4" t="s">
        <v>20</v>
      </c>
      <c r="K4" t="s">
        <v>195</v>
      </c>
    </row>
    <row r="5" spans="1:11" x14ac:dyDescent="0.25">
      <c r="A5" t="s">
        <v>108</v>
      </c>
      <c r="B5">
        <v>952</v>
      </c>
      <c r="C5" cm="1">
        <f t="array" aca="1" ref="C5" ca="1">_xlfn.UNIQUE(RANDBETWEEN(1111,9999))</f>
        <v>1597</v>
      </c>
      <c r="D5" t="s">
        <v>117</v>
      </c>
      <c r="E5" s="4">
        <v>234</v>
      </c>
      <c r="F5" s="4">
        <v>243.0419889060606</v>
      </c>
      <c r="G5" s="4">
        <f>F5-E5</f>
        <v>9.0419889060605954</v>
      </c>
      <c r="H5" s="4">
        <f>IF(F5&gt;50,0.2*G5,0.1*G5)</f>
        <v>1.8083977812121192</v>
      </c>
      <c r="I5" t="s">
        <v>312</v>
      </c>
      <c r="J5" t="s">
        <v>272</v>
      </c>
      <c r="K5" t="s">
        <v>223</v>
      </c>
    </row>
    <row r="6" spans="1:11" x14ac:dyDescent="0.25">
      <c r="A6" t="s">
        <v>107</v>
      </c>
      <c r="B6">
        <v>953</v>
      </c>
      <c r="C6" cm="1">
        <f t="array" aca="1" ref="C6" ca="1">_xlfn.UNIQUE(RANDBETWEEN(1111,9999))</f>
        <v>9944</v>
      </c>
      <c r="D6" t="s">
        <v>143</v>
      </c>
      <c r="E6" s="4">
        <v>537</v>
      </c>
      <c r="F6" s="4">
        <v>712.45490900054597</v>
      </c>
      <c r="G6" s="4">
        <f>F6-E6</f>
        <v>175.45490900054597</v>
      </c>
      <c r="H6" s="4">
        <f>IF(F6&gt;50,0.2*G6,0.1*G6)</f>
        <v>35.090981800109198</v>
      </c>
      <c r="I6" t="s">
        <v>290</v>
      </c>
      <c r="J6" t="s">
        <v>19</v>
      </c>
      <c r="K6" t="s">
        <v>198</v>
      </c>
    </row>
    <row r="7" spans="1:11" x14ac:dyDescent="0.25">
      <c r="A7" t="s">
        <v>104</v>
      </c>
      <c r="B7">
        <v>953</v>
      </c>
      <c r="C7" cm="1">
        <f t="array" aca="1" ref="C7" ca="1">_xlfn.UNIQUE(RANDBETWEEN(1111,9999))</f>
        <v>1972</v>
      </c>
      <c r="D7" t="s">
        <v>138</v>
      </c>
      <c r="E7" s="4">
        <v>656</v>
      </c>
      <c r="F7" s="4">
        <v>979.87612067343707</v>
      </c>
      <c r="G7" s="4">
        <f>F7-E7</f>
        <v>323.87612067343707</v>
      </c>
      <c r="H7" s="4">
        <f>IF(F7&gt;50,0.2*G7,0.1*G7)</f>
        <v>64.77522413468742</v>
      </c>
      <c r="I7" t="s">
        <v>327</v>
      </c>
      <c r="J7" t="s">
        <v>272</v>
      </c>
      <c r="K7" t="s">
        <v>243</v>
      </c>
    </row>
    <row r="8" spans="1:11" x14ac:dyDescent="0.25">
      <c r="A8" t="s">
        <v>99</v>
      </c>
      <c r="B8">
        <v>954</v>
      </c>
      <c r="C8" cm="1">
        <f t="array" aca="1" ref="C8" ca="1">_xlfn.UNIQUE(RANDBETWEEN(1111,9999))</f>
        <v>2071</v>
      </c>
      <c r="D8" t="s">
        <v>134</v>
      </c>
      <c r="E8" s="4">
        <v>329</v>
      </c>
      <c r="F8" s="4">
        <v>426.37174997531514</v>
      </c>
      <c r="G8" s="4">
        <f>F8-E8</f>
        <v>97.37174997531514</v>
      </c>
      <c r="H8" s="4">
        <f>IF(F8&gt;50,0.2*G8,0.1*G8)</f>
        <v>19.474349995063029</v>
      </c>
      <c r="I8" t="s">
        <v>53</v>
      </c>
      <c r="J8" t="s">
        <v>22</v>
      </c>
      <c r="K8" t="s">
        <v>189</v>
      </c>
    </row>
    <row r="9" spans="1:11" x14ac:dyDescent="0.25">
      <c r="A9" t="s">
        <v>102</v>
      </c>
      <c r="B9">
        <v>954</v>
      </c>
      <c r="C9" cm="1">
        <f t="array" aca="1" ref="C9" ca="1">_xlfn.UNIQUE(RANDBETWEEN(1111,9999))</f>
        <v>4692</v>
      </c>
      <c r="D9" t="s">
        <v>146</v>
      </c>
      <c r="E9" s="4">
        <v>718</v>
      </c>
      <c r="F9" s="4">
        <v>1008.7158531538063</v>
      </c>
      <c r="G9" s="4">
        <f>F9-E9</f>
        <v>290.71585315380628</v>
      </c>
      <c r="H9" s="4">
        <f>IF(F9&gt;50,0.2*G9,0.1*G9)</f>
        <v>58.143170630761261</v>
      </c>
      <c r="I9" t="s">
        <v>332</v>
      </c>
      <c r="J9" t="s">
        <v>23</v>
      </c>
      <c r="K9" t="s">
        <v>252</v>
      </c>
    </row>
    <row r="10" spans="1:11" x14ac:dyDescent="0.25">
      <c r="A10" t="s">
        <v>106</v>
      </c>
      <c r="B10">
        <v>954</v>
      </c>
      <c r="C10" cm="1">
        <f t="array" aca="1" ref="C10" ca="1">_xlfn.UNIQUE(RANDBETWEEN(1111,9999))</f>
        <v>3188</v>
      </c>
      <c r="D10" t="s">
        <v>151</v>
      </c>
      <c r="E10" s="4">
        <v>719</v>
      </c>
      <c r="F10" s="4">
        <v>831.43511629932004</v>
      </c>
      <c r="G10" s="4">
        <f>F10-E10</f>
        <v>112.43511629932004</v>
      </c>
      <c r="H10" s="4">
        <f>IF(F10&gt;50,0.2*G10,0.1*G10)</f>
        <v>22.48702325986401</v>
      </c>
      <c r="I10" t="s">
        <v>45</v>
      </c>
      <c r="J10" t="s">
        <v>268</v>
      </c>
      <c r="K10" t="s">
        <v>257</v>
      </c>
    </row>
    <row r="11" spans="1:11" x14ac:dyDescent="0.25">
      <c r="A11" t="s">
        <v>99</v>
      </c>
      <c r="B11">
        <v>955</v>
      </c>
      <c r="C11" cm="1">
        <f t="array" aca="1" ref="C11" ca="1">_xlfn.UNIQUE(RANDBETWEEN(1111,9999))</f>
        <v>2914</v>
      </c>
      <c r="D11" t="s">
        <v>122</v>
      </c>
      <c r="E11" s="4">
        <v>652</v>
      </c>
      <c r="F11" s="4">
        <v>881.30535610814354</v>
      </c>
      <c r="G11" s="4">
        <f>F11-E11</f>
        <v>229.30535610814354</v>
      </c>
      <c r="H11" s="4">
        <f>IF(F11&gt;50,0.2*G11,0.1*G11)</f>
        <v>45.861071221628713</v>
      </c>
      <c r="I11" t="s">
        <v>51</v>
      </c>
      <c r="J11" t="s">
        <v>268</v>
      </c>
      <c r="K11" t="s">
        <v>177</v>
      </c>
    </row>
    <row r="12" spans="1:11" x14ac:dyDescent="0.25">
      <c r="A12" t="s">
        <v>98</v>
      </c>
      <c r="B12">
        <v>955</v>
      </c>
      <c r="C12" cm="1">
        <f t="array" aca="1" ref="C12" ca="1">_xlfn.UNIQUE(RANDBETWEEN(1111,9999))</f>
        <v>1778</v>
      </c>
      <c r="D12" t="s">
        <v>138</v>
      </c>
      <c r="E12" s="4">
        <v>62</v>
      </c>
      <c r="F12" s="4">
        <v>93.376004159430934</v>
      </c>
      <c r="G12" s="4">
        <f>F12-E12</f>
        <v>31.376004159430934</v>
      </c>
      <c r="H12" s="4">
        <f>IF(F12&gt;50,0.2*G12,0.1*G12)</f>
        <v>6.2752008318861874</v>
      </c>
      <c r="I12" t="s">
        <v>57</v>
      </c>
      <c r="J12" t="s">
        <v>272</v>
      </c>
      <c r="K12" t="s">
        <v>193</v>
      </c>
    </row>
    <row r="13" spans="1:11" x14ac:dyDescent="0.25">
      <c r="A13" t="s">
        <v>99</v>
      </c>
      <c r="B13">
        <v>955</v>
      </c>
      <c r="C13" cm="1">
        <f t="array" aca="1" ref="C13" ca="1">_xlfn.UNIQUE(RANDBETWEEN(1111,9999))</f>
        <v>7839</v>
      </c>
      <c r="D13" t="s">
        <v>146</v>
      </c>
      <c r="E13" s="4">
        <v>259</v>
      </c>
      <c r="F13" s="4">
        <v>481.05378825856428</v>
      </c>
      <c r="G13" s="4">
        <f>F13-E13</f>
        <v>222.05378825856428</v>
      </c>
      <c r="H13" s="4">
        <f>IF(F13&gt;50,0.2*G13,0.1*G13)</f>
        <v>44.410757651712856</v>
      </c>
      <c r="I13" t="s">
        <v>293</v>
      </c>
      <c r="J13" t="s">
        <v>30</v>
      </c>
      <c r="K13" t="s">
        <v>201</v>
      </c>
    </row>
    <row r="14" spans="1:11" x14ac:dyDescent="0.25">
      <c r="A14" t="s">
        <v>106</v>
      </c>
      <c r="B14">
        <v>956</v>
      </c>
      <c r="C14" cm="1">
        <f t="array" aca="1" ref="C14" ca="1">_xlfn.UNIQUE(RANDBETWEEN(1111,9999))</f>
        <v>3532</v>
      </c>
      <c r="D14" t="s">
        <v>130</v>
      </c>
      <c r="E14" s="4">
        <v>84</v>
      </c>
      <c r="F14" s="4">
        <v>135.3835941807107</v>
      </c>
      <c r="G14" s="4">
        <f>F14-E14</f>
        <v>51.383594180710702</v>
      </c>
      <c r="H14" s="4">
        <f>IF(F14&gt;50,0.2*G14,0.1*G14)</f>
        <v>10.276718836142141</v>
      </c>
      <c r="I14" t="s">
        <v>280</v>
      </c>
      <c r="J14" t="s">
        <v>20</v>
      </c>
      <c r="K14" t="s">
        <v>185</v>
      </c>
    </row>
    <row r="15" spans="1:11" x14ac:dyDescent="0.25">
      <c r="A15" t="s">
        <v>98</v>
      </c>
      <c r="B15">
        <v>956</v>
      </c>
      <c r="C15" cm="1">
        <f t="array" aca="1" ref="C15" ca="1">_xlfn.UNIQUE(RANDBETWEEN(1111,9999))</f>
        <v>9694</v>
      </c>
      <c r="D15" t="s">
        <v>123</v>
      </c>
      <c r="E15" s="4">
        <v>666</v>
      </c>
      <c r="F15" s="4">
        <v>928.5549276159054</v>
      </c>
      <c r="G15" s="4">
        <f>F15-E15</f>
        <v>262.5549276159054</v>
      </c>
      <c r="H15" s="4">
        <f>IF(F15&gt;50,0.2*G15,0.1*G15)</f>
        <v>52.510985523181084</v>
      </c>
      <c r="I15" t="s">
        <v>61</v>
      </c>
      <c r="J15" t="s">
        <v>22</v>
      </c>
      <c r="K15" t="s">
        <v>229</v>
      </c>
    </row>
    <row r="16" spans="1:11" x14ac:dyDescent="0.25">
      <c r="A16" t="s">
        <v>109</v>
      </c>
      <c r="B16">
        <v>956</v>
      </c>
      <c r="C16" cm="1">
        <f t="array" aca="1" ref="C16" ca="1">_xlfn.UNIQUE(RANDBETWEEN(1111,9999))</f>
        <v>6210</v>
      </c>
      <c r="D16" t="s">
        <v>142</v>
      </c>
      <c r="E16" s="4">
        <v>180</v>
      </c>
      <c r="F16" s="4">
        <v>213.00711341248135</v>
      </c>
      <c r="G16" s="4">
        <f>F16-E16</f>
        <v>33.007113412481345</v>
      </c>
      <c r="H16" s="4">
        <f>IF(F16&gt;50,0.2*G16,0.1*G16)</f>
        <v>6.6014226824962696</v>
      </c>
      <c r="I16" t="s">
        <v>329</v>
      </c>
      <c r="J16" t="s">
        <v>19</v>
      </c>
      <c r="K16" t="s">
        <v>248</v>
      </c>
    </row>
    <row r="17" spans="1:11" x14ac:dyDescent="0.25">
      <c r="A17" t="s">
        <v>100</v>
      </c>
      <c r="B17">
        <v>956</v>
      </c>
      <c r="C17" cm="1">
        <f t="array" aca="1" ref="C17" ca="1">_xlfn.UNIQUE(RANDBETWEEN(1111,9999))</f>
        <v>6207</v>
      </c>
      <c r="D17" t="s">
        <v>144</v>
      </c>
      <c r="E17" s="4">
        <v>531</v>
      </c>
      <c r="F17" s="4">
        <v>680.41068121945386</v>
      </c>
      <c r="G17" s="4">
        <f>F17-E17</f>
        <v>149.41068121945386</v>
      </c>
      <c r="H17" s="4">
        <f>IF(F17&gt;50,0.2*G17,0.1*G17)</f>
        <v>29.882136243890773</v>
      </c>
      <c r="I17" t="s">
        <v>330</v>
      </c>
      <c r="J17" t="s">
        <v>24</v>
      </c>
      <c r="K17" t="s">
        <v>250</v>
      </c>
    </row>
    <row r="18" spans="1:11" x14ac:dyDescent="0.25">
      <c r="A18" t="s">
        <v>104</v>
      </c>
      <c r="B18">
        <v>958</v>
      </c>
      <c r="C18" cm="1">
        <f t="array" aca="1" ref="C18" ca="1">_xlfn.UNIQUE(RANDBETWEEN(1111,9999))</f>
        <v>4393</v>
      </c>
      <c r="D18" t="s">
        <v>116</v>
      </c>
      <c r="E18" s="4">
        <v>701</v>
      </c>
      <c r="F18" s="4">
        <v>842.94487777618622</v>
      </c>
      <c r="G18" s="4">
        <f>F18-E18</f>
        <v>141.94487777618622</v>
      </c>
      <c r="H18" s="4">
        <f>IF(F18&gt;50,0.2*G18,0.1*G18)</f>
        <v>28.388975555237245</v>
      </c>
      <c r="I18" t="s">
        <v>45</v>
      </c>
      <c r="J18" t="s">
        <v>30</v>
      </c>
      <c r="K18" t="s">
        <v>171</v>
      </c>
    </row>
    <row r="19" spans="1:11" x14ac:dyDescent="0.25">
      <c r="A19" t="s">
        <v>108</v>
      </c>
      <c r="B19">
        <v>958</v>
      </c>
      <c r="C19" cm="1">
        <f t="array" aca="1" ref="C19" ca="1">_xlfn.UNIQUE(RANDBETWEEN(1111,9999))</f>
        <v>1779</v>
      </c>
      <c r="D19" t="s">
        <v>130</v>
      </c>
      <c r="E19" s="4">
        <v>262</v>
      </c>
      <c r="F19" s="4">
        <v>388.89968421403586</v>
      </c>
      <c r="G19" s="4">
        <f>F19-E19</f>
        <v>126.89968421403586</v>
      </c>
      <c r="H19" s="4">
        <f>IF(F19&gt;50,0.2*G19,0.1*G19)</f>
        <v>25.379936842807172</v>
      </c>
      <c r="I19" t="s">
        <v>323</v>
      </c>
      <c r="J19" t="s">
        <v>20</v>
      </c>
      <c r="K19" t="s">
        <v>235</v>
      </c>
    </row>
    <row r="20" spans="1:11" x14ac:dyDescent="0.25">
      <c r="A20" t="s">
        <v>103</v>
      </c>
      <c r="B20">
        <v>958</v>
      </c>
      <c r="C20" cm="1">
        <f t="array" aca="1" ref="C20" ca="1">_xlfn.UNIQUE(RANDBETWEEN(1111,9999))</f>
        <v>2996</v>
      </c>
      <c r="D20" t="s">
        <v>137</v>
      </c>
      <c r="E20" s="4">
        <v>293</v>
      </c>
      <c r="F20" s="4">
        <v>519.0475766936155</v>
      </c>
      <c r="G20" s="4">
        <f>F20-E20</f>
        <v>226.0475766936155</v>
      </c>
      <c r="H20" s="4">
        <f>IF(F20&gt;50,0.2*G20,0.1*G20)</f>
        <v>45.209515338723101</v>
      </c>
      <c r="I20" t="s">
        <v>46</v>
      </c>
      <c r="J20" t="s">
        <v>23</v>
      </c>
      <c r="K20" t="s">
        <v>242</v>
      </c>
    </row>
    <row r="21" spans="1:11" x14ac:dyDescent="0.25">
      <c r="A21" t="s">
        <v>106</v>
      </c>
      <c r="B21">
        <v>961</v>
      </c>
      <c r="C21" cm="1">
        <f t="array" aca="1" ref="C21" ca="1">_xlfn.UNIQUE(RANDBETWEEN(1111,9999))</f>
        <v>5716</v>
      </c>
      <c r="D21" t="s">
        <v>118</v>
      </c>
      <c r="E21" s="4">
        <v>635</v>
      </c>
      <c r="F21" s="4">
        <v>1071.451005578007</v>
      </c>
      <c r="G21" s="4">
        <f>F21-E21</f>
        <v>436.45100557800697</v>
      </c>
      <c r="H21" s="4">
        <f>IF(F21&gt;50,0.2*G21,0.1*G21)</f>
        <v>87.290201115601405</v>
      </c>
      <c r="I21" t="s">
        <v>43</v>
      </c>
      <c r="J21" t="s">
        <v>272</v>
      </c>
      <c r="K21" t="s">
        <v>173</v>
      </c>
    </row>
    <row r="22" spans="1:11" x14ac:dyDescent="0.25">
      <c r="A22" t="s">
        <v>106</v>
      </c>
      <c r="B22">
        <v>962</v>
      </c>
      <c r="C22" cm="1">
        <f t="array" aca="1" ref="C22" ca="1">_xlfn.UNIQUE(RANDBETWEEN(1111,9999))</f>
        <v>7276</v>
      </c>
      <c r="D22" t="s">
        <v>140</v>
      </c>
      <c r="E22" s="4">
        <v>699</v>
      </c>
      <c r="F22" s="4">
        <v>1279.5848039144357</v>
      </c>
      <c r="G22" s="4">
        <f>F22-E22</f>
        <v>580.58480391443572</v>
      </c>
      <c r="H22" s="4">
        <f>IF(F22&gt;50,0.2*G22,0.1*G22)</f>
        <v>116.11696078288715</v>
      </c>
      <c r="I22" t="s">
        <v>310</v>
      </c>
      <c r="J22" t="s">
        <v>20</v>
      </c>
      <c r="K22" t="s">
        <v>245</v>
      </c>
    </row>
    <row r="23" spans="1:11" x14ac:dyDescent="0.25">
      <c r="A23" t="s">
        <v>101</v>
      </c>
      <c r="B23">
        <v>966</v>
      </c>
      <c r="C23" cm="1">
        <f t="array" aca="1" ref="C23" ca="1">_xlfn.UNIQUE(RANDBETWEEN(1111,9999))</f>
        <v>2686</v>
      </c>
      <c r="D23" t="s">
        <v>134</v>
      </c>
      <c r="E23" s="4">
        <v>583</v>
      </c>
      <c r="F23" s="4">
        <v>911.19492179341239</v>
      </c>
      <c r="G23" s="4">
        <f>F23-E23</f>
        <v>328.19492179341239</v>
      </c>
      <c r="H23" s="4">
        <f>IF(F23&gt;50,0.2*G23,0.1*G23)</f>
        <v>65.638984358682478</v>
      </c>
      <c r="I23" t="s">
        <v>53</v>
      </c>
      <c r="J23" t="s">
        <v>22</v>
      </c>
      <c r="K23" t="s">
        <v>239</v>
      </c>
    </row>
    <row r="24" spans="1:11" x14ac:dyDescent="0.25">
      <c r="A24" t="s">
        <v>98</v>
      </c>
      <c r="B24">
        <v>967</v>
      </c>
      <c r="C24" cm="1">
        <f t="array" aca="1" ref="C24" ca="1">_xlfn.UNIQUE(RANDBETWEEN(1111,9999))</f>
        <v>1878</v>
      </c>
      <c r="D24" t="s">
        <v>150</v>
      </c>
      <c r="E24" s="4">
        <v>406</v>
      </c>
      <c r="F24" s="4">
        <v>414.12402173333169</v>
      </c>
      <c r="G24" s="4">
        <f>F24-E24</f>
        <v>8.1240217333316878</v>
      </c>
      <c r="H24" s="4">
        <f>IF(F24&gt;50,0.2*G24,0.1*G24)</f>
        <v>1.6248043466663376</v>
      </c>
      <c r="I24" t="s">
        <v>63</v>
      </c>
      <c r="J24" t="s">
        <v>20</v>
      </c>
      <c r="K24" t="s">
        <v>205</v>
      </c>
    </row>
    <row r="25" spans="1:11" x14ac:dyDescent="0.25">
      <c r="A25" t="s">
        <v>104</v>
      </c>
      <c r="B25">
        <v>967</v>
      </c>
      <c r="C25" cm="1">
        <f t="array" aca="1" ref="C25" ca="1">_xlfn.UNIQUE(RANDBETWEEN(1111,9999))</f>
        <v>2317</v>
      </c>
      <c r="D25" t="s">
        <v>110</v>
      </c>
      <c r="E25" s="4">
        <v>140</v>
      </c>
      <c r="F25" s="4">
        <v>192.87780086856725</v>
      </c>
      <c r="G25" s="4">
        <f>F25-E25</f>
        <v>52.877800868567249</v>
      </c>
      <c r="H25" s="4">
        <f>IF(F25&gt;50,0.2*G25,0.1*G25)</f>
        <v>10.57556017371345</v>
      </c>
      <c r="I25" t="s">
        <v>309</v>
      </c>
      <c r="J25" t="s">
        <v>22</v>
      </c>
      <c r="K25" t="s">
        <v>219</v>
      </c>
    </row>
    <row r="26" spans="1:11" x14ac:dyDescent="0.25">
      <c r="A26" t="s">
        <v>109</v>
      </c>
      <c r="B26">
        <v>968</v>
      </c>
      <c r="C26" cm="1">
        <f t="array" aca="1" ref="C26" ca="1">_xlfn.UNIQUE(RANDBETWEEN(1111,9999))</f>
        <v>4345</v>
      </c>
      <c r="D26" t="s">
        <v>121</v>
      </c>
      <c r="E26" s="4">
        <v>125</v>
      </c>
      <c r="F26" s="4">
        <v>227.23903763268356</v>
      </c>
      <c r="G26" s="4">
        <f>F26-E26</f>
        <v>102.23903763268356</v>
      </c>
      <c r="H26" s="4">
        <f>IF(F26&gt;50,0.2*G26,0.1*G26)</f>
        <v>20.447807526536714</v>
      </c>
      <c r="I26" t="s">
        <v>274</v>
      </c>
      <c r="J26" t="s">
        <v>14</v>
      </c>
      <c r="K26" t="s">
        <v>176</v>
      </c>
    </row>
    <row r="27" spans="1:11" x14ac:dyDescent="0.25">
      <c r="A27" t="s">
        <v>100</v>
      </c>
      <c r="B27">
        <v>969</v>
      </c>
      <c r="C27" cm="1">
        <f t="array" aca="1" ref="C27" ca="1">_xlfn.UNIQUE(RANDBETWEEN(1111,9999))</f>
        <v>2053</v>
      </c>
      <c r="D27" t="s">
        <v>111</v>
      </c>
      <c r="E27" s="4">
        <v>337</v>
      </c>
      <c r="F27" s="4">
        <v>456.15061036760363</v>
      </c>
      <c r="G27" s="4">
        <f>F27-E27</f>
        <v>119.15061036760363</v>
      </c>
      <c r="H27" s="4">
        <f>IF(F27&gt;50,0.2*G27,0.1*G27)</f>
        <v>23.830122073520727</v>
      </c>
      <c r="I27" t="s">
        <v>269</v>
      </c>
      <c r="J27" t="s">
        <v>14</v>
      </c>
      <c r="K27" t="s">
        <v>166</v>
      </c>
    </row>
    <row r="28" spans="1:11" x14ac:dyDescent="0.25">
      <c r="A28" t="s">
        <v>102</v>
      </c>
      <c r="B28">
        <v>969</v>
      </c>
      <c r="C28" cm="1">
        <f t="array" aca="1" ref="C28" ca="1">_xlfn.UNIQUE(RANDBETWEEN(1111,9999))</f>
        <v>9683</v>
      </c>
      <c r="D28" t="s">
        <v>128</v>
      </c>
      <c r="E28" s="4">
        <v>334</v>
      </c>
      <c r="F28" s="4">
        <v>411.1948296470398</v>
      </c>
      <c r="G28" s="4">
        <f>F28-E28</f>
        <v>77.194829647039796</v>
      </c>
      <c r="H28" s="4">
        <f>IF(F28&gt;50,0.2*G28,0.1*G28)</f>
        <v>15.43896592940796</v>
      </c>
      <c r="I28" t="s">
        <v>306</v>
      </c>
      <c r="J28" t="s">
        <v>14</v>
      </c>
      <c r="K28" t="s">
        <v>216</v>
      </c>
    </row>
    <row r="29" spans="1:11" x14ac:dyDescent="0.25">
      <c r="A29" t="s">
        <v>105</v>
      </c>
      <c r="B29">
        <v>970</v>
      </c>
      <c r="C29" cm="1">
        <f t="array" aca="1" ref="C29" ca="1">_xlfn.UNIQUE(RANDBETWEEN(1111,9999))</f>
        <v>6245</v>
      </c>
      <c r="D29" t="s">
        <v>129</v>
      </c>
      <c r="E29" s="4">
        <v>792</v>
      </c>
      <c r="F29" s="4">
        <v>978.88399116021208</v>
      </c>
      <c r="G29" s="4">
        <f>F29-E29</f>
        <v>186.88399116021208</v>
      </c>
      <c r="H29" s="4">
        <f>IF(F29&gt;50,0.2*G29,0.1*G29)</f>
        <v>37.376798232042418</v>
      </c>
      <c r="I29" t="s">
        <v>279</v>
      </c>
      <c r="J29" t="s">
        <v>20</v>
      </c>
      <c r="K29" t="s">
        <v>184</v>
      </c>
    </row>
    <row r="30" spans="1:11" x14ac:dyDescent="0.25">
      <c r="A30" t="s">
        <v>98</v>
      </c>
      <c r="B30">
        <v>970</v>
      </c>
      <c r="C30" cm="1">
        <f t="array" aca="1" ref="C30" ca="1">_xlfn.UNIQUE(RANDBETWEEN(1111,9999))</f>
        <v>6737</v>
      </c>
      <c r="D30" t="s">
        <v>136</v>
      </c>
      <c r="E30" s="4">
        <v>573</v>
      </c>
      <c r="F30" s="4">
        <v>1073.8059983467465</v>
      </c>
      <c r="G30" s="4">
        <f>F30-E30</f>
        <v>500.80599834674649</v>
      </c>
      <c r="H30" s="4">
        <f>IF(F30&gt;50,0.2*G30,0.1*G30)</f>
        <v>100.1611996693493</v>
      </c>
      <c r="I30" t="s">
        <v>55</v>
      </c>
      <c r="J30" t="s">
        <v>30</v>
      </c>
      <c r="K30" t="s">
        <v>241</v>
      </c>
    </row>
    <row r="31" spans="1:11" x14ac:dyDescent="0.25">
      <c r="A31" t="s">
        <v>99</v>
      </c>
      <c r="B31">
        <v>970</v>
      </c>
      <c r="C31" cm="1">
        <f t="array" aca="1" ref="C31" ca="1">_xlfn.UNIQUE(RANDBETWEEN(1111,9999))</f>
        <v>8981</v>
      </c>
      <c r="D31" t="s">
        <v>155</v>
      </c>
      <c r="E31" s="4">
        <v>77</v>
      </c>
      <c r="F31" s="4">
        <v>142.63396584344366</v>
      </c>
      <c r="G31" s="4">
        <f>F31-E31</f>
        <v>65.633965843443661</v>
      </c>
      <c r="H31" s="4">
        <f>IF(F31&gt;50,0.2*G31,0.1*G31)</f>
        <v>13.126793168688733</v>
      </c>
      <c r="I31" t="s">
        <v>340</v>
      </c>
      <c r="J31" t="s">
        <v>30</v>
      </c>
      <c r="K31" t="s">
        <v>261</v>
      </c>
    </row>
    <row r="32" spans="1:11" x14ac:dyDescent="0.25">
      <c r="A32" t="s">
        <v>108</v>
      </c>
      <c r="B32">
        <v>972</v>
      </c>
      <c r="C32" cm="1">
        <f t="array" aca="1" ref="C32" ca="1">_xlfn.UNIQUE(RANDBETWEEN(1111,9999))</f>
        <v>2118</v>
      </c>
      <c r="D32" t="s">
        <v>153</v>
      </c>
      <c r="E32" s="4">
        <v>230</v>
      </c>
      <c r="F32" s="4">
        <v>450.22524389431595</v>
      </c>
      <c r="G32" s="4">
        <f>F32-E32</f>
        <v>220.22524389431595</v>
      </c>
      <c r="H32" s="4">
        <f>IF(F32&gt;50,0.2*G32,0.1*G32)</f>
        <v>44.04504877886319</v>
      </c>
      <c r="I32" t="s">
        <v>338</v>
      </c>
      <c r="J32" t="s">
        <v>22</v>
      </c>
      <c r="K32" t="s">
        <v>259</v>
      </c>
    </row>
    <row r="33" spans="1:11" x14ac:dyDescent="0.25">
      <c r="A33" t="s">
        <v>106</v>
      </c>
      <c r="B33">
        <v>973</v>
      </c>
      <c r="C33" cm="1">
        <f t="array" aca="1" ref="C33" ca="1">_xlfn.UNIQUE(RANDBETWEEN(1111,9999))</f>
        <v>5559</v>
      </c>
      <c r="D33" t="s">
        <v>127</v>
      </c>
      <c r="E33" s="4">
        <v>281</v>
      </c>
      <c r="F33" s="4">
        <v>317.39611344809776</v>
      </c>
      <c r="G33" s="4">
        <f>F33-E33</f>
        <v>36.396113448097765</v>
      </c>
      <c r="H33" s="4">
        <f>IF(F33&gt;50,0.2*G33,0.1*G33)</f>
        <v>7.2792226896195533</v>
      </c>
      <c r="I33" t="s">
        <v>321</v>
      </c>
      <c r="J33" t="s">
        <v>272</v>
      </c>
      <c r="K33" t="s">
        <v>233</v>
      </c>
    </row>
    <row r="34" spans="1:11" x14ac:dyDescent="0.25">
      <c r="A34" t="s">
        <v>99</v>
      </c>
      <c r="B34">
        <v>974</v>
      </c>
      <c r="C34" cm="1">
        <f t="array" aca="1" ref="C34" ca="1">_xlfn.UNIQUE(RANDBETWEEN(1111,9999))</f>
        <v>1926</v>
      </c>
      <c r="D34" t="s">
        <v>110</v>
      </c>
      <c r="E34" s="4">
        <v>153</v>
      </c>
      <c r="F34" s="4">
        <v>238.38830627320101</v>
      </c>
      <c r="G34" s="4">
        <f>F34-E34</f>
        <v>85.38830627320101</v>
      </c>
      <c r="H34" s="4">
        <f>IF(F34&gt;50,0.2*G34,0.1*G34)</f>
        <v>17.077661254640201</v>
      </c>
      <c r="I34" t="s">
        <v>47</v>
      </c>
      <c r="J34" t="s">
        <v>268</v>
      </c>
      <c r="K34" t="s">
        <v>165</v>
      </c>
    </row>
    <row r="35" spans="1:11" x14ac:dyDescent="0.25">
      <c r="A35" t="s">
        <v>103</v>
      </c>
      <c r="B35">
        <v>974</v>
      </c>
      <c r="C35" cm="1">
        <f t="array" aca="1" ref="C35" ca="1">_xlfn.UNIQUE(RANDBETWEEN(1111,9999))</f>
        <v>1790</v>
      </c>
      <c r="D35" t="s">
        <v>151</v>
      </c>
      <c r="E35" s="4">
        <v>729</v>
      </c>
      <c r="F35" s="4">
        <v>1427.1464124635027</v>
      </c>
      <c r="G35" s="4">
        <f>F35-E35</f>
        <v>698.14641246350266</v>
      </c>
      <c r="H35" s="4">
        <f>IF(F35&gt;50,0.2*G35,0.1*G35)</f>
        <v>139.62928249270053</v>
      </c>
      <c r="I35" t="s">
        <v>297</v>
      </c>
      <c r="J35" t="s">
        <v>14</v>
      </c>
      <c r="K35" t="s">
        <v>206</v>
      </c>
    </row>
    <row r="36" spans="1:11" x14ac:dyDescent="0.25">
      <c r="A36" t="s">
        <v>107</v>
      </c>
      <c r="B36">
        <v>974</v>
      </c>
      <c r="C36" cm="1">
        <f t="array" aca="1" ref="C36" ca="1">_xlfn.UNIQUE(RANDBETWEEN(1111,9999))</f>
        <v>2605</v>
      </c>
      <c r="D36" t="s">
        <v>116</v>
      </c>
      <c r="E36" s="4">
        <v>442</v>
      </c>
      <c r="F36" s="4">
        <v>638.3059570273216</v>
      </c>
      <c r="G36" s="4">
        <f>F36-E36</f>
        <v>196.3059570273216</v>
      </c>
      <c r="H36" s="4">
        <f>IF(F36&gt;50,0.2*G36,0.1*G36)</f>
        <v>39.261191405464324</v>
      </c>
      <c r="I36" t="s">
        <v>311</v>
      </c>
      <c r="J36" t="s">
        <v>23</v>
      </c>
      <c r="K36" t="s">
        <v>222</v>
      </c>
    </row>
    <row r="37" spans="1:11" x14ac:dyDescent="0.25">
      <c r="A37" t="s">
        <v>104</v>
      </c>
      <c r="B37">
        <v>975</v>
      </c>
      <c r="C37" cm="1">
        <f t="array" aca="1" ref="C37" ca="1">_xlfn.UNIQUE(RANDBETWEEN(1111,9999))</f>
        <v>8572</v>
      </c>
      <c r="D37" t="s">
        <v>128</v>
      </c>
      <c r="E37" s="4">
        <v>573</v>
      </c>
      <c r="F37" s="4">
        <v>808.85829139455211</v>
      </c>
      <c r="G37" s="4">
        <f>F37-E37</f>
        <v>235.85829139455211</v>
      </c>
      <c r="H37" s="4">
        <f>IF(F37&gt;50,0.2*G37,0.1*G37)</f>
        <v>47.171658278910428</v>
      </c>
      <c r="I37" t="s">
        <v>278</v>
      </c>
      <c r="J37" t="s">
        <v>272</v>
      </c>
      <c r="K37" t="s">
        <v>183</v>
      </c>
    </row>
    <row r="38" spans="1:11" x14ac:dyDescent="0.25">
      <c r="A38" t="s">
        <v>101</v>
      </c>
      <c r="B38">
        <v>976</v>
      </c>
      <c r="C38" cm="1">
        <f t="array" aca="1" ref="C38" ca="1">_xlfn.UNIQUE(RANDBETWEEN(1111,9999))</f>
        <v>3156</v>
      </c>
      <c r="D38" t="s">
        <v>148</v>
      </c>
      <c r="E38" s="4">
        <v>355</v>
      </c>
      <c r="F38" s="4">
        <v>396.9094740308775</v>
      </c>
      <c r="G38" s="4">
        <f>F38-E38</f>
        <v>41.909474030877504</v>
      </c>
      <c r="H38" s="4">
        <f>IF(F38&gt;50,0.2*G38,0.1*G38)</f>
        <v>8.3818948061755005</v>
      </c>
      <c r="I38" t="s">
        <v>295</v>
      </c>
      <c r="J38" t="s">
        <v>272</v>
      </c>
      <c r="K38" t="s">
        <v>203</v>
      </c>
    </row>
    <row r="39" spans="1:11" x14ac:dyDescent="0.25">
      <c r="A39" t="s">
        <v>101</v>
      </c>
      <c r="B39">
        <v>977</v>
      </c>
      <c r="C39" cm="1">
        <f t="array" aca="1" ref="C39" ca="1">_xlfn.UNIQUE(RANDBETWEEN(1111,9999))</f>
        <v>8303</v>
      </c>
      <c r="D39" t="s">
        <v>145</v>
      </c>
      <c r="E39" s="4">
        <v>104</v>
      </c>
      <c r="F39" s="4">
        <v>186.5552834764903</v>
      </c>
      <c r="G39" s="4">
        <f>F39-E39</f>
        <v>82.555283476490303</v>
      </c>
      <c r="H39" s="4">
        <f>IF(F39&gt;50,0.2*G39,0.1*G39)</f>
        <v>16.511056695298063</v>
      </c>
      <c r="I39" t="s">
        <v>331</v>
      </c>
      <c r="J39" t="s">
        <v>30</v>
      </c>
      <c r="K39" t="s">
        <v>251</v>
      </c>
    </row>
    <row r="40" spans="1:11" x14ac:dyDescent="0.25">
      <c r="A40" t="s">
        <v>107</v>
      </c>
      <c r="B40">
        <v>978</v>
      </c>
      <c r="C40" cm="1">
        <f t="array" aca="1" ref="C40" ca="1">_xlfn.UNIQUE(RANDBETWEEN(1111,9999))</f>
        <v>5112</v>
      </c>
      <c r="D40" t="s">
        <v>131</v>
      </c>
      <c r="E40" s="4">
        <v>234</v>
      </c>
      <c r="F40" s="4">
        <v>386.24925419727356</v>
      </c>
      <c r="G40" s="4">
        <f>F40-E40</f>
        <v>152.24925419727356</v>
      </c>
      <c r="H40" s="4">
        <f>IF(F40&gt;50,0.2*G40,0.1*G40)</f>
        <v>30.449850839454712</v>
      </c>
      <c r="I40" t="s">
        <v>281</v>
      </c>
      <c r="J40" t="s">
        <v>14</v>
      </c>
      <c r="K40" t="s">
        <v>186</v>
      </c>
    </row>
    <row r="41" spans="1:11" x14ac:dyDescent="0.25">
      <c r="A41" t="s">
        <v>106</v>
      </c>
      <c r="B41">
        <v>978</v>
      </c>
      <c r="C41" cm="1">
        <f t="array" aca="1" ref="C41" ca="1">_xlfn.UNIQUE(RANDBETWEEN(1111,9999))</f>
        <v>1307</v>
      </c>
      <c r="D41" t="s">
        <v>142</v>
      </c>
      <c r="E41" s="4">
        <v>610</v>
      </c>
      <c r="F41" s="4">
        <v>1114.7791578913204</v>
      </c>
      <c r="G41" s="4">
        <f>F41-E41</f>
        <v>504.77915789132044</v>
      </c>
      <c r="H41" s="4">
        <f>IF(F41&gt;50,0.2*G41,0.1*G41)</f>
        <v>100.9558315782641</v>
      </c>
      <c r="I41" t="s">
        <v>61</v>
      </c>
      <c r="J41" t="s">
        <v>268</v>
      </c>
      <c r="K41" t="s">
        <v>197</v>
      </c>
    </row>
    <row r="42" spans="1:11" x14ac:dyDescent="0.25">
      <c r="A42" t="s">
        <v>107</v>
      </c>
      <c r="B42">
        <v>978</v>
      </c>
      <c r="C42" cm="1">
        <f t="array" aca="1" ref="C42" ca="1">_xlfn.UNIQUE(RANDBETWEEN(1111,9999))</f>
        <v>8103</v>
      </c>
      <c r="D42" t="s">
        <v>129</v>
      </c>
      <c r="E42" s="4">
        <v>383</v>
      </c>
      <c r="F42" s="4">
        <v>735.70054256212302</v>
      </c>
      <c r="G42" s="4">
        <f>F42-E42</f>
        <v>352.70054256212302</v>
      </c>
      <c r="H42" s="4">
        <f>IF(F42&gt;50,0.2*G42,0.1*G42)</f>
        <v>70.540108512424609</v>
      </c>
      <c r="I42" t="s">
        <v>322</v>
      </c>
      <c r="J42" t="s">
        <v>20</v>
      </c>
      <c r="K42" t="s">
        <v>234</v>
      </c>
    </row>
    <row r="43" spans="1:11" x14ac:dyDescent="0.25">
      <c r="A43" t="s">
        <v>102</v>
      </c>
      <c r="B43">
        <v>979</v>
      </c>
      <c r="C43" cm="1">
        <f t="array" aca="1" ref="C43" ca="1">_xlfn.UNIQUE(RANDBETWEEN(1111,9999))</f>
        <v>1950</v>
      </c>
      <c r="D43" t="s">
        <v>122</v>
      </c>
      <c r="E43" s="4">
        <v>512</v>
      </c>
      <c r="F43" s="4">
        <v>896.01428436795436</v>
      </c>
      <c r="G43" s="4">
        <f>F43-E43</f>
        <v>384.01428436795436</v>
      </c>
      <c r="H43" s="4">
        <f>IF(F43&gt;50,0.2*G43,0.1*G43)</f>
        <v>76.802856873590883</v>
      </c>
      <c r="I43" t="s">
        <v>317</v>
      </c>
      <c r="J43" t="s">
        <v>19</v>
      </c>
      <c r="K43" t="s">
        <v>228</v>
      </c>
    </row>
    <row r="44" spans="1:11" x14ac:dyDescent="0.25">
      <c r="A44" t="s">
        <v>100</v>
      </c>
      <c r="B44">
        <v>979</v>
      </c>
      <c r="C44" cm="1">
        <f t="array" aca="1" ref="C44" ca="1">_xlfn.UNIQUE(RANDBETWEEN(1111,9999))</f>
        <v>9481</v>
      </c>
      <c r="D44" t="s">
        <v>156</v>
      </c>
      <c r="E44" s="4">
        <v>15</v>
      </c>
      <c r="F44" s="4">
        <v>23.165738707219877</v>
      </c>
      <c r="G44" s="4">
        <f>F44-E44</f>
        <v>8.1657387072198766</v>
      </c>
      <c r="H44" s="4">
        <f>IF(F44&gt;50,0.2*G44,0.1*G44)</f>
        <v>0.81657387072198773</v>
      </c>
      <c r="I44" t="s">
        <v>341</v>
      </c>
      <c r="J44" t="s">
        <v>23</v>
      </c>
      <c r="K44" t="s">
        <v>262</v>
      </c>
    </row>
    <row r="45" spans="1:11" x14ac:dyDescent="0.25">
      <c r="A45" t="s">
        <v>105</v>
      </c>
      <c r="B45">
        <v>981</v>
      </c>
      <c r="C45" cm="1">
        <f t="array" aca="1" ref="C45" ca="1">_xlfn.UNIQUE(RANDBETWEEN(1111,9999))</f>
        <v>5997</v>
      </c>
      <c r="D45" t="s">
        <v>117</v>
      </c>
      <c r="E45" s="4">
        <v>337</v>
      </c>
      <c r="F45" s="4">
        <v>461.55867694196365</v>
      </c>
      <c r="G45" s="4">
        <f>F45-E45</f>
        <v>124.55867694196365</v>
      </c>
      <c r="H45" s="4">
        <f>IF(F45&gt;50,0.2*G45,0.1*G45)</f>
        <v>24.911735388392731</v>
      </c>
      <c r="I45" t="s">
        <v>271</v>
      </c>
      <c r="J45" t="s">
        <v>23</v>
      </c>
      <c r="K45" t="s">
        <v>172</v>
      </c>
    </row>
    <row r="46" spans="1:11" x14ac:dyDescent="0.25">
      <c r="A46" t="s">
        <v>107</v>
      </c>
      <c r="B46">
        <v>981</v>
      </c>
      <c r="C46" cm="1">
        <f t="array" aca="1" ref="C46" ca="1">_xlfn.UNIQUE(RANDBETWEEN(1111,9999))</f>
        <v>9575</v>
      </c>
      <c r="D46" t="s">
        <v>119</v>
      </c>
      <c r="E46" s="4">
        <v>649</v>
      </c>
      <c r="F46" s="4">
        <v>1284.8045293805837</v>
      </c>
      <c r="G46" s="4">
        <f>F46-E46</f>
        <v>635.80452938058374</v>
      </c>
      <c r="H46" s="4">
        <f>IF(F46&gt;50,0.2*G46,0.1*G46)</f>
        <v>127.16090587611676</v>
      </c>
      <c r="I46" t="s">
        <v>273</v>
      </c>
      <c r="J46" t="s">
        <v>20</v>
      </c>
      <c r="K46" t="s">
        <v>174</v>
      </c>
    </row>
    <row r="47" spans="1:11" x14ac:dyDescent="0.25">
      <c r="A47" t="s">
        <v>99</v>
      </c>
      <c r="B47">
        <v>981</v>
      </c>
      <c r="C47" cm="1">
        <f t="array" aca="1" ref="C47" ca="1">_xlfn.UNIQUE(RANDBETWEEN(1111,9999))</f>
        <v>1481</v>
      </c>
      <c r="D47" t="s">
        <v>119</v>
      </c>
      <c r="E47" s="4">
        <v>721</v>
      </c>
      <c r="F47" s="4">
        <v>914.02301274377692</v>
      </c>
      <c r="G47" s="4">
        <f>F47-E47</f>
        <v>193.02301274377692</v>
      </c>
      <c r="H47" s="4">
        <f>IF(F47&gt;50,0.2*G47,0.1*G47)</f>
        <v>38.604602548755388</v>
      </c>
      <c r="I47" t="s">
        <v>314</v>
      </c>
      <c r="J47" t="s">
        <v>20</v>
      </c>
      <c r="K47" t="s">
        <v>225</v>
      </c>
    </row>
    <row r="48" spans="1:11" x14ac:dyDescent="0.25">
      <c r="A48" t="s">
        <v>108</v>
      </c>
      <c r="B48">
        <v>982</v>
      </c>
      <c r="C48" cm="1">
        <f t="array" aca="1" ref="C48" ca="1">_xlfn.UNIQUE(RANDBETWEEN(1111,9999))</f>
        <v>5363</v>
      </c>
      <c r="D48" t="s">
        <v>120</v>
      </c>
      <c r="E48" s="4">
        <v>793</v>
      </c>
      <c r="F48" s="4">
        <v>1158.8240639857711</v>
      </c>
      <c r="G48" s="4">
        <f>F48-E48</f>
        <v>365.82406398577109</v>
      </c>
      <c r="H48" s="4">
        <f>IF(F48&gt;50,0.2*G48,0.1*G48)</f>
        <v>73.164812797154227</v>
      </c>
      <c r="I48" t="s">
        <v>39</v>
      </c>
      <c r="J48" t="s">
        <v>20</v>
      </c>
      <c r="K48" t="s">
        <v>175</v>
      </c>
    </row>
    <row r="49" spans="1:11" x14ac:dyDescent="0.25">
      <c r="A49" t="s">
        <v>100</v>
      </c>
      <c r="B49">
        <v>982</v>
      </c>
      <c r="C49" cm="1">
        <f t="array" aca="1" ref="C49" ca="1">_xlfn.UNIQUE(RANDBETWEEN(1111,9999))</f>
        <v>7126</v>
      </c>
      <c r="D49" t="s">
        <v>123</v>
      </c>
      <c r="E49" s="4">
        <v>251</v>
      </c>
      <c r="F49" s="4">
        <v>498.15822485142951</v>
      </c>
      <c r="G49" s="4">
        <f>F49-E49</f>
        <v>247.15822485142951</v>
      </c>
      <c r="H49" s="4">
        <f>IF(F49&gt;50,0.2*G49,0.1*G49)</f>
        <v>49.431644970285902</v>
      </c>
      <c r="I49" t="s">
        <v>275</v>
      </c>
      <c r="J49" t="s">
        <v>19</v>
      </c>
      <c r="K49" t="s">
        <v>178</v>
      </c>
    </row>
    <row r="50" spans="1:11" x14ac:dyDescent="0.25">
      <c r="A50" t="s">
        <v>102</v>
      </c>
      <c r="B50">
        <v>982</v>
      </c>
      <c r="C50" cm="1">
        <f t="array" aca="1" ref="C50" ca="1">_xlfn.UNIQUE(RANDBETWEEN(1111,9999))</f>
        <v>7842</v>
      </c>
      <c r="D50" t="s">
        <v>149</v>
      </c>
      <c r="E50" s="4">
        <v>256</v>
      </c>
      <c r="F50" s="4">
        <v>313.03911882065461</v>
      </c>
      <c r="G50" s="4">
        <f>F50-E50</f>
        <v>57.039118820654608</v>
      </c>
      <c r="H50" s="4">
        <f>IF(F50&gt;50,0.2*G50,0.1*G50)</f>
        <v>11.407823764130923</v>
      </c>
      <c r="I50" t="s">
        <v>296</v>
      </c>
      <c r="J50" t="s">
        <v>20</v>
      </c>
      <c r="K50" t="s">
        <v>204</v>
      </c>
    </row>
    <row r="51" spans="1:11" x14ac:dyDescent="0.25">
      <c r="A51" t="s">
        <v>108</v>
      </c>
      <c r="B51">
        <v>982</v>
      </c>
      <c r="C51" cm="1">
        <f t="array" aca="1" ref="C51" ca="1">_xlfn.UNIQUE(RANDBETWEEN(1111,9999))</f>
        <v>7698</v>
      </c>
      <c r="D51" t="s">
        <v>156</v>
      </c>
      <c r="E51" s="4">
        <v>475</v>
      </c>
      <c r="F51" s="4">
        <v>698.66587710523629</v>
      </c>
      <c r="G51" s="4">
        <f>F51-E51</f>
        <v>223.66587710523629</v>
      </c>
      <c r="H51" s="4">
        <f>IF(F51&gt;50,0.2*G51,0.1*G51)</f>
        <v>44.733175421047264</v>
      </c>
      <c r="I51" t="s">
        <v>302</v>
      </c>
      <c r="J51" t="s">
        <v>30</v>
      </c>
      <c r="K51" t="s">
        <v>211</v>
      </c>
    </row>
    <row r="52" spans="1:11" x14ac:dyDescent="0.25">
      <c r="A52" t="s">
        <v>101</v>
      </c>
      <c r="B52">
        <v>984</v>
      </c>
      <c r="C52" cm="1">
        <f t="array" aca="1" ref="C52" ca="1">_xlfn.UNIQUE(RANDBETWEEN(1111,9999))</f>
        <v>8107</v>
      </c>
      <c r="D52" t="s">
        <v>112</v>
      </c>
      <c r="E52" s="4">
        <v>703</v>
      </c>
      <c r="F52" s="4">
        <v>1390.7770583355868</v>
      </c>
      <c r="G52" s="4">
        <f>F52-E52</f>
        <v>687.77705833558684</v>
      </c>
      <c r="H52" s="4">
        <f>IF(F52&gt;50,0.2*G52,0.1*G52)</f>
        <v>137.55541166711737</v>
      </c>
      <c r="I52" t="s">
        <v>41</v>
      </c>
      <c r="J52" t="s">
        <v>19</v>
      </c>
      <c r="K52" t="s">
        <v>167</v>
      </c>
    </row>
    <row r="53" spans="1:11" x14ac:dyDescent="0.25">
      <c r="A53" t="s">
        <v>105</v>
      </c>
      <c r="B53">
        <v>984</v>
      </c>
      <c r="C53" cm="1">
        <f t="array" aca="1" ref="C53" ca="1">_xlfn.UNIQUE(RANDBETWEEN(1111,9999))</f>
        <v>2770</v>
      </c>
      <c r="D53" t="s">
        <v>141</v>
      </c>
      <c r="E53" s="4">
        <v>84</v>
      </c>
      <c r="F53" s="4">
        <v>154.353158714291</v>
      </c>
      <c r="G53" s="4">
        <f>F53-E53</f>
        <v>70.353158714290998</v>
      </c>
      <c r="H53" s="4">
        <f>IF(F53&gt;50,0.2*G53,0.1*G53)</f>
        <v>14.0706317428582</v>
      </c>
      <c r="I53" t="s">
        <v>289</v>
      </c>
      <c r="J53" t="s">
        <v>14</v>
      </c>
      <c r="K53" t="s">
        <v>196</v>
      </c>
    </row>
    <row r="54" spans="1:11" x14ac:dyDescent="0.25">
      <c r="A54" t="s">
        <v>105</v>
      </c>
      <c r="B54">
        <v>985</v>
      </c>
      <c r="C54" cm="1">
        <f t="array" aca="1" ref="C54" ca="1">_xlfn.UNIQUE(RANDBETWEEN(1111,9999))</f>
        <v>8032</v>
      </c>
      <c r="D54" t="s">
        <v>114</v>
      </c>
      <c r="E54" s="4">
        <v>161</v>
      </c>
      <c r="F54" s="4">
        <v>224.17842100878869</v>
      </c>
      <c r="G54" s="4">
        <f>F54-E54</f>
        <v>63.178421008788689</v>
      </c>
      <c r="H54" s="4">
        <f>IF(F54&gt;50,0.2*G54,0.1*G54)</f>
        <v>12.635684201757739</v>
      </c>
      <c r="I54" t="s">
        <v>25</v>
      </c>
      <c r="J54" t="s">
        <v>24</v>
      </c>
      <c r="K54" t="s">
        <v>220</v>
      </c>
    </row>
    <row r="55" spans="1:11" x14ac:dyDescent="0.25">
      <c r="A55" t="s">
        <v>102</v>
      </c>
      <c r="B55">
        <v>985</v>
      </c>
      <c r="C55" cm="1">
        <f t="array" aca="1" ref="C55" ca="1">_xlfn.UNIQUE(RANDBETWEEN(1111,9999))</f>
        <v>7768</v>
      </c>
      <c r="D55" t="s">
        <v>158</v>
      </c>
      <c r="E55" s="4">
        <v>672</v>
      </c>
      <c r="F55" s="4">
        <v>832.52571512625468</v>
      </c>
      <c r="G55" s="4">
        <f>F55-E55</f>
        <v>160.52571512625468</v>
      </c>
      <c r="H55" s="4">
        <f>IF(F55&gt;50,0.2*G55,0.1*G55)</f>
        <v>32.105143025250939</v>
      </c>
      <c r="I55" t="s">
        <v>343</v>
      </c>
      <c r="J55" t="s">
        <v>20</v>
      </c>
      <c r="K55" t="s">
        <v>264</v>
      </c>
    </row>
    <row r="56" spans="1:11" x14ac:dyDescent="0.25">
      <c r="A56" t="s">
        <v>101</v>
      </c>
      <c r="B56">
        <v>986</v>
      </c>
      <c r="C56" cm="1">
        <f t="array" aca="1" ref="C56" ca="1">_xlfn.UNIQUE(RANDBETWEEN(1111,9999))</f>
        <v>8249</v>
      </c>
      <c r="D56" t="s">
        <v>136</v>
      </c>
      <c r="E56" s="4">
        <v>583</v>
      </c>
      <c r="F56" s="4">
        <v>862.5929404777437</v>
      </c>
      <c r="G56" s="4">
        <f>F56-E56</f>
        <v>279.5929404777437</v>
      </c>
      <c r="H56" s="4">
        <f>IF(F56&gt;50,0.2*G56,0.1*G56)</f>
        <v>55.918588095548742</v>
      </c>
      <c r="I56" t="s">
        <v>285</v>
      </c>
      <c r="J56" t="s">
        <v>30</v>
      </c>
      <c r="K56" t="s">
        <v>191</v>
      </c>
    </row>
    <row r="57" spans="1:11" x14ac:dyDescent="0.25">
      <c r="A57" t="s">
        <v>109</v>
      </c>
      <c r="B57">
        <v>986</v>
      </c>
      <c r="C57" cm="1">
        <f t="array" aca="1" ref="C57" ca="1">_xlfn.UNIQUE(RANDBETWEEN(1111,9999))</f>
        <v>1463</v>
      </c>
      <c r="D57" t="s">
        <v>157</v>
      </c>
      <c r="E57" s="4">
        <v>230</v>
      </c>
      <c r="F57" s="4">
        <v>360.79696687018293</v>
      </c>
      <c r="G57" s="4">
        <f>F57-E57</f>
        <v>130.79696687018293</v>
      </c>
      <c r="H57" s="4">
        <f>IF(F57&gt;50,0.2*G57,0.1*G57)</f>
        <v>26.159393374036586</v>
      </c>
      <c r="I57" t="s">
        <v>303</v>
      </c>
      <c r="J57" t="s">
        <v>23</v>
      </c>
      <c r="K57" t="s">
        <v>212</v>
      </c>
    </row>
    <row r="58" spans="1:11" x14ac:dyDescent="0.25">
      <c r="A58" t="s">
        <v>102</v>
      </c>
      <c r="B58">
        <v>987</v>
      </c>
      <c r="C58" cm="1">
        <f t="array" aca="1" ref="C58" ca="1">_xlfn.UNIQUE(RANDBETWEEN(1111,9999))</f>
        <v>8032</v>
      </c>
      <c r="D58" t="s">
        <v>137</v>
      </c>
      <c r="E58" s="4">
        <v>193</v>
      </c>
      <c r="F58" s="4">
        <v>202.89515876450719</v>
      </c>
      <c r="G58" s="4">
        <f>F58-E58</f>
        <v>9.8951587645071868</v>
      </c>
      <c r="H58" s="4">
        <f>IF(F58&gt;50,0.2*G58,0.1*G58)</f>
        <v>1.9790317529014374</v>
      </c>
      <c r="I58" t="s">
        <v>286</v>
      </c>
      <c r="J58" t="s">
        <v>23</v>
      </c>
      <c r="K58" t="s">
        <v>192</v>
      </c>
    </row>
    <row r="59" spans="1:11" x14ac:dyDescent="0.25">
      <c r="A59" t="s">
        <v>103</v>
      </c>
      <c r="B59">
        <v>989</v>
      </c>
      <c r="C59" cm="1">
        <f t="array" aca="1" ref="C59" ca="1">_xlfn.UNIQUE(RANDBETWEEN(1111,9999))</f>
        <v>1794</v>
      </c>
      <c r="D59" t="s">
        <v>111</v>
      </c>
      <c r="E59" s="4">
        <v>784</v>
      </c>
      <c r="F59" s="4">
        <v>899.26380611792149</v>
      </c>
      <c r="G59" s="4">
        <f>F59-E59</f>
        <v>115.26380611792149</v>
      </c>
      <c r="H59" s="4">
        <f>IF(F59&gt;50,0.2*G59,0.1*G59)</f>
        <v>23.052761223584298</v>
      </c>
      <c r="I59" t="s">
        <v>308</v>
      </c>
      <c r="J59" t="s">
        <v>19</v>
      </c>
      <c r="K59" t="s">
        <v>218</v>
      </c>
    </row>
    <row r="60" spans="1:11" x14ac:dyDescent="0.25">
      <c r="A60" t="s">
        <v>108</v>
      </c>
      <c r="B60">
        <v>990</v>
      </c>
      <c r="C60" cm="1">
        <f t="array" aca="1" ref="C60" ca="1">_xlfn.UNIQUE(RANDBETWEEN(1111,9999))</f>
        <v>5260</v>
      </c>
      <c r="D60" t="s">
        <v>144</v>
      </c>
      <c r="E60" s="4">
        <v>796</v>
      </c>
      <c r="F60" s="4">
        <v>1520.5554760349626</v>
      </c>
      <c r="G60" s="4">
        <f>F60-E60</f>
        <v>724.55547603496257</v>
      </c>
      <c r="H60" s="4">
        <f>IF(F60&gt;50,0.2*G60,0.1*G60)</f>
        <v>144.91109520699251</v>
      </c>
      <c r="I60" t="s">
        <v>291</v>
      </c>
      <c r="J60" t="s">
        <v>22</v>
      </c>
      <c r="K60" t="s">
        <v>199</v>
      </c>
    </row>
    <row r="61" spans="1:11" x14ac:dyDescent="0.25">
      <c r="A61" t="s">
        <v>106</v>
      </c>
      <c r="B61">
        <v>991</v>
      </c>
      <c r="C61" cm="1">
        <f t="array" aca="1" ref="C61" ca="1">_xlfn.UNIQUE(RANDBETWEEN(1111,9999))</f>
        <v>5005</v>
      </c>
      <c r="D61" t="s">
        <v>154</v>
      </c>
      <c r="E61" s="4">
        <v>336</v>
      </c>
      <c r="F61" s="4">
        <v>515.68207892906378</v>
      </c>
      <c r="G61" s="4">
        <f>F61-E61</f>
        <v>179.68207892906378</v>
      </c>
      <c r="H61" s="4">
        <f>IF(F61&gt;50,0.2*G61,0.1*G61)</f>
        <v>35.936415785812756</v>
      </c>
      <c r="I61" t="s">
        <v>300</v>
      </c>
      <c r="J61" t="s">
        <v>22</v>
      </c>
      <c r="K61" t="s">
        <v>209</v>
      </c>
    </row>
    <row r="62" spans="1:11" x14ac:dyDescent="0.25">
      <c r="A62" t="s">
        <v>105</v>
      </c>
      <c r="B62">
        <v>992</v>
      </c>
      <c r="C62" cm="1">
        <f t="array" aca="1" ref="C62" ca="1">_xlfn.UNIQUE(RANDBETWEEN(1111,9999))</f>
        <v>4570</v>
      </c>
      <c r="D62" t="s">
        <v>153</v>
      </c>
      <c r="E62" s="4">
        <v>193</v>
      </c>
      <c r="F62" s="4">
        <v>251.17608743680395</v>
      </c>
      <c r="G62" s="4">
        <f>F62-E62</f>
        <v>58.176087436803954</v>
      </c>
      <c r="H62" s="4">
        <f>IF(F62&gt;50,0.2*G62,0.1*G62)</f>
        <v>11.635217487360791</v>
      </c>
      <c r="I62" t="s">
        <v>299</v>
      </c>
      <c r="J62" t="s">
        <v>19</v>
      </c>
      <c r="K62" t="s">
        <v>208</v>
      </c>
    </row>
    <row r="63" spans="1:11" x14ac:dyDescent="0.25">
      <c r="A63" t="s">
        <v>101</v>
      </c>
      <c r="B63">
        <v>992</v>
      </c>
      <c r="C63" cm="1">
        <f t="array" aca="1" ref="C63" ca="1">_xlfn.UNIQUE(RANDBETWEEN(1111,9999))</f>
        <v>4106</v>
      </c>
      <c r="D63" t="s">
        <v>157</v>
      </c>
      <c r="E63" s="4">
        <v>458</v>
      </c>
      <c r="F63" s="4">
        <v>482.98324506786076</v>
      </c>
      <c r="G63" s="4">
        <f>F63-E63</f>
        <v>24.983245067860764</v>
      </c>
      <c r="H63" s="4">
        <f>IF(F63&gt;50,0.2*G63,0.1*G63)</f>
        <v>4.9966490135721529</v>
      </c>
      <c r="I63" t="s">
        <v>342</v>
      </c>
      <c r="J63" t="s">
        <v>272</v>
      </c>
      <c r="K63" t="s">
        <v>263</v>
      </c>
    </row>
    <row r="64" spans="1:11" x14ac:dyDescent="0.25">
      <c r="A64" t="s">
        <v>103</v>
      </c>
      <c r="B64">
        <v>993</v>
      </c>
      <c r="C64" cm="1">
        <f t="array" aca="1" ref="C64" ca="1">_xlfn.UNIQUE(RANDBETWEEN(1111,9999))</f>
        <v>6296</v>
      </c>
      <c r="D64" t="s">
        <v>139</v>
      </c>
      <c r="E64" s="4">
        <v>236</v>
      </c>
      <c r="F64" s="4">
        <v>305.59305713183846</v>
      </c>
      <c r="G64" s="4">
        <f>F64-E64</f>
        <v>69.593057131838464</v>
      </c>
      <c r="H64" s="4">
        <f>IF(F64&gt;50,0.2*G64,0.1*G64)</f>
        <v>13.918611426367693</v>
      </c>
      <c r="I64" t="s">
        <v>287</v>
      </c>
      <c r="J64" t="s">
        <v>20</v>
      </c>
      <c r="K64" t="s">
        <v>194</v>
      </c>
    </row>
    <row r="65" spans="1:11" x14ac:dyDescent="0.25">
      <c r="A65" t="s">
        <v>109</v>
      </c>
      <c r="B65">
        <v>994</v>
      </c>
      <c r="C65" cm="1">
        <f t="array" aca="1" ref="C65" ca="1">_xlfn.UNIQUE(RANDBETWEEN(1111,9999))</f>
        <v>4197</v>
      </c>
      <c r="D65" t="s">
        <v>118</v>
      </c>
      <c r="E65" s="4">
        <v>360</v>
      </c>
      <c r="F65" s="4">
        <v>633.26891307418339</v>
      </c>
      <c r="G65" s="4">
        <f>F65-E65</f>
        <v>273.26891307418339</v>
      </c>
      <c r="H65" s="4">
        <f>IF(F65&gt;50,0.2*G65,0.1*G65)</f>
        <v>54.653782614836679</v>
      </c>
      <c r="I65" t="s">
        <v>313</v>
      </c>
      <c r="J65" t="s">
        <v>20</v>
      </c>
      <c r="K65" t="s">
        <v>224</v>
      </c>
    </row>
    <row r="66" spans="1:11" x14ac:dyDescent="0.25">
      <c r="A66" t="s">
        <v>99</v>
      </c>
      <c r="B66">
        <v>995</v>
      </c>
      <c r="C66" cm="1">
        <f t="array" aca="1" ref="C66" ca="1">_xlfn.UNIQUE(RANDBETWEEN(1111,9999))</f>
        <v>6227</v>
      </c>
      <c r="D66" t="s">
        <v>158</v>
      </c>
      <c r="E66" s="4">
        <v>457</v>
      </c>
      <c r="F66" s="4">
        <v>827.8038103728685</v>
      </c>
      <c r="G66" s="4">
        <f>F66-E66</f>
        <v>370.8038103728685</v>
      </c>
      <c r="H66" s="4">
        <f>IF(F66&gt;50,0.2*G66,0.1*G66)</f>
        <v>74.160762074573697</v>
      </c>
      <c r="I66" t="s">
        <v>304</v>
      </c>
      <c r="J66" t="s">
        <v>272</v>
      </c>
      <c r="K66" t="s">
        <v>213</v>
      </c>
    </row>
    <row r="67" spans="1:11" x14ac:dyDescent="0.25">
      <c r="A67" t="s">
        <v>100</v>
      </c>
      <c r="B67">
        <v>998</v>
      </c>
      <c r="C67" cm="1">
        <f t="array" aca="1" ref="C67" ca="1">_xlfn.UNIQUE(RANDBETWEEN(1111,9999))</f>
        <v>5012</v>
      </c>
      <c r="D67" t="s">
        <v>135</v>
      </c>
      <c r="E67" s="4">
        <v>594</v>
      </c>
      <c r="F67" s="4">
        <v>964.1586618801141</v>
      </c>
      <c r="G67" s="4">
        <f>F67-E67</f>
        <v>370.1586618801141</v>
      </c>
      <c r="H67" s="4">
        <f>IF(F67&gt;50,0.2*G67,0.1*G67)</f>
        <v>74.031732376022816</v>
      </c>
      <c r="I67" t="s">
        <v>284</v>
      </c>
      <c r="J67" t="s">
        <v>24</v>
      </c>
      <c r="K67" t="s">
        <v>190</v>
      </c>
    </row>
    <row r="68" spans="1:11" x14ac:dyDescent="0.25">
      <c r="A68" t="s">
        <v>102</v>
      </c>
      <c r="B68">
        <v>998</v>
      </c>
      <c r="C68" cm="1">
        <f t="array" aca="1" ref="C68" ca="1">_xlfn.UNIQUE(RANDBETWEEN(1111,9999))</f>
        <v>7105</v>
      </c>
      <c r="D68" t="s">
        <v>135</v>
      </c>
      <c r="E68" s="4">
        <v>768</v>
      </c>
      <c r="F68" s="4">
        <v>1045.2680626614169</v>
      </c>
      <c r="G68" s="4">
        <f>F68-E68</f>
        <v>277.26806266141693</v>
      </c>
      <c r="H68" s="4">
        <f>IF(F68&gt;50,0.2*G68,0.1*G68)</f>
        <v>55.453612532283387</v>
      </c>
      <c r="I68" t="s">
        <v>324</v>
      </c>
      <c r="J68" t="s">
        <v>24</v>
      </c>
      <c r="K68" t="s">
        <v>240</v>
      </c>
    </row>
    <row r="69" spans="1:11" x14ac:dyDescent="0.25">
      <c r="A69" t="s">
        <v>103</v>
      </c>
      <c r="B69">
        <v>999</v>
      </c>
      <c r="C69" cm="1">
        <f t="array" aca="1" ref="C69" ca="1">_xlfn.UNIQUE(RANDBETWEEN(1111,9999))</f>
        <v>9667</v>
      </c>
      <c r="D69" t="s">
        <v>115</v>
      </c>
      <c r="E69" s="4">
        <v>406</v>
      </c>
      <c r="F69" s="4">
        <v>675.2325788567349</v>
      </c>
      <c r="G69" s="4">
        <f>F69-E69</f>
        <v>269.2325788567349</v>
      </c>
      <c r="H69" s="4">
        <f>IF(F69&gt;50,0.2*G69,0.1*G69)</f>
        <v>53.846515771346986</v>
      </c>
      <c r="I69" t="s">
        <v>270</v>
      </c>
      <c r="J69" t="s">
        <v>24</v>
      </c>
      <c r="K69" t="s">
        <v>170</v>
      </c>
    </row>
    <row r="70" spans="1:11" x14ac:dyDescent="0.25">
      <c r="A70" t="s">
        <v>104</v>
      </c>
      <c r="B70">
        <v>999</v>
      </c>
      <c r="C70" cm="1">
        <f t="array" aca="1" ref="C70" ca="1">_xlfn.UNIQUE(RANDBETWEEN(1111,9999))</f>
        <v>1870</v>
      </c>
      <c r="D70" t="s">
        <v>125</v>
      </c>
      <c r="E70" s="4">
        <v>360</v>
      </c>
      <c r="F70" s="4">
        <v>584.36799800042741</v>
      </c>
      <c r="G70" s="4">
        <f>F70-E70</f>
        <v>224.36799800042741</v>
      </c>
      <c r="H70" s="4">
        <f>IF(F70&gt;50,0.2*G70,0.1*G70)</f>
        <v>44.873599600085484</v>
      </c>
      <c r="I70" t="s">
        <v>319</v>
      </c>
      <c r="J70" t="s">
        <v>30</v>
      </c>
      <c r="K70" t="s">
        <v>231</v>
      </c>
    </row>
    <row r="71" spans="1:11" x14ac:dyDescent="0.25">
      <c r="A71" t="s">
        <v>98</v>
      </c>
      <c r="B71">
        <v>1000</v>
      </c>
      <c r="C71" cm="1">
        <f t="array" aca="1" ref="C71" ca="1">_xlfn.UNIQUE(RANDBETWEEN(1111,9999))</f>
        <v>8243</v>
      </c>
      <c r="D71" t="s">
        <v>112</v>
      </c>
      <c r="E71" s="4">
        <v>22</v>
      </c>
      <c r="F71" s="4">
        <v>38.505324464341903</v>
      </c>
      <c r="G71" s="4">
        <f>F71-E71</f>
        <v>16.505324464341903</v>
      </c>
      <c r="H71" s="4">
        <f>IF(F71&gt;50,0.2*G71,0.1*G71)</f>
        <v>1.6505324464341904</v>
      </c>
      <c r="I71" t="s">
        <v>307</v>
      </c>
      <c r="J71" t="s">
        <v>268</v>
      </c>
      <c r="K71" t="s">
        <v>217</v>
      </c>
    </row>
    <row r="72" spans="1:11" x14ac:dyDescent="0.25">
      <c r="A72" t="s">
        <v>105</v>
      </c>
      <c r="B72">
        <v>1002</v>
      </c>
      <c r="C72" cm="1">
        <f t="array" aca="1" ref="C72" ca="1">_xlfn.UNIQUE(RANDBETWEEN(1111,9999))</f>
        <v>4157</v>
      </c>
      <c r="D72" t="s">
        <v>139</v>
      </c>
      <c r="E72" s="4">
        <v>449</v>
      </c>
      <c r="F72" s="4">
        <v>502.08958427052062</v>
      </c>
      <c r="G72" s="4">
        <f>F72-E72</f>
        <v>53.089584270520618</v>
      </c>
      <c r="H72" s="4">
        <f>IF(F72&gt;50,0.2*G72,0.1*G72)</f>
        <v>10.617916854104124</v>
      </c>
      <c r="I72" t="s">
        <v>44</v>
      </c>
      <c r="J72" t="s">
        <v>20</v>
      </c>
      <c r="K72" t="s">
        <v>244</v>
      </c>
    </row>
    <row r="73" spans="1:11" x14ac:dyDescent="0.25">
      <c r="A73" t="s">
        <v>103</v>
      </c>
      <c r="B73">
        <v>1002</v>
      </c>
      <c r="C73" cm="1">
        <f t="array" aca="1" ref="C73" ca="1">_xlfn.UNIQUE(RANDBETWEEN(1111,9999))</f>
        <v>8945</v>
      </c>
      <c r="D73" t="s">
        <v>148</v>
      </c>
      <c r="E73" s="4">
        <v>653</v>
      </c>
      <c r="F73" s="4">
        <v>1165.5564137774722</v>
      </c>
      <c r="G73" s="4">
        <f>F73-E73</f>
        <v>512.55641377747224</v>
      </c>
      <c r="H73" s="4">
        <f>IF(F73&gt;50,0.2*G73,0.1*G73)</f>
        <v>102.51128275549445</v>
      </c>
      <c r="I73" t="s">
        <v>334</v>
      </c>
      <c r="J73" t="s">
        <v>20</v>
      </c>
      <c r="K73" t="s">
        <v>254</v>
      </c>
    </row>
    <row r="74" spans="1:11" x14ac:dyDescent="0.25">
      <c r="A74" t="s">
        <v>109</v>
      </c>
      <c r="B74">
        <v>1003</v>
      </c>
      <c r="C74" cm="1">
        <f t="array" aca="1" ref="C74" ca="1">_xlfn.UNIQUE(RANDBETWEEN(1111,9999))</f>
        <v>6084</v>
      </c>
      <c r="D74" t="s">
        <v>145</v>
      </c>
      <c r="E74" s="4">
        <v>457</v>
      </c>
      <c r="F74" s="4">
        <v>482.29101655550232</v>
      </c>
      <c r="G74" s="4">
        <f>F74-E74</f>
        <v>25.291016555502324</v>
      </c>
      <c r="H74" s="4">
        <f>IF(F74&gt;50,0.2*G74,0.1*G74)</f>
        <v>5.0582033111004652</v>
      </c>
      <c r="I74" t="s">
        <v>292</v>
      </c>
      <c r="J74" t="s">
        <v>24</v>
      </c>
      <c r="K74" t="s">
        <v>200</v>
      </c>
    </row>
    <row r="75" spans="1:11" x14ac:dyDescent="0.25">
      <c r="A75" t="s">
        <v>101</v>
      </c>
      <c r="B75">
        <v>1004</v>
      </c>
      <c r="C75" cm="1">
        <f t="array" aca="1" ref="C75" ca="1">_xlfn.UNIQUE(RANDBETWEEN(1111,9999))</f>
        <v>6074</v>
      </c>
      <c r="D75" t="s">
        <v>124</v>
      </c>
      <c r="E75" s="4">
        <v>338</v>
      </c>
      <c r="F75" s="4">
        <v>433.57068291990765</v>
      </c>
      <c r="G75" s="4">
        <f>F75-E75</f>
        <v>95.570682919907654</v>
      </c>
      <c r="H75" s="4">
        <f>IF(F75&gt;50,0.2*G75,0.1*G75)</f>
        <v>19.11413658398153</v>
      </c>
      <c r="I75" t="s">
        <v>55</v>
      </c>
      <c r="J75" t="s">
        <v>22</v>
      </c>
      <c r="K75" t="s">
        <v>179</v>
      </c>
    </row>
    <row r="76" spans="1:11" x14ac:dyDescent="0.25">
      <c r="A76" t="s">
        <v>100</v>
      </c>
      <c r="B76">
        <v>1004</v>
      </c>
      <c r="C76" cm="1">
        <f t="array" aca="1" ref="C76" ca="1">_xlfn.UNIQUE(RANDBETWEEN(1111,9999))</f>
        <v>6124</v>
      </c>
      <c r="D76" t="s">
        <v>147</v>
      </c>
      <c r="E76" s="4">
        <v>428</v>
      </c>
      <c r="F76" s="4">
        <v>700.14162267072629</v>
      </c>
      <c r="G76" s="4">
        <f>F76-E76</f>
        <v>272.14162267072629</v>
      </c>
      <c r="H76" s="4">
        <f>IF(F76&gt;50,0.2*G76,0.1*G76)</f>
        <v>54.428324534145261</v>
      </c>
      <c r="I76" t="s">
        <v>294</v>
      </c>
      <c r="J76" t="s">
        <v>23</v>
      </c>
      <c r="K76" t="s">
        <v>202</v>
      </c>
    </row>
    <row r="77" spans="1:11" x14ac:dyDescent="0.25">
      <c r="A77" t="s">
        <v>109</v>
      </c>
      <c r="B77">
        <v>1005</v>
      </c>
      <c r="C77" cm="1">
        <f t="array" aca="1" ref="C77" ca="1">_xlfn.UNIQUE(RANDBETWEEN(1111,9999))</f>
        <v>1709</v>
      </c>
      <c r="D77" t="s">
        <v>133</v>
      </c>
      <c r="E77" s="4">
        <v>119</v>
      </c>
      <c r="F77" s="4">
        <v>143.1124494580807</v>
      </c>
      <c r="G77" s="4">
        <f>F77-E77</f>
        <v>24.112449458080704</v>
      </c>
      <c r="H77" s="4">
        <f>IF(F77&gt;50,0.2*G77,0.1*G77)</f>
        <v>4.8224898916161409</v>
      </c>
      <c r="I77" t="s">
        <v>283</v>
      </c>
      <c r="J77" t="s">
        <v>19</v>
      </c>
      <c r="K77" t="s">
        <v>188</v>
      </c>
    </row>
    <row r="78" spans="1:11" x14ac:dyDescent="0.25">
      <c r="A78" t="s">
        <v>101</v>
      </c>
      <c r="B78">
        <v>1008</v>
      </c>
      <c r="C78" cm="1">
        <f t="array" aca="1" ref="C78" ca="1">_xlfn.UNIQUE(RANDBETWEEN(1111,9999))</f>
        <v>6143</v>
      </c>
      <c r="D78" t="s">
        <v>121</v>
      </c>
      <c r="E78" s="4">
        <v>67</v>
      </c>
      <c r="F78" s="4">
        <v>83.026930491005004</v>
      </c>
      <c r="G78" s="4">
        <f>F78-E78</f>
        <v>16.026930491005004</v>
      </c>
      <c r="H78" s="4">
        <f>IF(F78&gt;50,0.2*G78,0.1*G78)</f>
        <v>3.205386098201001</v>
      </c>
      <c r="I78" t="s">
        <v>316</v>
      </c>
      <c r="J78" t="s">
        <v>268</v>
      </c>
      <c r="K78" t="s">
        <v>227</v>
      </c>
    </row>
    <row r="79" spans="1:11" x14ac:dyDescent="0.25">
      <c r="A79" t="s">
        <v>100</v>
      </c>
      <c r="B79">
        <v>1008</v>
      </c>
      <c r="C79" cm="1">
        <f t="array" aca="1" ref="C79" ca="1">_xlfn.UNIQUE(RANDBETWEEN(1111,9999))</f>
        <v>7121</v>
      </c>
      <c r="D79" t="s">
        <v>133</v>
      </c>
      <c r="E79" s="4">
        <v>518</v>
      </c>
      <c r="F79" s="4">
        <v>846.14953541232114</v>
      </c>
      <c r="G79" s="4">
        <f>F79-E79</f>
        <v>328.14953541232114</v>
      </c>
      <c r="H79" s="4">
        <f>IF(F79&gt;50,0.2*G79,0.1*G79)</f>
        <v>65.629907082464229</v>
      </c>
      <c r="I79" t="s">
        <v>326</v>
      </c>
      <c r="J79" t="s">
        <v>19</v>
      </c>
      <c r="K79" t="s">
        <v>238</v>
      </c>
    </row>
    <row r="80" spans="1:11" x14ac:dyDescent="0.25">
      <c r="A80" t="s">
        <v>108</v>
      </c>
      <c r="B80">
        <v>1010</v>
      </c>
      <c r="C80" cm="1">
        <f t="array" aca="1" ref="C80" ca="1">_xlfn.UNIQUE(RANDBETWEEN(1111,9999))</f>
        <v>2067</v>
      </c>
      <c r="D80" t="s">
        <v>132</v>
      </c>
      <c r="E80" s="4">
        <v>728</v>
      </c>
      <c r="F80" s="4">
        <v>1126.0108771612074</v>
      </c>
      <c r="G80" s="4">
        <f>F80-E80</f>
        <v>398.01087716120742</v>
      </c>
      <c r="H80" s="4">
        <f>IF(F80&gt;50,0.2*G80,0.1*G80)</f>
        <v>79.602175432241495</v>
      </c>
      <c r="I80" t="s">
        <v>282</v>
      </c>
      <c r="J80" t="s">
        <v>268</v>
      </c>
      <c r="K80" t="s">
        <v>187</v>
      </c>
    </row>
    <row r="81" spans="1:11" x14ac:dyDescent="0.25">
      <c r="A81" t="s">
        <v>104</v>
      </c>
      <c r="B81">
        <v>1010</v>
      </c>
      <c r="C81" cm="1">
        <f t="array" aca="1" ref="C81" ca="1">_xlfn.UNIQUE(RANDBETWEEN(1111,9999))</f>
        <v>8423</v>
      </c>
      <c r="D81" t="s">
        <v>149</v>
      </c>
      <c r="E81" s="4">
        <v>122</v>
      </c>
      <c r="F81" s="4">
        <v>223.63290057902054</v>
      </c>
      <c r="G81" s="4">
        <f>F81-E81</f>
        <v>101.63290057902054</v>
      </c>
      <c r="H81" s="4">
        <f>IF(F81&gt;50,0.2*G81,0.1*G81)</f>
        <v>20.326580115804109</v>
      </c>
      <c r="I81" t="s">
        <v>335</v>
      </c>
      <c r="J81" t="s">
        <v>20</v>
      </c>
      <c r="K81" t="s">
        <v>255</v>
      </c>
    </row>
    <row r="82" spans="1:11" x14ac:dyDescent="0.25">
      <c r="A82" t="s">
        <v>102</v>
      </c>
      <c r="B82">
        <v>1011</v>
      </c>
      <c r="C82" cm="1">
        <f t="array" aca="1" ref="C82" ca="1">_xlfn.UNIQUE(RANDBETWEEN(1111,9999))</f>
        <v>3043</v>
      </c>
      <c r="D82" t="s">
        <v>113</v>
      </c>
      <c r="E82" s="4">
        <v>456</v>
      </c>
      <c r="F82" s="4">
        <v>746.69216671801416</v>
      </c>
      <c r="G82" s="4">
        <f>F82-E82</f>
        <v>290.69216671801416</v>
      </c>
      <c r="H82" s="4">
        <f>IF(F82&gt;50,0.2*G82,0.1*G82)</f>
        <v>58.138433343602834</v>
      </c>
      <c r="I82" t="s">
        <v>62</v>
      </c>
      <c r="J82" t="s">
        <v>22</v>
      </c>
      <c r="K82" t="s">
        <v>168</v>
      </c>
    </row>
    <row r="83" spans="1:11" x14ac:dyDescent="0.25">
      <c r="A83" t="s">
        <v>98</v>
      </c>
      <c r="B83">
        <v>1011</v>
      </c>
      <c r="C83" cm="1">
        <f t="array" aca="1" ref="C83" ca="1">_xlfn.UNIQUE(RANDBETWEEN(1111,9999))</f>
        <v>9585</v>
      </c>
      <c r="D83" t="s">
        <v>147</v>
      </c>
      <c r="E83" s="4">
        <v>555</v>
      </c>
      <c r="F83" s="4">
        <v>582.4356657254026</v>
      </c>
      <c r="G83" s="4">
        <f>F83-E83</f>
        <v>27.4356657254026</v>
      </c>
      <c r="H83" s="4">
        <f>IF(F83&gt;50,0.2*G83,0.1*G83)</f>
        <v>5.4871331450805201</v>
      </c>
      <c r="I83" t="s">
        <v>333</v>
      </c>
      <c r="J83" t="s">
        <v>272</v>
      </c>
      <c r="K83" t="s">
        <v>253</v>
      </c>
    </row>
    <row r="84" spans="1:11" x14ac:dyDescent="0.25">
      <c r="A84" t="s">
        <v>99</v>
      </c>
      <c r="B84">
        <v>1012</v>
      </c>
      <c r="C84" cm="1">
        <f t="array" aca="1" ref="C84" ca="1">_xlfn.UNIQUE(RANDBETWEEN(1111,9999))</f>
        <v>8708</v>
      </c>
      <c r="D84" t="s">
        <v>132</v>
      </c>
      <c r="E84" s="4">
        <v>318</v>
      </c>
      <c r="F84" s="4">
        <v>553.51381429471689</v>
      </c>
      <c r="G84" s="4">
        <f>F84-E84</f>
        <v>235.51381429471689</v>
      </c>
      <c r="H84" s="4">
        <f>IF(F84&gt;50,0.2*G84,0.1*G84)</f>
        <v>47.102762858943379</v>
      </c>
      <c r="I84" t="s">
        <v>325</v>
      </c>
      <c r="J84" t="s">
        <v>268</v>
      </c>
      <c r="K84" t="s">
        <v>237</v>
      </c>
    </row>
    <row r="85" spans="1:11" x14ac:dyDescent="0.25">
      <c r="A85" t="s">
        <v>105</v>
      </c>
      <c r="B85">
        <v>1013</v>
      </c>
      <c r="C85" cm="1">
        <f t="array" aca="1" ref="C85" ca="1">_xlfn.UNIQUE(RANDBETWEEN(1111,9999))</f>
        <v>3413</v>
      </c>
      <c r="D85" t="s">
        <v>126</v>
      </c>
      <c r="E85" s="4">
        <v>580</v>
      </c>
      <c r="F85" s="4">
        <v>805.87190768644166</v>
      </c>
      <c r="G85" s="4">
        <f>F85-E85</f>
        <v>225.87190768644166</v>
      </c>
      <c r="H85" s="4">
        <f>IF(F85&gt;50,0.2*G85,0.1*G85)</f>
        <v>45.174381537288333</v>
      </c>
      <c r="I85" t="s">
        <v>320</v>
      </c>
      <c r="J85" t="s">
        <v>23</v>
      </c>
      <c r="K85" t="s">
        <v>232</v>
      </c>
    </row>
    <row r="86" spans="1:11" x14ac:dyDescent="0.25">
      <c r="A86" t="s">
        <v>102</v>
      </c>
      <c r="B86">
        <v>1014</v>
      </c>
      <c r="C86" cm="1">
        <f t="array" aca="1" ref="C86" ca="1">_xlfn.UNIQUE(RANDBETWEEN(1111,9999))</f>
        <v>8180</v>
      </c>
      <c r="D86" t="s">
        <v>125</v>
      </c>
      <c r="E86" s="4">
        <v>628</v>
      </c>
      <c r="F86" s="4">
        <v>805.43528798311161</v>
      </c>
      <c r="G86" s="4">
        <f>F86-E86</f>
        <v>177.43528798311161</v>
      </c>
      <c r="H86" s="4">
        <f>IF(F86&gt;50,0.2*G86,0.1*G86)</f>
        <v>35.487057596622321</v>
      </c>
      <c r="I86" t="s">
        <v>276</v>
      </c>
      <c r="J86" t="s">
        <v>24</v>
      </c>
      <c r="K86" t="s">
        <v>180</v>
      </c>
    </row>
    <row r="87" spans="1:11" x14ac:dyDescent="0.25">
      <c r="A87" t="s">
        <v>104</v>
      </c>
      <c r="B87">
        <v>1014</v>
      </c>
      <c r="C87" cm="1">
        <f t="array" aca="1" ref="C87" ca="1">_xlfn.UNIQUE(RANDBETWEEN(1111,9999))</f>
        <v>3311</v>
      </c>
      <c r="D87" t="s">
        <v>152</v>
      </c>
      <c r="E87" s="4">
        <v>555</v>
      </c>
      <c r="F87" s="4">
        <v>684.46019997747362</v>
      </c>
      <c r="G87" s="4">
        <f>F87-E87</f>
        <v>129.46019997747362</v>
      </c>
      <c r="H87" s="4">
        <f>IF(F87&gt;50,0.2*G87,0.1*G87)</f>
        <v>25.892039995494727</v>
      </c>
      <c r="I87" t="s">
        <v>298</v>
      </c>
      <c r="J87" t="s">
        <v>268</v>
      </c>
      <c r="K87" t="s">
        <v>207</v>
      </c>
    </row>
    <row r="88" spans="1:11" x14ac:dyDescent="0.25">
      <c r="A88" t="s">
        <v>100</v>
      </c>
      <c r="B88">
        <v>1014</v>
      </c>
      <c r="C88" cm="1">
        <f t="array" aca="1" ref="C88" ca="1">_xlfn.UNIQUE(RANDBETWEEN(1111,9999))</f>
        <v>8206</v>
      </c>
      <c r="D88" t="s">
        <v>120</v>
      </c>
      <c r="E88" s="4">
        <v>600</v>
      </c>
      <c r="F88" s="4">
        <v>785.951715642669</v>
      </c>
      <c r="G88" s="4">
        <f>F88-E88</f>
        <v>185.951715642669</v>
      </c>
      <c r="H88" s="4">
        <f>IF(F88&gt;50,0.2*G88,0.1*G88)</f>
        <v>37.190343128533804</v>
      </c>
      <c r="I88" t="s">
        <v>315</v>
      </c>
      <c r="J88" t="s">
        <v>14</v>
      </c>
      <c r="K88" t="s">
        <v>226</v>
      </c>
    </row>
    <row r="89" spans="1:11" x14ac:dyDescent="0.25">
      <c r="A89" t="s">
        <v>107</v>
      </c>
      <c r="B89">
        <v>1016</v>
      </c>
      <c r="C89" cm="1">
        <f t="array" aca="1" ref="C89" ca="1">_xlfn.UNIQUE(RANDBETWEEN(1111,9999))</f>
        <v>2487</v>
      </c>
      <c r="D89" t="s">
        <v>155</v>
      </c>
      <c r="E89" s="4">
        <v>358</v>
      </c>
      <c r="F89" s="4">
        <v>395.32392542412191</v>
      </c>
      <c r="G89" s="4">
        <f>F89-E89</f>
        <v>37.32392542412191</v>
      </c>
      <c r="H89" s="4">
        <f>IF(F89&gt;50,0.2*G89,0.1*G89)</f>
        <v>7.4647850848243822</v>
      </c>
      <c r="I89" t="s">
        <v>301</v>
      </c>
      <c r="J89" t="s">
        <v>24</v>
      </c>
      <c r="K89" t="s">
        <v>210</v>
      </c>
    </row>
    <row r="90" spans="1:11" x14ac:dyDescent="0.25">
      <c r="A90" t="s">
        <v>109</v>
      </c>
      <c r="B90">
        <v>1018</v>
      </c>
      <c r="C90" cm="1">
        <f t="array" aca="1" ref="C90" ca="1">_xlfn.UNIQUE(RANDBETWEEN(1111,9999))</f>
        <v>4685</v>
      </c>
      <c r="D90" t="s">
        <v>131</v>
      </c>
      <c r="E90" s="4">
        <v>521</v>
      </c>
      <c r="F90" s="4">
        <v>571.28515507955422</v>
      </c>
      <c r="G90" s="4">
        <f>F90-E90</f>
        <v>50.285155079554215</v>
      </c>
      <c r="H90" s="4">
        <f>IF(F90&gt;50,0.2*G90,0.1*G90)</f>
        <v>10.057031015910844</v>
      </c>
      <c r="I90" t="s">
        <v>324</v>
      </c>
      <c r="J90" t="s">
        <v>14</v>
      </c>
      <c r="K90" t="s">
        <v>236</v>
      </c>
    </row>
    <row r="91" spans="1:11" x14ac:dyDescent="0.25">
      <c r="A91" t="s">
        <v>107</v>
      </c>
      <c r="B91">
        <v>1018</v>
      </c>
      <c r="C91" cm="1">
        <f t="array" aca="1" ref="C91" ca="1">_xlfn.UNIQUE(RANDBETWEEN(1111,9999))</f>
        <v>6206</v>
      </c>
      <c r="E91" s="4">
        <v>457</v>
      </c>
      <c r="F91" s="4">
        <v>710.4874729732777</v>
      </c>
      <c r="G91" s="4">
        <f>F91-E91</f>
        <v>253.4874729732777</v>
      </c>
      <c r="H91" s="4">
        <f>IF(F91&gt;50,0.2*G91,0.1*G91)</f>
        <v>50.697494594655545</v>
      </c>
      <c r="I91" t="s">
        <v>328</v>
      </c>
      <c r="J91" t="s">
        <v>14</v>
      </c>
      <c r="K91" t="s">
        <v>246</v>
      </c>
    </row>
    <row r="92" spans="1:11" x14ac:dyDescent="0.25">
      <c r="A92" t="s">
        <v>108</v>
      </c>
      <c r="B92">
        <v>1018</v>
      </c>
      <c r="C92" cm="1">
        <f t="array" aca="1" ref="C92" ca="1">_xlfn.UNIQUE(RANDBETWEEN(1111,9999))</f>
        <v>3851</v>
      </c>
      <c r="D92" t="s">
        <v>141</v>
      </c>
      <c r="E92" s="4">
        <v>376</v>
      </c>
      <c r="F92" s="4">
        <v>485.49327937566528</v>
      </c>
      <c r="G92" s="4">
        <f>F92-E92</f>
        <v>109.49327937566528</v>
      </c>
      <c r="H92" s="4">
        <f>IF(F92&gt;50,0.2*G92,0.1*G92)</f>
        <v>21.898655875133059</v>
      </c>
      <c r="I92" t="s">
        <v>305</v>
      </c>
      <c r="J92" t="s">
        <v>268</v>
      </c>
      <c r="K92" t="s">
        <v>247</v>
      </c>
    </row>
    <row r="93" spans="1:11" x14ac:dyDescent="0.25">
      <c r="A93" t="s">
        <v>98</v>
      </c>
      <c r="B93">
        <v>1020</v>
      </c>
      <c r="C93" cm="1">
        <f t="array" aca="1" ref="C93" ca="1">_xlfn.UNIQUE(RANDBETWEEN(1111,9999))</f>
        <v>6339</v>
      </c>
      <c r="D93" t="s">
        <v>126</v>
      </c>
      <c r="E93" s="4">
        <v>479</v>
      </c>
      <c r="F93" s="4">
        <v>891.32618482443456</v>
      </c>
      <c r="G93" s="4">
        <f>F93-E93</f>
        <v>412.32618482443456</v>
      </c>
      <c r="H93" s="4">
        <f>IF(F93&gt;50,0.2*G93,0.1*G93)</f>
        <v>82.465236964886913</v>
      </c>
      <c r="I93" t="s">
        <v>59</v>
      </c>
      <c r="J93" t="s">
        <v>30</v>
      </c>
      <c r="K93" t="s">
        <v>181</v>
      </c>
    </row>
    <row r="94" spans="1:11" x14ac:dyDescent="0.25">
      <c r="A94" t="s">
        <v>106</v>
      </c>
      <c r="B94">
        <v>1020</v>
      </c>
      <c r="C94" cm="1">
        <f t="array" aca="1" ref="C94" ca="1">_xlfn.UNIQUE(RANDBETWEEN(1111,9999))</f>
        <v>6202</v>
      </c>
      <c r="D94" t="s">
        <v>115</v>
      </c>
      <c r="E94" s="4">
        <v>679</v>
      </c>
      <c r="F94" s="4">
        <v>1016.0398094617258</v>
      </c>
      <c r="G94" s="4">
        <f>F94-E94</f>
        <v>337.03980946172578</v>
      </c>
      <c r="H94" s="4">
        <f>IF(F94&gt;50,0.2*G94,0.1*G94)</f>
        <v>67.407961892345156</v>
      </c>
      <c r="I94" t="s">
        <v>310</v>
      </c>
      <c r="J94" t="s">
        <v>30</v>
      </c>
      <c r="K94" t="s">
        <v>221</v>
      </c>
    </row>
    <row r="95" spans="1:11" x14ac:dyDescent="0.25">
      <c r="A95" t="s">
        <v>99</v>
      </c>
      <c r="B95">
        <v>1020</v>
      </c>
      <c r="C95" cm="1">
        <f t="array" aca="1" ref="C95" ca="1">_xlfn.UNIQUE(RANDBETWEEN(1111,9999))</f>
        <v>9829</v>
      </c>
      <c r="D95" t="s">
        <v>143</v>
      </c>
      <c r="E95" s="4">
        <v>655</v>
      </c>
      <c r="F95" s="4">
        <v>720.19970848379342</v>
      </c>
      <c r="G95" s="4">
        <f>F95-E95</f>
        <v>65.199708483793415</v>
      </c>
      <c r="H95" s="4">
        <f>IF(F95&gt;50,0.2*G95,0.1*G95)</f>
        <v>13.039941696758683</v>
      </c>
      <c r="I95" t="s">
        <v>27</v>
      </c>
      <c r="J95" t="s">
        <v>22</v>
      </c>
      <c r="K95" t="s">
        <v>249</v>
      </c>
    </row>
    <row r="96" spans="1:11" x14ac:dyDescent="0.25">
      <c r="A96" t="s">
        <v>105</v>
      </c>
      <c r="B96">
        <v>1020</v>
      </c>
      <c r="C96" cm="1">
        <f t="array" aca="1" ref="C96" ca="1">_xlfn.UNIQUE(RANDBETWEEN(1111,9999))</f>
        <v>3753</v>
      </c>
      <c r="D96" t="s">
        <v>150</v>
      </c>
      <c r="E96" s="4">
        <v>603</v>
      </c>
      <c r="F96" s="4">
        <v>1097.4411044241672</v>
      </c>
      <c r="G96" s="4">
        <f>F96-E96</f>
        <v>494.44110442416718</v>
      </c>
      <c r="H96" s="4">
        <f>IF(F96&gt;50,0.2*G96,0.1*G96)</f>
        <v>98.888220884833444</v>
      </c>
      <c r="I96" t="s">
        <v>336</v>
      </c>
      <c r="J96" t="s">
        <v>14</v>
      </c>
      <c r="K96" t="s">
        <v>256</v>
      </c>
    </row>
    <row r="97" spans="1:11" x14ac:dyDescent="0.25">
      <c r="A97" t="s">
        <v>103</v>
      </c>
      <c r="B97">
        <v>1022</v>
      </c>
      <c r="C97" cm="1">
        <f t="array" aca="1" ref="C97" ca="1">_xlfn.UNIQUE(RANDBETWEEN(1111,9999))</f>
        <v>2554</v>
      </c>
      <c r="D97" t="s">
        <v>127</v>
      </c>
      <c r="E97" s="4">
        <v>301</v>
      </c>
      <c r="F97" s="4">
        <v>596.76939418371944</v>
      </c>
      <c r="G97" s="4">
        <f>F97-E97</f>
        <v>295.76939418371944</v>
      </c>
      <c r="H97" s="4">
        <f>IF(F97&gt;50,0.2*G97,0.1*G97)</f>
        <v>59.153878836743893</v>
      </c>
      <c r="I97" t="s">
        <v>277</v>
      </c>
      <c r="J97" t="s">
        <v>23</v>
      </c>
      <c r="K97" t="s">
        <v>182</v>
      </c>
    </row>
    <row r="98" spans="1:11" x14ac:dyDescent="0.25">
      <c r="A98" t="s">
        <v>101</v>
      </c>
      <c r="B98">
        <v>1022</v>
      </c>
      <c r="C98" cm="1">
        <f t="array" aca="1" ref="C98" ca="1">_xlfn.UNIQUE(RANDBETWEEN(1111,9999))</f>
        <v>5205</v>
      </c>
      <c r="E98" s="4">
        <v>203</v>
      </c>
      <c r="F98" s="4">
        <v>341.66018704412312</v>
      </c>
      <c r="G98" s="4">
        <f>F98-E98</f>
        <v>138.66018704412312</v>
      </c>
      <c r="H98" s="4">
        <f>IF(F98&gt;50,0.2*G98,0.1*G98)</f>
        <v>27.732037408824624</v>
      </c>
      <c r="I98" t="s">
        <v>305</v>
      </c>
      <c r="J98" t="s">
        <v>20</v>
      </c>
      <c r="K98" t="s">
        <v>215</v>
      </c>
    </row>
    <row r="99" spans="1:11" x14ac:dyDescent="0.25">
      <c r="A99" t="s">
        <v>103</v>
      </c>
      <c r="B99">
        <v>1023</v>
      </c>
      <c r="C99" cm="1">
        <f t="array" aca="1" ref="C99" ca="1">_xlfn.UNIQUE(RANDBETWEEN(1111,9999))</f>
        <v>4182</v>
      </c>
      <c r="D99" t="s">
        <v>124</v>
      </c>
      <c r="E99" s="4">
        <v>575</v>
      </c>
      <c r="F99" s="4">
        <v>874.89786564781696</v>
      </c>
      <c r="G99" s="4">
        <f>F99-E99</f>
        <v>299.89786564781696</v>
      </c>
      <c r="H99" s="4">
        <f>IF(F99&gt;50,0.2*G99,0.1*G99)</f>
        <v>59.979573129563391</v>
      </c>
      <c r="I99" t="s">
        <v>318</v>
      </c>
      <c r="J99" t="s">
        <v>24</v>
      </c>
      <c r="K99" t="s">
        <v>230</v>
      </c>
    </row>
    <row r="100" spans="1:11" x14ac:dyDescent="0.25">
      <c r="A100" t="s">
        <v>98</v>
      </c>
      <c r="B100">
        <v>1024</v>
      </c>
      <c r="C100" cm="1">
        <f t="array" aca="1" ref="C100" ca="1">_xlfn.UNIQUE(RANDBETWEEN(1111,9999))</f>
        <v>2628</v>
      </c>
      <c r="D100" t="s">
        <v>114</v>
      </c>
      <c r="E100" s="4">
        <v>591</v>
      </c>
      <c r="F100" s="4">
        <v>831.28757377705347</v>
      </c>
      <c r="G100" s="4">
        <f>F100-E100</f>
        <v>240.28757377705347</v>
      </c>
      <c r="H100" s="4">
        <f>IF(F100&gt;50,0.2*G100,0.1*G100)</f>
        <v>48.057514755410693</v>
      </c>
      <c r="I100" t="s">
        <v>49</v>
      </c>
      <c r="J100" t="s">
        <v>25</v>
      </c>
      <c r="K100" t="s">
        <v>169</v>
      </c>
    </row>
    <row r="101" spans="1:11" x14ac:dyDescent="0.25">
      <c r="A101" t="s">
        <v>109</v>
      </c>
      <c r="B101">
        <v>1024</v>
      </c>
      <c r="C101" cm="1">
        <f t="array" aca="1" ref="C101" ca="1">_xlfn.UNIQUE(RANDBETWEEN(1111,9999))</f>
        <v>8370</v>
      </c>
      <c r="D101" t="s">
        <v>154</v>
      </c>
      <c r="E101" s="4">
        <v>660</v>
      </c>
      <c r="F101" s="4">
        <v>972.32741187788895</v>
      </c>
      <c r="G101" s="4">
        <f>F101-E101</f>
        <v>312.32741187788895</v>
      </c>
      <c r="H101" s="4">
        <f>IF(F101&gt;50,0.2*G101,0.1*G101)</f>
        <v>62.465482375577793</v>
      </c>
      <c r="I101" t="s">
        <v>339</v>
      </c>
      <c r="J101" t="s">
        <v>24</v>
      </c>
      <c r="K101" t="s">
        <v>260</v>
      </c>
    </row>
    <row r="104" spans="1:11" x14ac:dyDescent="0.25">
      <c r="A104" t="s">
        <v>346</v>
      </c>
      <c r="F104" s="4">
        <f>SUM(F2:F101)</f>
        <v>63136.976904244249</v>
      </c>
    </row>
    <row r="105" spans="1:11" x14ac:dyDescent="0.25">
      <c r="A105" t="s">
        <v>347</v>
      </c>
      <c r="F105" s="32">
        <f>SUMIF(F2:F101,"&gt;=400")</f>
        <v>56197.831209764656</v>
      </c>
    </row>
    <row r="106" spans="1:11" x14ac:dyDescent="0.25">
      <c r="A106" t="s">
        <v>348</v>
      </c>
      <c r="F106" s="4">
        <f>SUMIF(F2:F101,"&lt;=400")</f>
        <v>6939.1456944796055</v>
      </c>
    </row>
  </sheetData>
  <sortState xmlns:xlrd2="http://schemas.microsoft.com/office/spreadsheetml/2017/richdata2" ref="A2:K101">
    <sortCondition ref="B2:B101"/>
  </sortState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2714-53DD-4B71-ACEB-511EC1E0517D}">
  <dimension ref="A3:B14"/>
  <sheetViews>
    <sheetView workbookViewId="0">
      <selection activeCell="B6" sqref="B6"/>
    </sheetView>
  </sheetViews>
  <sheetFormatPr defaultRowHeight="15" x14ac:dyDescent="0.25"/>
  <cols>
    <col min="1" max="1" width="13.140625" bestFit="1" customWidth="1"/>
    <col min="2" max="2" width="16.28515625" bestFit="1" customWidth="1"/>
  </cols>
  <sheetData>
    <row r="3" spans="1:2" x14ac:dyDescent="0.25">
      <c r="A3" s="33" t="s">
        <v>349</v>
      </c>
      <c r="B3" t="s">
        <v>351</v>
      </c>
    </row>
    <row r="4" spans="1:2" x14ac:dyDescent="0.25">
      <c r="A4" s="34" t="s">
        <v>20</v>
      </c>
      <c r="B4" s="4">
        <v>12132.763402170154</v>
      </c>
    </row>
    <row r="5" spans="1:2" x14ac:dyDescent="0.25">
      <c r="A5" s="34" t="s">
        <v>24</v>
      </c>
      <c r="B5" s="4">
        <v>7119.5239131149492</v>
      </c>
    </row>
    <row r="6" spans="1:2" x14ac:dyDescent="0.25">
      <c r="A6" s="34" t="s">
        <v>22</v>
      </c>
      <c r="B6" s="4">
        <v>6845.9247572332579</v>
      </c>
    </row>
    <row r="7" spans="1:2" x14ac:dyDescent="0.25">
      <c r="A7" s="34" t="s">
        <v>30</v>
      </c>
      <c r="B7" s="4">
        <v>6779.986723570998</v>
      </c>
    </row>
    <row r="8" spans="1:2" x14ac:dyDescent="0.25">
      <c r="A8" s="34" t="s">
        <v>14</v>
      </c>
      <c r="B8" s="4">
        <v>6227.4987511420622</v>
      </c>
    </row>
    <row r="9" spans="1:2" x14ac:dyDescent="0.25">
      <c r="A9" s="34" t="s">
        <v>19</v>
      </c>
      <c r="B9" s="4">
        <v>6041.6728488432937</v>
      </c>
    </row>
    <row r="10" spans="1:2" x14ac:dyDescent="0.25">
      <c r="A10" s="34" t="s">
        <v>268</v>
      </c>
      <c r="B10" s="4">
        <v>6036.9183623363951</v>
      </c>
    </row>
    <row r="11" spans="1:2" x14ac:dyDescent="0.25">
      <c r="A11" s="34" t="s">
        <v>272</v>
      </c>
      <c r="B11" s="4">
        <v>5804.1317193565947</v>
      </c>
    </row>
    <row r="12" spans="1:2" x14ac:dyDescent="0.25">
      <c r="A12" s="34" t="s">
        <v>23</v>
      </c>
      <c r="B12" s="4">
        <v>5317.2688526995053</v>
      </c>
    </row>
    <row r="13" spans="1:2" x14ac:dyDescent="0.25">
      <c r="A13" s="34" t="s">
        <v>25</v>
      </c>
      <c r="B13" s="4">
        <v>831.28757377705347</v>
      </c>
    </row>
    <row r="14" spans="1:2" x14ac:dyDescent="0.25">
      <c r="A14" s="34" t="s">
        <v>350</v>
      </c>
      <c r="B14" s="4">
        <v>63136.976904244257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0BCA-1402-4EC6-84EE-C6B095BE0854}">
  <dimension ref="A1:N53"/>
  <sheetViews>
    <sheetView tabSelected="1" workbookViewId="0">
      <selection activeCell="P29" sqref="P29"/>
    </sheetView>
  </sheetViews>
  <sheetFormatPr defaultRowHeight="15" x14ac:dyDescent="0.25"/>
  <sheetData>
    <row r="1" spans="1:14" x14ac:dyDescent="0.25">
      <c r="A1" t="s">
        <v>435</v>
      </c>
      <c r="B1" t="s">
        <v>434</v>
      </c>
      <c r="C1" t="s">
        <v>433</v>
      </c>
      <c r="D1" t="s">
        <v>432</v>
      </c>
      <c r="E1" t="s">
        <v>431</v>
      </c>
      <c r="F1" t="s">
        <v>430</v>
      </c>
      <c r="G1" t="s">
        <v>429</v>
      </c>
      <c r="H1" t="s">
        <v>428</v>
      </c>
      <c r="I1" t="s">
        <v>427</v>
      </c>
      <c r="J1" t="s">
        <v>426</v>
      </c>
      <c r="K1" t="s">
        <v>425</v>
      </c>
      <c r="L1" t="s">
        <v>424</v>
      </c>
      <c r="M1" t="s">
        <v>423</v>
      </c>
      <c r="N1" t="s">
        <v>422</v>
      </c>
    </row>
    <row r="2" spans="1:14" x14ac:dyDescent="0.25">
      <c r="A2" t="s">
        <v>421</v>
      </c>
      <c r="H2">
        <v>40326.800000000003</v>
      </c>
      <c r="J2" t="s">
        <v>356</v>
      </c>
      <c r="K2" t="s">
        <v>268</v>
      </c>
      <c r="L2">
        <v>50000</v>
      </c>
    </row>
    <row r="3" spans="1:14" x14ac:dyDescent="0.25">
      <c r="A3" t="s">
        <v>420</v>
      </c>
      <c r="H3">
        <v>44974.8</v>
      </c>
      <c r="J3" t="s">
        <v>28</v>
      </c>
      <c r="K3" t="s">
        <v>358</v>
      </c>
      <c r="L3">
        <v>50000</v>
      </c>
    </row>
    <row r="4" spans="1:14" x14ac:dyDescent="0.25">
      <c r="A4" t="s">
        <v>419</v>
      </c>
      <c r="H4">
        <v>44946.5</v>
      </c>
      <c r="J4" t="s">
        <v>368</v>
      </c>
      <c r="K4" t="s">
        <v>385</v>
      </c>
      <c r="L4">
        <v>50000</v>
      </c>
    </row>
    <row r="5" spans="1:14" x14ac:dyDescent="0.25">
      <c r="A5" t="s">
        <v>418</v>
      </c>
      <c r="H5">
        <v>37558.800000000003</v>
      </c>
      <c r="J5" t="s">
        <v>356</v>
      </c>
      <c r="K5" t="s">
        <v>17</v>
      </c>
      <c r="L5">
        <v>50000</v>
      </c>
    </row>
    <row r="6" spans="1:14" x14ac:dyDescent="0.25">
      <c r="A6" t="s">
        <v>417</v>
      </c>
      <c r="H6">
        <v>36438.5</v>
      </c>
      <c r="J6" t="s">
        <v>28</v>
      </c>
      <c r="K6" t="s">
        <v>268</v>
      </c>
      <c r="L6">
        <v>50000</v>
      </c>
    </row>
    <row r="7" spans="1:14" x14ac:dyDescent="0.25">
      <c r="A7" t="s">
        <v>416</v>
      </c>
      <c r="H7">
        <v>46311.4</v>
      </c>
      <c r="J7" t="s">
        <v>368</v>
      </c>
      <c r="K7" t="s">
        <v>352</v>
      </c>
      <c r="L7">
        <v>75000</v>
      </c>
    </row>
    <row r="8" spans="1:14" x14ac:dyDescent="0.25">
      <c r="A8" t="s">
        <v>415</v>
      </c>
      <c r="H8">
        <v>52229.5</v>
      </c>
      <c r="J8" t="s">
        <v>368</v>
      </c>
      <c r="K8" t="s">
        <v>385</v>
      </c>
      <c r="L8">
        <v>75000</v>
      </c>
    </row>
    <row r="9" spans="1:14" x14ac:dyDescent="0.25">
      <c r="A9" t="s">
        <v>414</v>
      </c>
      <c r="H9">
        <v>35137</v>
      </c>
      <c r="J9" t="s">
        <v>356</v>
      </c>
      <c r="K9" t="s">
        <v>380</v>
      </c>
      <c r="L9">
        <v>75000</v>
      </c>
    </row>
    <row r="10" spans="1:14" x14ac:dyDescent="0.25">
      <c r="A10" t="s">
        <v>413</v>
      </c>
      <c r="H10">
        <v>27637.1</v>
      </c>
      <c r="J10" t="s">
        <v>356</v>
      </c>
      <c r="K10" t="s">
        <v>268</v>
      </c>
      <c r="L10">
        <v>75000</v>
      </c>
    </row>
    <row r="11" spans="1:14" x14ac:dyDescent="0.25">
      <c r="A11" t="s">
        <v>412</v>
      </c>
      <c r="H11">
        <v>27534.799999999999</v>
      </c>
      <c r="J11" t="s">
        <v>28</v>
      </c>
      <c r="K11" t="s">
        <v>355</v>
      </c>
      <c r="L11">
        <v>75000</v>
      </c>
    </row>
    <row r="12" spans="1:14" x14ac:dyDescent="0.25">
      <c r="A12" t="s">
        <v>411</v>
      </c>
      <c r="H12">
        <v>19341.7</v>
      </c>
      <c r="J12" t="s">
        <v>28</v>
      </c>
      <c r="K12" t="s">
        <v>410</v>
      </c>
      <c r="L12">
        <v>75000</v>
      </c>
    </row>
    <row r="13" spans="1:14" x14ac:dyDescent="0.25">
      <c r="A13" t="s">
        <v>409</v>
      </c>
      <c r="H13">
        <v>22521.599999999999</v>
      </c>
      <c r="J13" t="s">
        <v>356</v>
      </c>
      <c r="K13" t="s">
        <v>370</v>
      </c>
      <c r="L13">
        <v>75000</v>
      </c>
    </row>
    <row r="14" spans="1:14" x14ac:dyDescent="0.25">
      <c r="A14" t="s">
        <v>408</v>
      </c>
      <c r="H14">
        <v>13682.9</v>
      </c>
      <c r="J14" t="s">
        <v>356</v>
      </c>
      <c r="K14" t="s">
        <v>21</v>
      </c>
      <c r="L14">
        <v>75000</v>
      </c>
    </row>
    <row r="15" spans="1:14" x14ac:dyDescent="0.25">
      <c r="A15" t="s">
        <v>407</v>
      </c>
      <c r="H15">
        <v>28464.799999999999</v>
      </c>
      <c r="J15" t="s">
        <v>28</v>
      </c>
      <c r="K15" t="s">
        <v>392</v>
      </c>
      <c r="L15">
        <v>100000</v>
      </c>
    </row>
    <row r="16" spans="1:14" x14ac:dyDescent="0.25">
      <c r="A16" t="s">
        <v>406</v>
      </c>
      <c r="H16">
        <v>19421.099999999999</v>
      </c>
      <c r="J16" t="s">
        <v>356</v>
      </c>
      <c r="K16" t="s">
        <v>362</v>
      </c>
      <c r="L16">
        <v>100000</v>
      </c>
    </row>
    <row r="17" spans="1:12" x14ac:dyDescent="0.25">
      <c r="A17" t="s">
        <v>405</v>
      </c>
      <c r="H17">
        <v>14289.6</v>
      </c>
      <c r="J17" t="s">
        <v>28</v>
      </c>
      <c r="K17" t="s">
        <v>360</v>
      </c>
      <c r="L17">
        <v>100000</v>
      </c>
    </row>
    <row r="18" spans="1:12" x14ac:dyDescent="0.25">
      <c r="A18" t="s">
        <v>404</v>
      </c>
      <c r="H18">
        <v>31144.400000000001</v>
      </c>
      <c r="J18" t="s">
        <v>356</v>
      </c>
      <c r="K18" t="s">
        <v>367</v>
      </c>
      <c r="L18">
        <v>100000</v>
      </c>
    </row>
    <row r="19" spans="1:12" x14ac:dyDescent="0.25">
      <c r="A19" t="s">
        <v>403</v>
      </c>
      <c r="H19">
        <v>83162.7</v>
      </c>
      <c r="J19" t="s">
        <v>356</v>
      </c>
      <c r="K19" t="s">
        <v>392</v>
      </c>
      <c r="L19">
        <v>100000</v>
      </c>
    </row>
    <row r="20" spans="1:12" x14ac:dyDescent="0.25">
      <c r="A20" t="s">
        <v>402</v>
      </c>
      <c r="H20">
        <v>80685.8</v>
      </c>
      <c r="J20" t="s">
        <v>353</v>
      </c>
      <c r="K20" t="s">
        <v>370</v>
      </c>
      <c r="L20">
        <v>100000</v>
      </c>
    </row>
    <row r="21" spans="1:12" x14ac:dyDescent="0.25">
      <c r="A21" t="s">
        <v>401</v>
      </c>
      <c r="H21">
        <v>114660.6</v>
      </c>
      <c r="J21" t="s">
        <v>368</v>
      </c>
      <c r="K21" t="s">
        <v>382</v>
      </c>
      <c r="L21">
        <v>100000</v>
      </c>
    </row>
    <row r="22" spans="1:12" x14ac:dyDescent="0.25">
      <c r="A22" t="s">
        <v>400</v>
      </c>
      <c r="H22">
        <v>93382.6</v>
      </c>
      <c r="J22" t="s">
        <v>356</v>
      </c>
      <c r="K22" t="s">
        <v>378</v>
      </c>
      <c r="L22">
        <v>100000</v>
      </c>
    </row>
    <row r="23" spans="1:12" x14ac:dyDescent="0.25">
      <c r="A23" t="s">
        <v>399</v>
      </c>
      <c r="H23">
        <v>85928</v>
      </c>
      <c r="J23" t="s">
        <v>368</v>
      </c>
      <c r="K23" t="s">
        <v>352</v>
      </c>
      <c r="L23">
        <v>100000</v>
      </c>
    </row>
    <row r="24" spans="1:12" x14ac:dyDescent="0.25">
      <c r="A24" t="s">
        <v>398</v>
      </c>
      <c r="H24">
        <v>67829.100000000006</v>
      </c>
      <c r="J24" t="s">
        <v>356</v>
      </c>
      <c r="K24" t="s">
        <v>268</v>
      </c>
      <c r="L24">
        <v>100000</v>
      </c>
    </row>
    <row r="25" spans="1:12" x14ac:dyDescent="0.25">
      <c r="A25" t="s">
        <v>397</v>
      </c>
      <c r="H25">
        <v>48114.2</v>
      </c>
      <c r="J25" t="s">
        <v>28</v>
      </c>
      <c r="K25" t="s">
        <v>380</v>
      </c>
      <c r="L25">
        <v>100000</v>
      </c>
    </row>
    <row r="26" spans="1:12" x14ac:dyDescent="0.25">
      <c r="A26" t="s">
        <v>396</v>
      </c>
      <c r="H26">
        <v>64467.4</v>
      </c>
      <c r="J26" t="s">
        <v>363</v>
      </c>
      <c r="K26" t="s">
        <v>372</v>
      </c>
      <c r="L26">
        <v>100000</v>
      </c>
    </row>
    <row r="27" spans="1:12" x14ac:dyDescent="0.25">
      <c r="A27" t="s">
        <v>395</v>
      </c>
      <c r="H27">
        <v>73444.399999999994</v>
      </c>
      <c r="J27" t="s">
        <v>356</v>
      </c>
      <c r="K27" t="s">
        <v>372</v>
      </c>
      <c r="L27">
        <v>100000</v>
      </c>
    </row>
    <row r="28" spans="1:12" x14ac:dyDescent="0.25">
      <c r="A28" t="s">
        <v>394</v>
      </c>
      <c r="H28">
        <v>17556.3</v>
      </c>
      <c r="J28" t="s">
        <v>353</v>
      </c>
      <c r="K28" t="s">
        <v>355</v>
      </c>
      <c r="L28">
        <v>100000</v>
      </c>
    </row>
    <row r="29" spans="1:12" x14ac:dyDescent="0.25">
      <c r="A29" t="s">
        <v>393</v>
      </c>
      <c r="H29">
        <v>29601.9</v>
      </c>
      <c r="J29" t="s">
        <v>356</v>
      </c>
      <c r="K29" t="s">
        <v>392</v>
      </c>
      <c r="L29">
        <v>100000</v>
      </c>
    </row>
    <row r="30" spans="1:12" x14ac:dyDescent="0.25">
      <c r="A30" t="s">
        <v>391</v>
      </c>
      <c r="H30">
        <v>22128.2</v>
      </c>
      <c r="J30" t="s">
        <v>353</v>
      </c>
      <c r="K30" t="s">
        <v>382</v>
      </c>
      <c r="L30">
        <v>100000</v>
      </c>
    </row>
    <row r="31" spans="1:12" x14ac:dyDescent="0.25">
      <c r="A31" t="s">
        <v>390</v>
      </c>
      <c r="H31">
        <v>82374</v>
      </c>
      <c r="J31" t="s">
        <v>28</v>
      </c>
      <c r="K31" t="s">
        <v>21</v>
      </c>
      <c r="L31">
        <v>75000</v>
      </c>
    </row>
    <row r="32" spans="1:12" x14ac:dyDescent="0.25">
      <c r="A32" t="s">
        <v>389</v>
      </c>
      <c r="H32">
        <v>69891.899999999994</v>
      </c>
      <c r="J32" t="s">
        <v>353</v>
      </c>
      <c r="K32" t="s">
        <v>17</v>
      </c>
      <c r="L32">
        <v>75000</v>
      </c>
    </row>
    <row r="33" spans="1:12" x14ac:dyDescent="0.25">
      <c r="A33" t="s">
        <v>388</v>
      </c>
      <c r="H33">
        <v>22573</v>
      </c>
      <c r="J33" t="s">
        <v>353</v>
      </c>
      <c r="K33" t="s">
        <v>360</v>
      </c>
      <c r="L33">
        <v>75000</v>
      </c>
    </row>
    <row r="34" spans="1:12" x14ac:dyDescent="0.25">
      <c r="A34" t="s">
        <v>387</v>
      </c>
      <c r="H34">
        <v>33477.199999999997</v>
      </c>
      <c r="J34" t="s">
        <v>356</v>
      </c>
      <c r="K34" t="s">
        <v>378</v>
      </c>
      <c r="L34">
        <v>75000</v>
      </c>
    </row>
    <row r="35" spans="1:12" x14ac:dyDescent="0.25">
      <c r="A35" t="s">
        <v>386</v>
      </c>
      <c r="H35">
        <v>30555.3</v>
      </c>
      <c r="J35" t="s">
        <v>356</v>
      </c>
      <c r="K35" t="s">
        <v>385</v>
      </c>
      <c r="L35">
        <v>75000</v>
      </c>
    </row>
    <row r="36" spans="1:12" x14ac:dyDescent="0.25">
      <c r="A36" t="s">
        <v>384</v>
      </c>
      <c r="H36">
        <v>24513.200000000001</v>
      </c>
      <c r="J36" t="s">
        <v>356</v>
      </c>
      <c r="K36" t="s">
        <v>367</v>
      </c>
      <c r="L36">
        <v>75000</v>
      </c>
    </row>
    <row r="37" spans="1:12" x14ac:dyDescent="0.25">
      <c r="A37" t="s">
        <v>383</v>
      </c>
      <c r="H37">
        <v>13867.6</v>
      </c>
      <c r="J37" t="s">
        <v>356</v>
      </c>
      <c r="K37" t="s">
        <v>382</v>
      </c>
      <c r="L37">
        <v>75000</v>
      </c>
    </row>
    <row r="38" spans="1:12" x14ac:dyDescent="0.25">
      <c r="A38" t="s">
        <v>381</v>
      </c>
      <c r="H38">
        <v>60389.5</v>
      </c>
      <c r="J38" t="s">
        <v>28</v>
      </c>
      <c r="K38" t="s">
        <v>380</v>
      </c>
      <c r="L38">
        <v>100000</v>
      </c>
    </row>
    <row r="39" spans="1:12" x14ac:dyDescent="0.25">
      <c r="A39" t="s">
        <v>379</v>
      </c>
      <c r="H39">
        <v>50854.1</v>
      </c>
      <c r="J39" t="s">
        <v>356</v>
      </c>
      <c r="K39" t="s">
        <v>378</v>
      </c>
      <c r="L39">
        <v>100000</v>
      </c>
    </row>
    <row r="40" spans="1:12" x14ac:dyDescent="0.25">
      <c r="A40" t="s">
        <v>377</v>
      </c>
      <c r="H40">
        <v>42504.6</v>
      </c>
      <c r="J40" t="s">
        <v>28</v>
      </c>
      <c r="K40" t="s">
        <v>21</v>
      </c>
      <c r="L40">
        <v>100000</v>
      </c>
    </row>
    <row r="41" spans="1:12" x14ac:dyDescent="0.25">
      <c r="A41" t="s">
        <v>376</v>
      </c>
      <c r="H41">
        <v>68658.899999999994</v>
      </c>
      <c r="J41" t="s">
        <v>356</v>
      </c>
      <c r="K41" t="s">
        <v>268</v>
      </c>
      <c r="L41">
        <v>100000</v>
      </c>
    </row>
    <row r="42" spans="1:12" x14ac:dyDescent="0.25">
      <c r="A42" t="s">
        <v>375</v>
      </c>
      <c r="H42">
        <v>3708.1</v>
      </c>
      <c r="J42" t="s">
        <v>356</v>
      </c>
      <c r="K42" t="s">
        <v>358</v>
      </c>
      <c r="L42">
        <v>100000</v>
      </c>
    </row>
    <row r="43" spans="1:12" x14ac:dyDescent="0.25">
      <c r="A43" t="s">
        <v>374</v>
      </c>
      <c r="H43">
        <v>64542</v>
      </c>
      <c r="J43" t="s">
        <v>353</v>
      </c>
      <c r="K43" t="s">
        <v>268</v>
      </c>
      <c r="L43">
        <v>75000</v>
      </c>
    </row>
    <row r="44" spans="1:12" x14ac:dyDescent="0.25">
      <c r="A44" t="s">
        <v>373</v>
      </c>
      <c r="H44">
        <v>42074.2</v>
      </c>
      <c r="J44" t="s">
        <v>368</v>
      </c>
      <c r="K44" t="s">
        <v>372</v>
      </c>
      <c r="L44">
        <v>75000</v>
      </c>
    </row>
    <row r="45" spans="1:12" x14ac:dyDescent="0.25">
      <c r="A45" t="s">
        <v>371</v>
      </c>
      <c r="H45">
        <v>27394.2</v>
      </c>
      <c r="J45" t="s">
        <v>356</v>
      </c>
      <c r="K45" t="s">
        <v>370</v>
      </c>
      <c r="L45">
        <v>75000</v>
      </c>
    </row>
    <row r="46" spans="1:12" x14ac:dyDescent="0.25">
      <c r="A46" t="s">
        <v>369</v>
      </c>
      <c r="H46">
        <v>79420.600000000006</v>
      </c>
      <c r="J46" t="s">
        <v>368</v>
      </c>
      <c r="K46" t="s">
        <v>367</v>
      </c>
      <c r="L46">
        <v>75000</v>
      </c>
    </row>
    <row r="47" spans="1:12" x14ac:dyDescent="0.25">
      <c r="A47" t="s">
        <v>366</v>
      </c>
      <c r="H47">
        <v>77243.100000000006</v>
      </c>
      <c r="J47" t="s">
        <v>356</v>
      </c>
      <c r="K47" t="s">
        <v>17</v>
      </c>
      <c r="L47">
        <v>75000</v>
      </c>
    </row>
    <row r="48" spans="1:12" x14ac:dyDescent="0.25">
      <c r="A48" t="s">
        <v>365</v>
      </c>
      <c r="H48">
        <v>72527.199999999997</v>
      </c>
      <c r="J48" t="s">
        <v>28</v>
      </c>
      <c r="K48" t="s">
        <v>362</v>
      </c>
      <c r="L48">
        <v>75000</v>
      </c>
    </row>
    <row r="49" spans="1:12" x14ac:dyDescent="0.25">
      <c r="A49" t="s">
        <v>364</v>
      </c>
      <c r="H49">
        <v>52699.4</v>
      </c>
      <c r="J49" t="s">
        <v>363</v>
      </c>
      <c r="K49" t="s">
        <v>362</v>
      </c>
      <c r="L49">
        <v>75000</v>
      </c>
    </row>
    <row r="50" spans="1:12" x14ac:dyDescent="0.25">
      <c r="A50" t="s">
        <v>361</v>
      </c>
      <c r="H50">
        <v>29102.3</v>
      </c>
      <c r="J50" t="s">
        <v>356</v>
      </c>
      <c r="K50" t="s">
        <v>360</v>
      </c>
      <c r="L50">
        <v>100000</v>
      </c>
    </row>
    <row r="51" spans="1:12" x14ac:dyDescent="0.25">
      <c r="A51" t="s">
        <v>359</v>
      </c>
      <c r="H51">
        <v>22282</v>
      </c>
      <c r="J51" t="s">
        <v>353</v>
      </c>
      <c r="K51" t="s">
        <v>358</v>
      </c>
      <c r="L51">
        <v>100000</v>
      </c>
    </row>
    <row r="52" spans="1:12" x14ac:dyDescent="0.25">
      <c r="A52" t="s">
        <v>357</v>
      </c>
      <c r="H52">
        <v>20223.900000000001</v>
      </c>
      <c r="J52" t="s">
        <v>356</v>
      </c>
      <c r="K52" t="s">
        <v>355</v>
      </c>
      <c r="L52">
        <v>100000</v>
      </c>
    </row>
    <row r="53" spans="1:12" x14ac:dyDescent="0.25">
      <c r="A53" t="s">
        <v>354</v>
      </c>
      <c r="H53">
        <v>22188.5</v>
      </c>
      <c r="J53" t="s">
        <v>353</v>
      </c>
      <c r="K53" t="s">
        <v>352</v>
      </c>
      <c r="L5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Payroll- 1. Enter Data</vt:lpstr>
      <vt:lpstr>Payroll- 2. Formulas..</vt:lpstr>
      <vt:lpstr>Payroll- 3. Rel and Abs Refer </vt:lpstr>
      <vt:lpstr>Grade Book</vt:lpstr>
      <vt:lpstr>Decision Maker</vt:lpstr>
      <vt:lpstr>Sales Report</vt:lpstr>
      <vt:lpstr>Sales_report_pivot</vt:lpstr>
      <vt:lpstr>Car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radharaman jha</dc:creator>
  <cp:lastModifiedBy>radharaman jha</cp:lastModifiedBy>
  <cp:lastPrinted>2024-07-22T22:12:50Z</cp:lastPrinted>
  <dcterms:created xsi:type="dcterms:W3CDTF">2024-07-22T17:05:01Z</dcterms:created>
  <dcterms:modified xsi:type="dcterms:W3CDTF">2024-07-26T12:19:24Z</dcterms:modified>
</cp:coreProperties>
</file>