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 Business\Desktop\OneDrive - Nanyang Technological University\Y3S1\SC2001\LAB\LAB1\"/>
    </mc:Choice>
  </mc:AlternateContent>
  <xr:revisionPtr revIDLastSave="0" documentId="13_ncr:1_{23FAB562-E0F0-4CCA-A0DC-BADFC3A4E989}" xr6:coauthVersionLast="47" xr6:coauthVersionMax="47" xr10:uidLastSave="{00000000-0000-0000-0000-000000000000}"/>
  <bookViews>
    <workbookView xWindow="2835" yWindow="2565" windowWidth="21600" windowHeight="11295" activeTab="4" xr2:uid="{00000000-000D-0000-FFFF-FFFF00000000}"/>
  </bookViews>
  <sheets>
    <sheet name="C(III)(AVG)" sheetId="7" r:id="rId1"/>
    <sheet name="C(iii)(ABS)" sheetId="11" r:id="rId2"/>
    <sheet name="C(i)" sheetId="3" r:id="rId3"/>
    <sheet name="D(key comparison)" sheetId="6" r:id="rId4"/>
    <sheet name="D(CPU)" sheetId="9" r:id="rId5"/>
    <sheet name="Raw Data" sheetId="1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2" i="1"/>
  <c r="F2" i="1" s="1"/>
  <c r="B10" i="9"/>
  <c r="B13" i="6"/>
  <c r="C13" i="6" s="1"/>
  <c r="A10" i="9"/>
</calcChain>
</file>

<file path=xl/sharedStrings.xml><?xml version="1.0" encoding="utf-8"?>
<sst xmlns="http://schemas.openxmlformats.org/spreadsheetml/2006/main" count="42" uniqueCount="24">
  <si>
    <t>Threshold</t>
  </si>
  <si>
    <t>Size</t>
  </si>
  <si>
    <t>Theory key comparison</t>
  </si>
  <si>
    <t>Actual Key Comparison</t>
  </si>
  <si>
    <t>Timetaken (milliseconds)</t>
  </si>
  <si>
    <t>Row Labels</t>
  </si>
  <si>
    <t>Grand Total</t>
  </si>
  <si>
    <t>Column Labels</t>
  </si>
  <si>
    <t>Sum of Actual Key Comparison</t>
  </si>
  <si>
    <t>Sum of Theory key comparison</t>
  </si>
  <si>
    <t>Average of Timetaken (milliseconds)</t>
  </si>
  <si>
    <t>actual-theory difference</t>
  </si>
  <si>
    <t>Sum of actual-theory difference</t>
  </si>
  <si>
    <t>Sum of Timetaken (milliseconds)</t>
  </si>
  <si>
    <t>(All)</t>
  </si>
  <si>
    <t>MINIMUM</t>
  </si>
  <si>
    <t>differerence</t>
  </si>
  <si>
    <t>VALUE DIFF</t>
  </si>
  <si>
    <t>PERCENTAGE DIFF</t>
  </si>
  <si>
    <t>DIFF</t>
  </si>
  <si>
    <t>CONCLUSION:</t>
  </si>
  <si>
    <t>Key comparison don’t contribute much to the inefficiency of the program but rather the overhead for recursive calls</t>
  </si>
  <si>
    <t>THEROY KEY COMPARISON IS UPPER BOUND</t>
  </si>
  <si>
    <t>DIFFERENCE IS some what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</si>
</sst>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[threshold analysis.xlsx]C(III)(AVG)!PivotTable5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'C(III)(AVG)'!$B$4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'C(III)(AVG)'!$A$5:$A$25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'C(III)(AVG)'!$B$5:$B$25</c:f>
              <c:numCache>
                <c:formatCode>General</c:formatCode>
                <c:ptCount val="20"/>
                <c:pt idx="0">
                  <c:v>31753.546636363641</c:v>
                </c:pt>
                <c:pt idx="1">
                  <c:v>29268.515727272723</c:v>
                </c:pt>
                <c:pt idx="2">
                  <c:v>27968.110636363632</c:v>
                </c:pt>
                <c:pt idx="3">
                  <c:v>27368.393454545454</c:v>
                </c:pt>
                <c:pt idx="4">
                  <c:v>26792.95309090909</c:v>
                </c:pt>
                <c:pt idx="5">
                  <c:v>27177.319363636369</c:v>
                </c:pt>
                <c:pt idx="6">
                  <c:v>26504.915727272732</c:v>
                </c:pt>
                <c:pt idx="7">
                  <c:v>26375.87018181818</c:v>
                </c:pt>
                <c:pt idx="8">
                  <c:v>26246.63009090909</c:v>
                </c:pt>
                <c:pt idx="9">
                  <c:v>26202.13690909091</c:v>
                </c:pt>
                <c:pt idx="10">
                  <c:v>26404.013454545453</c:v>
                </c:pt>
                <c:pt idx="11">
                  <c:v>26395.623454545454</c:v>
                </c:pt>
                <c:pt idx="12">
                  <c:v>26486.289363636359</c:v>
                </c:pt>
                <c:pt idx="13">
                  <c:v>26349.928727272727</c:v>
                </c:pt>
                <c:pt idx="14">
                  <c:v>26427.159272727269</c:v>
                </c:pt>
                <c:pt idx="15">
                  <c:v>26386.890727272723</c:v>
                </c:pt>
                <c:pt idx="16">
                  <c:v>27232.767727272723</c:v>
                </c:pt>
                <c:pt idx="17">
                  <c:v>27065.61409090909</c:v>
                </c:pt>
                <c:pt idx="18">
                  <c:v>27085.956999999999</c:v>
                </c:pt>
                <c:pt idx="19">
                  <c:v>26738.289999999994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C-4EA6-B4DC-9D4F6DD8B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065296"/>
        <c:axId val="593060976"/>
      </c:barChart>
      <c:catAx>
        <c:axId val="5930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60976"/>
        <c:crosses val="autoZero"/>
        <c:auto val="1"/>
        <c:lblAlgn val="ctr"/>
        <c:lblOffset val="100"/>
        <c:noMultiLvlLbl val="0"/>
      </c:catAx>
      <c:valAx>
        <c:axId val="5930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6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[threshold analysis.xlsx]C(iii)(ABS)!PivotTable2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'C(iii)(ABS)'!$B$3:$B$4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'C(iii)(ABS)'!$A$5:$A$16</c:f>
              <c:strCache>
                <c:ptCount val="11"/>
                <c:pt idx="0">
                  <c:v>1000</c:v>
                </c:pt>
                <c:pt idx="1">
                  <c:v>1000900</c:v>
                </c:pt>
                <c:pt idx="2">
                  <c:v>2000800</c:v>
                </c:pt>
                <c:pt idx="3">
                  <c:v>3000700</c:v>
                </c:pt>
                <c:pt idx="4">
                  <c:v>4000600</c:v>
                </c:pt>
                <c:pt idx="5">
                  <c:v>5000500</c:v>
                </c:pt>
                <c:pt idx="6">
                  <c:v>6000400</c:v>
                </c:pt>
                <c:pt idx="7">
                  <c:v>7000300</c:v>
                </c:pt>
                <c:pt idx="8">
                  <c:v>8000200</c:v>
                </c:pt>
                <c:pt idx="9">
                  <c:v>9000100</c:v>
                </c:pt>
                <c:pt idx="10">
                  <c:v>10000000</c:v>
                </c:pt>
              </c:strCache>
            </c:strRef>
          </c:cat>
          <c:val>
            <c:numRef>
              <c:f>'C(iii)(ABS)'!$B$5:$B$16</c:f>
              <c:numCache>
                <c:formatCode>General</c:formatCode>
                <c:ptCount val="11"/>
                <c:pt idx="0">
                  <c:v>0</c:v>
                </c:pt>
                <c:pt idx="1">
                  <c:v>4351.6480000000001</c:v>
                </c:pt>
                <c:pt idx="2">
                  <c:v>9734.6740000000009</c:v>
                </c:pt>
                <c:pt idx="3">
                  <c:v>17791.687000000002</c:v>
                </c:pt>
                <c:pt idx="4">
                  <c:v>24264.552</c:v>
                </c:pt>
                <c:pt idx="5">
                  <c:v>30927.705999999998</c:v>
                </c:pt>
                <c:pt idx="6">
                  <c:v>37171.302000000003</c:v>
                </c:pt>
                <c:pt idx="7">
                  <c:v>44969.995999999999</c:v>
                </c:pt>
                <c:pt idx="8">
                  <c:v>50334.515000000007</c:v>
                </c:pt>
                <c:pt idx="9">
                  <c:v>61066.065999999999</c:v>
                </c:pt>
                <c:pt idx="10">
                  <c:v>68676.866999999998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BB-458C-B83A-CA46B33A7445}"/>
            </c:ext>
          </c:extLst>
        </c:ser>
        <c:ser>
          <c:idx val="1"/>
          <c:order val="1"/>
          <c:tx>
            <c:strRef>
              <c:f>'C(iii)(ABS)'!$C$3:$C$4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'C(iii)(ABS)'!$A$5:$A$16</c:f>
              <c:strCache>
                <c:ptCount val="11"/>
                <c:pt idx="0">
                  <c:v>1000</c:v>
                </c:pt>
                <c:pt idx="1">
                  <c:v>1000900</c:v>
                </c:pt>
                <c:pt idx="2">
                  <c:v>2000800</c:v>
                </c:pt>
                <c:pt idx="3">
                  <c:v>3000700</c:v>
                </c:pt>
                <c:pt idx="4">
                  <c:v>4000600</c:v>
                </c:pt>
                <c:pt idx="5">
                  <c:v>5000500</c:v>
                </c:pt>
                <c:pt idx="6">
                  <c:v>6000400</c:v>
                </c:pt>
                <c:pt idx="7">
                  <c:v>7000300</c:v>
                </c:pt>
                <c:pt idx="8">
                  <c:v>8000200</c:v>
                </c:pt>
                <c:pt idx="9">
                  <c:v>9000100</c:v>
                </c:pt>
                <c:pt idx="10">
                  <c:v>10000000</c:v>
                </c:pt>
              </c:strCache>
            </c:strRef>
          </c:cat>
          <c:val>
            <c:numRef>
              <c:f>'C(iii)(ABS)'!$C$5:$C$16</c:f>
              <c:numCache>
                <c:formatCode>General</c:formatCode>
                <c:ptCount val="11"/>
                <c:pt idx="0">
                  <c:v>0</c:v>
                </c:pt>
                <c:pt idx="1">
                  <c:v>3831.7460000000001</c:v>
                </c:pt>
                <c:pt idx="2">
                  <c:v>9563.49</c:v>
                </c:pt>
                <c:pt idx="3">
                  <c:v>19904.723999999998</c:v>
                </c:pt>
                <c:pt idx="4">
                  <c:v>20072.673999999999</c:v>
                </c:pt>
                <c:pt idx="5">
                  <c:v>24686.391</c:v>
                </c:pt>
                <c:pt idx="6">
                  <c:v>30798.911</c:v>
                </c:pt>
                <c:pt idx="7">
                  <c:v>36702.175000000003</c:v>
                </c:pt>
                <c:pt idx="8">
                  <c:v>42450.417000000001</c:v>
                </c:pt>
                <c:pt idx="9">
                  <c:v>48054.527000000002</c:v>
                </c:pt>
                <c:pt idx="10">
                  <c:v>54190.742999999988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5-4A36-A572-1519199F4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372047"/>
        <c:axId val="1313386447"/>
      </c:lineChart>
      <c:catAx>
        <c:axId val="13133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86447"/>
        <c:crosses val="autoZero"/>
        <c:auto val="1"/>
        <c:lblAlgn val="ctr"/>
        <c:lblOffset val="100"/>
        <c:noMultiLvlLbl val="0"/>
      </c:catAx>
      <c:valAx>
        <c:axId val="13133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[threshold analysis.xlsx]C(i)!PivotTable1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'C(i)'!$B$3</c:f>
              <c:strCache>
                <c:ptCount val="1"/>
                <c:pt idx="0">
                  <c:v>Sum of Actual Key Comparison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'C(i)'!$A$4:$A$15</c:f>
              <c:strCache>
                <c:ptCount val="11"/>
                <c:pt idx="0">
                  <c:v>1000</c:v>
                </c:pt>
                <c:pt idx="1">
                  <c:v>1000900</c:v>
                </c:pt>
                <c:pt idx="2">
                  <c:v>2000800</c:v>
                </c:pt>
                <c:pt idx="3">
                  <c:v>3000700</c:v>
                </c:pt>
                <c:pt idx="4">
                  <c:v>4000600</c:v>
                </c:pt>
                <c:pt idx="5">
                  <c:v>5000500</c:v>
                </c:pt>
                <c:pt idx="6">
                  <c:v>6000400</c:v>
                </c:pt>
                <c:pt idx="7">
                  <c:v>7000300</c:v>
                </c:pt>
                <c:pt idx="8">
                  <c:v>8000200</c:v>
                </c:pt>
                <c:pt idx="9">
                  <c:v>9000100</c:v>
                </c:pt>
                <c:pt idx="10">
                  <c:v>10000000</c:v>
                </c:pt>
              </c:strCache>
            </c:strRef>
          </c:cat>
          <c:val>
            <c:numRef>
              <c:f>'C(i)'!$B$4:$B$15</c:f>
              <c:numCache>
                <c:formatCode>General</c:formatCode>
                <c:ptCount val="11"/>
                <c:pt idx="0">
                  <c:v>9458</c:v>
                </c:pt>
                <c:pt idx="1">
                  <c:v>19460256</c:v>
                </c:pt>
                <c:pt idx="2">
                  <c:v>40910484</c:v>
                </c:pt>
                <c:pt idx="3">
                  <c:v>61370465</c:v>
                </c:pt>
                <c:pt idx="4">
                  <c:v>85785533</c:v>
                </c:pt>
                <c:pt idx="5">
                  <c:v>104728048</c:v>
                </c:pt>
                <c:pt idx="6">
                  <c:v>128715978</c:v>
                </c:pt>
                <c:pt idx="7">
                  <c:v>153655224</c:v>
                </c:pt>
                <c:pt idx="8">
                  <c:v>179526174</c:v>
                </c:pt>
                <c:pt idx="9">
                  <c:v>195171735</c:v>
                </c:pt>
                <c:pt idx="10">
                  <c:v>219444179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2-4E9D-9EF1-95EEF57850E3}"/>
            </c:ext>
          </c:extLst>
        </c:ser>
        <c:ser>
          <c:idx val="1"/>
          <c:order val="1"/>
          <c:tx>
            <c:strRef>
              <c:f>'C(i)'!$C$3</c:f>
              <c:strCache>
                <c:ptCount val="1"/>
                <c:pt idx="0">
                  <c:v>Sum of Theory key comparison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'C(i)'!$A$4:$A$15</c:f>
              <c:strCache>
                <c:ptCount val="11"/>
                <c:pt idx="0">
                  <c:v>1000</c:v>
                </c:pt>
                <c:pt idx="1">
                  <c:v>1000900</c:v>
                </c:pt>
                <c:pt idx="2">
                  <c:v>2000800</c:v>
                </c:pt>
                <c:pt idx="3">
                  <c:v>3000700</c:v>
                </c:pt>
                <c:pt idx="4">
                  <c:v>4000600</c:v>
                </c:pt>
                <c:pt idx="5">
                  <c:v>5000500</c:v>
                </c:pt>
                <c:pt idx="6">
                  <c:v>6000400</c:v>
                </c:pt>
                <c:pt idx="7">
                  <c:v>7000300</c:v>
                </c:pt>
                <c:pt idx="8">
                  <c:v>8000200</c:v>
                </c:pt>
                <c:pt idx="9">
                  <c:v>9000100</c:v>
                </c:pt>
                <c:pt idx="10">
                  <c:v>10000000</c:v>
                </c:pt>
              </c:strCache>
            </c:strRef>
          </c:cat>
          <c:val>
            <c:numRef>
              <c:f>'C(i)'!$C$4:$C$15</c:f>
              <c:numCache>
                <c:formatCode>General</c:formatCode>
                <c:ptCount val="11"/>
                <c:pt idx="0">
                  <c:v>22000</c:v>
                </c:pt>
                <c:pt idx="1">
                  <c:v>32028800</c:v>
                </c:pt>
                <c:pt idx="2">
                  <c:v>66026400</c:v>
                </c:pt>
                <c:pt idx="3">
                  <c:v>102023800</c:v>
                </c:pt>
                <c:pt idx="4">
                  <c:v>136020400</c:v>
                </c:pt>
                <c:pt idx="5">
                  <c:v>175017500</c:v>
                </c:pt>
                <c:pt idx="6">
                  <c:v>210014000</c:v>
                </c:pt>
                <c:pt idx="7">
                  <c:v>245010500</c:v>
                </c:pt>
                <c:pt idx="8">
                  <c:v>280007000</c:v>
                </c:pt>
                <c:pt idx="9">
                  <c:v>324003600</c:v>
                </c:pt>
                <c:pt idx="10">
                  <c:v>360000000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2-4E9D-9EF1-95EEF57850E3}"/>
            </c:ext>
          </c:extLst>
        </c:ser>
        <c:ser>
          <c:idx val="2"/>
          <c:order val="2"/>
          <c:tx>
            <c:strRef>
              <c:f>'C(i)'!$D$3</c:f>
              <c:strCache>
                <c:ptCount val="1"/>
                <c:pt idx="0">
                  <c:v>Sum of actual-theory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'C(i)'!$A$4:$A$15</c:f>
              <c:strCache>
                <c:ptCount val="11"/>
                <c:pt idx="0">
                  <c:v>1000</c:v>
                </c:pt>
                <c:pt idx="1">
                  <c:v>1000900</c:v>
                </c:pt>
                <c:pt idx="2">
                  <c:v>2000800</c:v>
                </c:pt>
                <c:pt idx="3">
                  <c:v>3000700</c:v>
                </c:pt>
                <c:pt idx="4">
                  <c:v>4000600</c:v>
                </c:pt>
                <c:pt idx="5">
                  <c:v>5000500</c:v>
                </c:pt>
                <c:pt idx="6">
                  <c:v>6000400</c:v>
                </c:pt>
                <c:pt idx="7">
                  <c:v>7000300</c:v>
                </c:pt>
                <c:pt idx="8">
                  <c:v>8000200</c:v>
                </c:pt>
                <c:pt idx="9">
                  <c:v>9000100</c:v>
                </c:pt>
                <c:pt idx="10">
                  <c:v>10000000</c:v>
                </c:pt>
              </c:strCache>
            </c:strRef>
          </c:cat>
          <c:val>
            <c:numRef>
              <c:f>'C(i)'!$D$4:$D$15</c:f>
              <c:numCache>
                <c:formatCode>General</c:formatCode>
                <c:ptCount val="11"/>
                <c:pt idx="0">
                  <c:v>12542</c:v>
                </c:pt>
                <c:pt idx="1">
                  <c:v>12568544</c:v>
                </c:pt>
                <c:pt idx="2">
                  <c:v>25115916</c:v>
                </c:pt>
                <c:pt idx="3">
                  <c:v>40653335</c:v>
                </c:pt>
                <c:pt idx="4">
                  <c:v>50234867</c:v>
                </c:pt>
                <c:pt idx="5">
                  <c:v>70289452</c:v>
                </c:pt>
                <c:pt idx="6">
                  <c:v>81298022</c:v>
                </c:pt>
                <c:pt idx="7">
                  <c:v>91355276</c:v>
                </c:pt>
                <c:pt idx="8">
                  <c:v>100480826</c:v>
                </c:pt>
                <c:pt idx="9">
                  <c:v>128831865</c:v>
                </c:pt>
                <c:pt idx="10">
                  <c:v>140555821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3-4517-8BDF-3F2C0B92D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433984"/>
        <c:axId val="317429664"/>
      </c:lineChart>
      <c:catAx>
        <c:axId val="31743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29664"/>
        <c:crosses val="autoZero"/>
        <c:auto val="1"/>
        <c:lblAlgn val="ctr"/>
        <c:lblOffset val="100"/>
        <c:noMultiLvlLbl val="0"/>
      </c:catAx>
      <c:valAx>
        <c:axId val="3174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3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[threshold analysis.xlsx]D(key comparison)!PivotTable4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181022721764001"/>
          <c:y val="0.17027093455201206"/>
          <c:w val="0.65464945832651311"/>
          <c:h val="0.6028895620083643"/>
        </c:manualLayout>
      </c:layout>
      <c:pieChart>
        <c:varyColors val="1"/>
        <c:ser>
          <c:idx val="0"/>
          <c:order val="0"/>
          <c:tx>
            <c:strRef>
              <c:f>'D(key comparison)'!$B$4:$B$5</c:f>
              <c:strCache>
                <c:ptCount val="1"/>
                <c:pt idx="0">
                  <c:v>10000000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</c:spPr>
          <c:dPt>
            <c:idx val="0"/>
            <c:bubble3D val="0"/>
            <c:spPr>
              <a:solidFill>
                <a:schemeClr val="accent1"/>
              </a:solidFill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77-4656-AC2F-12F13AF02D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77-4656-AC2F-12F13AF02DD5}"/>
              </c:ext>
            </c:extLst>
          </c:dPt>
          <c:cat>
            <c:strRef>
              <c:f>'D(key comparison)'!$A$6:$A$8</c:f>
              <c:strCache>
                <c:ptCount val="2"/>
                <c:pt idx="0">
                  <c:v>1</c:v>
                </c:pt>
                <c:pt idx="1">
                  <c:v>16</c:v>
                </c:pt>
              </c:strCache>
            </c:strRef>
          </c:cat>
          <c:val>
            <c:numRef>
              <c:f>'D(key comparison)'!$B$6:$B$8</c:f>
              <c:numCache>
                <c:formatCode>General</c:formatCode>
                <c:ptCount val="2"/>
                <c:pt idx="0">
                  <c:v>220099921</c:v>
                </c:pt>
                <c:pt idx="1">
                  <c:v>219444179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E5D1-410E-8CC4-390C82A7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[threshold analysis.xlsx]D(CPU)!PivotTable1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588696412948378"/>
          <c:y val="9.7384217347163154E-2"/>
          <c:w val="0.74355748031496061"/>
          <c:h val="0.78087545206581799"/>
        </c:manualLayout>
      </c:layout>
      <c:pieChart>
        <c:varyColors val="1"/>
        <c:ser>
          <c:idx val="0"/>
          <c:order val="0"/>
          <c:tx>
            <c:strRef>
              <c:f>'D(CPU)'!$B$3:$B$4</c:f>
              <c:strCache>
                <c:ptCount val="1"/>
                <c:pt idx="0">
                  <c:v>10000000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0E-4FDE-8F86-D4482067A6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0E-4FDE-8F86-D4482067A65C}"/>
              </c:ext>
            </c:extLst>
          </c:dPt>
          <c:cat>
            <c:strRef>
              <c:f>'D(CPU)'!$A$5:$A$7</c:f>
              <c:strCache>
                <c:ptCount val="2"/>
                <c:pt idx="0">
                  <c:v>1</c:v>
                </c:pt>
                <c:pt idx="1">
                  <c:v>16</c:v>
                </c:pt>
              </c:strCache>
            </c:strRef>
          </c:cat>
          <c:val>
            <c:numRef>
              <c:f>'D(CPU)'!$B$5:$B$7</c:f>
              <c:numCache>
                <c:formatCode>General</c:formatCode>
                <c:ptCount val="2"/>
                <c:pt idx="0">
                  <c:v>68676.866999999998</c:v>
                </c:pt>
                <c:pt idx="1">
                  <c:v>54190.742999999988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E-4B49-ABC4-642DDC415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7</xdr:row>
      <xdr:rowOff>174171</xdr:rowOff>
    </xdr:from>
    <xdr:to>
      <xdr:col>13</xdr:col>
      <xdr:colOff>805544</xdr:colOff>
      <xdr:row>31</xdr:row>
      <xdr:rowOff>37011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01C80-8DEE-30F9-B538-27AD3368B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6</xdr:row>
      <xdr:rowOff>76199</xdr:rowOff>
    </xdr:from>
    <xdr:to>
      <xdr:col>15</xdr:col>
      <xdr:colOff>123825</xdr:colOff>
      <xdr:row>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8A9A1-7496-FBEF-1527-EE8FB5566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2419350</xdr:colOff>
      <xdr:row>2</xdr:row>
      <xdr:rowOff>72390</xdr:rowOff>
    </xdr:from>
    <xdr:to>
      <xdr:col>15</xdr:col>
      <xdr:colOff>504824</xdr:colOff>
      <xdr:row>31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C3220-5E49-09F2-0298-0D4B2077E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3</xdr:row>
      <xdr:rowOff>3587</xdr:rowOff>
    </xdr:from>
    <xdr:to>
      <xdr:col>11</xdr:col>
      <xdr:colOff>657225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CE67D-793D-085F-5C7F-D3BFD4BA8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112833</xdr:colOff>
      <xdr:row>15</xdr:row>
      <xdr:rowOff>1464</xdr:rowOff>
    </xdr:from>
    <xdr:to>
      <xdr:col>8</xdr:col>
      <xdr:colOff>455733</xdr:colOff>
      <xdr:row>24</xdr:row>
      <xdr:rowOff>86457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163DB-0E65-C0E7-D0A1-F030B14F4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 Business" refreshedDate="45560.696702083333" createdVersion="8" refreshedVersion="8" minRefreshableVersion="3" recordCount="220" xr:uid="{6B4EEE6E-E632-4A37-A389-AF7FD298913F}">
  <cacheSource type="worksheet">
    <worksheetSource name="Table1"/>
  </cacheSource>
  <cacheFields count="6">
    <cacheField name="Threshol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Size" numFmtId="0">
      <sharedItems containsSemiMixedTypes="0" containsString="0" containsNumber="1" containsInteger="1" minValue="1000" maxValue="10000000" count="11">
        <n v="1000"/>
        <n v="1000900"/>
        <n v="2000800"/>
        <n v="3000700"/>
        <n v="4000600"/>
        <n v="5000500"/>
        <n v="6000400"/>
        <n v="7000300"/>
        <n v="8000200"/>
        <n v="9000100"/>
        <n v="10000000"/>
      </sharedItems>
    </cacheField>
    <cacheField name="Theory key comparison" numFmtId="0">
      <sharedItems containsSemiMixedTypes="0" containsString="0" containsNumber="1" containsInteger="1" minValue="10000" maxValue="390000000"/>
    </cacheField>
    <cacheField name="Actual Key Comparison" numFmtId="0">
      <sharedItems containsSemiMixedTypes="0" containsString="0" containsNumber="1" containsInteger="1" minValue="8238" maxValue="234186090" count="89">
        <n v="8680"/>
        <n v="18692278"/>
        <n v="39364525"/>
        <n v="60836424"/>
        <n v="82709924"/>
        <n v="105061311"/>
        <n v="127649070"/>
        <n v="150453682"/>
        <n v="173399001"/>
        <n v="196643745"/>
        <n v="220099921"/>
        <n v="8422"/>
        <n v="18453549"/>
        <n v="38889773"/>
        <n v="60310973"/>
        <n v="81757617"/>
        <n v="104012876"/>
        <n v="126599382"/>
        <n v="149050193"/>
        <n v="171495235"/>
        <n v="194545595"/>
        <n v="218002259"/>
        <n v="8407"/>
        <n v="18421339"/>
        <n v="38825289"/>
        <n v="59711381"/>
        <n v="81628238"/>
        <n v="103476119"/>
        <n v="125396415"/>
        <n v="148127438"/>
        <n v="171235246"/>
        <n v="194138608"/>
        <n v="216930163"/>
        <n v="8238"/>
        <n v="18278759"/>
        <n v="38540732"/>
        <n v="81059379"/>
        <n v="103315207"/>
        <n v="147656436"/>
        <n v="170093265"/>
        <n v="193148563"/>
        <n v="216606790"/>
        <n v="59639861"/>
        <n v="102908106"/>
        <n v="125253037"/>
        <n v="192842555"/>
        <n v="215804904"/>
        <n v="59639793"/>
        <n v="125249502"/>
        <n v="147656823"/>
        <n v="8255"/>
        <n v="18307325"/>
        <n v="38599691"/>
        <n v="81175887"/>
        <n v="148083143"/>
        <n v="170323568"/>
        <n v="8394"/>
        <n v="18440125"/>
        <n v="38865747"/>
        <n v="81708981"/>
        <n v="171380564"/>
        <n v="193543724"/>
        <n v="103553925"/>
        <n v="195171735"/>
        <n v="217099573"/>
        <n v="104728048"/>
        <n v="219444179"/>
        <n v="60466151"/>
        <n v="126915556"/>
        <n v="61370465"/>
        <n v="128715978"/>
        <n v="151388876"/>
        <n v="153655224"/>
        <n v="8756"/>
        <n v="19142870"/>
        <n v="40290692"/>
        <n v="84573801"/>
        <n v="177116337"/>
        <n v="9458"/>
        <n v="19460256"/>
        <n v="40910484"/>
        <n v="85785533"/>
        <n v="179526174"/>
        <n v="204259424"/>
        <n v="206380815"/>
        <n v="111463145"/>
        <n v="232959626"/>
        <n v="112091866"/>
        <n v="234186090"/>
      </sharedItems>
    </cacheField>
    <cacheField name="Timetaken (milliseconds)" numFmtId="0">
      <sharedItems containsSemiMixedTypes="0" containsString="0" containsNumber="1" minValue="0" maxValue="68676.866999999998" count="203">
        <n v="0"/>
        <n v="4351.6480000000001"/>
        <n v="9734.6740000000009"/>
        <n v="17791.687000000002"/>
        <n v="24264.552"/>
        <n v="30927.705999999998"/>
        <n v="37171.302000000003"/>
        <n v="44969.995999999999"/>
        <n v="50334.515000000007"/>
        <n v="61066.065999999999"/>
        <n v="68676.866999999998"/>
        <n v="4300.741"/>
        <n v="9002.9610000000011"/>
        <n v="16360.217000000001"/>
        <n v="21703.252"/>
        <n v="34811.055999999997"/>
        <n v="34549.784"/>
        <n v="40638.680999999997"/>
        <n v="46640.15"/>
        <n v="53531.036"/>
        <n v="60415.795000000013"/>
        <n v="3880.1039999999998"/>
        <n v="9780.7960000000003"/>
        <n v="14203.036"/>
        <n v="21495.957999999999"/>
        <n v="27993.807000000001"/>
        <n v="33112.476000000002"/>
        <n v="39496.822999999997"/>
        <n v="46091.55"/>
        <n v="52960.197"/>
        <n v="58634.47"/>
        <n v="3816.8789999999999"/>
        <n v="9691.8040000000001"/>
        <n v="13425.709000000001"/>
        <n v="21108.106"/>
        <n v="26907.605"/>
        <n v="34269.767999999996"/>
        <n v="38367.783000000003"/>
        <n v="44220.41"/>
        <n v="51067.582000000002"/>
        <n v="58176.682000000001"/>
        <n v="3880.5259999999998"/>
        <n v="9922.4349999999995"/>
        <n v="13282.088"/>
        <n v="20482.448"/>
        <n v="26255.008999999998"/>
        <n v="32671.29"/>
        <n v="38171.633999999998"/>
        <n v="43673.985999999997"/>
        <n v="50288.59"/>
        <n v="56094.478000000003"/>
        <n v="3752.3649999999998"/>
        <n v="12902.994000000001"/>
        <n v="12692.771000000001"/>
        <n v="20512.463"/>
        <n v="25852.025000000001"/>
        <n v="31426.946"/>
        <n v="38091.552000000003"/>
        <n v="44008.985000000001"/>
        <n v="49833.517"/>
        <n v="59876.894999999997"/>
        <n v="3736.3580000000002"/>
        <n v="9097.8389999999999"/>
        <n v="12674.186"/>
        <n v="21309.098999999998"/>
        <n v="25883.406999999999"/>
        <n v="31793.11"/>
        <n v="36948.962"/>
        <n v="43763.125"/>
        <n v="50275.94"/>
        <n v="56072.046999999999"/>
        <n v="3676.4250000000002"/>
        <n v="8603.853000000001"/>
        <n v="12768.181"/>
        <n v="20333.925999999999"/>
        <n v="26340.179"/>
        <n v="31410.393"/>
        <n v="37346.730000000003"/>
        <n v="42759.18"/>
        <n v="49908.130999999987"/>
        <n v="56987.574000000001"/>
        <n v="3752.8040000000001"/>
        <n v="8616.2729999999992"/>
        <n v="12758.965"/>
        <n v="19972.025000000001"/>
        <n v="25718.365000000002"/>
        <n v="31803.864000000001"/>
        <n v="37514.894"/>
        <n v="43453.367999999988"/>
        <n v="49395.281000000003"/>
        <n v="55727.091999999997"/>
        <n v="3879.0349999999999"/>
        <n v="8181.549"/>
        <n v="12983.91"/>
        <n v="20446.563999999998"/>
        <n v="25895.472000000002"/>
        <n v="31401.393"/>
        <n v="36985.714999999997"/>
        <n v="43181.392"/>
        <n v="49440.428999999996"/>
        <n v="55828.046999999999"/>
        <n v="3784.2559999999999"/>
        <n v="8260.2209999999995"/>
        <n v="12838.21"/>
        <n v="20023.353999999999"/>
        <n v="25830.321"/>
        <n v="32205.382000000001"/>
        <n v="37404.107000000004"/>
        <n v="44695.656000000003"/>
        <n v="49281.633999999998"/>
        <n v="56121.006999999998"/>
        <n v="3737.2809999999999"/>
        <n v="11885.573"/>
        <n v="12812.39"/>
        <n v="19938.844000000001"/>
        <n v="26028.428"/>
        <n v="31585.222000000002"/>
        <n v="36967.467999999993"/>
        <n v="42822.925999999999"/>
        <n v="49041.759999999987"/>
        <n v="55531.966"/>
        <n v="3764.277"/>
        <n v="8900.5540000000001"/>
        <n v="13492.037"/>
        <n v="20334.439999999999"/>
        <n v="25552.953000000001"/>
        <n v="31978.501"/>
        <n v="38168.021999999997"/>
        <n v="44325.623"/>
        <n v="49419.919000000002"/>
        <n v="55412.857000000004"/>
        <n v="15.051"/>
        <n v="3784.556"/>
        <n v="9264.9329999999991"/>
        <n v="13823.977999999999"/>
        <n v="19911.690999999999"/>
        <n v="25505.814999999999"/>
        <n v="31709.66"/>
        <n v="37660.296999999999"/>
        <n v="43298.29"/>
        <n v="49426.353000000003"/>
        <n v="55448.591999999997"/>
        <n v="1.0449999999999999"/>
        <n v="3817.1579999999999"/>
        <n v="9407.8559999999998"/>
        <n v="14606.893"/>
        <n v="20134.759999999998"/>
        <n v="25895.526999999998"/>
        <n v="31277.136999999999"/>
        <n v="37193.995999999999"/>
        <n v="43175.728000000003"/>
        <n v="49687.523999999998"/>
        <n v="55501.127999999997"/>
        <n v="3831.7460000000001"/>
        <n v="9563.49"/>
        <n v="19904.723999999998"/>
        <n v="20072.673999999999"/>
        <n v="24686.391"/>
        <n v="30798.911"/>
        <n v="36702.175000000003"/>
        <n v="42450.417000000001"/>
        <n v="48054.527000000002"/>
        <n v="54190.742999999988"/>
        <n v="3801.058"/>
        <n v="9592.2860000000001"/>
        <n v="21329.633000000002"/>
        <n v="20277.629000000001"/>
        <n v="25805.973999999998"/>
        <n v="31318.003000000001"/>
        <n v="37676.597000000002"/>
        <n v="43932.675000000003"/>
        <n v="50048.964999999997"/>
        <n v="55777.625"/>
        <n v="3753.8670000000002"/>
        <n v="9470.2340000000004"/>
        <n v="20718.847000000002"/>
        <n v="20260.014999999999"/>
        <n v="25427.871999999999"/>
        <n v="31698.743999999999"/>
        <n v="37225.017999999996"/>
        <n v="43741.96"/>
        <n v="49913.553999999996"/>
        <n v="55511.644"/>
        <n v="3736.3989999999999"/>
        <n v="9470.3449999999993"/>
        <n v="17576.511999999999"/>
        <n v="20654.614000000001"/>
        <n v="26476.044999999998"/>
        <n v="31383.053"/>
        <n v="37729.536"/>
        <n v="43292.277000000002"/>
        <n v="50693.754000000001"/>
        <n v="56932.991999999998"/>
        <n v="3782.9540000000002"/>
        <n v="9449.39"/>
        <n v="14679.986000000001"/>
        <n v="20227.098000000002"/>
        <n v="26147.482"/>
        <n v="31611.082999999999"/>
        <n v="37149.536999999997"/>
        <n v="43757.438999999998"/>
        <n v="50225.599000000002"/>
        <n v="57090.622000000003"/>
      </sharedItems>
    </cacheField>
    <cacheField name="actual-theory difference" numFmtId="0">
      <sharedItems containsSemiMixedTypes="0" containsString="0" containsNumber="1" containsInteger="1" minValue="1320" maxValue="160555821" count="220">
        <n v="1320"/>
        <n v="1325722"/>
        <n v="2652275"/>
        <n v="5178976"/>
        <n v="5303276"/>
        <n v="9950189"/>
        <n v="10360130"/>
        <n v="10553218"/>
        <n v="10605599"/>
        <n v="19358655"/>
        <n v="19900079"/>
        <n v="2578"/>
        <n v="2565351"/>
        <n v="5127827"/>
        <n v="8705127"/>
        <n v="10256183"/>
        <n v="15999124"/>
        <n v="17410218"/>
        <n v="18957007"/>
        <n v="20509565"/>
        <n v="30456905"/>
        <n v="31997741"/>
        <n v="3593"/>
        <n v="3598461"/>
        <n v="7193111"/>
        <n v="9304719"/>
        <n v="14386162"/>
        <n v="16535881"/>
        <n v="18613185"/>
        <n v="26880062"/>
        <n v="28769754"/>
        <n v="30863892"/>
        <n v="33069837"/>
        <n v="3762"/>
        <n v="3741041"/>
        <n v="7477668"/>
        <n v="12305419"/>
        <n v="14955021"/>
        <n v="21697293"/>
        <n v="24613585"/>
        <n v="27351064"/>
        <n v="29911735"/>
        <n v="40854037"/>
        <n v="43393210"/>
        <n v="4762"/>
        <n v="4741941"/>
        <n v="9478468"/>
        <n v="15377639"/>
        <n v="18955621"/>
        <n v="22104394"/>
        <n v="30757363"/>
        <n v="34351364"/>
        <n v="37911935"/>
        <n v="41160045"/>
        <n v="44195096"/>
        <n v="5762"/>
        <n v="5742841"/>
        <n v="11479268"/>
        <n v="15377707"/>
        <n v="22956221"/>
        <n v="27104894"/>
        <n v="30760898"/>
        <n v="41351277"/>
        <n v="45912135"/>
        <n v="50160145"/>
        <n v="54195096"/>
        <n v="6745"/>
        <n v="6715175"/>
        <n v="13421109"/>
        <n v="18378407"/>
        <n v="26840313"/>
        <n v="32105394"/>
        <n v="36761298"/>
        <n v="40924957"/>
        <n v="53682032"/>
        <n v="59160245"/>
        <n v="64195096"/>
        <n v="6606"/>
        <n v="6582375"/>
        <n v="13155053"/>
        <n v="21379107"/>
        <n v="26307219"/>
        <n v="37105894"/>
        <n v="42761698"/>
        <n v="47925257"/>
        <n v="52625036"/>
        <n v="67459176"/>
        <n v="74195096"/>
        <n v="7606"/>
        <n v="7583275"/>
        <n v="15155853"/>
        <n v="24379807"/>
        <n v="30307819"/>
        <n v="41460575"/>
        <n v="48762098"/>
        <n v="54925557"/>
        <n v="60625236"/>
        <n v="65831165"/>
        <n v="82900427"/>
        <n v="8606"/>
        <n v="8584175"/>
        <n v="17156653"/>
        <n v="27380507"/>
        <n v="34308419"/>
        <n v="40286452"/>
        <n v="54762498"/>
        <n v="61925857"/>
        <n v="68625436"/>
        <n v="74831265"/>
        <n v="80555821"/>
        <n v="9606"/>
        <n v="9585075"/>
        <n v="19157453"/>
        <n v="29554849"/>
        <n v="38309019"/>
        <n v="45286952"/>
        <n v="59096844"/>
        <n v="68926157"/>
        <n v="76625636"/>
        <n v="83831365"/>
        <n v="90555821"/>
        <n v="10606"/>
        <n v="10585975"/>
        <n v="21158253"/>
        <n v="28650535"/>
        <n v="42309619"/>
        <n v="50287452"/>
        <n v="57296422"/>
        <n v="75926457"/>
        <n v="84625836"/>
        <n v="92831465"/>
        <n v="100555821"/>
        <n v="11606"/>
        <n v="11586875"/>
        <n v="23159053"/>
        <n v="31651235"/>
        <n v="46310219"/>
        <n v="55287952"/>
        <n v="63296822"/>
        <n v="79621024"/>
        <n v="92626036"/>
        <n v="101831565"/>
        <n v="110555821"/>
        <n v="12606"/>
        <n v="12587775"/>
        <n v="25159853"/>
        <n v="34651935"/>
        <n v="50310819"/>
        <n v="60288452"/>
        <n v="69297222"/>
        <n v="77354676"/>
        <n v="100626236"/>
        <n v="110831665"/>
        <n v="120555821"/>
        <n v="13244"/>
        <n v="12885930"/>
        <n v="25735708"/>
        <n v="37652635"/>
        <n v="51446599"/>
        <n v="65288952"/>
        <n v="75297622"/>
        <n v="84354976"/>
        <n v="102890663"/>
        <n v="119831765"/>
        <n v="130555821"/>
        <n v="12542"/>
        <n v="12568544"/>
        <n v="25115916"/>
        <n v="40653335"/>
        <n v="50234867"/>
        <n v="70289452"/>
        <n v="81298022"/>
        <n v="91355276"/>
        <n v="100480826"/>
        <n v="128831865"/>
        <n v="140555821"/>
        <n v="13542"/>
        <n v="13569444"/>
        <n v="27116716"/>
        <n v="43654035"/>
        <n v="54235467"/>
        <n v="75289952"/>
        <n v="87298422"/>
        <n v="98355576"/>
        <n v="108481026"/>
        <n v="128744276"/>
        <n v="150555821"/>
        <n v="14542"/>
        <n v="14570344"/>
        <n v="29117516"/>
        <n v="46654735"/>
        <n v="58236067"/>
        <n v="80290452"/>
        <n v="93298822"/>
        <n v="105355876"/>
        <n v="116481226"/>
        <n v="126622885"/>
        <n v="160555821"/>
        <n v="15542"/>
        <n v="15571244"/>
        <n v="31118316"/>
        <n v="49655435"/>
        <n v="62236667"/>
        <n v="78555855"/>
        <n v="99299222"/>
        <n v="112356176"/>
        <n v="124481426"/>
        <n v="135622985"/>
        <n v="157040374"/>
        <n v="16542"/>
        <n v="16572144"/>
        <n v="33119116"/>
        <n v="52656135"/>
        <n v="66237267"/>
        <n v="77927134"/>
        <n v="105299622"/>
        <n v="119356476"/>
        <n v="132481626"/>
        <n v="144623085"/>
        <n v="1558139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x v="0"/>
    <n v="10000"/>
    <x v="0"/>
    <x v="0"/>
    <x v="0"/>
  </r>
  <r>
    <x v="0"/>
    <x v="1"/>
    <n v="20018000"/>
    <x v="1"/>
    <x v="1"/>
    <x v="1"/>
  </r>
  <r>
    <x v="0"/>
    <x v="2"/>
    <n v="42016800"/>
    <x v="2"/>
    <x v="2"/>
    <x v="2"/>
  </r>
  <r>
    <x v="0"/>
    <x v="3"/>
    <n v="66015400"/>
    <x v="3"/>
    <x v="3"/>
    <x v="3"/>
  </r>
  <r>
    <x v="0"/>
    <x v="4"/>
    <n v="88013200"/>
    <x v="4"/>
    <x v="4"/>
    <x v="4"/>
  </r>
  <r>
    <x v="0"/>
    <x v="5"/>
    <n v="115011500"/>
    <x v="5"/>
    <x v="5"/>
    <x v="5"/>
  </r>
  <r>
    <x v="0"/>
    <x v="6"/>
    <n v="138009200"/>
    <x v="6"/>
    <x v="6"/>
    <x v="6"/>
  </r>
  <r>
    <x v="0"/>
    <x v="7"/>
    <n v="161006900"/>
    <x v="7"/>
    <x v="7"/>
    <x v="7"/>
  </r>
  <r>
    <x v="0"/>
    <x v="8"/>
    <n v="184004600"/>
    <x v="8"/>
    <x v="8"/>
    <x v="8"/>
  </r>
  <r>
    <x v="0"/>
    <x v="9"/>
    <n v="216002400"/>
    <x v="9"/>
    <x v="9"/>
    <x v="9"/>
  </r>
  <r>
    <x v="0"/>
    <x v="10"/>
    <n v="240000000"/>
    <x v="10"/>
    <x v="10"/>
    <x v="10"/>
  </r>
  <r>
    <x v="1"/>
    <x v="0"/>
    <n v="11000"/>
    <x v="11"/>
    <x v="0"/>
    <x v="11"/>
  </r>
  <r>
    <x v="1"/>
    <x v="1"/>
    <n v="21018900"/>
    <x v="12"/>
    <x v="11"/>
    <x v="12"/>
  </r>
  <r>
    <x v="1"/>
    <x v="2"/>
    <n v="44017600"/>
    <x v="13"/>
    <x v="12"/>
    <x v="13"/>
  </r>
  <r>
    <x v="1"/>
    <x v="3"/>
    <n v="69016100"/>
    <x v="14"/>
    <x v="13"/>
    <x v="14"/>
  </r>
  <r>
    <x v="1"/>
    <x v="4"/>
    <n v="92013800"/>
    <x v="15"/>
    <x v="14"/>
    <x v="15"/>
  </r>
  <r>
    <x v="1"/>
    <x v="5"/>
    <n v="120012000"/>
    <x v="16"/>
    <x v="15"/>
    <x v="16"/>
  </r>
  <r>
    <x v="1"/>
    <x v="6"/>
    <n v="144009600"/>
    <x v="17"/>
    <x v="16"/>
    <x v="17"/>
  </r>
  <r>
    <x v="1"/>
    <x v="7"/>
    <n v="168007200"/>
    <x v="18"/>
    <x v="17"/>
    <x v="18"/>
  </r>
  <r>
    <x v="1"/>
    <x v="8"/>
    <n v="192004800"/>
    <x v="19"/>
    <x v="18"/>
    <x v="19"/>
  </r>
  <r>
    <x v="1"/>
    <x v="9"/>
    <n v="225002500"/>
    <x v="20"/>
    <x v="19"/>
    <x v="20"/>
  </r>
  <r>
    <x v="1"/>
    <x v="10"/>
    <n v="250000000"/>
    <x v="21"/>
    <x v="20"/>
    <x v="21"/>
  </r>
  <r>
    <x v="2"/>
    <x v="0"/>
    <n v="12000"/>
    <x v="22"/>
    <x v="0"/>
    <x v="22"/>
  </r>
  <r>
    <x v="2"/>
    <x v="1"/>
    <n v="22019800"/>
    <x v="23"/>
    <x v="21"/>
    <x v="23"/>
  </r>
  <r>
    <x v="2"/>
    <x v="2"/>
    <n v="46018400"/>
    <x v="24"/>
    <x v="22"/>
    <x v="24"/>
  </r>
  <r>
    <x v="2"/>
    <x v="3"/>
    <n v="69016100"/>
    <x v="25"/>
    <x v="23"/>
    <x v="25"/>
  </r>
  <r>
    <x v="2"/>
    <x v="4"/>
    <n v="96014400"/>
    <x v="26"/>
    <x v="24"/>
    <x v="26"/>
  </r>
  <r>
    <x v="2"/>
    <x v="5"/>
    <n v="120012000"/>
    <x v="27"/>
    <x v="25"/>
    <x v="27"/>
  </r>
  <r>
    <x v="2"/>
    <x v="6"/>
    <n v="144009600"/>
    <x v="28"/>
    <x v="26"/>
    <x v="28"/>
  </r>
  <r>
    <x v="2"/>
    <x v="7"/>
    <n v="175007500"/>
    <x v="29"/>
    <x v="27"/>
    <x v="29"/>
  </r>
  <r>
    <x v="2"/>
    <x v="8"/>
    <n v="200005000"/>
    <x v="30"/>
    <x v="28"/>
    <x v="30"/>
  </r>
  <r>
    <x v="2"/>
    <x v="9"/>
    <n v="225002500"/>
    <x v="31"/>
    <x v="29"/>
    <x v="31"/>
  </r>
  <r>
    <x v="2"/>
    <x v="10"/>
    <n v="250000000"/>
    <x v="32"/>
    <x v="30"/>
    <x v="32"/>
  </r>
  <r>
    <x v="3"/>
    <x v="0"/>
    <n v="12000"/>
    <x v="33"/>
    <x v="0"/>
    <x v="33"/>
  </r>
  <r>
    <x v="3"/>
    <x v="1"/>
    <n v="22019800"/>
    <x v="34"/>
    <x v="31"/>
    <x v="34"/>
  </r>
  <r>
    <x v="3"/>
    <x v="2"/>
    <n v="46018400"/>
    <x v="35"/>
    <x v="32"/>
    <x v="35"/>
  </r>
  <r>
    <x v="3"/>
    <x v="3"/>
    <n v="72016800"/>
    <x v="25"/>
    <x v="33"/>
    <x v="36"/>
  </r>
  <r>
    <x v="3"/>
    <x v="4"/>
    <n v="96014400"/>
    <x v="36"/>
    <x v="34"/>
    <x v="37"/>
  </r>
  <r>
    <x v="3"/>
    <x v="5"/>
    <n v="125012500"/>
    <x v="37"/>
    <x v="35"/>
    <x v="38"/>
  </r>
  <r>
    <x v="3"/>
    <x v="6"/>
    <n v="150010000"/>
    <x v="28"/>
    <x v="36"/>
    <x v="39"/>
  </r>
  <r>
    <x v="3"/>
    <x v="7"/>
    <n v="175007500"/>
    <x v="38"/>
    <x v="37"/>
    <x v="40"/>
  </r>
  <r>
    <x v="3"/>
    <x v="8"/>
    <n v="200005000"/>
    <x v="39"/>
    <x v="38"/>
    <x v="41"/>
  </r>
  <r>
    <x v="3"/>
    <x v="9"/>
    <n v="234002600"/>
    <x v="40"/>
    <x v="39"/>
    <x v="42"/>
  </r>
  <r>
    <x v="3"/>
    <x v="10"/>
    <n v="260000000"/>
    <x v="41"/>
    <x v="40"/>
    <x v="43"/>
  </r>
  <r>
    <x v="4"/>
    <x v="0"/>
    <n v="13000"/>
    <x v="33"/>
    <x v="0"/>
    <x v="44"/>
  </r>
  <r>
    <x v="4"/>
    <x v="1"/>
    <n v="23020700"/>
    <x v="34"/>
    <x v="41"/>
    <x v="45"/>
  </r>
  <r>
    <x v="4"/>
    <x v="2"/>
    <n v="48019200"/>
    <x v="35"/>
    <x v="42"/>
    <x v="46"/>
  </r>
  <r>
    <x v="4"/>
    <x v="3"/>
    <n v="75017500"/>
    <x v="42"/>
    <x v="43"/>
    <x v="47"/>
  </r>
  <r>
    <x v="4"/>
    <x v="4"/>
    <n v="100015000"/>
    <x v="36"/>
    <x v="44"/>
    <x v="48"/>
  </r>
  <r>
    <x v="4"/>
    <x v="5"/>
    <n v="125012500"/>
    <x v="43"/>
    <x v="45"/>
    <x v="49"/>
  </r>
  <r>
    <x v="4"/>
    <x v="6"/>
    <n v="156010400"/>
    <x v="44"/>
    <x v="46"/>
    <x v="50"/>
  </r>
  <r>
    <x v="4"/>
    <x v="7"/>
    <n v="182007800"/>
    <x v="38"/>
    <x v="47"/>
    <x v="51"/>
  </r>
  <r>
    <x v="4"/>
    <x v="8"/>
    <n v="208005200"/>
    <x v="39"/>
    <x v="48"/>
    <x v="52"/>
  </r>
  <r>
    <x v="4"/>
    <x v="9"/>
    <n v="234002600"/>
    <x v="45"/>
    <x v="49"/>
    <x v="53"/>
  </r>
  <r>
    <x v="4"/>
    <x v="10"/>
    <n v="260000000"/>
    <x v="46"/>
    <x v="50"/>
    <x v="54"/>
  </r>
  <r>
    <x v="5"/>
    <x v="0"/>
    <n v="14000"/>
    <x v="33"/>
    <x v="0"/>
    <x v="55"/>
  </r>
  <r>
    <x v="5"/>
    <x v="1"/>
    <n v="24021600"/>
    <x v="34"/>
    <x v="51"/>
    <x v="56"/>
  </r>
  <r>
    <x v="5"/>
    <x v="2"/>
    <n v="50020000"/>
    <x v="35"/>
    <x v="52"/>
    <x v="57"/>
  </r>
  <r>
    <x v="5"/>
    <x v="3"/>
    <n v="75017500"/>
    <x v="47"/>
    <x v="53"/>
    <x v="58"/>
  </r>
  <r>
    <x v="5"/>
    <x v="4"/>
    <n v="104015600"/>
    <x v="36"/>
    <x v="54"/>
    <x v="59"/>
  </r>
  <r>
    <x v="5"/>
    <x v="5"/>
    <n v="130013000"/>
    <x v="43"/>
    <x v="55"/>
    <x v="60"/>
  </r>
  <r>
    <x v="5"/>
    <x v="6"/>
    <n v="156010400"/>
    <x v="48"/>
    <x v="56"/>
    <x v="61"/>
  </r>
  <r>
    <x v="5"/>
    <x v="7"/>
    <n v="189008100"/>
    <x v="49"/>
    <x v="57"/>
    <x v="62"/>
  </r>
  <r>
    <x v="5"/>
    <x v="8"/>
    <n v="216005400"/>
    <x v="39"/>
    <x v="58"/>
    <x v="63"/>
  </r>
  <r>
    <x v="5"/>
    <x v="9"/>
    <n v="243002700"/>
    <x v="45"/>
    <x v="59"/>
    <x v="64"/>
  </r>
  <r>
    <x v="5"/>
    <x v="10"/>
    <n v="270000000"/>
    <x v="46"/>
    <x v="60"/>
    <x v="65"/>
  </r>
  <r>
    <x v="6"/>
    <x v="0"/>
    <n v="15000"/>
    <x v="50"/>
    <x v="0"/>
    <x v="66"/>
  </r>
  <r>
    <x v="6"/>
    <x v="1"/>
    <n v="25022500"/>
    <x v="51"/>
    <x v="61"/>
    <x v="67"/>
  </r>
  <r>
    <x v="6"/>
    <x v="2"/>
    <n v="52020800"/>
    <x v="52"/>
    <x v="62"/>
    <x v="68"/>
  </r>
  <r>
    <x v="6"/>
    <x v="3"/>
    <n v="78018200"/>
    <x v="47"/>
    <x v="63"/>
    <x v="69"/>
  </r>
  <r>
    <x v="6"/>
    <x v="4"/>
    <n v="108016200"/>
    <x v="53"/>
    <x v="64"/>
    <x v="70"/>
  </r>
  <r>
    <x v="6"/>
    <x v="5"/>
    <n v="135013500"/>
    <x v="43"/>
    <x v="65"/>
    <x v="71"/>
  </r>
  <r>
    <x v="6"/>
    <x v="6"/>
    <n v="162010800"/>
    <x v="48"/>
    <x v="66"/>
    <x v="72"/>
  </r>
  <r>
    <x v="6"/>
    <x v="7"/>
    <n v="189008100"/>
    <x v="54"/>
    <x v="67"/>
    <x v="73"/>
  </r>
  <r>
    <x v="6"/>
    <x v="8"/>
    <n v="224005600"/>
    <x v="55"/>
    <x v="68"/>
    <x v="74"/>
  </r>
  <r>
    <x v="6"/>
    <x v="9"/>
    <n v="252002800"/>
    <x v="45"/>
    <x v="69"/>
    <x v="75"/>
  </r>
  <r>
    <x v="6"/>
    <x v="10"/>
    <n v="280000000"/>
    <x v="46"/>
    <x v="70"/>
    <x v="76"/>
  </r>
  <r>
    <x v="7"/>
    <x v="0"/>
    <n v="15000"/>
    <x v="56"/>
    <x v="0"/>
    <x v="77"/>
  </r>
  <r>
    <x v="7"/>
    <x v="1"/>
    <n v="25022500"/>
    <x v="57"/>
    <x v="71"/>
    <x v="78"/>
  </r>
  <r>
    <x v="7"/>
    <x v="2"/>
    <n v="52020800"/>
    <x v="58"/>
    <x v="72"/>
    <x v="79"/>
  </r>
  <r>
    <x v="7"/>
    <x v="3"/>
    <n v="81018900"/>
    <x v="47"/>
    <x v="73"/>
    <x v="80"/>
  </r>
  <r>
    <x v="7"/>
    <x v="4"/>
    <n v="108016200"/>
    <x v="59"/>
    <x v="74"/>
    <x v="81"/>
  </r>
  <r>
    <x v="7"/>
    <x v="5"/>
    <n v="140014000"/>
    <x v="43"/>
    <x v="75"/>
    <x v="82"/>
  </r>
  <r>
    <x v="7"/>
    <x v="6"/>
    <n v="168011200"/>
    <x v="48"/>
    <x v="76"/>
    <x v="83"/>
  </r>
  <r>
    <x v="7"/>
    <x v="7"/>
    <n v="196008400"/>
    <x v="54"/>
    <x v="77"/>
    <x v="84"/>
  </r>
  <r>
    <x v="7"/>
    <x v="8"/>
    <n v="224005600"/>
    <x v="60"/>
    <x v="78"/>
    <x v="85"/>
  </r>
  <r>
    <x v="7"/>
    <x v="9"/>
    <n v="261002900"/>
    <x v="61"/>
    <x v="79"/>
    <x v="86"/>
  </r>
  <r>
    <x v="7"/>
    <x v="10"/>
    <n v="290000000"/>
    <x v="46"/>
    <x v="80"/>
    <x v="87"/>
  </r>
  <r>
    <x v="8"/>
    <x v="0"/>
    <n v="16000"/>
    <x v="56"/>
    <x v="0"/>
    <x v="88"/>
  </r>
  <r>
    <x v="8"/>
    <x v="1"/>
    <n v="26023400"/>
    <x v="57"/>
    <x v="81"/>
    <x v="89"/>
  </r>
  <r>
    <x v="8"/>
    <x v="2"/>
    <n v="54021600"/>
    <x v="58"/>
    <x v="82"/>
    <x v="90"/>
  </r>
  <r>
    <x v="8"/>
    <x v="3"/>
    <n v="84019600"/>
    <x v="47"/>
    <x v="83"/>
    <x v="91"/>
  </r>
  <r>
    <x v="8"/>
    <x v="4"/>
    <n v="112016800"/>
    <x v="59"/>
    <x v="84"/>
    <x v="92"/>
  </r>
  <r>
    <x v="8"/>
    <x v="5"/>
    <n v="145014500"/>
    <x v="62"/>
    <x v="85"/>
    <x v="93"/>
  </r>
  <r>
    <x v="8"/>
    <x v="6"/>
    <n v="174011600"/>
    <x v="48"/>
    <x v="86"/>
    <x v="94"/>
  </r>
  <r>
    <x v="8"/>
    <x v="7"/>
    <n v="203008700"/>
    <x v="54"/>
    <x v="87"/>
    <x v="95"/>
  </r>
  <r>
    <x v="8"/>
    <x v="8"/>
    <n v="232005800"/>
    <x v="60"/>
    <x v="88"/>
    <x v="96"/>
  </r>
  <r>
    <x v="8"/>
    <x v="9"/>
    <n v="261002900"/>
    <x v="63"/>
    <x v="89"/>
    <x v="97"/>
  </r>
  <r>
    <x v="8"/>
    <x v="10"/>
    <n v="300000000"/>
    <x v="64"/>
    <x v="90"/>
    <x v="98"/>
  </r>
  <r>
    <x v="9"/>
    <x v="0"/>
    <n v="17000"/>
    <x v="56"/>
    <x v="0"/>
    <x v="99"/>
  </r>
  <r>
    <x v="9"/>
    <x v="1"/>
    <n v="27024300"/>
    <x v="57"/>
    <x v="91"/>
    <x v="100"/>
  </r>
  <r>
    <x v="9"/>
    <x v="2"/>
    <n v="56022400"/>
    <x v="58"/>
    <x v="92"/>
    <x v="101"/>
  </r>
  <r>
    <x v="9"/>
    <x v="3"/>
    <n v="87020300"/>
    <x v="47"/>
    <x v="93"/>
    <x v="102"/>
  </r>
  <r>
    <x v="9"/>
    <x v="4"/>
    <n v="116017400"/>
    <x v="59"/>
    <x v="94"/>
    <x v="103"/>
  </r>
  <r>
    <x v="9"/>
    <x v="5"/>
    <n v="145014500"/>
    <x v="65"/>
    <x v="95"/>
    <x v="104"/>
  </r>
  <r>
    <x v="9"/>
    <x v="6"/>
    <n v="180012000"/>
    <x v="48"/>
    <x v="96"/>
    <x v="105"/>
  </r>
  <r>
    <x v="9"/>
    <x v="7"/>
    <n v="210009000"/>
    <x v="54"/>
    <x v="97"/>
    <x v="106"/>
  </r>
  <r>
    <x v="9"/>
    <x v="8"/>
    <n v="240006000"/>
    <x v="60"/>
    <x v="98"/>
    <x v="107"/>
  </r>
  <r>
    <x v="9"/>
    <x v="9"/>
    <n v="270003000"/>
    <x v="63"/>
    <x v="99"/>
    <x v="108"/>
  </r>
  <r>
    <x v="9"/>
    <x v="10"/>
    <n v="300000000"/>
    <x v="66"/>
    <x v="100"/>
    <x v="109"/>
  </r>
  <r>
    <x v="10"/>
    <x v="0"/>
    <n v="18000"/>
    <x v="56"/>
    <x v="0"/>
    <x v="110"/>
  </r>
  <r>
    <x v="10"/>
    <x v="1"/>
    <n v="28025200"/>
    <x v="57"/>
    <x v="101"/>
    <x v="111"/>
  </r>
  <r>
    <x v="10"/>
    <x v="2"/>
    <n v="58023200"/>
    <x v="58"/>
    <x v="102"/>
    <x v="112"/>
  </r>
  <r>
    <x v="10"/>
    <x v="3"/>
    <n v="90021000"/>
    <x v="67"/>
    <x v="103"/>
    <x v="113"/>
  </r>
  <r>
    <x v="10"/>
    <x v="4"/>
    <n v="120018000"/>
    <x v="59"/>
    <x v="104"/>
    <x v="114"/>
  </r>
  <r>
    <x v="10"/>
    <x v="5"/>
    <n v="150015000"/>
    <x v="65"/>
    <x v="105"/>
    <x v="115"/>
  </r>
  <r>
    <x v="10"/>
    <x v="6"/>
    <n v="186012400"/>
    <x v="68"/>
    <x v="106"/>
    <x v="116"/>
  </r>
  <r>
    <x v="10"/>
    <x v="7"/>
    <n v="217009300"/>
    <x v="54"/>
    <x v="107"/>
    <x v="117"/>
  </r>
  <r>
    <x v="10"/>
    <x v="8"/>
    <n v="248006200"/>
    <x v="60"/>
    <x v="108"/>
    <x v="118"/>
  </r>
  <r>
    <x v="10"/>
    <x v="9"/>
    <n v="279003100"/>
    <x v="63"/>
    <x v="109"/>
    <x v="119"/>
  </r>
  <r>
    <x v="10"/>
    <x v="10"/>
    <n v="310000000"/>
    <x v="66"/>
    <x v="110"/>
    <x v="120"/>
  </r>
  <r>
    <x v="11"/>
    <x v="0"/>
    <n v="19000"/>
    <x v="56"/>
    <x v="0"/>
    <x v="121"/>
  </r>
  <r>
    <x v="11"/>
    <x v="1"/>
    <n v="29026100"/>
    <x v="57"/>
    <x v="111"/>
    <x v="122"/>
  </r>
  <r>
    <x v="11"/>
    <x v="2"/>
    <n v="60024000"/>
    <x v="58"/>
    <x v="112"/>
    <x v="123"/>
  </r>
  <r>
    <x v="11"/>
    <x v="3"/>
    <n v="90021000"/>
    <x v="69"/>
    <x v="113"/>
    <x v="124"/>
  </r>
  <r>
    <x v="11"/>
    <x v="4"/>
    <n v="124018600"/>
    <x v="59"/>
    <x v="114"/>
    <x v="125"/>
  </r>
  <r>
    <x v="11"/>
    <x v="5"/>
    <n v="155015500"/>
    <x v="65"/>
    <x v="115"/>
    <x v="126"/>
  </r>
  <r>
    <x v="11"/>
    <x v="6"/>
    <n v="186012400"/>
    <x v="70"/>
    <x v="116"/>
    <x v="127"/>
  </r>
  <r>
    <x v="11"/>
    <x v="7"/>
    <n v="224009600"/>
    <x v="54"/>
    <x v="117"/>
    <x v="128"/>
  </r>
  <r>
    <x v="11"/>
    <x v="8"/>
    <n v="256006400"/>
    <x v="60"/>
    <x v="118"/>
    <x v="129"/>
  </r>
  <r>
    <x v="11"/>
    <x v="9"/>
    <n v="288003200"/>
    <x v="63"/>
    <x v="119"/>
    <x v="130"/>
  </r>
  <r>
    <x v="11"/>
    <x v="10"/>
    <n v="320000000"/>
    <x v="66"/>
    <x v="120"/>
    <x v="131"/>
  </r>
  <r>
    <x v="12"/>
    <x v="0"/>
    <n v="20000"/>
    <x v="56"/>
    <x v="0"/>
    <x v="132"/>
  </r>
  <r>
    <x v="12"/>
    <x v="1"/>
    <n v="30027000"/>
    <x v="57"/>
    <x v="121"/>
    <x v="133"/>
  </r>
  <r>
    <x v="12"/>
    <x v="2"/>
    <n v="62024800"/>
    <x v="58"/>
    <x v="122"/>
    <x v="134"/>
  </r>
  <r>
    <x v="12"/>
    <x v="3"/>
    <n v="93021700"/>
    <x v="69"/>
    <x v="123"/>
    <x v="135"/>
  </r>
  <r>
    <x v="12"/>
    <x v="4"/>
    <n v="128019200"/>
    <x v="59"/>
    <x v="124"/>
    <x v="136"/>
  </r>
  <r>
    <x v="12"/>
    <x v="5"/>
    <n v="160016000"/>
    <x v="65"/>
    <x v="125"/>
    <x v="137"/>
  </r>
  <r>
    <x v="12"/>
    <x v="6"/>
    <n v="192012800"/>
    <x v="70"/>
    <x v="126"/>
    <x v="138"/>
  </r>
  <r>
    <x v="12"/>
    <x v="7"/>
    <n v="231009900"/>
    <x v="71"/>
    <x v="127"/>
    <x v="139"/>
  </r>
  <r>
    <x v="12"/>
    <x v="8"/>
    <n v="264006600"/>
    <x v="60"/>
    <x v="128"/>
    <x v="140"/>
  </r>
  <r>
    <x v="12"/>
    <x v="9"/>
    <n v="297003300"/>
    <x v="63"/>
    <x v="129"/>
    <x v="141"/>
  </r>
  <r>
    <x v="12"/>
    <x v="10"/>
    <n v="330000000"/>
    <x v="66"/>
    <x v="130"/>
    <x v="142"/>
  </r>
  <r>
    <x v="13"/>
    <x v="0"/>
    <n v="21000"/>
    <x v="56"/>
    <x v="131"/>
    <x v="143"/>
  </r>
  <r>
    <x v="13"/>
    <x v="1"/>
    <n v="31027900"/>
    <x v="57"/>
    <x v="132"/>
    <x v="144"/>
  </r>
  <r>
    <x v="13"/>
    <x v="2"/>
    <n v="64025600"/>
    <x v="58"/>
    <x v="133"/>
    <x v="145"/>
  </r>
  <r>
    <x v="13"/>
    <x v="3"/>
    <n v="96022400"/>
    <x v="69"/>
    <x v="134"/>
    <x v="146"/>
  </r>
  <r>
    <x v="13"/>
    <x v="4"/>
    <n v="132019800"/>
    <x v="59"/>
    <x v="135"/>
    <x v="147"/>
  </r>
  <r>
    <x v="13"/>
    <x v="5"/>
    <n v="165016500"/>
    <x v="65"/>
    <x v="136"/>
    <x v="148"/>
  </r>
  <r>
    <x v="13"/>
    <x v="6"/>
    <n v="198013200"/>
    <x v="70"/>
    <x v="137"/>
    <x v="149"/>
  </r>
  <r>
    <x v="13"/>
    <x v="7"/>
    <n v="231009900"/>
    <x v="72"/>
    <x v="138"/>
    <x v="150"/>
  </r>
  <r>
    <x v="13"/>
    <x v="8"/>
    <n v="272006800"/>
    <x v="60"/>
    <x v="139"/>
    <x v="151"/>
  </r>
  <r>
    <x v="13"/>
    <x v="9"/>
    <n v="306003400"/>
    <x v="63"/>
    <x v="140"/>
    <x v="152"/>
  </r>
  <r>
    <x v="13"/>
    <x v="10"/>
    <n v="340000000"/>
    <x v="66"/>
    <x v="141"/>
    <x v="153"/>
  </r>
  <r>
    <x v="14"/>
    <x v="0"/>
    <n v="22000"/>
    <x v="73"/>
    <x v="142"/>
    <x v="154"/>
  </r>
  <r>
    <x v="14"/>
    <x v="1"/>
    <n v="32028800"/>
    <x v="74"/>
    <x v="143"/>
    <x v="155"/>
  </r>
  <r>
    <x v="14"/>
    <x v="2"/>
    <n v="66026400"/>
    <x v="75"/>
    <x v="144"/>
    <x v="156"/>
  </r>
  <r>
    <x v="14"/>
    <x v="3"/>
    <n v="99023100"/>
    <x v="69"/>
    <x v="145"/>
    <x v="157"/>
  </r>
  <r>
    <x v="14"/>
    <x v="4"/>
    <n v="136020400"/>
    <x v="76"/>
    <x v="146"/>
    <x v="158"/>
  </r>
  <r>
    <x v="14"/>
    <x v="5"/>
    <n v="170017000"/>
    <x v="65"/>
    <x v="147"/>
    <x v="159"/>
  </r>
  <r>
    <x v="14"/>
    <x v="6"/>
    <n v="204013600"/>
    <x v="70"/>
    <x v="148"/>
    <x v="160"/>
  </r>
  <r>
    <x v="14"/>
    <x v="7"/>
    <n v="238010200"/>
    <x v="72"/>
    <x v="149"/>
    <x v="161"/>
  </r>
  <r>
    <x v="14"/>
    <x v="8"/>
    <n v="280007000"/>
    <x v="77"/>
    <x v="150"/>
    <x v="162"/>
  </r>
  <r>
    <x v="14"/>
    <x v="9"/>
    <n v="315003500"/>
    <x v="63"/>
    <x v="151"/>
    <x v="163"/>
  </r>
  <r>
    <x v="14"/>
    <x v="10"/>
    <n v="350000000"/>
    <x v="66"/>
    <x v="152"/>
    <x v="164"/>
  </r>
  <r>
    <x v="15"/>
    <x v="0"/>
    <n v="22000"/>
    <x v="78"/>
    <x v="0"/>
    <x v="165"/>
  </r>
  <r>
    <x v="15"/>
    <x v="1"/>
    <n v="32028800"/>
    <x v="79"/>
    <x v="153"/>
    <x v="166"/>
  </r>
  <r>
    <x v="15"/>
    <x v="2"/>
    <n v="66026400"/>
    <x v="80"/>
    <x v="154"/>
    <x v="167"/>
  </r>
  <r>
    <x v="15"/>
    <x v="3"/>
    <n v="102023800"/>
    <x v="69"/>
    <x v="155"/>
    <x v="168"/>
  </r>
  <r>
    <x v="15"/>
    <x v="4"/>
    <n v="136020400"/>
    <x v="81"/>
    <x v="156"/>
    <x v="169"/>
  </r>
  <r>
    <x v="15"/>
    <x v="5"/>
    <n v="175017500"/>
    <x v="65"/>
    <x v="157"/>
    <x v="170"/>
  </r>
  <r>
    <x v="15"/>
    <x v="6"/>
    <n v="210014000"/>
    <x v="70"/>
    <x v="158"/>
    <x v="171"/>
  </r>
  <r>
    <x v="15"/>
    <x v="7"/>
    <n v="245010500"/>
    <x v="72"/>
    <x v="159"/>
    <x v="172"/>
  </r>
  <r>
    <x v="15"/>
    <x v="8"/>
    <n v="280007000"/>
    <x v="82"/>
    <x v="160"/>
    <x v="173"/>
  </r>
  <r>
    <x v="15"/>
    <x v="9"/>
    <n v="324003600"/>
    <x v="63"/>
    <x v="161"/>
    <x v="174"/>
  </r>
  <r>
    <x v="15"/>
    <x v="10"/>
    <n v="360000000"/>
    <x v="66"/>
    <x v="162"/>
    <x v="175"/>
  </r>
  <r>
    <x v="16"/>
    <x v="0"/>
    <n v="23000"/>
    <x v="78"/>
    <x v="0"/>
    <x v="176"/>
  </r>
  <r>
    <x v="16"/>
    <x v="1"/>
    <n v="33029700"/>
    <x v="79"/>
    <x v="163"/>
    <x v="177"/>
  </r>
  <r>
    <x v="16"/>
    <x v="2"/>
    <n v="68027200"/>
    <x v="80"/>
    <x v="164"/>
    <x v="178"/>
  </r>
  <r>
    <x v="16"/>
    <x v="3"/>
    <n v="105024500"/>
    <x v="69"/>
    <x v="165"/>
    <x v="179"/>
  </r>
  <r>
    <x v="16"/>
    <x v="4"/>
    <n v="140021000"/>
    <x v="81"/>
    <x v="166"/>
    <x v="180"/>
  </r>
  <r>
    <x v="16"/>
    <x v="5"/>
    <n v="180018000"/>
    <x v="65"/>
    <x v="167"/>
    <x v="181"/>
  </r>
  <r>
    <x v="16"/>
    <x v="6"/>
    <n v="216014400"/>
    <x v="70"/>
    <x v="168"/>
    <x v="182"/>
  </r>
  <r>
    <x v="16"/>
    <x v="7"/>
    <n v="252010800"/>
    <x v="72"/>
    <x v="169"/>
    <x v="183"/>
  </r>
  <r>
    <x v="16"/>
    <x v="8"/>
    <n v="288007200"/>
    <x v="82"/>
    <x v="170"/>
    <x v="184"/>
  </r>
  <r>
    <x v="16"/>
    <x v="9"/>
    <n v="333003700"/>
    <x v="83"/>
    <x v="171"/>
    <x v="185"/>
  </r>
  <r>
    <x v="16"/>
    <x v="10"/>
    <n v="370000000"/>
    <x v="66"/>
    <x v="172"/>
    <x v="186"/>
  </r>
  <r>
    <x v="17"/>
    <x v="0"/>
    <n v="24000"/>
    <x v="78"/>
    <x v="0"/>
    <x v="187"/>
  </r>
  <r>
    <x v="17"/>
    <x v="1"/>
    <n v="34030600"/>
    <x v="79"/>
    <x v="173"/>
    <x v="188"/>
  </r>
  <r>
    <x v="17"/>
    <x v="2"/>
    <n v="70028000"/>
    <x v="80"/>
    <x v="174"/>
    <x v="189"/>
  </r>
  <r>
    <x v="17"/>
    <x v="3"/>
    <n v="108025200"/>
    <x v="69"/>
    <x v="175"/>
    <x v="190"/>
  </r>
  <r>
    <x v="17"/>
    <x v="4"/>
    <n v="144021600"/>
    <x v="81"/>
    <x v="176"/>
    <x v="191"/>
  </r>
  <r>
    <x v="17"/>
    <x v="5"/>
    <n v="185018500"/>
    <x v="65"/>
    <x v="177"/>
    <x v="192"/>
  </r>
  <r>
    <x v="17"/>
    <x v="6"/>
    <n v="222014800"/>
    <x v="70"/>
    <x v="178"/>
    <x v="193"/>
  </r>
  <r>
    <x v="17"/>
    <x v="7"/>
    <n v="259011100"/>
    <x v="72"/>
    <x v="179"/>
    <x v="194"/>
  </r>
  <r>
    <x v="17"/>
    <x v="8"/>
    <n v="296007400"/>
    <x v="82"/>
    <x v="180"/>
    <x v="195"/>
  </r>
  <r>
    <x v="17"/>
    <x v="9"/>
    <n v="333003700"/>
    <x v="84"/>
    <x v="181"/>
    <x v="196"/>
  </r>
  <r>
    <x v="17"/>
    <x v="10"/>
    <n v="380000000"/>
    <x v="66"/>
    <x v="182"/>
    <x v="197"/>
  </r>
  <r>
    <x v="18"/>
    <x v="0"/>
    <n v="25000"/>
    <x v="78"/>
    <x v="0"/>
    <x v="198"/>
  </r>
  <r>
    <x v="18"/>
    <x v="1"/>
    <n v="35031500"/>
    <x v="79"/>
    <x v="183"/>
    <x v="199"/>
  </r>
  <r>
    <x v="18"/>
    <x v="2"/>
    <n v="72028800"/>
    <x v="80"/>
    <x v="184"/>
    <x v="200"/>
  </r>
  <r>
    <x v="18"/>
    <x v="3"/>
    <n v="111025900"/>
    <x v="69"/>
    <x v="185"/>
    <x v="201"/>
  </r>
  <r>
    <x v="18"/>
    <x v="4"/>
    <n v="148022200"/>
    <x v="81"/>
    <x v="186"/>
    <x v="202"/>
  </r>
  <r>
    <x v="18"/>
    <x v="5"/>
    <n v="190019000"/>
    <x v="85"/>
    <x v="187"/>
    <x v="203"/>
  </r>
  <r>
    <x v="18"/>
    <x v="6"/>
    <n v="228015200"/>
    <x v="70"/>
    <x v="188"/>
    <x v="204"/>
  </r>
  <r>
    <x v="18"/>
    <x v="7"/>
    <n v="266011400"/>
    <x v="72"/>
    <x v="189"/>
    <x v="205"/>
  </r>
  <r>
    <x v="18"/>
    <x v="8"/>
    <n v="304007600"/>
    <x v="82"/>
    <x v="190"/>
    <x v="206"/>
  </r>
  <r>
    <x v="18"/>
    <x v="9"/>
    <n v="342003800"/>
    <x v="84"/>
    <x v="191"/>
    <x v="207"/>
  </r>
  <r>
    <x v="18"/>
    <x v="10"/>
    <n v="390000000"/>
    <x v="86"/>
    <x v="192"/>
    <x v="208"/>
  </r>
  <r>
    <x v="19"/>
    <x v="0"/>
    <n v="26000"/>
    <x v="78"/>
    <x v="0"/>
    <x v="209"/>
  </r>
  <r>
    <x v="19"/>
    <x v="1"/>
    <n v="36032400"/>
    <x v="79"/>
    <x v="193"/>
    <x v="210"/>
  </r>
  <r>
    <x v="19"/>
    <x v="2"/>
    <n v="74029600"/>
    <x v="80"/>
    <x v="194"/>
    <x v="211"/>
  </r>
  <r>
    <x v="19"/>
    <x v="3"/>
    <n v="114026600"/>
    <x v="69"/>
    <x v="195"/>
    <x v="212"/>
  </r>
  <r>
    <x v="19"/>
    <x v="4"/>
    <n v="152022800"/>
    <x v="81"/>
    <x v="196"/>
    <x v="213"/>
  </r>
  <r>
    <x v="19"/>
    <x v="5"/>
    <n v="190019000"/>
    <x v="87"/>
    <x v="197"/>
    <x v="214"/>
  </r>
  <r>
    <x v="19"/>
    <x v="6"/>
    <n v="234015600"/>
    <x v="70"/>
    <x v="198"/>
    <x v="215"/>
  </r>
  <r>
    <x v="19"/>
    <x v="7"/>
    <n v="273011700"/>
    <x v="72"/>
    <x v="199"/>
    <x v="216"/>
  </r>
  <r>
    <x v="19"/>
    <x v="8"/>
    <n v="312007800"/>
    <x v="82"/>
    <x v="200"/>
    <x v="217"/>
  </r>
  <r>
    <x v="19"/>
    <x v="9"/>
    <n v="351003900"/>
    <x v="84"/>
    <x v="201"/>
    <x v="218"/>
  </r>
  <r>
    <x v="19"/>
    <x v="10"/>
    <n v="390000000"/>
    <x v="88"/>
    <x v="202"/>
    <x v="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99B1FC-E102-4CFF-BFDB-1A290687A0C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25" firstHeaderRow="1" firstDataRow="1" firstDataCol="1" rowPageCount="1" colPageCount="1"/>
  <pivotFields count="6">
    <pivotField axis="axisRow" multipleItemSelectionAllowe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1" hier="-1"/>
  </pageFields>
  <dataFields count="1">
    <dataField name="Average of Timetaken (milliseconds)" fld="4" subtotal="average" baseField="0" baseItem="19"/>
  </dataFields>
  <chartFormats count="22">
    <chartFormat chart="0" format="53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54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80D22-8995-4DC5-A29F-947D88D0243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6" firstHeaderRow="1" firstDataRow="2" firstDataCol="1"/>
  <pivotFields count="6">
    <pivotField axis="axisCol" showAll="0">
      <items count="2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h="1" x="16"/>
        <item h="1" x="17"/>
        <item h="1" x="18"/>
        <item h="1" x="19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dataField="1" showAll="0">
      <items count="204">
        <item x="0"/>
        <item x="142"/>
        <item x="131"/>
        <item x="71"/>
        <item x="61"/>
        <item x="183"/>
        <item x="111"/>
        <item x="51"/>
        <item x="81"/>
        <item x="173"/>
        <item x="121"/>
        <item x="193"/>
        <item x="101"/>
        <item x="132"/>
        <item x="163"/>
        <item x="31"/>
        <item x="143"/>
        <item x="153"/>
        <item x="91"/>
        <item x="21"/>
        <item x="41"/>
        <item x="11"/>
        <item x="1"/>
        <item x="92"/>
        <item x="102"/>
        <item x="72"/>
        <item x="82"/>
        <item x="122"/>
        <item x="12"/>
        <item x="62"/>
        <item x="133"/>
        <item x="144"/>
        <item x="194"/>
        <item x="174"/>
        <item x="184"/>
        <item x="154"/>
        <item x="164"/>
        <item x="32"/>
        <item x="2"/>
        <item x="22"/>
        <item x="42"/>
        <item x="112"/>
        <item x="63"/>
        <item x="53"/>
        <item x="83"/>
        <item x="73"/>
        <item x="113"/>
        <item x="103"/>
        <item x="52"/>
        <item x="93"/>
        <item x="43"/>
        <item x="33"/>
        <item x="123"/>
        <item x="134"/>
        <item x="23"/>
        <item x="145"/>
        <item x="195"/>
        <item x="13"/>
        <item x="185"/>
        <item x="3"/>
        <item x="155"/>
        <item x="135"/>
        <item x="114"/>
        <item x="84"/>
        <item x="104"/>
        <item x="156"/>
        <item x="146"/>
        <item x="196"/>
        <item x="176"/>
        <item x="166"/>
        <item x="74"/>
        <item x="124"/>
        <item x="94"/>
        <item x="44"/>
        <item x="54"/>
        <item x="186"/>
        <item x="175"/>
        <item x="34"/>
        <item x="64"/>
        <item x="165"/>
        <item x="24"/>
        <item x="14"/>
        <item x="4"/>
        <item x="157"/>
        <item x="177"/>
        <item x="136"/>
        <item x="125"/>
        <item x="85"/>
        <item x="167"/>
        <item x="105"/>
        <item x="55"/>
        <item x="65"/>
        <item x="95"/>
        <item x="147"/>
        <item x="115"/>
        <item x="197"/>
        <item x="45"/>
        <item x="75"/>
        <item x="187"/>
        <item x="35"/>
        <item x="25"/>
        <item x="158"/>
        <item x="5"/>
        <item x="148"/>
        <item x="168"/>
        <item x="188"/>
        <item x="96"/>
        <item x="76"/>
        <item x="56"/>
        <item x="116"/>
        <item x="198"/>
        <item x="178"/>
        <item x="137"/>
        <item x="66"/>
        <item x="86"/>
        <item x="126"/>
        <item x="106"/>
        <item x="46"/>
        <item x="26"/>
        <item x="36"/>
        <item x="16"/>
        <item x="15"/>
        <item x="159"/>
        <item x="67"/>
        <item x="117"/>
        <item x="97"/>
        <item x="199"/>
        <item x="6"/>
        <item x="149"/>
        <item x="179"/>
        <item x="77"/>
        <item x="107"/>
        <item x="87"/>
        <item x="138"/>
        <item x="169"/>
        <item x="189"/>
        <item x="57"/>
        <item x="127"/>
        <item x="47"/>
        <item x="37"/>
        <item x="27"/>
        <item x="17"/>
        <item x="160"/>
        <item x="78"/>
        <item x="118"/>
        <item x="150"/>
        <item x="98"/>
        <item x="190"/>
        <item x="139"/>
        <item x="88"/>
        <item x="48"/>
        <item x="180"/>
        <item x="200"/>
        <item x="68"/>
        <item x="170"/>
        <item x="58"/>
        <item x="38"/>
        <item x="128"/>
        <item x="108"/>
        <item x="7"/>
        <item x="28"/>
        <item x="18"/>
        <item x="161"/>
        <item x="119"/>
        <item x="109"/>
        <item x="89"/>
        <item x="129"/>
        <item x="140"/>
        <item x="99"/>
        <item x="151"/>
        <item x="59"/>
        <item x="79"/>
        <item x="181"/>
        <item x="171"/>
        <item x="201"/>
        <item x="69"/>
        <item x="49"/>
        <item x="8"/>
        <item x="191"/>
        <item x="39"/>
        <item x="29"/>
        <item x="19"/>
        <item x="162"/>
        <item x="130"/>
        <item x="141"/>
        <item x="152"/>
        <item x="182"/>
        <item x="120"/>
        <item x="90"/>
        <item x="172"/>
        <item x="100"/>
        <item x="70"/>
        <item x="50"/>
        <item x="110"/>
        <item x="192"/>
        <item x="80"/>
        <item x="202"/>
        <item x="40"/>
        <item x="30"/>
        <item x="60"/>
        <item x="20"/>
        <item x="9"/>
        <item x="10"/>
        <item t="default"/>
      </items>
    </pivotField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3">
    <i>
      <x/>
    </i>
    <i>
      <x v="15"/>
    </i>
    <i t="grand">
      <x/>
    </i>
  </colItems>
  <dataFields count="1">
    <dataField name="Sum of Timetaken (milliseconds)" fld="4" baseField="0" baseItem="0"/>
  </dataFields>
  <chartFormats count="40">
    <chartFormat chart="0" format="1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25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26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27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28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29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30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3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B81A2-E6DB-45EE-A75B-FDD2DBDB19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5" firstHeaderRow="0" firstDataRow="1" firstDataCol="1" rowPageCount="1" colPageCount="1"/>
  <pivotFields count="6">
    <pivotField axis="axisPage" multipleItemSelectionAllowed="1"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h="1" x="16"/>
        <item h="1" x="17"/>
        <item h="1" x="18"/>
        <item h="1" x="19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Actual Key Comparison" fld="3" baseField="0" baseItem="0"/>
    <dataField name="Sum of Theory key comparison" fld="2" baseField="0" baseItem="0"/>
    <dataField name="Sum of actual-theory difference" fld="5" baseField="0" baseItem="0"/>
  </dataFields>
  <chartFormats count="3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0" format="6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68B5B-4CBD-4699-859B-3F290A01219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C8" firstHeaderRow="1" firstDataRow="2" firstDataCol="1"/>
  <pivotFields count="6">
    <pivotField axis="axisRow" multipleItemSelectionAllowed="1" showAll="0">
      <items count="2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h="1" x="16"/>
        <item h="1" x="17"/>
        <item h="1" x="18"/>
        <item h="1" x="19"/>
        <item t="default"/>
      </items>
    </pivotField>
    <pivotField axis="axisCol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showAll="0"/>
    <pivotField dataField="1" showAll="0">
      <items count="90">
        <item x="33"/>
        <item x="50"/>
        <item x="56"/>
        <item x="22"/>
        <item x="11"/>
        <item x="0"/>
        <item x="73"/>
        <item x="78"/>
        <item x="34"/>
        <item x="51"/>
        <item x="23"/>
        <item x="57"/>
        <item x="12"/>
        <item x="1"/>
        <item x="74"/>
        <item x="79"/>
        <item x="35"/>
        <item x="52"/>
        <item x="24"/>
        <item x="58"/>
        <item x="13"/>
        <item x="2"/>
        <item x="75"/>
        <item x="80"/>
        <item x="47"/>
        <item x="42"/>
        <item x="25"/>
        <item x="14"/>
        <item x="67"/>
        <item x="3"/>
        <item x="69"/>
        <item x="36"/>
        <item x="53"/>
        <item x="26"/>
        <item x="59"/>
        <item x="15"/>
        <item x="4"/>
        <item x="76"/>
        <item x="81"/>
        <item x="43"/>
        <item x="37"/>
        <item x="27"/>
        <item x="62"/>
        <item x="16"/>
        <item x="65"/>
        <item x="5"/>
        <item x="85"/>
        <item x="87"/>
        <item x="48"/>
        <item x="44"/>
        <item x="28"/>
        <item x="17"/>
        <item x="68"/>
        <item x="6"/>
        <item x="70"/>
        <item x="38"/>
        <item x="49"/>
        <item x="54"/>
        <item x="29"/>
        <item x="18"/>
        <item x="7"/>
        <item x="71"/>
        <item x="72"/>
        <item x="39"/>
        <item x="55"/>
        <item x="30"/>
        <item x="60"/>
        <item x="19"/>
        <item x="8"/>
        <item x="77"/>
        <item x="82"/>
        <item x="45"/>
        <item x="40"/>
        <item x="61"/>
        <item x="31"/>
        <item x="20"/>
        <item x="63"/>
        <item x="9"/>
        <item x="83"/>
        <item x="84"/>
        <item x="46"/>
        <item x="41"/>
        <item x="32"/>
        <item x="64"/>
        <item x="21"/>
        <item x="66"/>
        <item x="10"/>
        <item x="86"/>
        <item x="88"/>
        <item t="default"/>
      </items>
    </pivotField>
    <pivotField showAll="0"/>
    <pivotField showAll="0">
      <items count="221">
        <item x="0"/>
        <item x="11"/>
        <item x="22"/>
        <item x="33"/>
        <item x="44"/>
        <item x="55"/>
        <item x="77"/>
        <item x="66"/>
        <item x="88"/>
        <item x="99"/>
        <item x="110"/>
        <item x="121"/>
        <item x="132"/>
        <item x="165"/>
        <item x="143"/>
        <item x="154"/>
        <item x="176"/>
        <item x="187"/>
        <item x="198"/>
        <item x="209"/>
        <item x="1"/>
        <item x="12"/>
        <item x="2"/>
        <item x="23"/>
        <item x="34"/>
        <item x="45"/>
        <item x="13"/>
        <item x="3"/>
        <item x="4"/>
        <item x="56"/>
        <item x="78"/>
        <item x="67"/>
        <item x="24"/>
        <item x="35"/>
        <item x="89"/>
        <item x="100"/>
        <item x="14"/>
        <item x="25"/>
        <item x="46"/>
        <item x="111"/>
        <item x="5"/>
        <item x="15"/>
        <item x="6"/>
        <item x="7"/>
        <item x="122"/>
        <item x="8"/>
        <item x="57"/>
        <item x="133"/>
        <item x="36"/>
        <item x="166"/>
        <item x="144"/>
        <item x="155"/>
        <item x="79"/>
        <item x="68"/>
        <item x="177"/>
        <item x="26"/>
        <item x="188"/>
        <item x="37"/>
        <item x="90"/>
        <item x="47"/>
        <item x="58"/>
        <item x="199"/>
        <item x="16"/>
        <item x="27"/>
        <item x="210"/>
        <item x="101"/>
        <item x="17"/>
        <item x="69"/>
        <item x="28"/>
        <item x="48"/>
        <item x="18"/>
        <item x="112"/>
        <item x="9"/>
        <item x="10"/>
        <item x="19"/>
        <item x="123"/>
        <item x="80"/>
        <item x="38"/>
        <item x="49"/>
        <item x="59"/>
        <item x="134"/>
        <item x="91"/>
        <item x="39"/>
        <item x="167"/>
        <item x="145"/>
        <item x="156"/>
        <item x="81"/>
        <item x="70"/>
        <item x="29"/>
        <item x="60"/>
        <item x="178"/>
        <item x="40"/>
        <item x="102"/>
        <item x="124"/>
        <item x="30"/>
        <item x="189"/>
        <item x="113"/>
        <item x="41"/>
        <item x="92"/>
        <item x="20"/>
        <item x="50"/>
        <item x="61"/>
        <item x="31"/>
        <item x="200"/>
        <item x="135"/>
        <item x="21"/>
        <item x="71"/>
        <item x="32"/>
        <item x="211"/>
        <item x="103"/>
        <item x="51"/>
        <item x="146"/>
        <item x="72"/>
        <item x="82"/>
        <item x="157"/>
        <item x="52"/>
        <item x="114"/>
        <item x="104"/>
        <item x="168"/>
        <item x="42"/>
        <item x="73"/>
        <item x="53"/>
        <item x="62"/>
        <item x="93"/>
        <item x="125"/>
        <item x="83"/>
        <item x="43"/>
        <item x="179"/>
        <item x="54"/>
        <item x="115"/>
        <item x="63"/>
        <item x="136"/>
        <item x="190"/>
        <item x="84"/>
        <item x="94"/>
        <item x="201"/>
        <item x="64"/>
        <item x="169"/>
        <item x="126"/>
        <item x="147"/>
        <item x="158"/>
        <item x="85"/>
        <item x="212"/>
        <item x="74"/>
        <item x="65"/>
        <item x="180"/>
        <item x="105"/>
        <item x="95"/>
        <item x="137"/>
        <item x="127"/>
        <item x="191"/>
        <item x="116"/>
        <item x="75"/>
        <item x="148"/>
        <item x="96"/>
        <item x="106"/>
        <item x="202"/>
        <item x="138"/>
        <item x="76"/>
        <item x="159"/>
        <item x="97"/>
        <item x="213"/>
        <item x="86"/>
        <item x="107"/>
        <item x="117"/>
        <item x="149"/>
        <item x="170"/>
        <item x="87"/>
        <item x="108"/>
        <item x="181"/>
        <item x="160"/>
        <item x="128"/>
        <item x="118"/>
        <item x="150"/>
        <item x="214"/>
        <item x="203"/>
        <item x="139"/>
        <item x="192"/>
        <item x="109"/>
        <item x="171"/>
        <item x="98"/>
        <item x="119"/>
        <item x="161"/>
        <item x="129"/>
        <item x="182"/>
        <item x="120"/>
        <item x="172"/>
        <item x="140"/>
        <item x="130"/>
        <item x="193"/>
        <item x="183"/>
        <item x="204"/>
        <item x="173"/>
        <item x="131"/>
        <item x="151"/>
        <item x="141"/>
        <item x="162"/>
        <item x="215"/>
        <item x="194"/>
        <item x="184"/>
        <item x="142"/>
        <item x="152"/>
        <item x="205"/>
        <item x="195"/>
        <item x="216"/>
        <item x="163"/>
        <item x="153"/>
        <item x="206"/>
        <item x="196"/>
        <item x="185"/>
        <item x="174"/>
        <item x="164"/>
        <item x="217"/>
        <item x="207"/>
        <item x="175"/>
        <item x="218"/>
        <item x="186"/>
        <item x="219"/>
        <item x="208"/>
        <item x="197"/>
        <item t="default"/>
      </items>
    </pivotField>
  </pivotFields>
  <rowFields count="1">
    <field x="0"/>
  </rowFields>
  <rowItems count="3">
    <i>
      <x/>
    </i>
    <i>
      <x v="15"/>
    </i>
    <i t="grand">
      <x/>
    </i>
  </rowItems>
  <colFields count="1">
    <field x="1"/>
  </colFields>
  <colItems count="2">
    <i>
      <x v="10"/>
    </i>
    <i t="grand">
      <x/>
    </i>
  </colItems>
  <dataFields count="1">
    <dataField name="Sum of Actual Key Comparison" fld="3" baseField="0" baseItem="0"/>
  </dataFields>
  <chartFormats count="23">
    <chartFormat chart="0" format="2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7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0" format="2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3084B-2F2A-4A87-BE4D-73F7CCD9234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7" firstHeaderRow="1" firstDataRow="2" firstDataCol="1"/>
  <pivotFields count="6">
    <pivotField axis="axisRow" showAll="0">
      <items count="2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h="1" x="16"/>
        <item h="1" x="17"/>
        <item h="1" x="18"/>
        <item h="1" x="19"/>
        <item t="default"/>
      </items>
    </pivotField>
    <pivotField axis="axisCol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3">
    <i>
      <x/>
    </i>
    <i>
      <x v="15"/>
    </i>
    <i t="grand">
      <x/>
    </i>
  </rowItems>
  <colFields count="1">
    <field x="1"/>
  </colFields>
  <colItems count="2">
    <i>
      <x v="10"/>
    </i>
    <i t="grand">
      <x/>
    </i>
  </colItems>
  <dataFields count="1">
    <dataField name="Sum of Timetaken (milliseconds)" fld="4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AE5B9-FAB2-47D1-94C9-303D45332FAA}" name="Table1" displayName="Table1" ref="A1:F221" totalsRowShown="0">
  <autoFilter ref="A1:F221" xr:uid="{E04AE5B9-FAB2-47D1-94C9-303D45332FAA}"/>
  <sortState xmlns:xlrd2="http://schemas.microsoft.com/office/spreadsheetml/2017/richdata2" ref="A2:E221">
    <sortCondition ref="A1:A221"/>
  </sortState>
  <tableColumns count="6">
    <tableColumn id="1" xr3:uid="{92F92F80-9DB2-4B33-9D17-28571B0F1FDB}" name="Threshold"/>
    <tableColumn id="2" xr3:uid="{6E5EFACA-5AFC-40AB-9303-7980699F6E18}" name="Size"/>
    <tableColumn id="3" xr3:uid="{45546379-35EC-42C8-A1AA-6E15CD13B885}" name="Theory key comparison"/>
    <tableColumn id="4" xr3:uid="{67E49AB4-6966-48D3-9B2A-53B18B73D8B7}" name="Actual Key Comparison"/>
    <tableColumn id="5" xr3:uid="{E30B9F88-79CD-4262-A495-75DCCCBBA147}" name="Timetaken (milliseconds)"/>
    <tableColumn id="11" xr3:uid="{B2A53336-8CCE-407A-ACC0-6720D84C93CE}" name="actual-theory difference" dataDxfId="0">
      <calculatedColumnFormula>Table1[[#This Row],[Theory key comparison]]-Table1[[#This Row],[Actual Key Comparison]]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4E1B2-80F8-427E-968C-76A7EC539C09}">
  <dimension ref="A2:B27"/>
  <sheetViews>
    <sheetView zoomScale="70" zoomScaleNormal="70" workbookViewId="0">
      <selection activeCell="B37" sqref="B37"/>
    </sheetView>
  </sheetViews>
  <sheetFormatPr defaultRowHeight="15" x14ac:dyDescent="0.25"/>
  <cols>
    <col min="1" max="1" width="13.85546875" bestFit="1" customWidth="1"/>
    <col min="2" max="2" width="33.140625" bestFit="1" customWidth="1"/>
    <col min="3" max="19" width="13.28515625" bestFit="1" customWidth="1"/>
    <col min="20" max="20" width="11.140625" bestFit="1" customWidth="1"/>
    <col min="21" max="21" width="10" bestFit="1" customWidth="1"/>
    <col min="22" max="22" width="13.28515625" bestFit="1" customWidth="1"/>
    <col min="23" max="24" width="10" bestFit="1" customWidth="1"/>
    <col min="25" max="26" width="12" bestFit="1" customWidth="1"/>
  </cols>
  <sheetData>
    <row r="2" spans="1:2" x14ac:dyDescent="0.25">
      <c r="A2" s="1" t="s">
        <v>1</v>
      </c>
      <c r="B2" t="s">
        <v>14</v>
      </c>
    </row>
    <row r="4" spans="1:2" x14ac:dyDescent="0.25">
      <c r="A4" s="1" t="s">
        <v>5</v>
      </c>
      <c r="B4" t="s">
        <v>10</v>
      </c>
    </row>
    <row r="5" spans="1:2" x14ac:dyDescent="0.25">
      <c r="A5" s="2">
        <v>1</v>
      </c>
      <c r="B5">
        <v>31753.546636363641</v>
      </c>
    </row>
    <row r="6" spans="1:2" x14ac:dyDescent="0.25">
      <c r="A6" s="2">
        <v>2</v>
      </c>
      <c r="B6">
        <v>29268.515727272723</v>
      </c>
    </row>
    <row r="7" spans="1:2" x14ac:dyDescent="0.25">
      <c r="A7" s="2">
        <v>3</v>
      </c>
      <c r="B7">
        <v>27968.110636363632</v>
      </c>
    </row>
    <row r="8" spans="1:2" x14ac:dyDescent="0.25">
      <c r="A8" s="2">
        <v>4</v>
      </c>
      <c r="B8">
        <v>27368.393454545454</v>
      </c>
    </row>
    <row r="9" spans="1:2" x14ac:dyDescent="0.25">
      <c r="A9" s="2">
        <v>5</v>
      </c>
      <c r="B9">
        <v>26792.95309090909</v>
      </c>
    </row>
    <row r="10" spans="1:2" x14ac:dyDescent="0.25">
      <c r="A10" s="2">
        <v>6</v>
      </c>
      <c r="B10">
        <v>27177.319363636369</v>
      </c>
    </row>
    <row r="11" spans="1:2" x14ac:dyDescent="0.25">
      <c r="A11" s="2">
        <v>7</v>
      </c>
      <c r="B11">
        <v>26504.915727272732</v>
      </c>
    </row>
    <row r="12" spans="1:2" x14ac:dyDescent="0.25">
      <c r="A12" s="2">
        <v>8</v>
      </c>
      <c r="B12">
        <v>26375.87018181818</v>
      </c>
    </row>
    <row r="13" spans="1:2" x14ac:dyDescent="0.25">
      <c r="A13" s="2">
        <v>9</v>
      </c>
      <c r="B13">
        <v>26246.63009090909</v>
      </c>
    </row>
    <row r="14" spans="1:2" x14ac:dyDescent="0.25">
      <c r="A14" s="2">
        <v>10</v>
      </c>
      <c r="B14">
        <v>26202.13690909091</v>
      </c>
    </row>
    <row r="15" spans="1:2" x14ac:dyDescent="0.25">
      <c r="A15" s="2">
        <v>11</v>
      </c>
      <c r="B15">
        <v>26404.013454545453</v>
      </c>
    </row>
    <row r="16" spans="1:2" x14ac:dyDescent="0.25">
      <c r="A16" s="2">
        <v>12</v>
      </c>
      <c r="B16">
        <v>26395.623454545454</v>
      </c>
    </row>
    <row r="17" spans="1:2" x14ac:dyDescent="0.25">
      <c r="A17" s="2">
        <v>13</v>
      </c>
      <c r="B17">
        <v>26486.289363636359</v>
      </c>
    </row>
    <row r="18" spans="1:2" x14ac:dyDescent="0.25">
      <c r="A18" s="2">
        <v>14</v>
      </c>
      <c r="B18">
        <v>26349.928727272727</v>
      </c>
    </row>
    <row r="19" spans="1:2" x14ac:dyDescent="0.25">
      <c r="A19" s="2">
        <v>15</v>
      </c>
      <c r="B19">
        <v>26427.159272727269</v>
      </c>
    </row>
    <row r="20" spans="1:2" x14ac:dyDescent="0.25">
      <c r="A20" s="2">
        <v>16</v>
      </c>
      <c r="B20">
        <v>26386.890727272723</v>
      </c>
    </row>
    <row r="21" spans="1:2" x14ac:dyDescent="0.25">
      <c r="A21" s="2">
        <v>17</v>
      </c>
      <c r="B21">
        <v>27232.767727272723</v>
      </c>
    </row>
    <row r="22" spans="1:2" x14ac:dyDescent="0.25">
      <c r="A22" s="2">
        <v>18</v>
      </c>
      <c r="B22">
        <v>27065.61409090909</v>
      </c>
    </row>
    <row r="23" spans="1:2" x14ac:dyDescent="0.25">
      <c r="A23" s="2">
        <v>19</v>
      </c>
      <c r="B23">
        <v>27085.956999999999</v>
      </c>
    </row>
    <row r="24" spans="1:2" x14ac:dyDescent="0.25">
      <c r="A24" s="2">
        <v>20</v>
      </c>
      <c r="B24">
        <v>26738.289999999994</v>
      </c>
    </row>
    <row r="25" spans="1:2" x14ac:dyDescent="0.25">
      <c r="A25" s="2" t="s">
        <v>6</v>
      </c>
      <c r="B25">
        <v>27111.54628181818</v>
      </c>
    </row>
    <row r="27" spans="1:2" x14ac:dyDescent="0.25">
      <c r="A27" t="s">
        <v>15</v>
      </c>
      <c r="B27">
        <v>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3593-CFF6-4BEF-9B68-FA9937992640}">
  <dimension ref="A3:D16"/>
  <sheetViews>
    <sheetView workbookViewId="0">
      <selection activeCell="B19" sqref="B19"/>
    </sheetView>
  </sheetViews>
  <sheetFormatPr defaultRowHeight="15" x14ac:dyDescent="0.25"/>
  <cols>
    <col min="1" max="1" width="30.7109375" bestFit="1" customWidth="1"/>
    <col min="2" max="2" width="16.28515625" bestFit="1" customWidth="1"/>
    <col min="3" max="3" width="11" bestFit="1" customWidth="1"/>
    <col min="4" max="4" width="11.28515625" bestFit="1" customWidth="1"/>
    <col min="5" max="5" width="11" bestFit="1" customWidth="1"/>
    <col min="6" max="6" width="12" bestFit="1" customWidth="1"/>
    <col min="7" max="20" width="11" bestFit="1" customWidth="1"/>
    <col min="21" max="21" width="10" bestFit="1" customWidth="1"/>
    <col min="22" max="22" width="12" bestFit="1" customWidth="1"/>
  </cols>
  <sheetData>
    <row r="3" spans="1:4" x14ac:dyDescent="0.25">
      <c r="A3" s="1" t="s">
        <v>13</v>
      </c>
      <c r="B3" s="1" t="s">
        <v>7</v>
      </c>
    </row>
    <row r="4" spans="1:4" x14ac:dyDescent="0.25">
      <c r="A4" s="1" t="s">
        <v>5</v>
      </c>
      <c r="B4">
        <v>1</v>
      </c>
      <c r="C4">
        <v>16</v>
      </c>
      <c r="D4" t="s">
        <v>6</v>
      </c>
    </row>
    <row r="5" spans="1:4" x14ac:dyDescent="0.25">
      <c r="A5" s="2">
        <v>1000</v>
      </c>
      <c r="B5" s="3">
        <v>0</v>
      </c>
      <c r="C5" s="3">
        <v>0</v>
      </c>
      <c r="D5" s="3">
        <v>0</v>
      </c>
    </row>
    <row r="6" spans="1:4" x14ac:dyDescent="0.25">
      <c r="A6" s="2">
        <v>1000900</v>
      </c>
      <c r="B6" s="3">
        <v>4351.6480000000001</v>
      </c>
      <c r="C6" s="3">
        <v>3831.7460000000001</v>
      </c>
      <c r="D6" s="3">
        <v>8183.3940000000002</v>
      </c>
    </row>
    <row r="7" spans="1:4" x14ac:dyDescent="0.25">
      <c r="A7" s="2">
        <v>2000800</v>
      </c>
      <c r="B7" s="3">
        <v>9734.6740000000009</v>
      </c>
      <c r="C7" s="3">
        <v>9563.49</v>
      </c>
      <c r="D7" s="3">
        <v>19298.164000000001</v>
      </c>
    </row>
    <row r="8" spans="1:4" x14ac:dyDescent="0.25">
      <c r="A8" s="2">
        <v>3000700</v>
      </c>
      <c r="B8" s="3">
        <v>17791.687000000002</v>
      </c>
      <c r="C8" s="3">
        <v>19904.723999999998</v>
      </c>
      <c r="D8" s="3">
        <v>37696.411</v>
      </c>
    </row>
    <row r="9" spans="1:4" x14ac:dyDescent="0.25">
      <c r="A9" s="2">
        <v>4000600</v>
      </c>
      <c r="B9" s="3">
        <v>24264.552</v>
      </c>
      <c r="C9" s="3">
        <v>20072.673999999999</v>
      </c>
      <c r="D9" s="3">
        <v>44337.225999999995</v>
      </c>
    </row>
    <row r="10" spans="1:4" x14ac:dyDescent="0.25">
      <c r="A10" s="2">
        <v>5000500</v>
      </c>
      <c r="B10" s="3">
        <v>30927.705999999998</v>
      </c>
      <c r="C10" s="3">
        <v>24686.391</v>
      </c>
      <c r="D10" s="3">
        <v>55614.096999999994</v>
      </c>
    </row>
    <row r="11" spans="1:4" x14ac:dyDescent="0.25">
      <c r="A11" s="2">
        <v>6000400</v>
      </c>
      <c r="B11" s="3">
        <v>37171.302000000003</v>
      </c>
      <c r="C11" s="3">
        <v>30798.911</v>
      </c>
      <c r="D11" s="3">
        <v>67970.213000000003</v>
      </c>
    </row>
    <row r="12" spans="1:4" x14ac:dyDescent="0.25">
      <c r="A12" s="2">
        <v>7000300</v>
      </c>
      <c r="B12" s="3">
        <v>44969.995999999999</v>
      </c>
      <c r="C12" s="3">
        <v>36702.175000000003</v>
      </c>
      <c r="D12" s="3">
        <v>81672.171000000002</v>
      </c>
    </row>
    <row r="13" spans="1:4" x14ac:dyDescent="0.25">
      <c r="A13" s="2">
        <v>8000200</v>
      </c>
      <c r="B13" s="3">
        <v>50334.515000000007</v>
      </c>
      <c r="C13" s="3">
        <v>42450.417000000001</v>
      </c>
      <c r="D13" s="3">
        <v>92784.932000000001</v>
      </c>
    </row>
    <row r="14" spans="1:4" x14ac:dyDescent="0.25">
      <c r="A14" s="2">
        <v>9000100</v>
      </c>
      <c r="B14" s="3">
        <v>61066.065999999999</v>
      </c>
      <c r="C14" s="3">
        <v>48054.527000000002</v>
      </c>
      <c r="D14" s="3">
        <v>109120.59299999999</v>
      </c>
    </row>
    <row r="15" spans="1:4" x14ac:dyDescent="0.25">
      <c r="A15" s="2">
        <v>10000000</v>
      </c>
      <c r="B15" s="3">
        <v>68676.866999999998</v>
      </c>
      <c r="C15" s="3">
        <v>54190.742999999988</v>
      </c>
      <c r="D15" s="3">
        <v>122867.60999999999</v>
      </c>
    </row>
    <row r="16" spans="1:4" x14ac:dyDescent="0.25">
      <c r="A16" s="2" t="s">
        <v>6</v>
      </c>
      <c r="B16" s="3">
        <v>349289.01300000004</v>
      </c>
      <c r="C16" s="3">
        <v>290255.79799999995</v>
      </c>
      <c r="D16" s="3">
        <v>639544.81099999999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CC7A-DB5A-4103-8308-130D313B4E46}">
  <dimension ref="A1:D19"/>
  <sheetViews>
    <sheetView workbookViewId="0">
      <selection activeCell="D20" sqref="D20"/>
    </sheetView>
  </sheetViews>
  <sheetFormatPr defaultRowHeight="15" x14ac:dyDescent="0.25"/>
  <cols>
    <col min="1" max="1" width="12.5703125" bestFit="1" customWidth="1"/>
    <col min="2" max="2" width="27.28515625" bestFit="1" customWidth="1"/>
    <col min="3" max="3" width="27.5703125" bestFit="1" customWidth="1"/>
    <col min="4" max="4" width="37.42578125" customWidth="1"/>
    <col min="5" max="21" width="11" bestFit="1" customWidth="1"/>
    <col min="22" max="22" width="28.5703125" bestFit="1" customWidth="1"/>
    <col min="23" max="41" width="11" bestFit="1" customWidth="1"/>
    <col min="42" max="42" width="33.42578125" bestFit="1" customWidth="1"/>
    <col min="43" max="43" width="33.5703125" bestFit="1" customWidth="1"/>
    <col min="44" max="60" width="28.5703125" bestFit="1" customWidth="1"/>
    <col min="61" max="61" width="33.42578125" bestFit="1" customWidth="1"/>
    <col min="62" max="62" width="33.5703125" bestFit="1" customWidth="1"/>
    <col min="63" max="63" width="16.140625" bestFit="1" customWidth="1"/>
  </cols>
  <sheetData>
    <row r="1" spans="1:4" x14ac:dyDescent="0.25">
      <c r="A1" s="1" t="s">
        <v>0</v>
      </c>
      <c r="B1" s="2">
        <v>16</v>
      </c>
    </row>
    <row r="3" spans="1:4" x14ac:dyDescent="0.25">
      <c r="A3" s="1" t="s">
        <v>5</v>
      </c>
      <c r="B3" t="s">
        <v>8</v>
      </c>
      <c r="C3" t="s">
        <v>9</v>
      </c>
      <c r="D3" t="s">
        <v>12</v>
      </c>
    </row>
    <row r="4" spans="1:4" x14ac:dyDescent="0.25">
      <c r="A4" s="2">
        <v>1000</v>
      </c>
      <c r="B4">
        <v>9458</v>
      </c>
      <c r="C4">
        <v>22000</v>
      </c>
      <c r="D4">
        <v>12542</v>
      </c>
    </row>
    <row r="5" spans="1:4" x14ac:dyDescent="0.25">
      <c r="A5" s="2">
        <v>1000900</v>
      </c>
      <c r="B5">
        <v>19460256</v>
      </c>
      <c r="C5">
        <v>32028800</v>
      </c>
      <c r="D5">
        <v>12568544</v>
      </c>
    </row>
    <row r="6" spans="1:4" x14ac:dyDescent="0.25">
      <c r="A6" s="2">
        <v>2000800</v>
      </c>
      <c r="B6">
        <v>40910484</v>
      </c>
      <c r="C6">
        <v>66026400</v>
      </c>
      <c r="D6">
        <v>25115916</v>
      </c>
    </row>
    <row r="7" spans="1:4" x14ac:dyDescent="0.25">
      <c r="A7" s="2">
        <v>3000700</v>
      </c>
      <c r="B7">
        <v>61370465</v>
      </c>
      <c r="C7">
        <v>102023800</v>
      </c>
      <c r="D7">
        <v>40653335</v>
      </c>
    </row>
    <row r="8" spans="1:4" x14ac:dyDescent="0.25">
      <c r="A8" s="2">
        <v>4000600</v>
      </c>
      <c r="B8">
        <v>85785533</v>
      </c>
      <c r="C8">
        <v>136020400</v>
      </c>
      <c r="D8">
        <v>50234867</v>
      </c>
    </row>
    <row r="9" spans="1:4" x14ac:dyDescent="0.25">
      <c r="A9" s="2">
        <v>5000500</v>
      </c>
      <c r="B9">
        <v>104728048</v>
      </c>
      <c r="C9">
        <v>175017500</v>
      </c>
      <c r="D9">
        <v>70289452</v>
      </c>
    </row>
    <row r="10" spans="1:4" x14ac:dyDescent="0.25">
      <c r="A10" s="2">
        <v>6000400</v>
      </c>
      <c r="B10">
        <v>128715978</v>
      </c>
      <c r="C10">
        <v>210014000</v>
      </c>
      <c r="D10">
        <v>81298022</v>
      </c>
    </row>
    <row r="11" spans="1:4" x14ac:dyDescent="0.25">
      <c r="A11" s="2">
        <v>7000300</v>
      </c>
      <c r="B11">
        <v>153655224</v>
      </c>
      <c r="C11">
        <v>245010500</v>
      </c>
      <c r="D11">
        <v>91355276</v>
      </c>
    </row>
    <row r="12" spans="1:4" x14ac:dyDescent="0.25">
      <c r="A12" s="2">
        <v>8000200</v>
      </c>
      <c r="B12">
        <v>179526174</v>
      </c>
      <c r="C12">
        <v>280007000</v>
      </c>
      <c r="D12">
        <v>100480826</v>
      </c>
    </row>
    <row r="13" spans="1:4" x14ac:dyDescent="0.25">
      <c r="A13" s="2">
        <v>9000100</v>
      </c>
      <c r="B13">
        <v>195171735</v>
      </c>
      <c r="C13">
        <v>324003600</v>
      </c>
      <c r="D13">
        <v>128831865</v>
      </c>
    </row>
    <row r="14" spans="1:4" x14ac:dyDescent="0.25">
      <c r="A14" s="2">
        <v>10000000</v>
      </c>
      <c r="B14">
        <v>219444179</v>
      </c>
      <c r="C14">
        <v>360000000</v>
      </c>
      <c r="D14">
        <v>140555821</v>
      </c>
    </row>
    <row r="15" spans="1:4" x14ac:dyDescent="0.25">
      <c r="A15" s="2" t="s">
        <v>6</v>
      </c>
      <c r="B15">
        <v>1188777534</v>
      </c>
      <c r="C15">
        <v>1930174000</v>
      </c>
      <c r="D15">
        <v>741396466</v>
      </c>
    </row>
    <row r="18" spans="4:4" x14ac:dyDescent="0.25">
      <c r="D18" t="s">
        <v>22</v>
      </c>
    </row>
    <row r="19" spans="4:4" x14ac:dyDescent="0.25">
      <c r="D19" t="s">
        <v>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5801F-38AF-40EA-80D9-8277ECF2F744}">
  <dimension ref="A4:C13"/>
  <sheetViews>
    <sheetView zoomScaleNormal="100" workbookViewId="0">
      <selection activeCell="G28" sqref="G28"/>
    </sheetView>
  </sheetViews>
  <sheetFormatPr defaultRowHeight="15" x14ac:dyDescent="0.25"/>
  <cols>
    <col min="1" max="1" width="27.28515625" bestFit="1" customWidth="1"/>
    <col min="2" max="2" width="15.5703125" bestFit="1" customWidth="1"/>
    <col min="3" max="4" width="10.7109375" bestFit="1" customWidth="1"/>
    <col min="5" max="21" width="11.5703125" bestFit="1" customWidth="1"/>
    <col min="22" max="22" width="12.7109375" bestFit="1" customWidth="1"/>
    <col min="23" max="220" width="15.5703125" bestFit="1" customWidth="1"/>
    <col min="221" max="221" width="10.7109375" bestFit="1" customWidth="1"/>
    <col min="222" max="222" width="13.140625" bestFit="1" customWidth="1"/>
    <col min="223" max="223" width="15.28515625" bestFit="1" customWidth="1"/>
    <col min="224" max="226" width="13.140625" bestFit="1" customWidth="1"/>
    <col min="227" max="227" width="15.28515625" bestFit="1" customWidth="1"/>
    <col min="228" max="228" width="13.140625" bestFit="1" customWidth="1"/>
    <col min="229" max="229" width="15.28515625" bestFit="1" customWidth="1"/>
    <col min="230" max="230" width="13.140625" bestFit="1" customWidth="1"/>
    <col min="231" max="231" width="15.28515625" bestFit="1" customWidth="1"/>
    <col min="232" max="238" width="13.140625" bestFit="1" customWidth="1"/>
    <col min="239" max="239" width="15.28515625" bestFit="1" customWidth="1"/>
    <col min="240" max="240" width="13.140625" bestFit="1" customWidth="1"/>
    <col min="241" max="241" width="15.28515625" bestFit="1" customWidth="1"/>
    <col min="242" max="242" width="13.140625" bestFit="1" customWidth="1"/>
    <col min="243" max="243" width="15.28515625" bestFit="1" customWidth="1"/>
    <col min="244" max="244" width="13.140625" bestFit="1" customWidth="1"/>
    <col min="245" max="245" width="15.28515625" bestFit="1" customWidth="1"/>
    <col min="246" max="250" width="13.140625" bestFit="1" customWidth="1"/>
    <col min="251" max="251" width="15.28515625" bestFit="1" customWidth="1"/>
    <col min="252" max="254" width="13.140625" bestFit="1" customWidth="1"/>
    <col min="255" max="255" width="15.28515625" bestFit="1" customWidth="1"/>
    <col min="256" max="256" width="13.140625" bestFit="1" customWidth="1"/>
    <col min="257" max="257" width="15.28515625" bestFit="1" customWidth="1"/>
    <col min="258" max="258" width="13.140625" bestFit="1" customWidth="1"/>
    <col min="259" max="259" width="15.28515625" bestFit="1" customWidth="1"/>
    <col min="260" max="260" width="13.140625" bestFit="1" customWidth="1"/>
    <col min="261" max="261" width="15.28515625" bestFit="1" customWidth="1"/>
    <col min="262" max="262" width="13.140625" bestFit="1" customWidth="1"/>
    <col min="263" max="263" width="15.28515625" bestFit="1" customWidth="1"/>
    <col min="264" max="271" width="13.140625" bestFit="1" customWidth="1"/>
    <col min="272" max="272" width="15.28515625" bestFit="1" customWidth="1"/>
    <col min="273" max="273" width="13.140625" bestFit="1" customWidth="1"/>
    <col min="274" max="274" width="15.28515625" bestFit="1" customWidth="1"/>
    <col min="275" max="275" width="13.140625" bestFit="1" customWidth="1"/>
    <col min="276" max="276" width="15.28515625" bestFit="1" customWidth="1"/>
    <col min="277" max="279" width="13.140625" bestFit="1" customWidth="1"/>
    <col min="280" max="280" width="15.28515625" bestFit="1" customWidth="1"/>
    <col min="281" max="284" width="13.140625" bestFit="1" customWidth="1"/>
    <col min="285" max="285" width="15.28515625" bestFit="1" customWidth="1"/>
    <col min="286" max="286" width="13.140625" bestFit="1" customWidth="1"/>
    <col min="287" max="287" width="15.28515625" bestFit="1" customWidth="1"/>
    <col min="288" max="288" width="13.140625" bestFit="1" customWidth="1"/>
    <col min="289" max="289" width="15.28515625" bestFit="1" customWidth="1"/>
    <col min="290" max="290" width="13.140625" bestFit="1" customWidth="1"/>
    <col min="291" max="291" width="15.28515625" bestFit="1" customWidth="1"/>
    <col min="292" max="292" width="13.140625" bestFit="1" customWidth="1"/>
    <col min="293" max="293" width="15.28515625" bestFit="1" customWidth="1"/>
    <col min="294" max="302" width="13.140625" bestFit="1" customWidth="1"/>
    <col min="303" max="303" width="15.28515625" bestFit="1" customWidth="1"/>
    <col min="304" max="304" width="13.140625" bestFit="1" customWidth="1"/>
    <col min="305" max="305" width="15.28515625" bestFit="1" customWidth="1"/>
    <col min="306" max="306" width="13.140625" bestFit="1" customWidth="1"/>
    <col min="307" max="307" width="15.28515625" bestFit="1" customWidth="1"/>
    <col min="308" max="308" width="13.140625" bestFit="1" customWidth="1"/>
    <col min="309" max="309" width="15.28515625" bestFit="1" customWidth="1"/>
    <col min="310" max="310" width="10.7109375" bestFit="1" customWidth="1"/>
    <col min="311" max="311" width="11.5703125" bestFit="1" customWidth="1"/>
  </cols>
  <sheetData>
    <row r="4" spans="1:3" x14ac:dyDescent="0.25">
      <c r="A4" s="1" t="s">
        <v>8</v>
      </c>
      <c r="B4" s="1" t="s">
        <v>7</v>
      </c>
    </row>
    <row r="5" spans="1:3" x14ac:dyDescent="0.25">
      <c r="A5" s="1" t="s">
        <v>5</v>
      </c>
      <c r="B5">
        <v>10000000</v>
      </c>
      <c r="C5" t="s">
        <v>6</v>
      </c>
    </row>
    <row r="6" spans="1:3" x14ac:dyDescent="0.25">
      <c r="A6" s="2">
        <v>1</v>
      </c>
      <c r="B6">
        <v>220099921</v>
      </c>
      <c r="C6">
        <v>220099921</v>
      </c>
    </row>
    <row r="7" spans="1:3" x14ac:dyDescent="0.25">
      <c r="A7" s="2">
        <v>16</v>
      </c>
      <c r="B7">
        <v>219444179</v>
      </c>
      <c r="C7">
        <v>219444179</v>
      </c>
    </row>
    <row r="8" spans="1:3" x14ac:dyDescent="0.25">
      <c r="A8" s="2" t="s">
        <v>6</v>
      </c>
      <c r="B8">
        <v>439544100</v>
      </c>
      <c r="C8">
        <v>439544100</v>
      </c>
    </row>
    <row r="12" spans="1:3" x14ac:dyDescent="0.25">
      <c r="B12" t="s">
        <v>17</v>
      </c>
      <c r="C12" t="s">
        <v>18</v>
      </c>
    </row>
    <row r="13" spans="1:3" x14ac:dyDescent="0.25">
      <c r="A13" t="s">
        <v>16</v>
      </c>
      <c r="B13">
        <f>GETPIVOTDATA("Actual Key Comparison",$A$4,"Threshold",1,"Size",10000000)-GETPIVOTDATA("Actual Key Comparison",$A$4,"Threshold",16,"Size",10000000)</f>
        <v>655742</v>
      </c>
      <c r="C13">
        <f>B13*100/GETPIVOTDATA("Actual Key Comparison",$A$4,"Threshold",1,"Size",10000000)</f>
        <v>0.29792923006092309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BB5E6-B889-4D98-983E-4EEBBA1FCCE1}">
  <dimension ref="A3:C14"/>
  <sheetViews>
    <sheetView tabSelected="1" topLeftCell="A4" zoomScale="130" zoomScaleNormal="130" workbookViewId="0">
      <selection activeCell="D20" sqref="D20"/>
    </sheetView>
  </sheetViews>
  <sheetFormatPr defaultRowHeight="15" x14ac:dyDescent="0.25"/>
  <cols>
    <col min="1" max="1" width="29" bestFit="1" customWidth="1"/>
    <col min="2" max="2" width="15.5703125" bestFit="1" customWidth="1"/>
    <col min="3" max="3" width="10.85546875" bestFit="1" customWidth="1"/>
    <col min="4" max="5" width="10" bestFit="1" customWidth="1"/>
    <col min="6" max="6" width="10.85546875" bestFit="1" customWidth="1"/>
    <col min="7" max="21" width="10" bestFit="1" customWidth="1"/>
    <col min="22" max="22" width="12.140625" bestFit="1" customWidth="1"/>
  </cols>
  <sheetData>
    <row r="3" spans="1:3" x14ac:dyDescent="0.25">
      <c r="A3" s="1" t="s">
        <v>13</v>
      </c>
      <c r="B3" s="1" t="s">
        <v>7</v>
      </c>
    </row>
    <row r="4" spans="1:3" x14ac:dyDescent="0.25">
      <c r="A4" s="1" t="s">
        <v>5</v>
      </c>
      <c r="B4">
        <v>10000000</v>
      </c>
      <c r="C4" t="s">
        <v>6</v>
      </c>
    </row>
    <row r="5" spans="1:3" x14ac:dyDescent="0.25">
      <c r="A5" s="2">
        <v>1</v>
      </c>
      <c r="B5">
        <v>68676.866999999998</v>
      </c>
      <c r="C5">
        <v>68676.866999999998</v>
      </c>
    </row>
    <row r="6" spans="1:3" x14ac:dyDescent="0.25">
      <c r="A6" s="2">
        <v>16</v>
      </c>
      <c r="B6">
        <v>54190.742999999988</v>
      </c>
      <c r="C6">
        <v>54190.742999999988</v>
      </c>
    </row>
    <row r="7" spans="1:3" x14ac:dyDescent="0.25">
      <c r="A7" s="2" t="s">
        <v>6</v>
      </c>
      <c r="B7">
        <v>122867.60999999999</v>
      </c>
      <c r="C7">
        <v>122867.60999999999</v>
      </c>
    </row>
    <row r="9" spans="1:3" x14ac:dyDescent="0.25">
      <c r="A9" t="s">
        <v>19</v>
      </c>
      <c r="B9" t="s">
        <v>18</v>
      </c>
    </row>
    <row r="10" spans="1:3" x14ac:dyDescent="0.25">
      <c r="A10">
        <f>GETPIVOTDATA("Timetaken (milliseconds)",$A$3,"Threshold",1,"Size",10000000)-GETPIVOTDATA("Timetaken (milliseconds)",$A$3,"Threshold",16,"Size",10000000)</f>
        <v>14486.124000000011</v>
      </c>
      <c r="B10">
        <f>A10*100/GETPIVOTDATA("Timetaken (milliseconds)",$A$3,"Threshold",1,"Size",10000000)</f>
        <v>21.093163728624969</v>
      </c>
    </row>
    <row r="14" spans="1:3" x14ac:dyDescent="0.25">
      <c r="A14" t="s">
        <v>20</v>
      </c>
      <c r="B14" t="s">
        <v>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1"/>
  <sheetViews>
    <sheetView workbookViewId="0">
      <selection activeCell="F5" sqref="F5"/>
    </sheetView>
  </sheetViews>
  <sheetFormatPr defaultRowHeight="15" x14ac:dyDescent="0.25"/>
  <cols>
    <col min="1" max="1" width="19.85546875" customWidth="1"/>
    <col min="3" max="3" width="33.85546875" customWidth="1"/>
    <col min="4" max="4" width="29.7109375" customWidth="1"/>
    <col min="5" max="5" width="43.7109375" customWidth="1"/>
    <col min="6" max="6" width="78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</row>
    <row r="2" spans="1:6" x14ac:dyDescent="0.25">
      <c r="A2">
        <v>1</v>
      </c>
      <c r="B2">
        <v>1000</v>
      </c>
      <c r="C2">
        <f>Table1[[#This Row],[Size]]*CEILING(LOG(Table1[[#This Row],[Size]],2),1)</f>
        <v>10000</v>
      </c>
      <c r="D2">
        <v>8680</v>
      </c>
      <c r="E2">
        <v>0</v>
      </c>
      <c r="F2">
        <f>Table1[[#This Row],[Theory key comparison]]-Table1[[#This Row],[Actual Key Comparison]]</f>
        <v>1320</v>
      </c>
    </row>
    <row r="3" spans="1:6" x14ac:dyDescent="0.25">
      <c r="A3">
        <v>1</v>
      </c>
      <c r="B3">
        <v>1000900</v>
      </c>
      <c r="C3">
        <f>Table1[[#This Row],[Size]]*CEILING(LOG(Table1[[#This Row],[Size]],2),1)</f>
        <v>20018000</v>
      </c>
      <c r="D3">
        <v>18692278</v>
      </c>
      <c r="E3">
        <v>4351.6480000000001</v>
      </c>
      <c r="F3">
        <f>Table1[[#This Row],[Theory key comparison]]-Table1[[#This Row],[Actual Key Comparison]]</f>
        <v>1325722</v>
      </c>
    </row>
    <row r="4" spans="1:6" x14ac:dyDescent="0.25">
      <c r="A4">
        <v>1</v>
      </c>
      <c r="B4">
        <v>2000800</v>
      </c>
      <c r="C4">
        <f>Table1[[#This Row],[Size]]*CEILING(LOG(Table1[[#This Row],[Size]],2),1)</f>
        <v>42016800</v>
      </c>
      <c r="D4">
        <v>39364525</v>
      </c>
      <c r="E4">
        <v>9734.6740000000009</v>
      </c>
      <c r="F4">
        <f>Table1[[#This Row],[Theory key comparison]]-Table1[[#This Row],[Actual Key Comparison]]</f>
        <v>2652275</v>
      </c>
    </row>
    <row r="5" spans="1:6" x14ac:dyDescent="0.25">
      <c r="A5">
        <v>1</v>
      </c>
      <c r="B5">
        <v>3000700</v>
      </c>
      <c r="C5">
        <f>Table1[[#This Row],[Size]]*CEILING(LOG(Table1[[#This Row],[Size]],2),1)</f>
        <v>66015400</v>
      </c>
      <c r="D5">
        <v>60836424</v>
      </c>
      <c r="E5">
        <v>17791.687000000002</v>
      </c>
      <c r="F5">
        <f>Table1[[#This Row],[Theory key comparison]]-Table1[[#This Row],[Actual Key Comparison]]</f>
        <v>5178976</v>
      </c>
    </row>
    <row r="6" spans="1:6" x14ac:dyDescent="0.25">
      <c r="A6">
        <v>1</v>
      </c>
      <c r="B6">
        <v>4000600</v>
      </c>
      <c r="C6">
        <f>Table1[[#This Row],[Size]]*CEILING(LOG(Table1[[#This Row],[Size]],2),1)</f>
        <v>88013200</v>
      </c>
      <c r="D6">
        <v>82709924</v>
      </c>
      <c r="E6">
        <v>24264.552</v>
      </c>
      <c r="F6">
        <f>Table1[[#This Row],[Theory key comparison]]-Table1[[#This Row],[Actual Key Comparison]]</f>
        <v>5303276</v>
      </c>
    </row>
    <row r="7" spans="1:6" x14ac:dyDescent="0.25">
      <c r="A7">
        <v>1</v>
      </c>
      <c r="B7">
        <v>5000500</v>
      </c>
      <c r="C7">
        <f>Table1[[#This Row],[Size]]*CEILING(LOG(Table1[[#This Row],[Size]],2),1)</f>
        <v>115011500</v>
      </c>
      <c r="D7">
        <v>105061311</v>
      </c>
      <c r="E7">
        <v>30927.705999999998</v>
      </c>
      <c r="F7">
        <f>Table1[[#This Row],[Theory key comparison]]-Table1[[#This Row],[Actual Key Comparison]]</f>
        <v>9950189</v>
      </c>
    </row>
    <row r="8" spans="1:6" x14ac:dyDescent="0.25">
      <c r="A8">
        <v>1</v>
      </c>
      <c r="B8">
        <v>6000400</v>
      </c>
      <c r="C8">
        <f>Table1[[#This Row],[Size]]*CEILING(LOG(Table1[[#This Row],[Size]],2),1)</f>
        <v>138009200</v>
      </c>
      <c r="D8">
        <v>127649070</v>
      </c>
      <c r="E8">
        <v>37171.302000000003</v>
      </c>
      <c r="F8">
        <f>Table1[[#This Row],[Theory key comparison]]-Table1[[#This Row],[Actual Key Comparison]]</f>
        <v>10360130</v>
      </c>
    </row>
    <row r="9" spans="1:6" x14ac:dyDescent="0.25">
      <c r="A9">
        <v>1</v>
      </c>
      <c r="B9">
        <v>7000300</v>
      </c>
      <c r="C9">
        <f>Table1[[#This Row],[Size]]*CEILING(LOG(Table1[[#This Row],[Size]],2),1)</f>
        <v>161006900</v>
      </c>
      <c r="D9">
        <v>150453682</v>
      </c>
      <c r="E9">
        <v>44969.995999999999</v>
      </c>
      <c r="F9">
        <f>Table1[[#This Row],[Theory key comparison]]-Table1[[#This Row],[Actual Key Comparison]]</f>
        <v>10553218</v>
      </c>
    </row>
    <row r="10" spans="1:6" x14ac:dyDescent="0.25">
      <c r="A10">
        <v>1</v>
      </c>
      <c r="B10">
        <v>8000200</v>
      </c>
      <c r="C10">
        <f>Table1[[#This Row],[Size]]*CEILING(LOG(Table1[[#This Row],[Size]],2),1)</f>
        <v>184004600</v>
      </c>
      <c r="D10">
        <v>173399001</v>
      </c>
      <c r="E10">
        <v>50334.515000000007</v>
      </c>
      <c r="F10">
        <f>Table1[[#This Row],[Theory key comparison]]-Table1[[#This Row],[Actual Key Comparison]]</f>
        <v>10605599</v>
      </c>
    </row>
    <row r="11" spans="1:6" x14ac:dyDescent="0.25">
      <c r="A11">
        <v>1</v>
      </c>
      <c r="B11">
        <v>9000100</v>
      </c>
      <c r="C11">
        <f>Table1[[#This Row],[Size]]*CEILING(LOG(Table1[[#This Row],[Size]],2),1)</f>
        <v>216002400</v>
      </c>
      <c r="D11">
        <v>196643745</v>
      </c>
      <c r="E11">
        <v>61066.065999999999</v>
      </c>
      <c r="F11">
        <f>Table1[[#This Row],[Theory key comparison]]-Table1[[#This Row],[Actual Key Comparison]]</f>
        <v>19358655</v>
      </c>
    </row>
    <row r="12" spans="1:6" x14ac:dyDescent="0.25">
      <c r="A12">
        <v>1</v>
      </c>
      <c r="B12">
        <v>10000000</v>
      </c>
      <c r="C12">
        <f>Table1[[#This Row],[Size]]*CEILING(LOG(Table1[[#This Row],[Size]],2),1)</f>
        <v>240000000</v>
      </c>
      <c r="D12">
        <v>220099921</v>
      </c>
      <c r="E12">
        <v>68676.866999999998</v>
      </c>
      <c r="F12">
        <f>Table1[[#This Row],[Theory key comparison]]-Table1[[#This Row],[Actual Key Comparison]]</f>
        <v>19900079</v>
      </c>
    </row>
    <row r="13" spans="1:6" x14ac:dyDescent="0.25">
      <c r="A13">
        <v>2</v>
      </c>
      <c r="B13">
        <v>1000</v>
      </c>
      <c r="C13">
        <v>11000</v>
      </c>
      <c r="D13">
        <v>8422</v>
      </c>
      <c r="E13">
        <v>0</v>
      </c>
      <c r="F13">
        <f>Table1[[#This Row],[Theory key comparison]]-Table1[[#This Row],[Actual Key Comparison]]</f>
        <v>2578</v>
      </c>
    </row>
    <row r="14" spans="1:6" x14ac:dyDescent="0.25">
      <c r="A14">
        <v>2</v>
      </c>
      <c r="B14">
        <v>1000900</v>
      </c>
      <c r="C14">
        <v>21018900</v>
      </c>
      <c r="D14">
        <v>18453549</v>
      </c>
      <c r="E14">
        <v>4300.741</v>
      </c>
      <c r="F14">
        <f>Table1[[#This Row],[Theory key comparison]]-Table1[[#This Row],[Actual Key Comparison]]</f>
        <v>2565351</v>
      </c>
    </row>
    <row r="15" spans="1:6" x14ac:dyDescent="0.25">
      <c r="A15">
        <v>2</v>
      </c>
      <c r="B15">
        <v>2000800</v>
      </c>
      <c r="C15">
        <v>44017600</v>
      </c>
      <c r="D15">
        <v>38889773</v>
      </c>
      <c r="E15">
        <v>9002.9610000000011</v>
      </c>
      <c r="F15">
        <f>Table1[[#This Row],[Theory key comparison]]-Table1[[#This Row],[Actual Key Comparison]]</f>
        <v>5127827</v>
      </c>
    </row>
    <row r="16" spans="1:6" x14ac:dyDescent="0.25">
      <c r="A16">
        <v>2</v>
      </c>
      <c r="B16">
        <v>3000700</v>
      </c>
      <c r="C16">
        <v>69016100</v>
      </c>
      <c r="D16">
        <v>60310973</v>
      </c>
      <c r="E16">
        <v>16360.217000000001</v>
      </c>
      <c r="F16">
        <f>Table1[[#This Row],[Theory key comparison]]-Table1[[#This Row],[Actual Key Comparison]]</f>
        <v>8705127</v>
      </c>
    </row>
    <row r="17" spans="1:6" x14ac:dyDescent="0.25">
      <c r="A17">
        <v>2</v>
      </c>
      <c r="B17">
        <v>4000600</v>
      </c>
      <c r="C17">
        <v>92013800</v>
      </c>
      <c r="D17">
        <v>81757617</v>
      </c>
      <c r="E17">
        <v>21703.252</v>
      </c>
      <c r="F17">
        <f>Table1[[#This Row],[Theory key comparison]]-Table1[[#This Row],[Actual Key Comparison]]</f>
        <v>10256183</v>
      </c>
    </row>
    <row r="18" spans="1:6" x14ac:dyDescent="0.25">
      <c r="A18">
        <v>2</v>
      </c>
      <c r="B18">
        <v>5000500</v>
      </c>
      <c r="C18">
        <v>120012000</v>
      </c>
      <c r="D18">
        <v>104012876</v>
      </c>
      <c r="E18">
        <v>34811.055999999997</v>
      </c>
      <c r="F18">
        <f>Table1[[#This Row],[Theory key comparison]]-Table1[[#This Row],[Actual Key Comparison]]</f>
        <v>15999124</v>
      </c>
    </row>
    <row r="19" spans="1:6" x14ac:dyDescent="0.25">
      <c r="A19">
        <v>2</v>
      </c>
      <c r="B19">
        <v>6000400</v>
      </c>
      <c r="C19">
        <v>144009600</v>
      </c>
      <c r="D19">
        <v>126599382</v>
      </c>
      <c r="E19">
        <v>34549.784</v>
      </c>
      <c r="F19">
        <f>Table1[[#This Row],[Theory key comparison]]-Table1[[#This Row],[Actual Key Comparison]]</f>
        <v>17410218</v>
      </c>
    </row>
    <row r="20" spans="1:6" x14ac:dyDescent="0.25">
      <c r="A20">
        <v>2</v>
      </c>
      <c r="B20">
        <v>7000300</v>
      </c>
      <c r="C20">
        <v>168007200</v>
      </c>
      <c r="D20">
        <v>149050193</v>
      </c>
      <c r="E20">
        <v>40638.680999999997</v>
      </c>
      <c r="F20">
        <f>Table1[[#This Row],[Theory key comparison]]-Table1[[#This Row],[Actual Key Comparison]]</f>
        <v>18957007</v>
      </c>
    </row>
    <row r="21" spans="1:6" x14ac:dyDescent="0.25">
      <c r="A21">
        <v>2</v>
      </c>
      <c r="B21">
        <v>8000200</v>
      </c>
      <c r="C21">
        <v>192004800</v>
      </c>
      <c r="D21">
        <v>171495235</v>
      </c>
      <c r="E21">
        <v>46640.15</v>
      </c>
      <c r="F21">
        <f>Table1[[#This Row],[Theory key comparison]]-Table1[[#This Row],[Actual Key Comparison]]</f>
        <v>20509565</v>
      </c>
    </row>
    <row r="22" spans="1:6" x14ac:dyDescent="0.25">
      <c r="A22">
        <v>2</v>
      </c>
      <c r="B22">
        <v>9000100</v>
      </c>
      <c r="C22">
        <v>225002500</v>
      </c>
      <c r="D22">
        <v>194545595</v>
      </c>
      <c r="E22">
        <v>53531.036</v>
      </c>
      <c r="F22">
        <f>Table1[[#This Row],[Theory key comparison]]-Table1[[#This Row],[Actual Key Comparison]]</f>
        <v>30456905</v>
      </c>
    </row>
    <row r="23" spans="1:6" x14ac:dyDescent="0.25">
      <c r="A23">
        <v>2</v>
      </c>
      <c r="B23">
        <v>10000000</v>
      </c>
      <c r="C23">
        <v>250000000</v>
      </c>
      <c r="D23">
        <v>218002259</v>
      </c>
      <c r="E23">
        <v>60415.795000000013</v>
      </c>
      <c r="F23">
        <f>Table1[[#This Row],[Theory key comparison]]-Table1[[#This Row],[Actual Key Comparison]]</f>
        <v>31997741</v>
      </c>
    </row>
    <row r="24" spans="1:6" x14ac:dyDescent="0.25">
      <c r="A24">
        <v>3</v>
      </c>
      <c r="B24">
        <v>1000</v>
      </c>
      <c r="C24">
        <v>12000</v>
      </c>
      <c r="D24">
        <v>8407</v>
      </c>
      <c r="E24">
        <v>0</v>
      </c>
      <c r="F24">
        <f>Table1[[#This Row],[Theory key comparison]]-Table1[[#This Row],[Actual Key Comparison]]</f>
        <v>3593</v>
      </c>
    </row>
    <row r="25" spans="1:6" x14ac:dyDescent="0.25">
      <c r="A25">
        <v>3</v>
      </c>
      <c r="B25">
        <v>1000900</v>
      </c>
      <c r="C25">
        <v>22019800</v>
      </c>
      <c r="D25">
        <v>18421339</v>
      </c>
      <c r="E25">
        <v>3880.1039999999998</v>
      </c>
      <c r="F25">
        <f>Table1[[#This Row],[Theory key comparison]]-Table1[[#This Row],[Actual Key Comparison]]</f>
        <v>3598461</v>
      </c>
    </row>
    <row r="26" spans="1:6" x14ac:dyDescent="0.25">
      <c r="A26">
        <v>3</v>
      </c>
      <c r="B26">
        <v>2000800</v>
      </c>
      <c r="C26">
        <v>46018400</v>
      </c>
      <c r="D26">
        <v>38825289</v>
      </c>
      <c r="E26">
        <v>9780.7960000000003</v>
      </c>
      <c r="F26">
        <f>Table1[[#This Row],[Theory key comparison]]-Table1[[#This Row],[Actual Key Comparison]]</f>
        <v>7193111</v>
      </c>
    </row>
    <row r="27" spans="1:6" x14ac:dyDescent="0.25">
      <c r="A27">
        <v>3</v>
      </c>
      <c r="B27">
        <v>3000700</v>
      </c>
      <c r="C27">
        <v>69016100</v>
      </c>
      <c r="D27">
        <v>59711381</v>
      </c>
      <c r="E27">
        <v>14203.036</v>
      </c>
      <c r="F27">
        <f>Table1[[#This Row],[Theory key comparison]]-Table1[[#This Row],[Actual Key Comparison]]</f>
        <v>9304719</v>
      </c>
    </row>
    <row r="28" spans="1:6" x14ac:dyDescent="0.25">
      <c r="A28">
        <v>3</v>
      </c>
      <c r="B28">
        <v>4000600</v>
      </c>
      <c r="C28">
        <v>96014400</v>
      </c>
      <c r="D28">
        <v>81628238</v>
      </c>
      <c r="E28">
        <v>21495.957999999999</v>
      </c>
      <c r="F28">
        <f>Table1[[#This Row],[Theory key comparison]]-Table1[[#This Row],[Actual Key Comparison]]</f>
        <v>14386162</v>
      </c>
    </row>
    <row r="29" spans="1:6" x14ac:dyDescent="0.25">
      <c r="A29">
        <v>3</v>
      </c>
      <c r="B29">
        <v>5000500</v>
      </c>
      <c r="C29">
        <v>120012000</v>
      </c>
      <c r="D29">
        <v>103476119</v>
      </c>
      <c r="E29">
        <v>27993.807000000001</v>
      </c>
      <c r="F29">
        <f>Table1[[#This Row],[Theory key comparison]]-Table1[[#This Row],[Actual Key Comparison]]</f>
        <v>16535881</v>
      </c>
    </row>
    <row r="30" spans="1:6" x14ac:dyDescent="0.25">
      <c r="A30">
        <v>3</v>
      </c>
      <c r="B30">
        <v>6000400</v>
      </c>
      <c r="C30">
        <v>144009600</v>
      </c>
      <c r="D30">
        <v>125396415</v>
      </c>
      <c r="E30">
        <v>33112.476000000002</v>
      </c>
      <c r="F30">
        <f>Table1[[#This Row],[Theory key comparison]]-Table1[[#This Row],[Actual Key Comparison]]</f>
        <v>18613185</v>
      </c>
    </row>
    <row r="31" spans="1:6" x14ac:dyDescent="0.25">
      <c r="A31">
        <v>3</v>
      </c>
      <c r="B31">
        <v>7000300</v>
      </c>
      <c r="C31">
        <v>175007500</v>
      </c>
      <c r="D31">
        <v>148127438</v>
      </c>
      <c r="E31">
        <v>39496.822999999997</v>
      </c>
      <c r="F31">
        <f>Table1[[#This Row],[Theory key comparison]]-Table1[[#This Row],[Actual Key Comparison]]</f>
        <v>26880062</v>
      </c>
    </row>
    <row r="32" spans="1:6" x14ac:dyDescent="0.25">
      <c r="A32">
        <v>3</v>
      </c>
      <c r="B32">
        <v>8000200</v>
      </c>
      <c r="C32">
        <v>200005000</v>
      </c>
      <c r="D32">
        <v>171235246</v>
      </c>
      <c r="E32">
        <v>46091.55</v>
      </c>
      <c r="F32">
        <f>Table1[[#This Row],[Theory key comparison]]-Table1[[#This Row],[Actual Key Comparison]]</f>
        <v>28769754</v>
      </c>
    </row>
    <row r="33" spans="1:6" x14ac:dyDescent="0.25">
      <c r="A33">
        <v>3</v>
      </c>
      <c r="B33">
        <v>9000100</v>
      </c>
      <c r="C33">
        <v>225002500</v>
      </c>
      <c r="D33">
        <v>194138608</v>
      </c>
      <c r="E33">
        <v>52960.197</v>
      </c>
      <c r="F33">
        <f>Table1[[#This Row],[Theory key comparison]]-Table1[[#This Row],[Actual Key Comparison]]</f>
        <v>30863892</v>
      </c>
    </row>
    <row r="34" spans="1:6" x14ac:dyDescent="0.25">
      <c r="A34">
        <v>3</v>
      </c>
      <c r="B34">
        <v>10000000</v>
      </c>
      <c r="C34">
        <v>250000000</v>
      </c>
      <c r="D34">
        <v>216930163</v>
      </c>
      <c r="E34">
        <v>58634.47</v>
      </c>
      <c r="F34">
        <f>Table1[[#This Row],[Theory key comparison]]-Table1[[#This Row],[Actual Key Comparison]]</f>
        <v>33069837</v>
      </c>
    </row>
    <row r="35" spans="1:6" x14ac:dyDescent="0.25">
      <c r="A35">
        <v>4</v>
      </c>
      <c r="B35">
        <v>1000</v>
      </c>
      <c r="C35">
        <v>12000</v>
      </c>
      <c r="D35">
        <v>8238</v>
      </c>
      <c r="E35">
        <v>0</v>
      </c>
      <c r="F35">
        <f>Table1[[#This Row],[Theory key comparison]]-Table1[[#This Row],[Actual Key Comparison]]</f>
        <v>3762</v>
      </c>
    </row>
    <row r="36" spans="1:6" x14ac:dyDescent="0.25">
      <c r="A36">
        <v>4</v>
      </c>
      <c r="B36">
        <v>1000900</v>
      </c>
      <c r="C36">
        <v>22019800</v>
      </c>
      <c r="D36">
        <v>18278759</v>
      </c>
      <c r="E36">
        <v>3816.8789999999999</v>
      </c>
      <c r="F36">
        <f>Table1[[#This Row],[Theory key comparison]]-Table1[[#This Row],[Actual Key Comparison]]</f>
        <v>3741041</v>
      </c>
    </row>
    <row r="37" spans="1:6" x14ac:dyDescent="0.25">
      <c r="A37">
        <v>4</v>
      </c>
      <c r="B37">
        <v>2000800</v>
      </c>
      <c r="C37">
        <v>46018400</v>
      </c>
      <c r="D37">
        <v>38540732</v>
      </c>
      <c r="E37">
        <v>9691.8040000000001</v>
      </c>
      <c r="F37">
        <f>Table1[[#This Row],[Theory key comparison]]-Table1[[#This Row],[Actual Key Comparison]]</f>
        <v>7477668</v>
      </c>
    </row>
    <row r="38" spans="1:6" x14ac:dyDescent="0.25">
      <c r="A38">
        <v>4</v>
      </c>
      <c r="B38">
        <v>3000700</v>
      </c>
      <c r="C38">
        <v>72016800</v>
      </c>
      <c r="D38">
        <v>59711381</v>
      </c>
      <c r="E38">
        <v>13425.709000000001</v>
      </c>
      <c r="F38">
        <f>Table1[[#This Row],[Theory key comparison]]-Table1[[#This Row],[Actual Key Comparison]]</f>
        <v>12305419</v>
      </c>
    </row>
    <row r="39" spans="1:6" x14ac:dyDescent="0.25">
      <c r="A39">
        <v>4</v>
      </c>
      <c r="B39">
        <v>4000600</v>
      </c>
      <c r="C39">
        <v>96014400</v>
      </c>
      <c r="D39">
        <v>81059379</v>
      </c>
      <c r="E39">
        <v>21108.106</v>
      </c>
      <c r="F39">
        <f>Table1[[#This Row],[Theory key comparison]]-Table1[[#This Row],[Actual Key Comparison]]</f>
        <v>14955021</v>
      </c>
    </row>
    <row r="40" spans="1:6" x14ac:dyDescent="0.25">
      <c r="A40">
        <v>4</v>
      </c>
      <c r="B40">
        <v>5000500</v>
      </c>
      <c r="C40">
        <v>125012500</v>
      </c>
      <c r="D40">
        <v>103315207</v>
      </c>
      <c r="E40">
        <v>26907.605</v>
      </c>
      <c r="F40">
        <f>Table1[[#This Row],[Theory key comparison]]-Table1[[#This Row],[Actual Key Comparison]]</f>
        <v>21697293</v>
      </c>
    </row>
    <row r="41" spans="1:6" x14ac:dyDescent="0.25">
      <c r="A41">
        <v>4</v>
      </c>
      <c r="B41">
        <v>6000400</v>
      </c>
      <c r="C41">
        <v>150010000</v>
      </c>
      <c r="D41">
        <v>125396415</v>
      </c>
      <c r="E41">
        <v>34269.767999999996</v>
      </c>
      <c r="F41">
        <f>Table1[[#This Row],[Theory key comparison]]-Table1[[#This Row],[Actual Key Comparison]]</f>
        <v>24613585</v>
      </c>
    </row>
    <row r="42" spans="1:6" x14ac:dyDescent="0.25">
      <c r="A42">
        <v>4</v>
      </c>
      <c r="B42">
        <v>7000300</v>
      </c>
      <c r="C42">
        <v>175007500</v>
      </c>
      <c r="D42">
        <v>147656436</v>
      </c>
      <c r="E42">
        <v>38367.783000000003</v>
      </c>
      <c r="F42">
        <f>Table1[[#This Row],[Theory key comparison]]-Table1[[#This Row],[Actual Key Comparison]]</f>
        <v>27351064</v>
      </c>
    </row>
    <row r="43" spans="1:6" x14ac:dyDescent="0.25">
      <c r="A43">
        <v>4</v>
      </c>
      <c r="B43">
        <v>8000200</v>
      </c>
      <c r="C43">
        <v>200005000</v>
      </c>
      <c r="D43">
        <v>170093265</v>
      </c>
      <c r="E43">
        <v>44220.41</v>
      </c>
      <c r="F43">
        <f>Table1[[#This Row],[Theory key comparison]]-Table1[[#This Row],[Actual Key Comparison]]</f>
        <v>29911735</v>
      </c>
    </row>
    <row r="44" spans="1:6" x14ac:dyDescent="0.25">
      <c r="A44">
        <v>4</v>
      </c>
      <c r="B44">
        <v>9000100</v>
      </c>
      <c r="C44">
        <v>234002600</v>
      </c>
      <c r="D44">
        <v>193148563</v>
      </c>
      <c r="E44">
        <v>51067.582000000002</v>
      </c>
      <c r="F44">
        <f>Table1[[#This Row],[Theory key comparison]]-Table1[[#This Row],[Actual Key Comparison]]</f>
        <v>40854037</v>
      </c>
    </row>
    <row r="45" spans="1:6" x14ac:dyDescent="0.25">
      <c r="A45">
        <v>4</v>
      </c>
      <c r="B45">
        <v>10000000</v>
      </c>
      <c r="C45">
        <v>260000000</v>
      </c>
      <c r="D45">
        <v>216606790</v>
      </c>
      <c r="E45">
        <v>58176.682000000001</v>
      </c>
      <c r="F45">
        <f>Table1[[#This Row],[Theory key comparison]]-Table1[[#This Row],[Actual Key Comparison]]</f>
        <v>43393210</v>
      </c>
    </row>
    <row r="46" spans="1:6" x14ac:dyDescent="0.25">
      <c r="A46">
        <v>5</v>
      </c>
      <c r="B46">
        <v>1000</v>
      </c>
      <c r="C46">
        <v>13000</v>
      </c>
      <c r="D46">
        <v>8238</v>
      </c>
      <c r="E46">
        <v>0</v>
      </c>
      <c r="F46">
        <f>Table1[[#This Row],[Theory key comparison]]-Table1[[#This Row],[Actual Key Comparison]]</f>
        <v>4762</v>
      </c>
    </row>
    <row r="47" spans="1:6" x14ac:dyDescent="0.25">
      <c r="A47">
        <v>5</v>
      </c>
      <c r="B47">
        <v>1000900</v>
      </c>
      <c r="C47">
        <v>23020700</v>
      </c>
      <c r="D47">
        <v>18278759</v>
      </c>
      <c r="E47">
        <v>3880.5259999999998</v>
      </c>
      <c r="F47">
        <f>Table1[[#This Row],[Theory key comparison]]-Table1[[#This Row],[Actual Key Comparison]]</f>
        <v>4741941</v>
      </c>
    </row>
    <row r="48" spans="1:6" x14ac:dyDescent="0.25">
      <c r="A48">
        <v>5</v>
      </c>
      <c r="B48">
        <v>2000800</v>
      </c>
      <c r="C48">
        <v>48019200</v>
      </c>
      <c r="D48">
        <v>38540732</v>
      </c>
      <c r="E48">
        <v>9922.4349999999995</v>
      </c>
      <c r="F48">
        <f>Table1[[#This Row],[Theory key comparison]]-Table1[[#This Row],[Actual Key Comparison]]</f>
        <v>9478468</v>
      </c>
    </row>
    <row r="49" spans="1:6" x14ac:dyDescent="0.25">
      <c r="A49">
        <v>5</v>
      </c>
      <c r="B49">
        <v>3000700</v>
      </c>
      <c r="C49">
        <v>75017500</v>
      </c>
      <c r="D49">
        <v>59639861</v>
      </c>
      <c r="E49">
        <v>13282.088</v>
      </c>
      <c r="F49">
        <f>Table1[[#This Row],[Theory key comparison]]-Table1[[#This Row],[Actual Key Comparison]]</f>
        <v>15377639</v>
      </c>
    </row>
    <row r="50" spans="1:6" x14ac:dyDescent="0.25">
      <c r="A50">
        <v>5</v>
      </c>
      <c r="B50">
        <v>4000600</v>
      </c>
      <c r="C50">
        <v>100015000</v>
      </c>
      <c r="D50">
        <v>81059379</v>
      </c>
      <c r="E50">
        <v>20482.448</v>
      </c>
      <c r="F50">
        <f>Table1[[#This Row],[Theory key comparison]]-Table1[[#This Row],[Actual Key Comparison]]</f>
        <v>18955621</v>
      </c>
    </row>
    <row r="51" spans="1:6" x14ac:dyDescent="0.25">
      <c r="A51">
        <v>5</v>
      </c>
      <c r="B51">
        <v>5000500</v>
      </c>
      <c r="C51">
        <v>125012500</v>
      </c>
      <c r="D51">
        <v>102908106</v>
      </c>
      <c r="E51">
        <v>26255.008999999998</v>
      </c>
      <c r="F51">
        <f>Table1[[#This Row],[Theory key comparison]]-Table1[[#This Row],[Actual Key Comparison]]</f>
        <v>22104394</v>
      </c>
    </row>
    <row r="52" spans="1:6" x14ac:dyDescent="0.25">
      <c r="A52">
        <v>5</v>
      </c>
      <c r="B52">
        <v>6000400</v>
      </c>
      <c r="C52">
        <v>156010400</v>
      </c>
      <c r="D52">
        <v>125253037</v>
      </c>
      <c r="E52">
        <v>32671.29</v>
      </c>
      <c r="F52">
        <f>Table1[[#This Row],[Theory key comparison]]-Table1[[#This Row],[Actual Key Comparison]]</f>
        <v>30757363</v>
      </c>
    </row>
    <row r="53" spans="1:6" x14ac:dyDescent="0.25">
      <c r="A53">
        <v>5</v>
      </c>
      <c r="B53">
        <v>7000300</v>
      </c>
      <c r="C53">
        <v>182007800</v>
      </c>
      <c r="D53">
        <v>147656436</v>
      </c>
      <c r="E53">
        <v>38171.633999999998</v>
      </c>
      <c r="F53">
        <f>Table1[[#This Row],[Theory key comparison]]-Table1[[#This Row],[Actual Key Comparison]]</f>
        <v>34351364</v>
      </c>
    </row>
    <row r="54" spans="1:6" x14ac:dyDescent="0.25">
      <c r="A54">
        <v>5</v>
      </c>
      <c r="B54">
        <v>8000200</v>
      </c>
      <c r="C54">
        <v>208005200</v>
      </c>
      <c r="D54">
        <v>170093265</v>
      </c>
      <c r="E54">
        <v>43673.985999999997</v>
      </c>
      <c r="F54">
        <f>Table1[[#This Row],[Theory key comparison]]-Table1[[#This Row],[Actual Key Comparison]]</f>
        <v>37911935</v>
      </c>
    </row>
    <row r="55" spans="1:6" x14ac:dyDescent="0.25">
      <c r="A55">
        <v>5</v>
      </c>
      <c r="B55">
        <v>9000100</v>
      </c>
      <c r="C55">
        <v>234002600</v>
      </c>
      <c r="D55">
        <v>192842555</v>
      </c>
      <c r="E55">
        <v>50288.59</v>
      </c>
      <c r="F55">
        <f>Table1[[#This Row],[Theory key comparison]]-Table1[[#This Row],[Actual Key Comparison]]</f>
        <v>41160045</v>
      </c>
    </row>
    <row r="56" spans="1:6" x14ac:dyDescent="0.25">
      <c r="A56">
        <v>5</v>
      </c>
      <c r="B56">
        <v>10000000</v>
      </c>
      <c r="C56">
        <v>260000000</v>
      </c>
      <c r="D56">
        <v>215804904</v>
      </c>
      <c r="E56">
        <v>56094.478000000003</v>
      </c>
      <c r="F56">
        <f>Table1[[#This Row],[Theory key comparison]]-Table1[[#This Row],[Actual Key Comparison]]</f>
        <v>44195096</v>
      </c>
    </row>
    <row r="57" spans="1:6" x14ac:dyDescent="0.25">
      <c r="A57">
        <v>6</v>
      </c>
      <c r="B57">
        <v>1000</v>
      </c>
      <c r="C57">
        <v>14000</v>
      </c>
      <c r="D57">
        <v>8238</v>
      </c>
      <c r="E57">
        <v>0</v>
      </c>
      <c r="F57">
        <f>Table1[[#This Row],[Theory key comparison]]-Table1[[#This Row],[Actual Key Comparison]]</f>
        <v>5762</v>
      </c>
    </row>
    <row r="58" spans="1:6" x14ac:dyDescent="0.25">
      <c r="A58">
        <v>6</v>
      </c>
      <c r="B58">
        <v>1000900</v>
      </c>
      <c r="C58">
        <v>24021600</v>
      </c>
      <c r="D58">
        <v>18278759</v>
      </c>
      <c r="E58">
        <v>3752.3649999999998</v>
      </c>
      <c r="F58">
        <f>Table1[[#This Row],[Theory key comparison]]-Table1[[#This Row],[Actual Key Comparison]]</f>
        <v>5742841</v>
      </c>
    </row>
    <row r="59" spans="1:6" x14ac:dyDescent="0.25">
      <c r="A59">
        <v>6</v>
      </c>
      <c r="B59">
        <v>2000800</v>
      </c>
      <c r="C59">
        <v>50020000</v>
      </c>
      <c r="D59">
        <v>38540732</v>
      </c>
      <c r="E59">
        <v>12902.994000000001</v>
      </c>
      <c r="F59">
        <f>Table1[[#This Row],[Theory key comparison]]-Table1[[#This Row],[Actual Key Comparison]]</f>
        <v>11479268</v>
      </c>
    </row>
    <row r="60" spans="1:6" x14ac:dyDescent="0.25">
      <c r="A60">
        <v>6</v>
      </c>
      <c r="B60">
        <v>3000700</v>
      </c>
      <c r="C60">
        <v>75017500</v>
      </c>
      <c r="D60">
        <v>59639793</v>
      </c>
      <c r="E60">
        <v>12692.771000000001</v>
      </c>
      <c r="F60">
        <f>Table1[[#This Row],[Theory key comparison]]-Table1[[#This Row],[Actual Key Comparison]]</f>
        <v>15377707</v>
      </c>
    </row>
    <row r="61" spans="1:6" x14ac:dyDescent="0.25">
      <c r="A61">
        <v>6</v>
      </c>
      <c r="B61">
        <v>4000600</v>
      </c>
      <c r="C61">
        <v>104015600</v>
      </c>
      <c r="D61">
        <v>81059379</v>
      </c>
      <c r="E61">
        <v>20512.463</v>
      </c>
      <c r="F61">
        <f>Table1[[#This Row],[Theory key comparison]]-Table1[[#This Row],[Actual Key Comparison]]</f>
        <v>22956221</v>
      </c>
    </row>
    <row r="62" spans="1:6" x14ac:dyDescent="0.25">
      <c r="A62">
        <v>6</v>
      </c>
      <c r="B62">
        <v>5000500</v>
      </c>
      <c r="C62">
        <v>130013000</v>
      </c>
      <c r="D62">
        <v>102908106</v>
      </c>
      <c r="E62">
        <v>25852.025000000001</v>
      </c>
      <c r="F62">
        <f>Table1[[#This Row],[Theory key comparison]]-Table1[[#This Row],[Actual Key Comparison]]</f>
        <v>27104894</v>
      </c>
    </row>
    <row r="63" spans="1:6" x14ac:dyDescent="0.25">
      <c r="A63">
        <v>6</v>
      </c>
      <c r="B63">
        <v>6000400</v>
      </c>
      <c r="C63">
        <v>156010400</v>
      </c>
      <c r="D63">
        <v>125249502</v>
      </c>
      <c r="E63">
        <v>31426.946</v>
      </c>
      <c r="F63">
        <f>Table1[[#This Row],[Theory key comparison]]-Table1[[#This Row],[Actual Key Comparison]]</f>
        <v>30760898</v>
      </c>
    </row>
    <row r="64" spans="1:6" x14ac:dyDescent="0.25">
      <c r="A64">
        <v>6</v>
      </c>
      <c r="B64">
        <v>7000300</v>
      </c>
      <c r="C64">
        <v>189008100</v>
      </c>
      <c r="D64">
        <v>147656823</v>
      </c>
      <c r="E64">
        <v>38091.552000000003</v>
      </c>
      <c r="F64">
        <f>Table1[[#This Row],[Theory key comparison]]-Table1[[#This Row],[Actual Key Comparison]]</f>
        <v>41351277</v>
      </c>
    </row>
    <row r="65" spans="1:6" x14ac:dyDescent="0.25">
      <c r="A65">
        <v>6</v>
      </c>
      <c r="B65">
        <v>8000200</v>
      </c>
      <c r="C65">
        <v>216005400</v>
      </c>
      <c r="D65">
        <v>170093265</v>
      </c>
      <c r="E65">
        <v>44008.985000000001</v>
      </c>
      <c r="F65">
        <f>Table1[[#This Row],[Theory key comparison]]-Table1[[#This Row],[Actual Key Comparison]]</f>
        <v>45912135</v>
      </c>
    </row>
    <row r="66" spans="1:6" x14ac:dyDescent="0.25">
      <c r="A66">
        <v>6</v>
      </c>
      <c r="B66">
        <v>9000100</v>
      </c>
      <c r="C66">
        <v>243002700</v>
      </c>
      <c r="D66">
        <v>192842555</v>
      </c>
      <c r="E66">
        <v>49833.517</v>
      </c>
      <c r="F66">
        <f>Table1[[#This Row],[Theory key comparison]]-Table1[[#This Row],[Actual Key Comparison]]</f>
        <v>50160145</v>
      </c>
    </row>
    <row r="67" spans="1:6" x14ac:dyDescent="0.25">
      <c r="A67">
        <v>6</v>
      </c>
      <c r="B67">
        <v>10000000</v>
      </c>
      <c r="C67">
        <v>270000000</v>
      </c>
      <c r="D67">
        <v>215804904</v>
      </c>
      <c r="E67">
        <v>59876.894999999997</v>
      </c>
      <c r="F67">
        <f>Table1[[#This Row],[Theory key comparison]]-Table1[[#This Row],[Actual Key Comparison]]</f>
        <v>54195096</v>
      </c>
    </row>
    <row r="68" spans="1:6" x14ac:dyDescent="0.25">
      <c r="A68">
        <v>7</v>
      </c>
      <c r="B68">
        <v>1000</v>
      </c>
      <c r="C68">
        <v>15000</v>
      </c>
      <c r="D68">
        <v>8255</v>
      </c>
      <c r="E68">
        <v>0</v>
      </c>
      <c r="F68">
        <f>Table1[[#This Row],[Theory key comparison]]-Table1[[#This Row],[Actual Key Comparison]]</f>
        <v>6745</v>
      </c>
    </row>
    <row r="69" spans="1:6" x14ac:dyDescent="0.25">
      <c r="A69">
        <v>7</v>
      </c>
      <c r="B69">
        <v>1000900</v>
      </c>
      <c r="C69">
        <v>25022500</v>
      </c>
      <c r="D69">
        <v>18307325</v>
      </c>
      <c r="E69">
        <v>3736.3580000000002</v>
      </c>
      <c r="F69">
        <f>Table1[[#This Row],[Theory key comparison]]-Table1[[#This Row],[Actual Key Comparison]]</f>
        <v>6715175</v>
      </c>
    </row>
    <row r="70" spans="1:6" x14ac:dyDescent="0.25">
      <c r="A70">
        <v>7</v>
      </c>
      <c r="B70">
        <v>2000800</v>
      </c>
      <c r="C70">
        <v>52020800</v>
      </c>
      <c r="D70">
        <v>38599691</v>
      </c>
      <c r="E70">
        <v>9097.8389999999999</v>
      </c>
      <c r="F70">
        <f>Table1[[#This Row],[Theory key comparison]]-Table1[[#This Row],[Actual Key Comparison]]</f>
        <v>13421109</v>
      </c>
    </row>
    <row r="71" spans="1:6" x14ac:dyDescent="0.25">
      <c r="A71">
        <v>7</v>
      </c>
      <c r="B71">
        <v>3000700</v>
      </c>
      <c r="C71">
        <v>78018200</v>
      </c>
      <c r="D71">
        <v>59639793</v>
      </c>
      <c r="E71">
        <v>12674.186</v>
      </c>
      <c r="F71">
        <f>Table1[[#This Row],[Theory key comparison]]-Table1[[#This Row],[Actual Key Comparison]]</f>
        <v>18378407</v>
      </c>
    </row>
    <row r="72" spans="1:6" x14ac:dyDescent="0.25">
      <c r="A72">
        <v>7</v>
      </c>
      <c r="B72">
        <v>4000600</v>
      </c>
      <c r="C72">
        <v>108016200</v>
      </c>
      <c r="D72">
        <v>81175887</v>
      </c>
      <c r="E72">
        <v>21309.098999999998</v>
      </c>
      <c r="F72">
        <f>Table1[[#This Row],[Theory key comparison]]-Table1[[#This Row],[Actual Key Comparison]]</f>
        <v>26840313</v>
      </c>
    </row>
    <row r="73" spans="1:6" x14ac:dyDescent="0.25">
      <c r="A73">
        <v>7</v>
      </c>
      <c r="B73">
        <v>5000500</v>
      </c>
      <c r="C73">
        <v>135013500</v>
      </c>
      <c r="D73">
        <v>102908106</v>
      </c>
      <c r="E73">
        <v>25883.406999999999</v>
      </c>
      <c r="F73">
        <f>Table1[[#This Row],[Theory key comparison]]-Table1[[#This Row],[Actual Key Comparison]]</f>
        <v>32105394</v>
      </c>
    </row>
    <row r="74" spans="1:6" x14ac:dyDescent="0.25">
      <c r="A74">
        <v>7</v>
      </c>
      <c r="B74">
        <v>6000400</v>
      </c>
      <c r="C74">
        <v>162010800</v>
      </c>
      <c r="D74">
        <v>125249502</v>
      </c>
      <c r="E74">
        <v>31793.11</v>
      </c>
      <c r="F74">
        <f>Table1[[#This Row],[Theory key comparison]]-Table1[[#This Row],[Actual Key Comparison]]</f>
        <v>36761298</v>
      </c>
    </row>
    <row r="75" spans="1:6" x14ac:dyDescent="0.25">
      <c r="A75">
        <v>7</v>
      </c>
      <c r="B75">
        <v>7000300</v>
      </c>
      <c r="C75">
        <v>189008100</v>
      </c>
      <c r="D75">
        <v>148083143</v>
      </c>
      <c r="E75">
        <v>36948.962</v>
      </c>
      <c r="F75">
        <f>Table1[[#This Row],[Theory key comparison]]-Table1[[#This Row],[Actual Key Comparison]]</f>
        <v>40924957</v>
      </c>
    </row>
    <row r="76" spans="1:6" x14ac:dyDescent="0.25">
      <c r="A76">
        <v>7</v>
      </c>
      <c r="B76">
        <v>8000200</v>
      </c>
      <c r="C76">
        <v>224005600</v>
      </c>
      <c r="D76">
        <v>170323568</v>
      </c>
      <c r="E76">
        <v>43763.125</v>
      </c>
      <c r="F76">
        <f>Table1[[#This Row],[Theory key comparison]]-Table1[[#This Row],[Actual Key Comparison]]</f>
        <v>53682032</v>
      </c>
    </row>
    <row r="77" spans="1:6" x14ac:dyDescent="0.25">
      <c r="A77">
        <v>7</v>
      </c>
      <c r="B77">
        <v>9000100</v>
      </c>
      <c r="C77">
        <v>252002800</v>
      </c>
      <c r="D77">
        <v>192842555</v>
      </c>
      <c r="E77">
        <v>50275.94</v>
      </c>
      <c r="F77">
        <f>Table1[[#This Row],[Theory key comparison]]-Table1[[#This Row],[Actual Key Comparison]]</f>
        <v>59160245</v>
      </c>
    </row>
    <row r="78" spans="1:6" x14ac:dyDescent="0.25">
      <c r="A78">
        <v>7</v>
      </c>
      <c r="B78">
        <v>10000000</v>
      </c>
      <c r="C78">
        <v>280000000</v>
      </c>
      <c r="D78">
        <v>215804904</v>
      </c>
      <c r="E78">
        <v>56072.046999999999</v>
      </c>
      <c r="F78">
        <f>Table1[[#This Row],[Theory key comparison]]-Table1[[#This Row],[Actual Key Comparison]]</f>
        <v>64195096</v>
      </c>
    </row>
    <row r="79" spans="1:6" x14ac:dyDescent="0.25">
      <c r="A79">
        <v>8</v>
      </c>
      <c r="B79">
        <v>1000</v>
      </c>
      <c r="C79">
        <v>15000</v>
      </c>
      <c r="D79">
        <v>8394</v>
      </c>
      <c r="E79">
        <v>0</v>
      </c>
      <c r="F79">
        <f>Table1[[#This Row],[Theory key comparison]]-Table1[[#This Row],[Actual Key Comparison]]</f>
        <v>6606</v>
      </c>
    </row>
    <row r="80" spans="1:6" x14ac:dyDescent="0.25">
      <c r="A80">
        <v>8</v>
      </c>
      <c r="B80">
        <v>1000900</v>
      </c>
      <c r="C80">
        <v>25022500</v>
      </c>
      <c r="D80">
        <v>18440125</v>
      </c>
      <c r="E80">
        <v>3676.4250000000002</v>
      </c>
      <c r="F80">
        <f>Table1[[#This Row],[Theory key comparison]]-Table1[[#This Row],[Actual Key Comparison]]</f>
        <v>6582375</v>
      </c>
    </row>
    <row r="81" spans="1:6" x14ac:dyDescent="0.25">
      <c r="A81">
        <v>8</v>
      </c>
      <c r="B81">
        <v>2000800</v>
      </c>
      <c r="C81">
        <v>52020800</v>
      </c>
      <c r="D81">
        <v>38865747</v>
      </c>
      <c r="E81">
        <v>8603.853000000001</v>
      </c>
      <c r="F81">
        <f>Table1[[#This Row],[Theory key comparison]]-Table1[[#This Row],[Actual Key Comparison]]</f>
        <v>13155053</v>
      </c>
    </row>
    <row r="82" spans="1:6" x14ac:dyDescent="0.25">
      <c r="A82">
        <v>8</v>
      </c>
      <c r="B82">
        <v>3000700</v>
      </c>
      <c r="C82">
        <v>81018900</v>
      </c>
      <c r="D82">
        <v>59639793</v>
      </c>
      <c r="E82">
        <v>12768.181</v>
      </c>
      <c r="F82">
        <f>Table1[[#This Row],[Theory key comparison]]-Table1[[#This Row],[Actual Key Comparison]]</f>
        <v>21379107</v>
      </c>
    </row>
    <row r="83" spans="1:6" x14ac:dyDescent="0.25">
      <c r="A83">
        <v>8</v>
      </c>
      <c r="B83">
        <v>4000600</v>
      </c>
      <c r="C83">
        <v>108016200</v>
      </c>
      <c r="D83">
        <v>81708981</v>
      </c>
      <c r="E83">
        <v>20333.925999999999</v>
      </c>
      <c r="F83">
        <f>Table1[[#This Row],[Theory key comparison]]-Table1[[#This Row],[Actual Key Comparison]]</f>
        <v>26307219</v>
      </c>
    </row>
    <row r="84" spans="1:6" x14ac:dyDescent="0.25">
      <c r="A84">
        <v>8</v>
      </c>
      <c r="B84">
        <v>5000500</v>
      </c>
      <c r="C84">
        <v>140014000</v>
      </c>
      <c r="D84">
        <v>102908106</v>
      </c>
      <c r="E84">
        <v>26340.179</v>
      </c>
      <c r="F84">
        <f>Table1[[#This Row],[Theory key comparison]]-Table1[[#This Row],[Actual Key Comparison]]</f>
        <v>37105894</v>
      </c>
    </row>
    <row r="85" spans="1:6" x14ac:dyDescent="0.25">
      <c r="A85">
        <v>8</v>
      </c>
      <c r="B85">
        <v>6000400</v>
      </c>
      <c r="C85">
        <v>168011200</v>
      </c>
      <c r="D85">
        <v>125249502</v>
      </c>
      <c r="E85">
        <v>31410.393</v>
      </c>
      <c r="F85">
        <f>Table1[[#This Row],[Theory key comparison]]-Table1[[#This Row],[Actual Key Comparison]]</f>
        <v>42761698</v>
      </c>
    </row>
    <row r="86" spans="1:6" x14ac:dyDescent="0.25">
      <c r="A86">
        <v>8</v>
      </c>
      <c r="B86">
        <v>7000300</v>
      </c>
      <c r="C86">
        <v>196008400</v>
      </c>
      <c r="D86">
        <v>148083143</v>
      </c>
      <c r="E86">
        <v>37346.730000000003</v>
      </c>
      <c r="F86">
        <f>Table1[[#This Row],[Theory key comparison]]-Table1[[#This Row],[Actual Key Comparison]]</f>
        <v>47925257</v>
      </c>
    </row>
    <row r="87" spans="1:6" x14ac:dyDescent="0.25">
      <c r="A87">
        <v>8</v>
      </c>
      <c r="B87">
        <v>8000200</v>
      </c>
      <c r="C87">
        <v>224005600</v>
      </c>
      <c r="D87">
        <v>171380564</v>
      </c>
      <c r="E87">
        <v>42759.18</v>
      </c>
      <c r="F87">
        <f>Table1[[#This Row],[Theory key comparison]]-Table1[[#This Row],[Actual Key Comparison]]</f>
        <v>52625036</v>
      </c>
    </row>
    <row r="88" spans="1:6" x14ac:dyDescent="0.25">
      <c r="A88">
        <v>8</v>
      </c>
      <c r="B88">
        <v>9000100</v>
      </c>
      <c r="C88">
        <v>261002900</v>
      </c>
      <c r="D88">
        <v>193543724</v>
      </c>
      <c r="E88">
        <v>49908.130999999987</v>
      </c>
      <c r="F88">
        <f>Table1[[#This Row],[Theory key comparison]]-Table1[[#This Row],[Actual Key Comparison]]</f>
        <v>67459176</v>
      </c>
    </row>
    <row r="89" spans="1:6" x14ac:dyDescent="0.25">
      <c r="A89">
        <v>8</v>
      </c>
      <c r="B89">
        <v>10000000</v>
      </c>
      <c r="C89">
        <v>290000000</v>
      </c>
      <c r="D89">
        <v>215804904</v>
      </c>
      <c r="E89">
        <v>56987.574000000001</v>
      </c>
      <c r="F89">
        <f>Table1[[#This Row],[Theory key comparison]]-Table1[[#This Row],[Actual Key Comparison]]</f>
        <v>74195096</v>
      </c>
    </row>
    <row r="90" spans="1:6" x14ac:dyDescent="0.25">
      <c r="A90">
        <v>9</v>
      </c>
      <c r="B90">
        <v>1000</v>
      </c>
      <c r="C90">
        <v>16000</v>
      </c>
      <c r="D90">
        <v>8394</v>
      </c>
      <c r="E90">
        <v>0</v>
      </c>
      <c r="F90">
        <f>Table1[[#This Row],[Theory key comparison]]-Table1[[#This Row],[Actual Key Comparison]]</f>
        <v>7606</v>
      </c>
    </row>
    <row r="91" spans="1:6" x14ac:dyDescent="0.25">
      <c r="A91">
        <v>9</v>
      </c>
      <c r="B91">
        <v>1000900</v>
      </c>
      <c r="C91">
        <v>26023400</v>
      </c>
      <c r="D91">
        <v>18440125</v>
      </c>
      <c r="E91">
        <v>3752.8040000000001</v>
      </c>
      <c r="F91">
        <f>Table1[[#This Row],[Theory key comparison]]-Table1[[#This Row],[Actual Key Comparison]]</f>
        <v>7583275</v>
      </c>
    </row>
    <row r="92" spans="1:6" x14ac:dyDescent="0.25">
      <c r="A92">
        <v>9</v>
      </c>
      <c r="B92">
        <v>2000800</v>
      </c>
      <c r="C92">
        <v>54021600</v>
      </c>
      <c r="D92">
        <v>38865747</v>
      </c>
      <c r="E92">
        <v>8616.2729999999992</v>
      </c>
      <c r="F92">
        <f>Table1[[#This Row],[Theory key comparison]]-Table1[[#This Row],[Actual Key Comparison]]</f>
        <v>15155853</v>
      </c>
    </row>
    <row r="93" spans="1:6" x14ac:dyDescent="0.25">
      <c r="A93">
        <v>9</v>
      </c>
      <c r="B93">
        <v>3000700</v>
      </c>
      <c r="C93">
        <v>84019600</v>
      </c>
      <c r="D93">
        <v>59639793</v>
      </c>
      <c r="E93">
        <v>12758.965</v>
      </c>
      <c r="F93">
        <f>Table1[[#This Row],[Theory key comparison]]-Table1[[#This Row],[Actual Key Comparison]]</f>
        <v>24379807</v>
      </c>
    </row>
    <row r="94" spans="1:6" x14ac:dyDescent="0.25">
      <c r="A94">
        <v>9</v>
      </c>
      <c r="B94">
        <v>4000600</v>
      </c>
      <c r="C94">
        <v>112016800</v>
      </c>
      <c r="D94">
        <v>81708981</v>
      </c>
      <c r="E94">
        <v>19972.025000000001</v>
      </c>
      <c r="F94">
        <f>Table1[[#This Row],[Theory key comparison]]-Table1[[#This Row],[Actual Key Comparison]]</f>
        <v>30307819</v>
      </c>
    </row>
    <row r="95" spans="1:6" x14ac:dyDescent="0.25">
      <c r="A95">
        <v>9</v>
      </c>
      <c r="B95">
        <v>5000500</v>
      </c>
      <c r="C95">
        <v>145014500</v>
      </c>
      <c r="D95">
        <v>103553925</v>
      </c>
      <c r="E95">
        <v>25718.365000000002</v>
      </c>
      <c r="F95">
        <f>Table1[[#This Row],[Theory key comparison]]-Table1[[#This Row],[Actual Key Comparison]]</f>
        <v>41460575</v>
      </c>
    </row>
    <row r="96" spans="1:6" x14ac:dyDescent="0.25">
      <c r="A96">
        <v>9</v>
      </c>
      <c r="B96">
        <v>6000400</v>
      </c>
      <c r="C96">
        <v>174011600</v>
      </c>
      <c r="D96">
        <v>125249502</v>
      </c>
      <c r="E96">
        <v>31803.864000000001</v>
      </c>
      <c r="F96">
        <f>Table1[[#This Row],[Theory key comparison]]-Table1[[#This Row],[Actual Key Comparison]]</f>
        <v>48762098</v>
      </c>
    </row>
    <row r="97" spans="1:6" x14ac:dyDescent="0.25">
      <c r="A97">
        <v>9</v>
      </c>
      <c r="B97">
        <v>7000300</v>
      </c>
      <c r="C97">
        <v>203008700</v>
      </c>
      <c r="D97">
        <v>148083143</v>
      </c>
      <c r="E97">
        <v>37514.894</v>
      </c>
      <c r="F97">
        <f>Table1[[#This Row],[Theory key comparison]]-Table1[[#This Row],[Actual Key Comparison]]</f>
        <v>54925557</v>
      </c>
    </row>
    <row r="98" spans="1:6" x14ac:dyDescent="0.25">
      <c r="A98">
        <v>9</v>
      </c>
      <c r="B98">
        <v>8000200</v>
      </c>
      <c r="C98">
        <v>232005800</v>
      </c>
      <c r="D98">
        <v>171380564</v>
      </c>
      <c r="E98">
        <v>43453.367999999988</v>
      </c>
      <c r="F98">
        <f>Table1[[#This Row],[Theory key comparison]]-Table1[[#This Row],[Actual Key Comparison]]</f>
        <v>60625236</v>
      </c>
    </row>
    <row r="99" spans="1:6" x14ac:dyDescent="0.25">
      <c r="A99">
        <v>9</v>
      </c>
      <c r="B99">
        <v>9000100</v>
      </c>
      <c r="C99">
        <v>261002900</v>
      </c>
      <c r="D99">
        <v>195171735</v>
      </c>
      <c r="E99">
        <v>49395.281000000003</v>
      </c>
      <c r="F99">
        <f>Table1[[#This Row],[Theory key comparison]]-Table1[[#This Row],[Actual Key Comparison]]</f>
        <v>65831165</v>
      </c>
    </row>
    <row r="100" spans="1:6" x14ac:dyDescent="0.25">
      <c r="A100">
        <v>9</v>
      </c>
      <c r="B100">
        <v>10000000</v>
      </c>
      <c r="C100">
        <v>300000000</v>
      </c>
      <c r="D100">
        <v>217099573</v>
      </c>
      <c r="E100">
        <v>55727.091999999997</v>
      </c>
      <c r="F100">
        <f>Table1[[#This Row],[Theory key comparison]]-Table1[[#This Row],[Actual Key Comparison]]</f>
        <v>82900427</v>
      </c>
    </row>
    <row r="101" spans="1:6" x14ac:dyDescent="0.25">
      <c r="A101">
        <v>10</v>
      </c>
      <c r="B101">
        <v>1000</v>
      </c>
      <c r="C101">
        <v>17000</v>
      </c>
      <c r="D101">
        <v>8394</v>
      </c>
      <c r="E101">
        <v>0</v>
      </c>
      <c r="F101">
        <f>Table1[[#This Row],[Theory key comparison]]-Table1[[#This Row],[Actual Key Comparison]]</f>
        <v>8606</v>
      </c>
    </row>
    <row r="102" spans="1:6" x14ac:dyDescent="0.25">
      <c r="A102">
        <v>10</v>
      </c>
      <c r="B102">
        <v>1000900</v>
      </c>
      <c r="C102">
        <v>27024300</v>
      </c>
      <c r="D102">
        <v>18440125</v>
      </c>
      <c r="E102">
        <v>3879.0349999999999</v>
      </c>
      <c r="F102">
        <f>Table1[[#This Row],[Theory key comparison]]-Table1[[#This Row],[Actual Key Comparison]]</f>
        <v>8584175</v>
      </c>
    </row>
    <row r="103" spans="1:6" x14ac:dyDescent="0.25">
      <c r="A103">
        <v>10</v>
      </c>
      <c r="B103">
        <v>2000800</v>
      </c>
      <c r="C103">
        <v>56022400</v>
      </c>
      <c r="D103">
        <v>38865747</v>
      </c>
      <c r="E103">
        <v>8181.549</v>
      </c>
      <c r="F103">
        <f>Table1[[#This Row],[Theory key comparison]]-Table1[[#This Row],[Actual Key Comparison]]</f>
        <v>17156653</v>
      </c>
    </row>
    <row r="104" spans="1:6" x14ac:dyDescent="0.25">
      <c r="A104">
        <v>10</v>
      </c>
      <c r="B104">
        <v>3000700</v>
      </c>
      <c r="C104">
        <v>87020300</v>
      </c>
      <c r="D104">
        <v>59639793</v>
      </c>
      <c r="E104">
        <v>12983.91</v>
      </c>
      <c r="F104">
        <f>Table1[[#This Row],[Theory key comparison]]-Table1[[#This Row],[Actual Key Comparison]]</f>
        <v>27380507</v>
      </c>
    </row>
    <row r="105" spans="1:6" x14ac:dyDescent="0.25">
      <c r="A105">
        <v>10</v>
      </c>
      <c r="B105">
        <v>4000600</v>
      </c>
      <c r="C105">
        <v>116017400</v>
      </c>
      <c r="D105">
        <v>81708981</v>
      </c>
      <c r="E105">
        <v>20446.563999999998</v>
      </c>
      <c r="F105">
        <f>Table1[[#This Row],[Theory key comparison]]-Table1[[#This Row],[Actual Key Comparison]]</f>
        <v>34308419</v>
      </c>
    </row>
    <row r="106" spans="1:6" x14ac:dyDescent="0.25">
      <c r="A106">
        <v>10</v>
      </c>
      <c r="B106">
        <v>5000500</v>
      </c>
      <c r="C106">
        <v>145014500</v>
      </c>
      <c r="D106">
        <v>104728048</v>
      </c>
      <c r="E106">
        <v>25895.472000000002</v>
      </c>
      <c r="F106">
        <f>Table1[[#This Row],[Theory key comparison]]-Table1[[#This Row],[Actual Key Comparison]]</f>
        <v>40286452</v>
      </c>
    </row>
    <row r="107" spans="1:6" x14ac:dyDescent="0.25">
      <c r="A107">
        <v>10</v>
      </c>
      <c r="B107">
        <v>6000400</v>
      </c>
      <c r="C107">
        <v>180012000</v>
      </c>
      <c r="D107">
        <v>125249502</v>
      </c>
      <c r="E107">
        <v>31401.393</v>
      </c>
      <c r="F107">
        <f>Table1[[#This Row],[Theory key comparison]]-Table1[[#This Row],[Actual Key Comparison]]</f>
        <v>54762498</v>
      </c>
    </row>
    <row r="108" spans="1:6" x14ac:dyDescent="0.25">
      <c r="A108">
        <v>10</v>
      </c>
      <c r="B108">
        <v>7000300</v>
      </c>
      <c r="C108">
        <v>210009000</v>
      </c>
      <c r="D108">
        <v>148083143</v>
      </c>
      <c r="E108">
        <v>36985.714999999997</v>
      </c>
      <c r="F108">
        <f>Table1[[#This Row],[Theory key comparison]]-Table1[[#This Row],[Actual Key Comparison]]</f>
        <v>61925857</v>
      </c>
    </row>
    <row r="109" spans="1:6" x14ac:dyDescent="0.25">
      <c r="A109">
        <v>10</v>
      </c>
      <c r="B109">
        <v>8000200</v>
      </c>
      <c r="C109">
        <v>240006000</v>
      </c>
      <c r="D109">
        <v>171380564</v>
      </c>
      <c r="E109">
        <v>43181.392</v>
      </c>
      <c r="F109">
        <f>Table1[[#This Row],[Theory key comparison]]-Table1[[#This Row],[Actual Key Comparison]]</f>
        <v>68625436</v>
      </c>
    </row>
    <row r="110" spans="1:6" x14ac:dyDescent="0.25">
      <c r="A110">
        <v>10</v>
      </c>
      <c r="B110">
        <v>9000100</v>
      </c>
      <c r="C110">
        <v>270003000</v>
      </c>
      <c r="D110">
        <v>195171735</v>
      </c>
      <c r="E110">
        <v>49440.428999999996</v>
      </c>
      <c r="F110">
        <f>Table1[[#This Row],[Theory key comparison]]-Table1[[#This Row],[Actual Key Comparison]]</f>
        <v>74831265</v>
      </c>
    </row>
    <row r="111" spans="1:6" x14ac:dyDescent="0.25">
      <c r="A111">
        <v>10</v>
      </c>
      <c r="B111">
        <v>10000000</v>
      </c>
      <c r="C111">
        <v>300000000</v>
      </c>
      <c r="D111">
        <v>219444179</v>
      </c>
      <c r="E111">
        <v>55828.046999999999</v>
      </c>
      <c r="F111">
        <f>Table1[[#This Row],[Theory key comparison]]-Table1[[#This Row],[Actual Key Comparison]]</f>
        <v>80555821</v>
      </c>
    </row>
    <row r="112" spans="1:6" x14ac:dyDescent="0.25">
      <c r="A112">
        <v>11</v>
      </c>
      <c r="B112">
        <v>1000</v>
      </c>
      <c r="C112">
        <v>18000</v>
      </c>
      <c r="D112">
        <v>8394</v>
      </c>
      <c r="E112">
        <v>0</v>
      </c>
      <c r="F112">
        <f>Table1[[#This Row],[Theory key comparison]]-Table1[[#This Row],[Actual Key Comparison]]</f>
        <v>9606</v>
      </c>
    </row>
    <row r="113" spans="1:6" x14ac:dyDescent="0.25">
      <c r="A113">
        <v>11</v>
      </c>
      <c r="B113">
        <v>1000900</v>
      </c>
      <c r="C113">
        <v>28025200</v>
      </c>
      <c r="D113">
        <v>18440125</v>
      </c>
      <c r="E113">
        <v>3784.2559999999999</v>
      </c>
      <c r="F113">
        <f>Table1[[#This Row],[Theory key comparison]]-Table1[[#This Row],[Actual Key Comparison]]</f>
        <v>9585075</v>
      </c>
    </row>
    <row r="114" spans="1:6" x14ac:dyDescent="0.25">
      <c r="A114">
        <v>11</v>
      </c>
      <c r="B114">
        <v>2000800</v>
      </c>
      <c r="C114">
        <v>58023200</v>
      </c>
      <c r="D114">
        <v>38865747</v>
      </c>
      <c r="E114">
        <v>8260.2209999999995</v>
      </c>
      <c r="F114">
        <f>Table1[[#This Row],[Theory key comparison]]-Table1[[#This Row],[Actual Key Comparison]]</f>
        <v>19157453</v>
      </c>
    </row>
    <row r="115" spans="1:6" x14ac:dyDescent="0.25">
      <c r="A115">
        <v>11</v>
      </c>
      <c r="B115">
        <v>3000700</v>
      </c>
      <c r="C115">
        <v>90021000</v>
      </c>
      <c r="D115">
        <v>60466151</v>
      </c>
      <c r="E115">
        <v>12838.21</v>
      </c>
      <c r="F115">
        <f>Table1[[#This Row],[Theory key comparison]]-Table1[[#This Row],[Actual Key Comparison]]</f>
        <v>29554849</v>
      </c>
    </row>
    <row r="116" spans="1:6" x14ac:dyDescent="0.25">
      <c r="A116">
        <v>11</v>
      </c>
      <c r="B116">
        <v>4000600</v>
      </c>
      <c r="C116">
        <v>120018000</v>
      </c>
      <c r="D116">
        <v>81708981</v>
      </c>
      <c r="E116">
        <v>20023.353999999999</v>
      </c>
      <c r="F116">
        <f>Table1[[#This Row],[Theory key comparison]]-Table1[[#This Row],[Actual Key Comparison]]</f>
        <v>38309019</v>
      </c>
    </row>
    <row r="117" spans="1:6" x14ac:dyDescent="0.25">
      <c r="A117">
        <v>11</v>
      </c>
      <c r="B117">
        <v>5000500</v>
      </c>
      <c r="C117">
        <v>150015000</v>
      </c>
      <c r="D117">
        <v>104728048</v>
      </c>
      <c r="E117">
        <v>25830.321</v>
      </c>
      <c r="F117">
        <f>Table1[[#This Row],[Theory key comparison]]-Table1[[#This Row],[Actual Key Comparison]]</f>
        <v>45286952</v>
      </c>
    </row>
    <row r="118" spans="1:6" x14ac:dyDescent="0.25">
      <c r="A118">
        <v>11</v>
      </c>
      <c r="B118">
        <v>6000400</v>
      </c>
      <c r="C118">
        <v>186012400</v>
      </c>
      <c r="D118">
        <v>126915556</v>
      </c>
      <c r="E118">
        <v>32205.382000000001</v>
      </c>
      <c r="F118">
        <f>Table1[[#This Row],[Theory key comparison]]-Table1[[#This Row],[Actual Key Comparison]]</f>
        <v>59096844</v>
      </c>
    </row>
    <row r="119" spans="1:6" x14ac:dyDescent="0.25">
      <c r="A119">
        <v>11</v>
      </c>
      <c r="B119">
        <v>7000300</v>
      </c>
      <c r="C119">
        <v>217009300</v>
      </c>
      <c r="D119">
        <v>148083143</v>
      </c>
      <c r="E119">
        <v>37404.107000000004</v>
      </c>
      <c r="F119">
        <f>Table1[[#This Row],[Theory key comparison]]-Table1[[#This Row],[Actual Key Comparison]]</f>
        <v>68926157</v>
      </c>
    </row>
    <row r="120" spans="1:6" x14ac:dyDescent="0.25">
      <c r="A120">
        <v>11</v>
      </c>
      <c r="B120">
        <v>8000200</v>
      </c>
      <c r="C120">
        <v>248006200</v>
      </c>
      <c r="D120">
        <v>171380564</v>
      </c>
      <c r="E120">
        <v>44695.656000000003</v>
      </c>
      <c r="F120">
        <f>Table1[[#This Row],[Theory key comparison]]-Table1[[#This Row],[Actual Key Comparison]]</f>
        <v>76625636</v>
      </c>
    </row>
    <row r="121" spans="1:6" x14ac:dyDescent="0.25">
      <c r="A121">
        <v>11</v>
      </c>
      <c r="B121">
        <v>9000100</v>
      </c>
      <c r="C121">
        <v>279003100</v>
      </c>
      <c r="D121">
        <v>195171735</v>
      </c>
      <c r="E121">
        <v>49281.633999999998</v>
      </c>
      <c r="F121">
        <f>Table1[[#This Row],[Theory key comparison]]-Table1[[#This Row],[Actual Key Comparison]]</f>
        <v>83831365</v>
      </c>
    </row>
    <row r="122" spans="1:6" x14ac:dyDescent="0.25">
      <c r="A122">
        <v>11</v>
      </c>
      <c r="B122">
        <v>10000000</v>
      </c>
      <c r="C122">
        <v>310000000</v>
      </c>
      <c r="D122">
        <v>219444179</v>
      </c>
      <c r="E122">
        <v>56121.006999999998</v>
      </c>
      <c r="F122">
        <f>Table1[[#This Row],[Theory key comparison]]-Table1[[#This Row],[Actual Key Comparison]]</f>
        <v>90555821</v>
      </c>
    </row>
    <row r="123" spans="1:6" x14ac:dyDescent="0.25">
      <c r="A123">
        <v>12</v>
      </c>
      <c r="B123">
        <v>1000</v>
      </c>
      <c r="C123">
        <v>19000</v>
      </c>
      <c r="D123">
        <v>8394</v>
      </c>
      <c r="E123">
        <v>0</v>
      </c>
      <c r="F123">
        <f>Table1[[#This Row],[Theory key comparison]]-Table1[[#This Row],[Actual Key Comparison]]</f>
        <v>10606</v>
      </c>
    </row>
    <row r="124" spans="1:6" x14ac:dyDescent="0.25">
      <c r="A124">
        <v>12</v>
      </c>
      <c r="B124">
        <v>1000900</v>
      </c>
      <c r="C124">
        <v>29026100</v>
      </c>
      <c r="D124">
        <v>18440125</v>
      </c>
      <c r="E124">
        <v>3737.2809999999999</v>
      </c>
      <c r="F124">
        <f>Table1[[#This Row],[Theory key comparison]]-Table1[[#This Row],[Actual Key Comparison]]</f>
        <v>10585975</v>
      </c>
    </row>
    <row r="125" spans="1:6" x14ac:dyDescent="0.25">
      <c r="A125">
        <v>12</v>
      </c>
      <c r="B125">
        <v>2000800</v>
      </c>
      <c r="C125">
        <v>60024000</v>
      </c>
      <c r="D125">
        <v>38865747</v>
      </c>
      <c r="E125">
        <v>11885.573</v>
      </c>
      <c r="F125">
        <f>Table1[[#This Row],[Theory key comparison]]-Table1[[#This Row],[Actual Key Comparison]]</f>
        <v>21158253</v>
      </c>
    </row>
    <row r="126" spans="1:6" x14ac:dyDescent="0.25">
      <c r="A126">
        <v>12</v>
      </c>
      <c r="B126">
        <v>3000700</v>
      </c>
      <c r="C126">
        <v>90021000</v>
      </c>
      <c r="D126">
        <v>61370465</v>
      </c>
      <c r="E126">
        <v>12812.39</v>
      </c>
      <c r="F126">
        <f>Table1[[#This Row],[Theory key comparison]]-Table1[[#This Row],[Actual Key Comparison]]</f>
        <v>28650535</v>
      </c>
    </row>
    <row r="127" spans="1:6" x14ac:dyDescent="0.25">
      <c r="A127">
        <v>12</v>
      </c>
      <c r="B127">
        <v>4000600</v>
      </c>
      <c r="C127">
        <v>124018600</v>
      </c>
      <c r="D127">
        <v>81708981</v>
      </c>
      <c r="E127">
        <v>19938.844000000001</v>
      </c>
      <c r="F127">
        <f>Table1[[#This Row],[Theory key comparison]]-Table1[[#This Row],[Actual Key Comparison]]</f>
        <v>42309619</v>
      </c>
    </row>
    <row r="128" spans="1:6" x14ac:dyDescent="0.25">
      <c r="A128">
        <v>12</v>
      </c>
      <c r="B128">
        <v>5000500</v>
      </c>
      <c r="C128">
        <v>155015500</v>
      </c>
      <c r="D128">
        <v>104728048</v>
      </c>
      <c r="E128">
        <v>26028.428</v>
      </c>
      <c r="F128">
        <f>Table1[[#This Row],[Theory key comparison]]-Table1[[#This Row],[Actual Key Comparison]]</f>
        <v>50287452</v>
      </c>
    </row>
    <row r="129" spans="1:6" x14ac:dyDescent="0.25">
      <c r="A129">
        <v>12</v>
      </c>
      <c r="B129">
        <v>6000400</v>
      </c>
      <c r="C129">
        <v>186012400</v>
      </c>
      <c r="D129">
        <v>128715978</v>
      </c>
      <c r="E129">
        <v>31585.222000000002</v>
      </c>
      <c r="F129">
        <f>Table1[[#This Row],[Theory key comparison]]-Table1[[#This Row],[Actual Key Comparison]]</f>
        <v>57296422</v>
      </c>
    </row>
    <row r="130" spans="1:6" x14ac:dyDescent="0.25">
      <c r="A130">
        <v>12</v>
      </c>
      <c r="B130">
        <v>7000300</v>
      </c>
      <c r="C130">
        <v>224009600</v>
      </c>
      <c r="D130">
        <v>148083143</v>
      </c>
      <c r="E130">
        <v>36967.467999999993</v>
      </c>
      <c r="F130">
        <f>Table1[[#This Row],[Theory key comparison]]-Table1[[#This Row],[Actual Key Comparison]]</f>
        <v>75926457</v>
      </c>
    </row>
    <row r="131" spans="1:6" x14ac:dyDescent="0.25">
      <c r="A131">
        <v>12</v>
      </c>
      <c r="B131">
        <v>8000200</v>
      </c>
      <c r="C131">
        <v>256006400</v>
      </c>
      <c r="D131">
        <v>171380564</v>
      </c>
      <c r="E131">
        <v>42822.925999999999</v>
      </c>
      <c r="F131">
        <f>Table1[[#This Row],[Theory key comparison]]-Table1[[#This Row],[Actual Key Comparison]]</f>
        <v>84625836</v>
      </c>
    </row>
    <row r="132" spans="1:6" x14ac:dyDescent="0.25">
      <c r="A132">
        <v>12</v>
      </c>
      <c r="B132">
        <v>9000100</v>
      </c>
      <c r="C132">
        <v>288003200</v>
      </c>
      <c r="D132">
        <v>195171735</v>
      </c>
      <c r="E132">
        <v>49041.759999999987</v>
      </c>
      <c r="F132">
        <f>Table1[[#This Row],[Theory key comparison]]-Table1[[#This Row],[Actual Key Comparison]]</f>
        <v>92831465</v>
      </c>
    </row>
    <row r="133" spans="1:6" x14ac:dyDescent="0.25">
      <c r="A133">
        <v>12</v>
      </c>
      <c r="B133">
        <v>10000000</v>
      </c>
      <c r="C133">
        <v>320000000</v>
      </c>
      <c r="D133">
        <v>219444179</v>
      </c>
      <c r="E133">
        <v>55531.966</v>
      </c>
      <c r="F133">
        <f>Table1[[#This Row],[Theory key comparison]]-Table1[[#This Row],[Actual Key Comparison]]</f>
        <v>100555821</v>
      </c>
    </row>
    <row r="134" spans="1:6" x14ac:dyDescent="0.25">
      <c r="A134">
        <v>13</v>
      </c>
      <c r="B134">
        <v>1000</v>
      </c>
      <c r="C134">
        <v>20000</v>
      </c>
      <c r="D134">
        <v>8394</v>
      </c>
      <c r="E134">
        <v>0</v>
      </c>
      <c r="F134">
        <f>Table1[[#This Row],[Theory key comparison]]-Table1[[#This Row],[Actual Key Comparison]]</f>
        <v>11606</v>
      </c>
    </row>
    <row r="135" spans="1:6" x14ac:dyDescent="0.25">
      <c r="A135">
        <v>13</v>
      </c>
      <c r="B135">
        <v>1000900</v>
      </c>
      <c r="C135">
        <v>30027000</v>
      </c>
      <c r="D135">
        <v>18440125</v>
      </c>
      <c r="E135">
        <v>3764.277</v>
      </c>
      <c r="F135">
        <f>Table1[[#This Row],[Theory key comparison]]-Table1[[#This Row],[Actual Key Comparison]]</f>
        <v>11586875</v>
      </c>
    </row>
    <row r="136" spans="1:6" x14ac:dyDescent="0.25">
      <c r="A136">
        <v>13</v>
      </c>
      <c r="B136">
        <v>2000800</v>
      </c>
      <c r="C136">
        <v>62024800</v>
      </c>
      <c r="D136">
        <v>38865747</v>
      </c>
      <c r="E136">
        <v>8900.5540000000001</v>
      </c>
      <c r="F136">
        <f>Table1[[#This Row],[Theory key comparison]]-Table1[[#This Row],[Actual Key Comparison]]</f>
        <v>23159053</v>
      </c>
    </row>
    <row r="137" spans="1:6" x14ac:dyDescent="0.25">
      <c r="A137">
        <v>13</v>
      </c>
      <c r="B137">
        <v>3000700</v>
      </c>
      <c r="C137">
        <v>93021700</v>
      </c>
      <c r="D137">
        <v>61370465</v>
      </c>
      <c r="E137">
        <v>13492.037</v>
      </c>
      <c r="F137">
        <f>Table1[[#This Row],[Theory key comparison]]-Table1[[#This Row],[Actual Key Comparison]]</f>
        <v>31651235</v>
      </c>
    </row>
    <row r="138" spans="1:6" x14ac:dyDescent="0.25">
      <c r="A138">
        <v>13</v>
      </c>
      <c r="B138">
        <v>4000600</v>
      </c>
      <c r="C138">
        <v>128019200</v>
      </c>
      <c r="D138">
        <v>81708981</v>
      </c>
      <c r="E138">
        <v>20334.439999999999</v>
      </c>
      <c r="F138">
        <f>Table1[[#This Row],[Theory key comparison]]-Table1[[#This Row],[Actual Key Comparison]]</f>
        <v>46310219</v>
      </c>
    </row>
    <row r="139" spans="1:6" x14ac:dyDescent="0.25">
      <c r="A139">
        <v>13</v>
      </c>
      <c r="B139">
        <v>5000500</v>
      </c>
      <c r="C139">
        <v>160016000</v>
      </c>
      <c r="D139">
        <v>104728048</v>
      </c>
      <c r="E139">
        <v>25552.953000000001</v>
      </c>
      <c r="F139">
        <f>Table1[[#This Row],[Theory key comparison]]-Table1[[#This Row],[Actual Key Comparison]]</f>
        <v>55287952</v>
      </c>
    </row>
    <row r="140" spans="1:6" x14ac:dyDescent="0.25">
      <c r="A140">
        <v>13</v>
      </c>
      <c r="B140">
        <v>6000400</v>
      </c>
      <c r="C140">
        <v>192012800</v>
      </c>
      <c r="D140">
        <v>128715978</v>
      </c>
      <c r="E140">
        <v>31978.501</v>
      </c>
      <c r="F140">
        <f>Table1[[#This Row],[Theory key comparison]]-Table1[[#This Row],[Actual Key Comparison]]</f>
        <v>63296822</v>
      </c>
    </row>
    <row r="141" spans="1:6" x14ac:dyDescent="0.25">
      <c r="A141">
        <v>13</v>
      </c>
      <c r="B141">
        <v>7000300</v>
      </c>
      <c r="C141">
        <v>231009900</v>
      </c>
      <c r="D141">
        <v>151388876</v>
      </c>
      <c r="E141">
        <v>38168.021999999997</v>
      </c>
      <c r="F141">
        <f>Table1[[#This Row],[Theory key comparison]]-Table1[[#This Row],[Actual Key Comparison]]</f>
        <v>79621024</v>
      </c>
    </row>
    <row r="142" spans="1:6" x14ac:dyDescent="0.25">
      <c r="A142">
        <v>13</v>
      </c>
      <c r="B142">
        <v>8000200</v>
      </c>
      <c r="C142">
        <v>264006600</v>
      </c>
      <c r="D142">
        <v>171380564</v>
      </c>
      <c r="E142">
        <v>44325.623</v>
      </c>
      <c r="F142">
        <f>Table1[[#This Row],[Theory key comparison]]-Table1[[#This Row],[Actual Key Comparison]]</f>
        <v>92626036</v>
      </c>
    </row>
    <row r="143" spans="1:6" x14ac:dyDescent="0.25">
      <c r="A143">
        <v>13</v>
      </c>
      <c r="B143">
        <v>9000100</v>
      </c>
      <c r="C143">
        <v>297003300</v>
      </c>
      <c r="D143">
        <v>195171735</v>
      </c>
      <c r="E143">
        <v>49419.919000000002</v>
      </c>
      <c r="F143">
        <f>Table1[[#This Row],[Theory key comparison]]-Table1[[#This Row],[Actual Key Comparison]]</f>
        <v>101831565</v>
      </c>
    </row>
    <row r="144" spans="1:6" x14ac:dyDescent="0.25">
      <c r="A144">
        <v>13</v>
      </c>
      <c r="B144">
        <v>10000000</v>
      </c>
      <c r="C144">
        <v>330000000</v>
      </c>
      <c r="D144">
        <v>219444179</v>
      </c>
      <c r="E144">
        <v>55412.857000000004</v>
      </c>
      <c r="F144">
        <f>Table1[[#This Row],[Theory key comparison]]-Table1[[#This Row],[Actual Key Comparison]]</f>
        <v>110555821</v>
      </c>
    </row>
    <row r="145" spans="1:6" x14ac:dyDescent="0.25">
      <c r="A145">
        <v>14</v>
      </c>
      <c r="B145">
        <v>1000</v>
      </c>
      <c r="C145">
        <v>21000</v>
      </c>
      <c r="D145">
        <v>8394</v>
      </c>
      <c r="E145">
        <v>15.051</v>
      </c>
      <c r="F145">
        <f>Table1[[#This Row],[Theory key comparison]]-Table1[[#This Row],[Actual Key Comparison]]</f>
        <v>12606</v>
      </c>
    </row>
    <row r="146" spans="1:6" x14ac:dyDescent="0.25">
      <c r="A146">
        <v>14</v>
      </c>
      <c r="B146">
        <v>1000900</v>
      </c>
      <c r="C146">
        <v>31027900</v>
      </c>
      <c r="D146">
        <v>18440125</v>
      </c>
      <c r="E146">
        <v>3784.556</v>
      </c>
      <c r="F146">
        <f>Table1[[#This Row],[Theory key comparison]]-Table1[[#This Row],[Actual Key Comparison]]</f>
        <v>12587775</v>
      </c>
    </row>
    <row r="147" spans="1:6" x14ac:dyDescent="0.25">
      <c r="A147">
        <v>14</v>
      </c>
      <c r="B147">
        <v>2000800</v>
      </c>
      <c r="C147">
        <v>64025600</v>
      </c>
      <c r="D147">
        <v>38865747</v>
      </c>
      <c r="E147">
        <v>9264.9329999999991</v>
      </c>
      <c r="F147">
        <f>Table1[[#This Row],[Theory key comparison]]-Table1[[#This Row],[Actual Key Comparison]]</f>
        <v>25159853</v>
      </c>
    </row>
    <row r="148" spans="1:6" x14ac:dyDescent="0.25">
      <c r="A148">
        <v>14</v>
      </c>
      <c r="B148">
        <v>3000700</v>
      </c>
      <c r="C148">
        <v>96022400</v>
      </c>
      <c r="D148">
        <v>61370465</v>
      </c>
      <c r="E148">
        <v>13823.977999999999</v>
      </c>
      <c r="F148">
        <f>Table1[[#This Row],[Theory key comparison]]-Table1[[#This Row],[Actual Key Comparison]]</f>
        <v>34651935</v>
      </c>
    </row>
    <row r="149" spans="1:6" x14ac:dyDescent="0.25">
      <c r="A149">
        <v>14</v>
      </c>
      <c r="B149">
        <v>4000600</v>
      </c>
      <c r="C149">
        <v>132019800</v>
      </c>
      <c r="D149">
        <v>81708981</v>
      </c>
      <c r="E149">
        <v>19911.690999999999</v>
      </c>
      <c r="F149">
        <f>Table1[[#This Row],[Theory key comparison]]-Table1[[#This Row],[Actual Key Comparison]]</f>
        <v>50310819</v>
      </c>
    </row>
    <row r="150" spans="1:6" x14ac:dyDescent="0.25">
      <c r="A150">
        <v>14</v>
      </c>
      <c r="B150">
        <v>5000500</v>
      </c>
      <c r="C150">
        <v>165016500</v>
      </c>
      <c r="D150">
        <v>104728048</v>
      </c>
      <c r="E150">
        <v>25505.814999999999</v>
      </c>
      <c r="F150">
        <f>Table1[[#This Row],[Theory key comparison]]-Table1[[#This Row],[Actual Key Comparison]]</f>
        <v>60288452</v>
      </c>
    </row>
    <row r="151" spans="1:6" x14ac:dyDescent="0.25">
      <c r="A151">
        <v>14</v>
      </c>
      <c r="B151">
        <v>6000400</v>
      </c>
      <c r="C151">
        <v>198013200</v>
      </c>
      <c r="D151">
        <v>128715978</v>
      </c>
      <c r="E151">
        <v>31709.66</v>
      </c>
      <c r="F151">
        <f>Table1[[#This Row],[Theory key comparison]]-Table1[[#This Row],[Actual Key Comparison]]</f>
        <v>69297222</v>
      </c>
    </row>
    <row r="152" spans="1:6" x14ac:dyDescent="0.25">
      <c r="A152">
        <v>14</v>
      </c>
      <c r="B152">
        <v>7000300</v>
      </c>
      <c r="C152">
        <v>231009900</v>
      </c>
      <c r="D152">
        <v>153655224</v>
      </c>
      <c r="E152">
        <v>37660.296999999999</v>
      </c>
      <c r="F152">
        <f>Table1[[#This Row],[Theory key comparison]]-Table1[[#This Row],[Actual Key Comparison]]</f>
        <v>77354676</v>
      </c>
    </row>
    <row r="153" spans="1:6" x14ac:dyDescent="0.25">
      <c r="A153">
        <v>14</v>
      </c>
      <c r="B153">
        <v>8000200</v>
      </c>
      <c r="C153">
        <v>272006800</v>
      </c>
      <c r="D153">
        <v>171380564</v>
      </c>
      <c r="E153">
        <v>43298.29</v>
      </c>
      <c r="F153">
        <f>Table1[[#This Row],[Theory key comparison]]-Table1[[#This Row],[Actual Key Comparison]]</f>
        <v>100626236</v>
      </c>
    </row>
    <row r="154" spans="1:6" x14ac:dyDescent="0.25">
      <c r="A154">
        <v>14</v>
      </c>
      <c r="B154">
        <v>9000100</v>
      </c>
      <c r="C154">
        <v>306003400</v>
      </c>
      <c r="D154">
        <v>195171735</v>
      </c>
      <c r="E154">
        <v>49426.353000000003</v>
      </c>
      <c r="F154">
        <f>Table1[[#This Row],[Theory key comparison]]-Table1[[#This Row],[Actual Key Comparison]]</f>
        <v>110831665</v>
      </c>
    </row>
    <row r="155" spans="1:6" x14ac:dyDescent="0.25">
      <c r="A155">
        <v>14</v>
      </c>
      <c r="B155">
        <v>10000000</v>
      </c>
      <c r="C155">
        <v>340000000</v>
      </c>
      <c r="D155">
        <v>219444179</v>
      </c>
      <c r="E155">
        <v>55448.591999999997</v>
      </c>
      <c r="F155">
        <f>Table1[[#This Row],[Theory key comparison]]-Table1[[#This Row],[Actual Key Comparison]]</f>
        <v>120555821</v>
      </c>
    </row>
    <row r="156" spans="1:6" x14ac:dyDescent="0.25">
      <c r="A156">
        <v>15</v>
      </c>
      <c r="B156">
        <v>1000</v>
      </c>
      <c r="C156">
        <v>22000</v>
      </c>
      <c r="D156">
        <v>8756</v>
      </c>
      <c r="E156">
        <v>1.0449999999999999</v>
      </c>
      <c r="F156">
        <f>Table1[[#This Row],[Theory key comparison]]-Table1[[#This Row],[Actual Key Comparison]]</f>
        <v>13244</v>
      </c>
    </row>
    <row r="157" spans="1:6" x14ac:dyDescent="0.25">
      <c r="A157">
        <v>15</v>
      </c>
      <c r="B157">
        <v>1000900</v>
      </c>
      <c r="C157">
        <v>32028800</v>
      </c>
      <c r="D157">
        <v>19142870</v>
      </c>
      <c r="E157">
        <v>3817.1579999999999</v>
      </c>
      <c r="F157">
        <f>Table1[[#This Row],[Theory key comparison]]-Table1[[#This Row],[Actual Key Comparison]]</f>
        <v>12885930</v>
      </c>
    </row>
    <row r="158" spans="1:6" x14ac:dyDescent="0.25">
      <c r="A158">
        <v>15</v>
      </c>
      <c r="B158">
        <v>2000800</v>
      </c>
      <c r="C158">
        <v>66026400</v>
      </c>
      <c r="D158">
        <v>40290692</v>
      </c>
      <c r="E158">
        <v>9407.8559999999998</v>
      </c>
      <c r="F158">
        <f>Table1[[#This Row],[Theory key comparison]]-Table1[[#This Row],[Actual Key Comparison]]</f>
        <v>25735708</v>
      </c>
    </row>
    <row r="159" spans="1:6" x14ac:dyDescent="0.25">
      <c r="A159">
        <v>15</v>
      </c>
      <c r="B159">
        <v>3000700</v>
      </c>
      <c r="C159">
        <v>99023100</v>
      </c>
      <c r="D159">
        <v>61370465</v>
      </c>
      <c r="E159">
        <v>14606.893</v>
      </c>
      <c r="F159">
        <f>Table1[[#This Row],[Theory key comparison]]-Table1[[#This Row],[Actual Key Comparison]]</f>
        <v>37652635</v>
      </c>
    </row>
    <row r="160" spans="1:6" x14ac:dyDescent="0.25">
      <c r="A160">
        <v>15</v>
      </c>
      <c r="B160">
        <v>4000600</v>
      </c>
      <c r="C160">
        <v>136020400</v>
      </c>
      <c r="D160">
        <v>84573801</v>
      </c>
      <c r="E160">
        <v>20134.759999999998</v>
      </c>
      <c r="F160">
        <f>Table1[[#This Row],[Theory key comparison]]-Table1[[#This Row],[Actual Key Comparison]]</f>
        <v>51446599</v>
      </c>
    </row>
    <row r="161" spans="1:6" x14ac:dyDescent="0.25">
      <c r="A161">
        <v>15</v>
      </c>
      <c r="B161">
        <v>5000500</v>
      </c>
      <c r="C161">
        <v>170017000</v>
      </c>
      <c r="D161">
        <v>104728048</v>
      </c>
      <c r="E161">
        <v>25895.526999999998</v>
      </c>
      <c r="F161">
        <f>Table1[[#This Row],[Theory key comparison]]-Table1[[#This Row],[Actual Key Comparison]]</f>
        <v>65288952</v>
      </c>
    </row>
    <row r="162" spans="1:6" x14ac:dyDescent="0.25">
      <c r="A162">
        <v>15</v>
      </c>
      <c r="B162">
        <v>6000400</v>
      </c>
      <c r="C162">
        <v>204013600</v>
      </c>
      <c r="D162">
        <v>128715978</v>
      </c>
      <c r="E162">
        <v>31277.136999999999</v>
      </c>
      <c r="F162">
        <f>Table1[[#This Row],[Theory key comparison]]-Table1[[#This Row],[Actual Key Comparison]]</f>
        <v>75297622</v>
      </c>
    </row>
    <row r="163" spans="1:6" x14ac:dyDescent="0.25">
      <c r="A163">
        <v>15</v>
      </c>
      <c r="B163">
        <v>7000300</v>
      </c>
      <c r="C163">
        <v>238010200</v>
      </c>
      <c r="D163">
        <v>153655224</v>
      </c>
      <c r="E163">
        <v>37193.995999999999</v>
      </c>
      <c r="F163">
        <f>Table1[[#This Row],[Theory key comparison]]-Table1[[#This Row],[Actual Key Comparison]]</f>
        <v>84354976</v>
      </c>
    </row>
    <row r="164" spans="1:6" x14ac:dyDescent="0.25">
      <c r="A164">
        <v>15</v>
      </c>
      <c r="B164">
        <v>8000200</v>
      </c>
      <c r="C164">
        <v>280007000</v>
      </c>
      <c r="D164">
        <v>177116337</v>
      </c>
      <c r="E164">
        <v>43175.728000000003</v>
      </c>
      <c r="F164">
        <f>Table1[[#This Row],[Theory key comparison]]-Table1[[#This Row],[Actual Key Comparison]]</f>
        <v>102890663</v>
      </c>
    </row>
    <row r="165" spans="1:6" x14ac:dyDescent="0.25">
      <c r="A165">
        <v>15</v>
      </c>
      <c r="B165">
        <v>9000100</v>
      </c>
      <c r="C165">
        <v>315003500</v>
      </c>
      <c r="D165">
        <v>195171735</v>
      </c>
      <c r="E165">
        <v>49687.523999999998</v>
      </c>
      <c r="F165">
        <f>Table1[[#This Row],[Theory key comparison]]-Table1[[#This Row],[Actual Key Comparison]]</f>
        <v>119831765</v>
      </c>
    </row>
    <row r="166" spans="1:6" x14ac:dyDescent="0.25">
      <c r="A166">
        <v>15</v>
      </c>
      <c r="B166">
        <v>10000000</v>
      </c>
      <c r="C166">
        <v>350000000</v>
      </c>
      <c r="D166">
        <v>219444179</v>
      </c>
      <c r="E166">
        <v>55501.127999999997</v>
      </c>
      <c r="F166">
        <f>Table1[[#This Row],[Theory key comparison]]-Table1[[#This Row],[Actual Key Comparison]]</f>
        <v>130555821</v>
      </c>
    </row>
    <row r="167" spans="1:6" x14ac:dyDescent="0.25">
      <c r="A167">
        <v>16</v>
      </c>
      <c r="B167">
        <v>1000</v>
      </c>
      <c r="C167">
        <v>22000</v>
      </c>
      <c r="D167">
        <v>9458</v>
      </c>
      <c r="E167">
        <v>0</v>
      </c>
      <c r="F167">
        <f>Table1[[#This Row],[Theory key comparison]]-Table1[[#This Row],[Actual Key Comparison]]</f>
        <v>12542</v>
      </c>
    </row>
    <row r="168" spans="1:6" x14ac:dyDescent="0.25">
      <c r="A168">
        <v>16</v>
      </c>
      <c r="B168">
        <v>1000900</v>
      </c>
      <c r="C168">
        <v>32028800</v>
      </c>
      <c r="D168">
        <v>19460256</v>
      </c>
      <c r="E168">
        <v>3831.7460000000001</v>
      </c>
      <c r="F168">
        <f>Table1[[#This Row],[Theory key comparison]]-Table1[[#This Row],[Actual Key Comparison]]</f>
        <v>12568544</v>
      </c>
    </row>
    <row r="169" spans="1:6" x14ac:dyDescent="0.25">
      <c r="A169">
        <v>16</v>
      </c>
      <c r="B169">
        <v>2000800</v>
      </c>
      <c r="C169">
        <v>66026400</v>
      </c>
      <c r="D169">
        <v>40910484</v>
      </c>
      <c r="E169">
        <v>9563.49</v>
      </c>
      <c r="F169">
        <f>Table1[[#This Row],[Theory key comparison]]-Table1[[#This Row],[Actual Key Comparison]]</f>
        <v>25115916</v>
      </c>
    </row>
    <row r="170" spans="1:6" x14ac:dyDescent="0.25">
      <c r="A170">
        <v>16</v>
      </c>
      <c r="B170">
        <v>3000700</v>
      </c>
      <c r="C170">
        <v>102023800</v>
      </c>
      <c r="D170">
        <v>61370465</v>
      </c>
      <c r="E170">
        <v>19904.723999999998</v>
      </c>
      <c r="F170">
        <f>Table1[[#This Row],[Theory key comparison]]-Table1[[#This Row],[Actual Key Comparison]]</f>
        <v>40653335</v>
      </c>
    </row>
    <row r="171" spans="1:6" x14ac:dyDescent="0.25">
      <c r="A171">
        <v>16</v>
      </c>
      <c r="B171">
        <v>4000600</v>
      </c>
      <c r="C171">
        <v>136020400</v>
      </c>
      <c r="D171">
        <v>85785533</v>
      </c>
      <c r="E171">
        <v>20072.673999999999</v>
      </c>
      <c r="F171">
        <f>Table1[[#This Row],[Theory key comparison]]-Table1[[#This Row],[Actual Key Comparison]]</f>
        <v>50234867</v>
      </c>
    </row>
    <row r="172" spans="1:6" x14ac:dyDescent="0.25">
      <c r="A172">
        <v>16</v>
      </c>
      <c r="B172">
        <v>5000500</v>
      </c>
      <c r="C172">
        <v>175017500</v>
      </c>
      <c r="D172">
        <v>104728048</v>
      </c>
      <c r="E172">
        <v>24686.391</v>
      </c>
      <c r="F172">
        <f>Table1[[#This Row],[Theory key comparison]]-Table1[[#This Row],[Actual Key Comparison]]</f>
        <v>70289452</v>
      </c>
    </row>
    <row r="173" spans="1:6" x14ac:dyDescent="0.25">
      <c r="A173">
        <v>16</v>
      </c>
      <c r="B173">
        <v>6000400</v>
      </c>
      <c r="C173">
        <v>210014000</v>
      </c>
      <c r="D173">
        <v>128715978</v>
      </c>
      <c r="E173">
        <v>30798.911</v>
      </c>
      <c r="F173">
        <f>Table1[[#This Row],[Theory key comparison]]-Table1[[#This Row],[Actual Key Comparison]]</f>
        <v>81298022</v>
      </c>
    </row>
    <row r="174" spans="1:6" x14ac:dyDescent="0.25">
      <c r="A174">
        <v>16</v>
      </c>
      <c r="B174">
        <v>7000300</v>
      </c>
      <c r="C174">
        <v>245010500</v>
      </c>
      <c r="D174">
        <v>153655224</v>
      </c>
      <c r="E174">
        <v>36702.175000000003</v>
      </c>
      <c r="F174">
        <f>Table1[[#This Row],[Theory key comparison]]-Table1[[#This Row],[Actual Key Comparison]]</f>
        <v>91355276</v>
      </c>
    </row>
    <row r="175" spans="1:6" x14ac:dyDescent="0.25">
      <c r="A175">
        <v>16</v>
      </c>
      <c r="B175">
        <v>8000200</v>
      </c>
      <c r="C175">
        <v>280007000</v>
      </c>
      <c r="D175">
        <v>179526174</v>
      </c>
      <c r="E175">
        <v>42450.417000000001</v>
      </c>
      <c r="F175">
        <f>Table1[[#This Row],[Theory key comparison]]-Table1[[#This Row],[Actual Key Comparison]]</f>
        <v>100480826</v>
      </c>
    </row>
    <row r="176" spans="1:6" x14ac:dyDescent="0.25">
      <c r="A176">
        <v>16</v>
      </c>
      <c r="B176">
        <v>9000100</v>
      </c>
      <c r="C176">
        <v>324003600</v>
      </c>
      <c r="D176">
        <v>195171735</v>
      </c>
      <c r="E176">
        <v>48054.527000000002</v>
      </c>
      <c r="F176">
        <f>Table1[[#This Row],[Theory key comparison]]-Table1[[#This Row],[Actual Key Comparison]]</f>
        <v>128831865</v>
      </c>
    </row>
    <row r="177" spans="1:6" x14ac:dyDescent="0.25">
      <c r="A177">
        <v>16</v>
      </c>
      <c r="B177">
        <v>10000000</v>
      </c>
      <c r="C177">
        <v>360000000</v>
      </c>
      <c r="D177">
        <v>219444179</v>
      </c>
      <c r="E177">
        <v>54190.742999999988</v>
      </c>
      <c r="F177">
        <f>Table1[[#This Row],[Theory key comparison]]-Table1[[#This Row],[Actual Key Comparison]]</f>
        <v>140555821</v>
      </c>
    </row>
    <row r="178" spans="1:6" x14ac:dyDescent="0.25">
      <c r="A178">
        <v>17</v>
      </c>
      <c r="B178">
        <v>1000</v>
      </c>
      <c r="C178">
        <v>23000</v>
      </c>
      <c r="D178">
        <v>9458</v>
      </c>
      <c r="E178">
        <v>0</v>
      </c>
      <c r="F178">
        <f>Table1[[#This Row],[Theory key comparison]]-Table1[[#This Row],[Actual Key Comparison]]</f>
        <v>13542</v>
      </c>
    </row>
    <row r="179" spans="1:6" x14ac:dyDescent="0.25">
      <c r="A179">
        <v>17</v>
      </c>
      <c r="B179">
        <v>1000900</v>
      </c>
      <c r="C179">
        <v>33029700</v>
      </c>
      <c r="D179">
        <v>19460256</v>
      </c>
      <c r="E179">
        <v>3801.058</v>
      </c>
      <c r="F179">
        <f>Table1[[#This Row],[Theory key comparison]]-Table1[[#This Row],[Actual Key Comparison]]</f>
        <v>13569444</v>
      </c>
    </row>
    <row r="180" spans="1:6" x14ac:dyDescent="0.25">
      <c r="A180">
        <v>17</v>
      </c>
      <c r="B180">
        <v>2000800</v>
      </c>
      <c r="C180">
        <v>68027200</v>
      </c>
      <c r="D180">
        <v>40910484</v>
      </c>
      <c r="E180">
        <v>9592.2860000000001</v>
      </c>
      <c r="F180">
        <f>Table1[[#This Row],[Theory key comparison]]-Table1[[#This Row],[Actual Key Comparison]]</f>
        <v>27116716</v>
      </c>
    </row>
    <row r="181" spans="1:6" x14ac:dyDescent="0.25">
      <c r="A181">
        <v>17</v>
      </c>
      <c r="B181">
        <v>3000700</v>
      </c>
      <c r="C181">
        <v>105024500</v>
      </c>
      <c r="D181">
        <v>61370465</v>
      </c>
      <c r="E181">
        <v>21329.633000000002</v>
      </c>
      <c r="F181">
        <f>Table1[[#This Row],[Theory key comparison]]-Table1[[#This Row],[Actual Key Comparison]]</f>
        <v>43654035</v>
      </c>
    </row>
    <row r="182" spans="1:6" x14ac:dyDescent="0.25">
      <c r="A182">
        <v>17</v>
      </c>
      <c r="B182">
        <v>4000600</v>
      </c>
      <c r="C182">
        <v>140021000</v>
      </c>
      <c r="D182">
        <v>85785533</v>
      </c>
      <c r="E182">
        <v>20277.629000000001</v>
      </c>
      <c r="F182">
        <f>Table1[[#This Row],[Theory key comparison]]-Table1[[#This Row],[Actual Key Comparison]]</f>
        <v>54235467</v>
      </c>
    </row>
    <row r="183" spans="1:6" x14ac:dyDescent="0.25">
      <c r="A183">
        <v>17</v>
      </c>
      <c r="B183">
        <v>5000500</v>
      </c>
      <c r="C183">
        <v>180018000</v>
      </c>
      <c r="D183">
        <v>104728048</v>
      </c>
      <c r="E183">
        <v>25805.973999999998</v>
      </c>
      <c r="F183">
        <f>Table1[[#This Row],[Theory key comparison]]-Table1[[#This Row],[Actual Key Comparison]]</f>
        <v>75289952</v>
      </c>
    </row>
    <row r="184" spans="1:6" x14ac:dyDescent="0.25">
      <c r="A184">
        <v>17</v>
      </c>
      <c r="B184">
        <v>6000400</v>
      </c>
      <c r="C184">
        <v>216014400</v>
      </c>
      <c r="D184">
        <v>128715978</v>
      </c>
      <c r="E184">
        <v>31318.003000000001</v>
      </c>
      <c r="F184">
        <f>Table1[[#This Row],[Theory key comparison]]-Table1[[#This Row],[Actual Key Comparison]]</f>
        <v>87298422</v>
      </c>
    </row>
    <row r="185" spans="1:6" x14ac:dyDescent="0.25">
      <c r="A185">
        <v>17</v>
      </c>
      <c r="B185">
        <v>7000300</v>
      </c>
      <c r="C185">
        <v>252010800</v>
      </c>
      <c r="D185">
        <v>153655224</v>
      </c>
      <c r="E185">
        <v>37676.597000000002</v>
      </c>
      <c r="F185">
        <f>Table1[[#This Row],[Theory key comparison]]-Table1[[#This Row],[Actual Key Comparison]]</f>
        <v>98355576</v>
      </c>
    </row>
    <row r="186" spans="1:6" x14ac:dyDescent="0.25">
      <c r="A186">
        <v>17</v>
      </c>
      <c r="B186">
        <v>8000200</v>
      </c>
      <c r="C186">
        <v>288007200</v>
      </c>
      <c r="D186">
        <v>179526174</v>
      </c>
      <c r="E186">
        <v>43932.675000000003</v>
      </c>
      <c r="F186">
        <f>Table1[[#This Row],[Theory key comparison]]-Table1[[#This Row],[Actual Key Comparison]]</f>
        <v>108481026</v>
      </c>
    </row>
    <row r="187" spans="1:6" x14ac:dyDescent="0.25">
      <c r="A187">
        <v>17</v>
      </c>
      <c r="B187">
        <v>9000100</v>
      </c>
      <c r="C187">
        <v>333003700</v>
      </c>
      <c r="D187">
        <v>204259424</v>
      </c>
      <c r="E187">
        <v>50048.964999999997</v>
      </c>
      <c r="F187">
        <f>Table1[[#This Row],[Theory key comparison]]-Table1[[#This Row],[Actual Key Comparison]]</f>
        <v>128744276</v>
      </c>
    </row>
    <row r="188" spans="1:6" x14ac:dyDescent="0.25">
      <c r="A188">
        <v>17</v>
      </c>
      <c r="B188">
        <v>10000000</v>
      </c>
      <c r="C188">
        <v>370000000</v>
      </c>
      <c r="D188">
        <v>219444179</v>
      </c>
      <c r="E188">
        <v>55777.625</v>
      </c>
      <c r="F188">
        <f>Table1[[#This Row],[Theory key comparison]]-Table1[[#This Row],[Actual Key Comparison]]</f>
        <v>150555821</v>
      </c>
    </row>
    <row r="189" spans="1:6" x14ac:dyDescent="0.25">
      <c r="A189">
        <v>18</v>
      </c>
      <c r="B189">
        <v>1000</v>
      </c>
      <c r="C189">
        <v>24000</v>
      </c>
      <c r="D189">
        <v>9458</v>
      </c>
      <c r="E189">
        <v>0</v>
      </c>
      <c r="F189">
        <f>Table1[[#This Row],[Theory key comparison]]-Table1[[#This Row],[Actual Key Comparison]]</f>
        <v>14542</v>
      </c>
    </row>
    <row r="190" spans="1:6" x14ac:dyDescent="0.25">
      <c r="A190">
        <v>18</v>
      </c>
      <c r="B190">
        <v>1000900</v>
      </c>
      <c r="C190">
        <v>34030600</v>
      </c>
      <c r="D190">
        <v>19460256</v>
      </c>
      <c r="E190">
        <v>3753.8670000000002</v>
      </c>
      <c r="F190">
        <f>Table1[[#This Row],[Theory key comparison]]-Table1[[#This Row],[Actual Key Comparison]]</f>
        <v>14570344</v>
      </c>
    </row>
    <row r="191" spans="1:6" x14ac:dyDescent="0.25">
      <c r="A191">
        <v>18</v>
      </c>
      <c r="B191">
        <v>2000800</v>
      </c>
      <c r="C191">
        <v>70028000</v>
      </c>
      <c r="D191">
        <v>40910484</v>
      </c>
      <c r="E191">
        <v>9470.2340000000004</v>
      </c>
      <c r="F191">
        <f>Table1[[#This Row],[Theory key comparison]]-Table1[[#This Row],[Actual Key Comparison]]</f>
        <v>29117516</v>
      </c>
    </row>
    <row r="192" spans="1:6" x14ac:dyDescent="0.25">
      <c r="A192">
        <v>18</v>
      </c>
      <c r="B192">
        <v>3000700</v>
      </c>
      <c r="C192">
        <v>108025200</v>
      </c>
      <c r="D192">
        <v>61370465</v>
      </c>
      <c r="E192">
        <v>20718.847000000002</v>
      </c>
      <c r="F192">
        <f>Table1[[#This Row],[Theory key comparison]]-Table1[[#This Row],[Actual Key Comparison]]</f>
        <v>46654735</v>
      </c>
    </row>
    <row r="193" spans="1:6" x14ac:dyDescent="0.25">
      <c r="A193">
        <v>18</v>
      </c>
      <c r="B193">
        <v>4000600</v>
      </c>
      <c r="C193">
        <v>144021600</v>
      </c>
      <c r="D193">
        <v>85785533</v>
      </c>
      <c r="E193">
        <v>20260.014999999999</v>
      </c>
      <c r="F193">
        <f>Table1[[#This Row],[Theory key comparison]]-Table1[[#This Row],[Actual Key Comparison]]</f>
        <v>58236067</v>
      </c>
    </row>
    <row r="194" spans="1:6" x14ac:dyDescent="0.25">
      <c r="A194">
        <v>18</v>
      </c>
      <c r="B194">
        <v>5000500</v>
      </c>
      <c r="C194">
        <v>185018500</v>
      </c>
      <c r="D194">
        <v>104728048</v>
      </c>
      <c r="E194">
        <v>25427.871999999999</v>
      </c>
      <c r="F194">
        <f>Table1[[#This Row],[Theory key comparison]]-Table1[[#This Row],[Actual Key Comparison]]</f>
        <v>80290452</v>
      </c>
    </row>
    <row r="195" spans="1:6" x14ac:dyDescent="0.25">
      <c r="A195">
        <v>18</v>
      </c>
      <c r="B195">
        <v>6000400</v>
      </c>
      <c r="C195">
        <v>222014800</v>
      </c>
      <c r="D195">
        <v>128715978</v>
      </c>
      <c r="E195">
        <v>31698.743999999999</v>
      </c>
      <c r="F195">
        <f>Table1[[#This Row],[Theory key comparison]]-Table1[[#This Row],[Actual Key Comparison]]</f>
        <v>93298822</v>
      </c>
    </row>
    <row r="196" spans="1:6" x14ac:dyDescent="0.25">
      <c r="A196">
        <v>18</v>
      </c>
      <c r="B196">
        <v>7000300</v>
      </c>
      <c r="C196">
        <v>259011100</v>
      </c>
      <c r="D196">
        <v>153655224</v>
      </c>
      <c r="E196">
        <v>37225.017999999996</v>
      </c>
      <c r="F196">
        <f>Table1[[#This Row],[Theory key comparison]]-Table1[[#This Row],[Actual Key Comparison]]</f>
        <v>105355876</v>
      </c>
    </row>
    <row r="197" spans="1:6" x14ac:dyDescent="0.25">
      <c r="A197">
        <v>18</v>
      </c>
      <c r="B197">
        <v>8000200</v>
      </c>
      <c r="C197">
        <v>296007400</v>
      </c>
      <c r="D197">
        <v>179526174</v>
      </c>
      <c r="E197">
        <v>43741.96</v>
      </c>
      <c r="F197">
        <f>Table1[[#This Row],[Theory key comparison]]-Table1[[#This Row],[Actual Key Comparison]]</f>
        <v>116481226</v>
      </c>
    </row>
    <row r="198" spans="1:6" x14ac:dyDescent="0.25">
      <c r="A198">
        <v>18</v>
      </c>
      <c r="B198">
        <v>9000100</v>
      </c>
      <c r="C198">
        <v>333003700</v>
      </c>
      <c r="D198">
        <v>206380815</v>
      </c>
      <c r="E198">
        <v>49913.553999999996</v>
      </c>
      <c r="F198">
        <f>Table1[[#This Row],[Theory key comparison]]-Table1[[#This Row],[Actual Key Comparison]]</f>
        <v>126622885</v>
      </c>
    </row>
    <row r="199" spans="1:6" x14ac:dyDescent="0.25">
      <c r="A199">
        <v>18</v>
      </c>
      <c r="B199">
        <v>10000000</v>
      </c>
      <c r="C199">
        <v>380000000</v>
      </c>
      <c r="D199">
        <v>219444179</v>
      </c>
      <c r="E199">
        <v>55511.644</v>
      </c>
      <c r="F199">
        <f>Table1[[#This Row],[Theory key comparison]]-Table1[[#This Row],[Actual Key Comparison]]</f>
        <v>160555821</v>
      </c>
    </row>
    <row r="200" spans="1:6" x14ac:dyDescent="0.25">
      <c r="A200">
        <v>19</v>
      </c>
      <c r="B200">
        <v>1000</v>
      </c>
      <c r="C200">
        <v>25000</v>
      </c>
      <c r="D200">
        <v>9458</v>
      </c>
      <c r="E200">
        <v>0</v>
      </c>
      <c r="F200">
        <f>Table1[[#This Row],[Theory key comparison]]-Table1[[#This Row],[Actual Key Comparison]]</f>
        <v>15542</v>
      </c>
    </row>
    <row r="201" spans="1:6" x14ac:dyDescent="0.25">
      <c r="A201">
        <v>19</v>
      </c>
      <c r="B201">
        <v>1000900</v>
      </c>
      <c r="C201">
        <v>35031500</v>
      </c>
      <c r="D201">
        <v>19460256</v>
      </c>
      <c r="E201">
        <v>3736.3989999999999</v>
      </c>
      <c r="F201">
        <f>Table1[[#This Row],[Theory key comparison]]-Table1[[#This Row],[Actual Key Comparison]]</f>
        <v>15571244</v>
      </c>
    </row>
    <row r="202" spans="1:6" x14ac:dyDescent="0.25">
      <c r="A202">
        <v>19</v>
      </c>
      <c r="B202">
        <v>2000800</v>
      </c>
      <c r="C202">
        <v>72028800</v>
      </c>
      <c r="D202">
        <v>40910484</v>
      </c>
      <c r="E202">
        <v>9470.3449999999993</v>
      </c>
      <c r="F202">
        <f>Table1[[#This Row],[Theory key comparison]]-Table1[[#This Row],[Actual Key Comparison]]</f>
        <v>31118316</v>
      </c>
    </row>
    <row r="203" spans="1:6" x14ac:dyDescent="0.25">
      <c r="A203">
        <v>19</v>
      </c>
      <c r="B203">
        <v>3000700</v>
      </c>
      <c r="C203">
        <v>111025900</v>
      </c>
      <c r="D203">
        <v>61370465</v>
      </c>
      <c r="E203">
        <v>17576.511999999999</v>
      </c>
      <c r="F203">
        <f>Table1[[#This Row],[Theory key comparison]]-Table1[[#This Row],[Actual Key Comparison]]</f>
        <v>49655435</v>
      </c>
    </row>
    <row r="204" spans="1:6" x14ac:dyDescent="0.25">
      <c r="A204">
        <v>19</v>
      </c>
      <c r="B204">
        <v>4000600</v>
      </c>
      <c r="C204">
        <v>148022200</v>
      </c>
      <c r="D204">
        <v>85785533</v>
      </c>
      <c r="E204">
        <v>20654.614000000001</v>
      </c>
      <c r="F204">
        <f>Table1[[#This Row],[Theory key comparison]]-Table1[[#This Row],[Actual Key Comparison]]</f>
        <v>62236667</v>
      </c>
    </row>
    <row r="205" spans="1:6" x14ac:dyDescent="0.25">
      <c r="A205">
        <v>19</v>
      </c>
      <c r="B205">
        <v>5000500</v>
      </c>
      <c r="C205">
        <v>190019000</v>
      </c>
      <c r="D205">
        <v>111463145</v>
      </c>
      <c r="E205">
        <v>26476.044999999998</v>
      </c>
      <c r="F205">
        <f>Table1[[#This Row],[Theory key comparison]]-Table1[[#This Row],[Actual Key Comparison]]</f>
        <v>78555855</v>
      </c>
    </row>
    <row r="206" spans="1:6" x14ac:dyDescent="0.25">
      <c r="A206">
        <v>19</v>
      </c>
      <c r="B206">
        <v>6000400</v>
      </c>
      <c r="C206">
        <v>228015200</v>
      </c>
      <c r="D206">
        <v>128715978</v>
      </c>
      <c r="E206">
        <v>31383.053</v>
      </c>
      <c r="F206">
        <f>Table1[[#This Row],[Theory key comparison]]-Table1[[#This Row],[Actual Key Comparison]]</f>
        <v>99299222</v>
      </c>
    </row>
    <row r="207" spans="1:6" x14ac:dyDescent="0.25">
      <c r="A207">
        <v>19</v>
      </c>
      <c r="B207">
        <v>7000300</v>
      </c>
      <c r="C207">
        <v>266011400</v>
      </c>
      <c r="D207">
        <v>153655224</v>
      </c>
      <c r="E207">
        <v>37729.536</v>
      </c>
      <c r="F207">
        <f>Table1[[#This Row],[Theory key comparison]]-Table1[[#This Row],[Actual Key Comparison]]</f>
        <v>112356176</v>
      </c>
    </row>
    <row r="208" spans="1:6" x14ac:dyDescent="0.25">
      <c r="A208">
        <v>19</v>
      </c>
      <c r="B208">
        <v>8000200</v>
      </c>
      <c r="C208">
        <v>304007600</v>
      </c>
      <c r="D208">
        <v>179526174</v>
      </c>
      <c r="E208">
        <v>43292.277000000002</v>
      </c>
      <c r="F208">
        <f>Table1[[#This Row],[Theory key comparison]]-Table1[[#This Row],[Actual Key Comparison]]</f>
        <v>124481426</v>
      </c>
    </row>
    <row r="209" spans="1:6" x14ac:dyDescent="0.25">
      <c r="A209">
        <v>19</v>
      </c>
      <c r="B209">
        <v>9000100</v>
      </c>
      <c r="C209">
        <v>342003800</v>
      </c>
      <c r="D209">
        <v>206380815</v>
      </c>
      <c r="E209">
        <v>50693.754000000001</v>
      </c>
      <c r="F209">
        <f>Table1[[#This Row],[Theory key comparison]]-Table1[[#This Row],[Actual Key Comparison]]</f>
        <v>135622985</v>
      </c>
    </row>
    <row r="210" spans="1:6" x14ac:dyDescent="0.25">
      <c r="A210">
        <v>19</v>
      </c>
      <c r="B210">
        <v>10000000</v>
      </c>
      <c r="C210">
        <v>390000000</v>
      </c>
      <c r="D210">
        <v>232959626</v>
      </c>
      <c r="E210">
        <v>56932.991999999998</v>
      </c>
      <c r="F210">
        <f>Table1[[#This Row],[Theory key comparison]]-Table1[[#This Row],[Actual Key Comparison]]</f>
        <v>157040374</v>
      </c>
    </row>
    <row r="211" spans="1:6" x14ac:dyDescent="0.25">
      <c r="A211">
        <v>20</v>
      </c>
      <c r="B211">
        <v>1000</v>
      </c>
      <c r="C211">
        <v>26000</v>
      </c>
      <c r="D211">
        <v>9458</v>
      </c>
      <c r="E211">
        <v>0</v>
      </c>
      <c r="F211">
        <f>Table1[[#This Row],[Theory key comparison]]-Table1[[#This Row],[Actual Key Comparison]]</f>
        <v>16542</v>
      </c>
    </row>
    <row r="212" spans="1:6" x14ac:dyDescent="0.25">
      <c r="A212">
        <v>20</v>
      </c>
      <c r="B212">
        <v>1000900</v>
      </c>
      <c r="C212">
        <v>36032400</v>
      </c>
      <c r="D212">
        <v>19460256</v>
      </c>
      <c r="E212">
        <v>3782.9540000000002</v>
      </c>
      <c r="F212">
        <f>Table1[[#This Row],[Theory key comparison]]-Table1[[#This Row],[Actual Key Comparison]]</f>
        <v>16572144</v>
      </c>
    </row>
    <row r="213" spans="1:6" x14ac:dyDescent="0.25">
      <c r="A213">
        <v>20</v>
      </c>
      <c r="B213">
        <v>2000800</v>
      </c>
      <c r="C213">
        <v>74029600</v>
      </c>
      <c r="D213">
        <v>40910484</v>
      </c>
      <c r="E213">
        <v>9449.39</v>
      </c>
      <c r="F213">
        <f>Table1[[#This Row],[Theory key comparison]]-Table1[[#This Row],[Actual Key Comparison]]</f>
        <v>33119116</v>
      </c>
    </row>
    <row r="214" spans="1:6" x14ac:dyDescent="0.25">
      <c r="A214">
        <v>20</v>
      </c>
      <c r="B214">
        <v>3000700</v>
      </c>
      <c r="C214">
        <v>114026600</v>
      </c>
      <c r="D214">
        <v>61370465</v>
      </c>
      <c r="E214">
        <v>14679.986000000001</v>
      </c>
      <c r="F214">
        <f>Table1[[#This Row],[Theory key comparison]]-Table1[[#This Row],[Actual Key Comparison]]</f>
        <v>52656135</v>
      </c>
    </row>
    <row r="215" spans="1:6" x14ac:dyDescent="0.25">
      <c r="A215">
        <v>20</v>
      </c>
      <c r="B215">
        <v>4000600</v>
      </c>
      <c r="C215">
        <v>152022800</v>
      </c>
      <c r="D215">
        <v>85785533</v>
      </c>
      <c r="E215">
        <v>20227.098000000002</v>
      </c>
      <c r="F215">
        <f>Table1[[#This Row],[Theory key comparison]]-Table1[[#This Row],[Actual Key Comparison]]</f>
        <v>66237267</v>
      </c>
    </row>
    <row r="216" spans="1:6" x14ac:dyDescent="0.25">
      <c r="A216">
        <v>20</v>
      </c>
      <c r="B216">
        <v>5000500</v>
      </c>
      <c r="C216">
        <v>190019000</v>
      </c>
      <c r="D216">
        <v>112091866</v>
      </c>
      <c r="E216">
        <v>26147.482</v>
      </c>
      <c r="F216">
        <f>Table1[[#This Row],[Theory key comparison]]-Table1[[#This Row],[Actual Key Comparison]]</f>
        <v>77927134</v>
      </c>
    </row>
    <row r="217" spans="1:6" x14ac:dyDescent="0.25">
      <c r="A217">
        <v>20</v>
      </c>
      <c r="B217">
        <v>6000400</v>
      </c>
      <c r="C217">
        <v>234015600</v>
      </c>
      <c r="D217">
        <v>128715978</v>
      </c>
      <c r="E217">
        <v>31611.082999999999</v>
      </c>
      <c r="F217">
        <f>Table1[[#This Row],[Theory key comparison]]-Table1[[#This Row],[Actual Key Comparison]]</f>
        <v>105299622</v>
      </c>
    </row>
    <row r="218" spans="1:6" x14ac:dyDescent="0.25">
      <c r="A218">
        <v>20</v>
      </c>
      <c r="B218">
        <v>7000300</v>
      </c>
      <c r="C218">
        <v>273011700</v>
      </c>
      <c r="D218">
        <v>153655224</v>
      </c>
      <c r="E218">
        <v>37149.536999999997</v>
      </c>
      <c r="F218">
        <f>Table1[[#This Row],[Theory key comparison]]-Table1[[#This Row],[Actual Key Comparison]]</f>
        <v>119356476</v>
      </c>
    </row>
    <row r="219" spans="1:6" x14ac:dyDescent="0.25">
      <c r="A219">
        <v>20</v>
      </c>
      <c r="B219">
        <v>8000200</v>
      </c>
      <c r="C219">
        <v>312007800</v>
      </c>
      <c r="D219">
        <v>179526174</v>
      </c>
      <c r="E219">
        <v>43757.438999999998</v>
      </c>
      <c r="F219">
        <f>Table1[[#This Row],[Theory key comparison]]-Table1[[#This Row],[Actual Key Comparison]]</f>
        <v>132481626</v>
      </c>
    </row>
    <row r="220" spans="1:6" x14ac:dyDescent="0.25">
      <c r="A220">
        <v>20</v>
      </c>
      <c r="B220">
        <v>9000100</v>
      </c>
      <c r="C220">
        <v>351003900</v>
      </c>
      <c r="D220">
        <v>206380815</v>
      </c>
      <c r="E220">
        <v>50225.599000000002</v>
      </c>
      <c r="F220">
        <f>Table1[[#This Row],[Theory key comparison]]-Table1[[#This Row],[Actual Key Comparison]]</f>
        <v>144623085</v>
      </c>
    </row>
    <row r="221" spans="1:6" x14ac:dyDescent="0.25">
      <c r="A221">
        <v>20</v>
      </c>
      <c r="B221">
        <v>10000000</v>
      </c>
      <c r="C221">
        <v>390000000</v>
      </c>
      <c r="D221">
        <v>234186090</v>
      </c>
      <c r="E221">
        <v>57090.622000000003</v>
      </c>
      <c r="F221">
        <f>Table1[[#This Row],[Theory key comparison]]-Table1[[#This Row],[Actual Key Comparison]]</f>
        <v>155813910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C(III)(AVG)</vt:lpstr>
      <vt:lpstr>C(iii)(ABS)</vt:lpstr>
      <vt:lpstr>C(i)</vt:lpstr>
      <vt:lpstr>D(key comparison)</vt:lpstr>
      <vt:lpstr>D(CPU)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#TAN RAE-WIN#</cp:lastModifiedBy>
  <dcterms:created xsi:type="dcterms:W3CDTF">2024-09-15T16:19:25Z</dcterms:created>
  <dcterms:modified xsi:type="dcterms:W3CDTF">2024-09-26T08:35:26Z</dcterms:modified>
</cp:coreProperties>
</file>