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7D54DC90-750E-4024-9DA6-9983A9C5CE7F}" xr6:coauthVersionLast="45" xr6:coauthVersionMax="45" xr10:uidLastSave="{00000000-0000-0000-0000-000000000000}"/>
  <bookViews>
    <workbookView xWindow="-120" yWindow="-120" windowWidth="29040" windowHeight="15840" activeTab="4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7" l="1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E29" i="7" l="1"/>
  <c r="G29" i="7"/>
  <c r="D28" i="7"/>
  <c r="D25" i="7"/>
  <c r="D24" i="7"/>
  <c r="D23" i="7"/>
  <c r="D20" i="7"/>
  <c r="D18" i="7"/>
  <c r="D16" i="7"/>
  <c r="D12" i="7"/>
  <c r="D10" i="7"/>
  <c r="D9" i="7"/>
  <c r="D4" i="7"/>
  <c r="D3" i="7"/>
  <c r="C2" i="7"/>
  <c r="D2" i="7" s="1"/>
  <c r="C29" i="7" l="1"/>
  <c r="M8" i="8" l="1"/>
  <c r="D11" i="4" l="1"/>
  <c r="C11" i="4"/>
  <c r="D8" i="4"/>
  <c r="C8" i="4"/>
  <c r="D5" i="4"/>
  <c r="C5" i="4"/>
  <c r="D2" i="4"/>
  <c r="C2" i="4"/>
  <c r="A5" i="4"/>
  <c r="A11" i="4" l="1"/>
  <c r="A8" i="4"/>
  <c r="A2" i="4"/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V3" i="8" l="1"/>
  <c r="X3" i="8" s="1"/>
  <c r="V4" i="8"/>
  <c r="Y3" i="8" s="1"/>
  <c r="X5" i="8" l="1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V5" i="8" l="1" a="1"/>
  <c r="V5" i="8" s="1"/>
  <c r="V6" i="8" a="1"/>
  <c r="V6" i="8" s="1"/>
  <c r="E7" i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<sst xmlns="http://schemas.openxmlformats.org/spreadsheetml/2006/main" count="303" uniqueCount="148">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</sst>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J20" sqref="J20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87" t="s">
        <v>94</v>
      </c>
      <c r="B1" s="88"/>
      <c r="C1" s="88"/>
      <c r="D1" s="88"/>
      <c r="E1" s="88"/>
      <c r="F1" s="88"/>
      <c r="G1" s="89"/>
      <c r="H1" s="87" t="s">
        <v>93</v>
      </c>
      <c r="I1" s="88"/>
      <c r="J1" s="88"/>
      <c r="K1" s="88"/>
      <c r="L1" s="88"/>
      <c r="M1" s="88"/>
      <c r="N1" s="89"/>
      <c r="O1" s="90" t="s">
        <v>96</v>
      </c>
      <c r="P1" s="91"/>
      <c r="Q1" s="81" t="s">
        <v>95</v>
      </c>
      <c r="R1" s="82"/>
      <c r="S1" s="83" t="s">
        <v>90</v>
      </c>
      <c r="T1" s="84"/>
      <c r="U1" s="85" t="s">
        <v>91</v>
      </c>
      <c r="V1" s="86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</v>
      </c>
      <c r="S2" s="60" t="s">
        <v>9</v>
      </c>
      <c r="T2" s="12"/>
      <c r="U2" s="68" t="s">
        <v>92</v>
      </c>
      <c r="V2" s="69">
        <f>VLOOKUP(T3,$H$3:$M$13,6,FALSE)</f>
        <v>1600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29</v>
      </c>
      <c r="U3" s="68" t="s">
        <v>102</v>
      </c>
      <c r="V3" s="69">
        <f>MOD(T6, V2)</f>
        <v>890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2490</v>
      </c>
      <c r="U4" s="68" t="s">
        <v>103</v>
      </c>
      <c r="V4" s="69">
        <f>MOD(T7, V2)</f>
        <v>1109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5909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1 + C4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98</v>
      </c>
      <c r="T6" s="76">
        <f>T4 * (1 - SUM(P:P))</f>
        <v>2490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4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104</v>
      </c>
      <c r="T7" s="76">
        <f>T5 * (1 - SUM(P:P))</f>
        <v>5909</v>
      </c>
      <c r="W7" s="57" t="s">
        <v>108</v>
      </c>
      <c r="X7" s="57" t="b">
        <f>AND(V3 &gt; VLOOKUP($T$3,$H$3:$M$13,4,FALSE),V3 &lt;= VLOOKUP($T$3,$H$3:$M$13,5,FALSE))</f>
        <v>1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464</v>
      </c>
      <c r="J12" s="61">
        <f t="shared" si="0"/>
        <v>928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300</v>
      </c>
      <c r="J13" s="61">
        <f t="shared" si="0"/>
        <v>764</v>
      </c>
      <c r="K13" s="61">
        <f>D13 * (1+SUM($R:$R))</f>
        <v>1228</v>
      </c>
      <c r="L13" s="61"/>
      <c r="M13" s="61"/>
      <c r="N13" s="58">
        <f t="shared" si="2"/>
        <v>400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B27" sqref="B27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93" t="s">
        <v>135</v>
      </c>
      <c r="C18" s="93"/>
      <c r="D18" s="93"/>
      <c r="E18" s="94"/>
    </row>
    <row r="19" spans="1:5" ht="20.25" customHeight="1" x14ac:dyDescent="0.25">
      <c r="A19" s="1" t="s">
        <v>117</v>
      </c>
      <c r="B19" s="92" t="s">
        <v>137</v>
      </c>
      <c r="C19" s="93"/>
      <c r="D19" s="93"/>
      <c r="E19" s="94"/>
    </row>
    <row r="20" spans="1:5" ht="20.25" customHeight="1" x14ac:dyDescent="0.25">
      <c r="A20" s="1" t="s">
        <v>118</v>
      </c>
      <c r="B20" s="92" t="s">
        <v>136</v>
      </c>
      <c r="C20" s="93"/>
      <c r="D20" s="93"/>
      <c r="E20" s="94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R16" sqref="R16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abSelected="1" workbookViewId="0">
      <pane xSplit="2" topLeftCell="C1" activePane="topRight" state="frozen"/>
      <selection pane="topRight" activeCell="G7" sqref="G7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1.285156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42" t="s">
        <v>55</v>
      </c>
      <c r="B1" s="143"/>
      <c r="C1" s="105" t="s">
        <v>146</v>
      </c>
      <c r="D1" s="106"/>
      <c r="E1" s="105" t="s">
        <v>147</v>
      </c>
      <c r="F1" s="106"/>
      <c r="G1" s="105" t="s">
        <v>145</v>
      </c>
      <c r="H1" s="106"/>
    </row>
    <row r="2" spans="1:8" ht="18" customHeight="1" x14ac:dyDescent="0.25">
      <c r="A2" s="119" t="s">
        <v>43</v>
      </c>
      <c r="B2" s="120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19" t="s">
        <v>61</v>
      </c>
      <c r="B3" s="120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23" t="s">
        <v>60</v>
      </c>
      <c r="B4" s="45" t="s">
        <v>63</v>
      </c>
      <c r="C4" s="24">
        <v>5092</v>
      </c>
      <c r="D4" s="107">
        <f>(C4/(1+C5)*(1+C5+C6)*(1+C7)*(1+C8))</f>
        <v>5092</v>
      </c>
      <c r="E4" s="24">
        <v>4353</v>
      </c>
      <c r="F4" s="107">
        <f>(E4/(1+E5)*(1+E5+E6)*(1+E7)*(1+E8))</f>
        <v>5005.95</v>
      </c>
      <c r="G4" s="24">
        <v>4353</v>
      </c>
      <c r="H4" s="107">
        <f>(G4/(1+G5)*(1+G5+G6)*(1+G7)*(1+G8))</f>
        <v>5005.95</v>
      </c>
    </row>
    <row r="5" spans="1:8" s="25" customFormat="1" ht="18" customHeight="1" x14ac:dyDescent="0.25">
      <c r="A5" s="124"/>
      <c r="B5" s="45" t="s">
        <v>44</v>
      </c>
      <c r="C5" s="26">
        <v>0</v>
      </c>
      <c r="D5" s="108"/>
      <c r="E5" s="26">
        <v>0</v>
      </c>
      <c r="F5" s="108"/>
      <c r="G5" s="26">
        <v>0</v>
      </c>
      <c r="H5" s="108"/>
    </row>
    <row r="6" spans="1:8" s="25" customFormat="1" ht="18" customHeight="1" x14ac:dyDescent="0.25">
      <c r="A6" s="124"/>
      <c r="B6" s="45" t="s">
        <v>45</v>
      </c>
      <c r="C6" s="27">
        <v>0</v>
      </c>
      <c r="D6" s="108"/>
      <c r="E6" s="27">
        <v>0</v>
      </c>
      <c r="F6" s="108"/>
      <c r="G6" s="27">
        <v>0</v>
      </c>
      <c r="H6" s="108"/>
    </row>
    <row r="7" spans="1:8" s="25" customFormat="1" ht="18" customHeight="1" x14ac:dyDescent="0.25">
      <c r="A7" s="124"/>
      <c r="B7" s="45" t="s">
        <v>56</v>
      </c>
      <c r="C7" s="27">
        <v>0</v>
      </c>
      <c r="D7" s="108"/>
      <c r="E7" s="27">
        <v>0.15</v>
      </c>
      <c r="F7" s="108"/>
      <c r="G7" s="27">
        <v>0.15</v>
      </c>
      <c r="H7" s="108"/>
    </row>
    <row r="8" spans="1:8" s="25" customFormat="1" ht="18" customHeight="1" x14ac:dyDescent="0.25">
      <c r="A8" s="125"/>
      <c r="B8" s="45" t="s">
        <v>57</v>
      </c>
      <c r="C8" s="27">
        <v>0</v>
      </c>
      <c r="D8" s="109"/>
      <c r="E8" s="27">
        <v>0</v>
      </c>
      <c r="F8" s="109"/>
      <c r="G8" s="27">
        <v>0</v>
      </c>
      <c r="H8" s="109"/>
    </row>
    <row r="9" spans="1:8" s="30" customFormat="1" ht="18" customHeight="1" x14ac:dyDescent="0.25">
      <c r="A9" s="138" t="s">
        <v>46</v>
      </c>
      <c r="B9" s="139"/>
      <c r="C9" s="28">
        <v>22.4</v>
      </c>
      <c r="D9" s="29">
        <f>C9</f>
        <v>22.4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40" t="s">
        <v>62</v>
      </c>
      <c r="B10" s="46" t="s">
        <v>68</v>
      </c>
      <c r="C10" s="31">
        <v>0</v>
      </c>
      <c r="D10" s="110">
        <f>1+((0.7+C11)*C10)</f>
        <v>1</v>
      </c>
      <c r="E10" s="31">
        <v>0</v>
      </c>
      <c r="F10" s="110">
        <f>1+((0.7+E11)*E10)</f>
        <v>1</v>
      </c>
      <c r="G10" s="31">
        <v>0</v>
      </c>
      <c r="H10" s="110">
        <f>1+((0.7+G11)*G10)</f>
        <v>1</v>
      </c>
    </row>
    <row r="11" spans="1:8" s="32" customFormat="1" ht="18" customHeight="1" x14ac:dyDescent="0.25">
      <c r="A11" s="141"/>
      <c r="B11" s="46" t="s">
        <v>42</v>
      </c>
      <c r="C11" s="33">
        <v>0</v>
      </c>
      <c r="D11" s="111"/>
      <c r="E11" s="33">
        <v>0</v>
      </c>
      <c r="F11" s="111"/>
      <c r="G11" s="33">
        <v>0</v>
      </c>
      <c r="H11" s="111"/>
    </row>
    <row r="12" spans="1:8" s="35" customFormat="1" ht="18" customHeight="1" x14ac:dyDescent="0.25">
      <c r="A12" s="133" t="s">
        <v>64</v>
      </c>
      <c r="B12" s="47" t="s">
        <v>47</v>
      </c>
      <c r="C12" s="34">
        <v>0.2</v>
      </c>
      <c r="D12" s="112">
        <f>(1+C12+C13)*(1+C14)*(1+C15)</f>
        <v>1.2</v>
      </c>
      <c r="E12" s="34">
        <v>0</v>
      </c>
      <c r="F12" s="112">
        <f>(1+E12+E13)*(1+E14)*(1+E15)</f>
        <v>1.1499999999999999</v>
      </c>
      <c r="G12" s="34">
        <v>0</v>
      </c>
      <c r="H12" s="112">
        <f>(1+G12+G13)*(1+G14)*(1+G15)</f>
        <v>1.1499999999999999</v>
      </c>
    </row>
    <row r="13" spans="1:8" s="35" customFormat="1" ht="18" customHeight="1" x14ac:dyDescent="0.25">
      <c r="A13" s="134"/>
      <c r="B13" s="47" t="s">
        <v>48</v>
      </c>
      <c r="C13" s="34">
        <v>0</v>
      </c>
      <c r="D13" s="113"/>
      <c r="E13" s="34">
        <v>0</v>
      </c>
      <c r="F13" s="113"/>
      <c r="G13" s="34">
        <v>0</v>
      </c>
      <c r="H13" s="113"/>
    </row>
    <row r="14" spans="1:8" s="35" customFormat="1" ht="18" customHeight="1" x14ac:dyDescent="0.25">
      <c r="A14" s="134"/>
      <c r="B14" s="47" t="s">
        <v>69</v>
      </c>
      <c r="C14" s="34">
        <v>0</v>
      </c>
      <c r="D14" s="113"/>
      <c r="E14" s="34">
        <v>0.15</v>
      </c>
      <c r="F14" s="113"/>
      <c r="G14" s="34">
        <v>0.15</v>
      </c>
      <c r="H14" s="113"/>
    </row>
    <row r="15" spans="1:8" s="35" customFormat="1" ht="18" customHeight="1" x14ac:dyDescent="0.25">
      <c r="A15" s="135"/>
      <c r="B15" s="47" t="s">
        <v>70</v>
      </c>
      <c r="C15" s="34">
        <v>0</v>
      </c>
      <c r="D15" s="114"/>
      <c r="E15" s="34">
        <v>0</v>
      </c>
      <c r="F15" s="114"/>
      <c r="G15" s="34">
        <v>0</v>
      </c>
      <c r="H15" s="114"/>
    </row>
    <row r="16" spans="1:8" s="37" customFormat="1" ht="18" customHeight="1" x14ac:dyDescent="0.25">
      <c r="A16" s="136" t="s">
        <v>65</v>
      </c>
      <c r="B16" s="48" t="s">
        <v>58</v>
      </c>
      <c r="C16" s="36">
        <v>0</v>
      </c>
      <c r="D16" s="115">
        <f>(1+C16)*(1+C17)</f>
        <v>1</v>
      </c>
      <c r="E16" s="36">
        <v>0</v>
      </c>
      <c r="F16" s="115">
        <f>(1+E16)*(1+E17)</f>
        <v>1</v>
      </c>
      <c r="G16" s="36">
        <v>0</v>
      </c>
      <c r="H16" s="115">
        <f>(1+G16)*(1+G17)</f>
        <v>1</v>
      </c>
    </row>
    <row r="17" spans="1:8" s="37" customFormat="1" ht="18" customHeight="1" x14ac:dyDescent="0.25">
      <c r="A17" s="137"/>
      <c r="B17" s="48" t="s">
        <v>49</v>
      </c>
      <c r="C17" s="36">
        <v>0</v>
      </c>
      <c r="D17" s="116"/>
      <c r="E17" s="36">
        <v>0</v>
      </c>
      <c r="F17" s="116"/>
      <c r="G17" s="36">
        <v>0</v>
      </c>
      <c r="H17" s="116"/>
    </row>
    <row r="18" spans="1:8" s="39" customFormat="1" ht="18" customHeight="1" x14ac:dyDescent="0.25">
      <c r="A18" s="128" t="s">
        <v>66</v>
      </c>
      <c r="B18" s="49" t="s">
        <v>67</v>
      </c>
      <c r="C18" s="38">
        <v>1.5</v>
      </c>
      <c r="D18" s="95">
        <f>C18+C19</f>
        <v>1.5</v>
      </c>
      <c r="E18" s="38">
        <v>1.5</v>
      </c>
      <c r="F18" s="95">
        <f>E18+E19</f>
        <v>1.5</v>
      </c>
      <c r="G18" s="38">
        <v>1.5</v>
      </c>
      <c r="H18" s="95">
        <f>G18+G19</f>
        <v>1.5</v>
      </c>
    </row>
    <row r="19" spans="1:8" s="39" customFormat="1" ht="18" customHeight="1" x14ac:dyDescent="0.25">
      <c r="A19" s="129"/>
      <c r="B19" s="49" t="s">
        <v>59</v>
      </c>
      <c r="C19" s="40">
        <v>0</v>
      </c>
      <c r="D19" s="96"/>
      <c r="E19" s="40">
        <v>0</v>
      </c>
      <c r="F19" s="96"/>
      <c r="G19" s="40">
        <v>0</v>
      </c>
      <c r="H19" s="96"/>
    </row>
    <row r="20" spans="1:8" s="42" customFormat="1" ht="18" customHeight="1" x14ac:dyDescent="0.25">
      <c r="A20" s="130" t="s">
        <v>72</v>
      </c>
      <c r="B20" s="50" t="s">
        <v>71</v>
      </c>
      <c r="C20" s="41">
        <v>0</v>
      </c>
      <c r="D20" s="97">
        <f>1+C20*(0.2+C21+C22)</f>
        <v>1</v>
      </c>
      <c r="E20" s="41">
        <v>0</v>
      </c>
      <c r="F20" s="97">
        <f>1+E20*(0.2+E21+E22)</f>
        <v>1</v>
      </c>
      <c r="G20" s="41">
        <v>0</v>
      </c>
      <c r="H20" s="97">
        <f>1+G20*(0.2+G21+G22)</f>
        <v>1</v>
      </c>
    </row>
    <row r="21" spans="1:8" s="42" customFormat="1" ht="18" customHeight="1" x14ac:dyDescent="0.25">
      <c r="A21" s="131"/>
      <c r="B21" s="50" t="s">
        <v>50</v>
      </c>
      <c r="C21" s="41">
        <v>0.5</v>
      </c>
      <c r="D21" s="98"/>
      <c r="E21" s="41">
        <v>0.5</v>
      </c>
      <c r="F21" s="98"/>
      <c r="G21" s="41">
        <v>0.5</v>
      </c>
      <c r="H21" s="98"/>
    </row>
    <row r="22" spans="1:8" s="42" customFormat="1" ht="18" customHeight="1" x14ac:dyDescent="0.25">
      <c r="A22" s="132"/>
      <c r="B22" s="50" t="s">
        <v>51</v>
      </c>
      <c r="C22" s="41">
        <v>0</v>
      </c>
      <c r="D22" s="99"/>
      <c r="E22" s="41">
        <v>0</v>
      </c>
      <c r="F22" s="99"/>
      <c r="G22" s="41">
        <v>0</v>
      </c>
      <c r="H22" s="99"/>
    </row>
    <row r="23" spans="1:8" ht="18" customHeight="1" x14ac:dyDescent="0.25">
      <c r="A23" s="119" t="s">
        <v>73</v>
      </c>
      <c r="B23" s="120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21" t="s">
        <v>52</v>
      </c>
      <c r="B24" s="122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23" t="s">
        <v>53</v>
      </c>
      <c r="B25" s="45" t="s">
        <v>75</v>
      </c>
      <c r="C25" s="24">
        <v>0</v>
      </c>
      <c r="D25" s="100">
        <f>(1-(1-C26)*C25)*(1-C27)</f>
        <v>1</v>
      </c>
      <c r="E25" s="24">
        <v>0</v>
      </c>
      <c r="F25" s="100">
        <f>(1-(1-E26)*E25)*(1-E27)</f>
        <v>1</v>
      </c>
      <c r="G25" s="24">
        <v>0</v>
      </c>
      <c r="H25" s="100">
        <f>(1-(1-G26)*G25)*(1-G27)</f>
        <v>1</v>
      </c>
    </row>
    <row r="26" spans="1:8" s="25" customFormat="1" ht="18" customHeight="1" x14ac:dyDescent="0.25">
      <c r="A26" s="124"/>
      <c r="B26" s="45" t="s">
        <v>74</v>
      </c>
      <c r="C26" s="24">
        <v>0.6</v>
      </c>
      <c r="D26" s="101"/>
      <c r="E26" s="24">
        <v>0.6</v>
      </c>
      <c r="F26" s="101"/>
      <c r="G26" s="24">
        <v>0.6</v>
      </c>
      <c r="H26" s="101"/>
    </row>
    <row r="27" spans="1:8" s="25" customFormat="1" ht="18" customHeight="1" x14ac:dyDescent="0.25">
      <c r="A27" s="125"/>
      <c r="B27" s="45" t="s">
        <v>37</v>
      </c>
      <c r="C27" s="27">
        <v>0</v>
      </c>
      <c r="D27" s="102"/>
      <c r="E27" s="27">
        <v>0</v>
      </c>
      <c r="F27" s="102"/>
      <c r="G27" s="27">
        <v>0</v>
      </c>
      <c r="H27" s="102"/>
    </row>
    <row r="28" spans="1:8" s="39" customFormat="1" ht="18" customHeight="1" x14ac:dyDescent="0.25">
      <c r="A28" s="126" t="s">
        <v>76</v>
      </c>
      <c r="B28" s="127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17" t="s">
        <v>54</v>
      </c>
      <c r="B29" s="118"/>
      <c r="C29" s="103">
        <f>D2*D3*D4*D9*D10*D12*D16*D18*D20*D23/D24/D25*D28</f>
        <v>34218.240000000005</v>
      </c>
      <c r="D29" s="104"/>
      <c r="E29" s="103">
        <f>F2*F3*F4*F9*F10*F12*F16*F18*F20*F23/F24/F25*F28</f>
        <v>41967.381825000004</v>
      </c>
      <c r="F29" s="104"/>
      <c r="G29" s="103">
        <f>H2*H3*H4*H9*H10*H12*H16*H18*H20*H23/H24/H25*H28</f>
        <v>45637.368918750006</v>
      </c>
      <c r="H29" s="104"/>
    </row>
    <row r="30" spans="1:8" ht="18" customHeight="1" x14ac:dyDescent="0.25">
      <c r="C30" s="20" t="s">
        <v>138</v>
      </c>
      <c r="D30" s="20">
        <v>36488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D4:D8"/>
    <mergeCell ref="D10:D11"/>
    <mergeCell ref="A1:B1"/>
    <mergeCell ref="A2:B2"/>
    <mergeCell ref="A3:B3"/>
    <mergeCell ref="C1:D1"/>
    <mergeCell ref="A18:A19"/>
    <mergeCell ref="A20:A22"/>
    <mergeCell ref="A12:A15"/>
    <mergeCell ref="A16:A17"/>
    <mergeCell ref="A4:A8"/>
    <mergeCell ref="A9:B9"/>
    <mergeCell ref="A10:A11"/>
    <mergeCell ref="A29:B29"/>
    <mergeCell ref="A23:B23"/>
    <mergeCell ref="A24:B24"/>
    <mergeCell ref="A25:A27"/>
    <mergeCell ref="A28:B28"/>
    <mergeCell ref="C29:D29"/>
    <mergeCell ref="D12:D15"/>
    <mergeCell ref="D16:D17"/>
    <mergeCell ref="D18:D19"/>
    <mergeCell ref="D20:D22"/>
    <mergeCell ref="D25:D2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F18:F19"/>
    <mergeCell ref="F20:F22"/>
    <mergeCell ref="F25:F27"/>
    <mergeCell ref="E29:F29"/>
    <mergeCell ref="E1:F1"/>
    <mergeCell ref="F4:F8"/>
    <mergeCell ref="F10:F11"/>
    <mergeCell ref="F12:F15"/>
    <mergeCell ref="F16:F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2020-12-07T06:11:47Z</dcterms:modified>
</cp:coreProperties>
</file>