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APP1\Simulations\"/>
    </mc:Choice>
  </mc:AlternateContent>
  <xr:revisionPtr revIDLastSave="0" documentId="13_ncr:1_{0912118F-23A9-4992-84C0-E01F7658BDC0}" xr6:coauthVersionLast="47" xr6:coauthVersionMax="47" xr10:uidLastSave="{00000000-0000-0000-0000-000000000000}"/>
  <bookViews>
    <workbookView xWindow="-25320" yWindow="5655" windowWidth="25440" windowHeight="15270" activeTab="1" xr2:uid="{F6E68F60-B857-4FD9-B818-9D3C7F79BCB1}"/>
  </bookViews>
  <sheets>
    <sheet name="RC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1" i="2"/>
  <c r="D15" i="2" s="1"/>
  <c r="E7" i="2"/>
  <c r="E8" i="2" s="1"/>
  <c r="F7" i="2"/>
  <c r="F8" i="2" s="1"/>
  <c r="F6" i="2"/>
  <c r="D7" i="2"/>
  <c r="D8" i="2" s="1"/>
  <c r="B6" i="2"/>
  <c r="B3" i="2"/>
  <c r="D4" i="1"/>
  <c r="C7" i="1"/>
  <c r="C3" i="1"/>
  <c r="D3" i="1" s="1"/>
  <c r="D2" i="1"/>
  <c r="C2" i="1"/>
  <c r="D1" i="1"/>
  <c r="K1" i="1" l="1"/>
  <c r="K2" i="1" s="1"/>
  <c r="B7" i="1" s="1"/>
  <c r="D7" i="1" s="1"/>
  <c r="H1" i="1"/>
  <c r="H2" i="1" s="1"/>
  <c r="B8" i="1" s="1"/>
</calcChain>
</file>

<file path=xl/sharedStrings.xml><?xml version="1.0" encoding="utf-8"?>
<sst xmlns="http://schemas.openxmlformats.org/spreadsheetml/2006/main" count="18" uniqueCount="18">
  <si>
    <t>L</t>
  </si>
  <si>
    <t>R</t>
  </si>
  <si>
    <t>C</t>
  </si>
  <si>
    <t>L/C</t>
  </si>
  <si>
    <t>SQRT(L/C)</t>
  </si>
  <si>
    <t>f</t>
  </si>
  <si>
    <t>LC</t>
  </si>
  <si>
    <t>SQRT(LC)</t>
  </si>
  <si>
    <t>Q</t>
  </si>
  <si>
    <t>L_DCR</t>
  </si>
  <si>
    <t>Vout</t>
  </si>
  <si>
    <t>Vin</t>
  </si>
  <si>
    <t>Gain</t>
  </si>
  <si>
    <t>Rf</t>
  </si>
  <si>
    <t>Rg</t>
  </si>
  <si>
    <t>Rin</t>
  </si>
  <si>
    <t>Imp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</si>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</sst>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8B58-4CF3-4C74-B0B9-71C6587E5D4B}">
  <dimension ref="A1:K8"/>
  <sheetViews>
    <sheetView zoomScale="145" zoomScaleNormal="145" workbookViewId="0">
      <selection activeCell="B1" sqref="B1"/>
    </sheetView>
  </sheetViews>
  <sheetFormatPr defaultRowHeight="15" x14ac:dyDescent="0.25"/>
  <cols>
    <col min="1" max="1" width="14.140625" bestFit="1" customWidth="1"/>
    <col min="3" max="3" width="12" bestFit="1" customWidth="1"/>
    <col min="5" max="5" width="12.85546875" bestFit="1" customWidth="1"/>
    <col min="11" max="11" width="12" bestFit="1" customWidth="1"/>
  </cols>
  <sheetData>
    <row r="1" spans="1:11" x14ac:dyDescent="0.25">
      <c r="A1" t="s">
        <v>1</v>
      </c>
      <c r="B1">
        <v>10</v>
      </c>
      <c r="C1">
        <v>1</v>
      </c>
      <c r="D1">
        <f>C1 * B1</f>
        <v>10</v>
      </c>
      <c r="G1" t="s">
        <v>3</v>
      </c>
      <c r="H1">
        <f>D2 / D3</f>
        <v>142.42424242424244</v>
      </c>
      <c r="J1" t="s">
        <v>6</v>
      </c>
      <c r="K1">
        <f>D2 * D3</f>
        <v>1.5510000000000001E-17</v>
      </c>
    </row>
    <row r="2" spans="1:11" x14ac:dyDescent="0.25">
      <c r="A2" t="s">
        <v>0</v>
      </c>
      <c r="B2">
        <v>47</v>
      </c>
      <c r="C2">
        <f>10^-9</f>
        <v>1.0000000000000001E-9</v>
      </c>
      <c r="D2">
        <f t="shared" ref="D2:D3" si="0">C2 * B2</f>
        <v>4.7000000000000004E-8</v>
      </c>
      <c r="G2" t="s">
        <v>4</v>
      </c>
      <c r="H2">
        <f>SQRT(H1)</f>
        <v>11.934162828797101</v>
      </c>
      <c r="J2" t="s">
        <v>7</v>
      </c>
      <c r="K2">
        <f>SQRT(K1)</f>
        <v>3.9382737335030439E-9</v>
      </c>
    </row>
    <row r="3" spans="1:11" x14ac:dyDescent="0.25">
      <c r="A3" t="s">
        <v>2</v>
      </c>
      <c r="B3">
        <v>330</v>
      </c>
      <c r="C3">
        <f>10^-12</f>
        <v>9.9999999999999998E-13</v>
      </c>
      <c r="D3">
        <f t="shared" si="0"/>
        <v>3.3E-10</v>
      </c>
    </row>
    <row r="4" spans="1:11" x14ac:dyDescent="0.25">
      <c r="A4" t="s">
        <v>9</v>
      </c>
      <c r="B4">
        <v>2</v>
      </c>
      <c r="D4">
        <f>B4</f>
        <v>2</v>
      </c>
    </row>
    <row r="7" spans="1:11" x14ac:dyDescent="0.25">
      <c r="A7" t="s">
        <v>5</v>
      </c>
      <c r="B7">
        <f>1 / (2 * 3.14159265 * K2)</f>
        <v>40412361.87312711</v>
      </c>
      <c r="C7">
        <f>10^6</f>
        <v>1000000</v>
      </c>
      <c r="D7">
        <f>B7 / C7</f>
        <v>40.412361873127111</v>
      </c>
    </row>
    <row r="8" spans="1:11" x14ac:dyDescent="0.25">
      <c r="A8" t="s">
        <v>8</v>
      </c>
      <c r="B8">
        <f>1/(B1 + B4) * H2</f>
        <v>0.99451356906642507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0E07-F387-43E9-A1AE-65552B2F3B96}">
  <dimension ref="A1:F15"/>
  <sheetViews>
    <sheetView tabSelected="1" topLeftCell="A7" zoomScale="250" zoomScaleNormal="250" workbookViewId="0">
      <selection activeCell="B13" sqref="B13"/>
    </sheetView>
  </sheetViews>
  <sheetFormatPr defaultRowHeight="15" x14ac:dyDescent="0.25"/>
  <sheetData>
    <row r="1" spans="1:6" x14ac:dyDescent="0.25">
      <c r="A1" t="s">
        <v>10</v>
      </c>
      <c r="B1">
        <v>3</v>
      </c>
    </row>
    <row r="2" spans="1:6" x14ac:dyDescent="0.25">
      <c r="A2" t="s">
        <v>11</v>
      </c>
      <c r="B2">
        <v>2.5</v>
      </c>
    </row>
    <row r="3" spans="1:6" x14ac:dyDescent="0.25">
      <c r="A3" t="s">
        <v>12</v>
      </c>
      <c r="B3">
        <f>B1/B2</f>
        <v>1.2</v>
      </c>
    </row>
    <row r="4" spans="1:6" x14ac:dyDescent="0.25">
      <c r="A4" t="s">
        <v>14</v>
      </c>
      <c r="B4">
        <v>330</v>
      </c>
    </row>
    <row r="6" spans="1:6" x14ac:dyDescent="0.25">
      <c r="A6" t="s">
        <v>13</v>
      </c>
      <c r="B6">
        <f>B1 * B4 / B2</f>
        <v>396</v>
      </c>
      <c r="D6">
        <v>392</v>
      </c>
      <c r="E6">
        <v>402</v>
      </c>
      <c r="F6">
        <f>768 / 2</f>
        <v>384</v>
      </c>
    </row>
    <row r="7" spans="1:6" x14ac:dyDescent="0.25">
      <c r="D7">
        <f>D6/$B$4</f>
        <v>1.187878787878788</v>
      </c>
      <c r="E7">
        <f t="shared" ref="E7:F7" si="0">E6/$B$4</f>
        <v>1.2181818181818183</v>
      </c>
      <c r="F7">
        <f t="shared" si="0"/>
        <v>1.1636363636363636</v>
      </c>
    </row>
    <row r="8" spans="1:6" x14ac:dyDescent="0.25">
      <c r="D8">
        <f>$B$2 * D7</f>
        <v>2.9696969696969697</v>
      </c>
      <c r="E8">
        <f t="shared" ref="E8:F8" si="1">$B$2 * E7</f>
        <v>3.0454545454545459</v>
      </c>
      <c r="F8">
        <f t="shared" si="1"/>
        <v>2.9090909090909092</v>
      </c>
    </row>
    <row r="11" spans="1:6" x14ac:dyDescent="0.25">
      <c r="A11" t="s">
        <v>15</v>
      </c>
      <c r="B11">
        <f>B4/(1-F6/(2*(B4+F6)))</f>
        <v>451.37931034482756</v>
      </c>
    </row>
    <row r="12" spans="1:6" x14ac:dyDescent="0.25">
      <c r="A12" t="s">
        <v>16</v>
      </c>
      <c r="B12">
        <v>50</v>
      </c>
    </row>
    <row r="13" spans="1:6" x14ac:dyDescent="0.25">
      <c r="A13" t="s">
        <v>17</v>
      </c>
      <c r="B13">
        <f>1/ABS(1/B12-1/B11)</f>
        <v>56.228522336769757</v>
      </c>
      <c r="D13">
        <v>56.2</v>
      </c>
    </row>
    <row r="15" spans="1:6" x14ac:dyDescent="0.25">
      <c r="D15">
        <f xml:space="preserve"> 1 / (1 / B11 + 1 / D13)</f>
        <v>49.97744534572481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2024-01-26T16:40:07Z</dcterms:created>
  <dcterms:modified xsi:type="dcterms:W3CDTF">2024-01-27T07:14:15Z</dcterms:modified>
</cp:coreProperties>
</file>