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ctm\OneDrive\Ambiente de Trabalho\UNI\AAD\projetoAAD\proj2AAD\"/>
    </mc:Choice>
  </mc:AlternateContent>
  <xr:revisionPtr revIDLastSave="0" documentId="13_ncr:1_{0F7E8B24-F57C-4AB8-80C7-AE474B8E82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3" i="1"/>
  <c r="A4" i="1"/>
  <c r="A5" i="1"/>
  <c r="A6" i="1"/>
  <c r="A7" i="1"/>
  <c r="A8" i="1"/>
  <c r="A9" i="1"/>
  <c r="A10" i="1"/>
  <c r="A11" i="1"/>
  <c r="A12" i="1"/>
  <c r="A2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<sst xmlns="http://schemas.openxmlformats.org/spreadsheetml/2006/main" count="187" uniqueCount="64">
  <si>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</si>
  <si>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</si>
  <si>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</si>
  <si>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</si>
  <si>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</si>
  <si>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</si>
  <si>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</si>
  <si>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</si>
  <si>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</si>
  <si>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</si>
  <si>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</si>
  <si>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</si>
  <si>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</si>
  <si>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</si>
  <si>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</si>
  <si>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</si>
  <si>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</si>
  <si>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</si>
  <si>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</si>
  <si>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</si>
  <si>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</si>
  <si>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</si>
  <si>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</si>
  <si>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</si>
  <si>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</si>
  <si>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</si>
  <si>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</si>
  <si>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</si>
  <si>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</si>
  <si>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</si>
  <si>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</si>
  <si>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</si>
  <si>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</si>
  <si>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</si>
  <si>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</si>
  <si>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</si>
  <si>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</si>
  <si>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</si>
  <si>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</si>
  <si>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</si>
  <si>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</si>
  <si>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</si>
  <si>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Faltam estas 2 tabelas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</si>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</sst>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"/>
          <c:min val="0.1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Colunas!$E$25:$E$30</c:f>
              <c:strCache>
                <c:ptCount val="6"/>
                <c:pt idx="0">
                  <c:v>&lt;&lt;&lt;(32,1,1),(32,1,1)&gt;&gt;&gt;</c:v>
                </c:pt>
                <c:pt idx="1">
                  <c:v>&lt;&lt;&lt;(16,2,1), (32,1,1)&gt;&gt;&gt;</c:v>
                </c:pt>
                <c:pt idx="2">
                  <c:v>&lt;&lt;&lt;(8,4,1), (32,1,1)&gt;&gt;&gt;</c:v>
                </c:pt>
                <c:pt idx="3">
                  <c:v>&lt;&lt;&lt;(4,8,1), (32,1,1)&gt;&gt;&gt;</c:v>
                </c:pt>
                <c:pt idx="4">
                  <c:v>&lt;&lt;&lt;(2,16,1), (32,1,1)&gt;&gt;&gt;</c:v>
                </c:pt>
                <c:pt idx="5">
                  <c:v>&lt;&lt;&lt;(1,32,1), (32,1,1)&gt;&gt;&gt;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D-4BC8-A58A-EBA94214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Media Varia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Colunas!$E$17:$E$22</c:f>
              <c:strCache>
                <c:ptCount val="6"/>
                <c:pt idx="0">
                  <c:v>&lt;&lt;&lt;(32,1,1),(32,1,1)&gt;&gt;&gt;</c:v>
                </c:pt>
                <c:pt idx="1">
                  <c:v>&lt;&lt;&lt;(32,1,1), (16,2,1)&gt;&gt;&gt;</c:v>
                </c:pt>
                <c:pt idx="2">
                  <c:v>&lt;&lt;&lt;(32,1,1), (8,4,1)&gt;&gt;&gt;</c:v>
                </c:pt>
                <c:pt idx="3">
                  <c:v>&lt;&lt;&lt;(32,1,1), (4,8,1)&gt;&gt;&gt;</c:v>
                </c:pt>
                <c:pt idx="4">
                  <c:v>&lt;&lt;&lt;(32,1,1), (2,16,1)&gt;&gt;&gt;</c:v>
                </c:pt>
                <c:pt idx="5">
                  <c:v>&lt;&lt;&lt;(32,1,1), (1,32,1)&gt;&gt;&gt;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09C-B5BB-037851AA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221096</xdr:colOff>
      <xdr:row>33</xdr:row>
      <xdr:rowOff>65725</xdr:rowOff>
    </xdr:from>
    <xdr:to>
      <xdr:col>21</xdr:col>
      <xdr:colOff>435940</xdr:colOff>
      <xdr:row>46</xdr:row>
      <xdr:rowOff>128900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587828</xdr:colOff>
      <xdr:row>49</xdr:row>
      <xdr:rowOff>174172</xdr:rowOff>
    </xdr:from>
    <xdr:to>
      <xdr:col>30</xdr:col>
      <xdr:colOff>85947</xdr:colOff>
      <xdr:row>63</xdr:row>
      <xdr:rowOff>11383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CE8918-8C02-47C9-B04E-0A244C2D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E38" zoomScale="70" zoomScaleNormal="70" workbookViewId="0">
      <selection activeCell="AD68" sqref="AD68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A2">
        <f t="shared" ref="A2:A12" si="0">2^C4</f>
        <v>1</v>
      </c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1"/>
      <c r="O2" s="1"/>
      <c r="P2" s="1"/>
    </row>
    <row r="3" spans="1:16" x14ac:dyDescent="0.3">
      <c r="A3">
        <f t="shared" si="0"/>
        <v>2</v>
      </c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>
        <f t="shared" si="0"/>
        <v>4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>
        <f t="shared" si="0"/>
        <v>8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>
        <f t="shared" si="0"/>
        <v>16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4">
        <f t="shared" ref="M6:M9" si="3">M5/2</f>
        <v>5.8955E-2</v>
      </c>
      <c r="N6" s="1"/>
      <c r="P6" s="1"/>
    </row>
    <row r="7" spans="1:16" x14ac:dyDescent="0.3">
      <c r="A7">
        <f t="shared" si="0"/>
        <v>32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4">
        <f t="shared" si="3"/>
        <v>2.94775E-2</v>
      </c>
      <c r="N7" s="1"/>
      <c r="P7" s="1"/>
    </row>
    <row r="8" spans="1:16" x14ac:dyDescent="0.3">
      <c r="A8">
        <f t="shared" si="0"/>
        <v>64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4">
        <f t="shared" si="3"/>
        <v>1.473875E-2</v>
      </c>
      <c r="N8" s="1"/>
      <c r="P8" s="1"/>
    </row>
    <row r="9" spans="1:16" x14ac:dyDescent="0.3">
      <c r="A9">
        <f t="shared" si="0"/>
        <v>128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1"/>
        <v>0.14287999999999998</v>
      </c>
      <c r="K9" s="35">
        <f t="shared" si="2"/>
        <v>4.6043457732885401E-4</v>
      </c>
      <c r="L9" s="35">
        <f>Tabela4[[#This Row],[Media]]/Tabela4[[#This Row],[Desvio Padrao]]</f>
        <v>310.31553022993637</v>
      </c>
      <c r="M9" s="34">
        <f t="shared" si="3"/>
        <v>7.3693750000000001E-3</v>
      </c>
      <c r="N9" s="1"/>
      <c r="P9" s="1"/>
    </row>
    <row r="10" spans="1:16" x14ac:dyDescent="0.3">
      <c r="A10">
        <f t="shared" si="0"/>
        <v>256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>
        <f t="shared" si="0"/>
        <v>512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4">
        <f t="shared" ref="M11:M14" si="4">0.0073694</f>
        <v>7.3693999999999999E-3</v>
      </c>
      <c r="N11" s="1"/>
      <c r="P11" s="1"/>
    </row>
    <row r="12" spans="1:16" x14ac:dyDescent="0.3">
      <c r="A12">
        <f t="shared" si="0"/>
        <v>1024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4">
        <f t="shared" si="4"/>
        <v>7.3693999999999999E-3</v>
      </c>
      <c r="N12" s="1"/>
      <c r="P12" s="1"/>
    </row>
    <row r="13" spans="1:16" x14ac:dyDescent="0.3"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4">
        <f t="shared" si="4"/>
        <v>7.3693999999999999E-3</v>
      </c>
      <c r="N13" s="1"/>
      <c r="P13" s="1"/>
    </row>
    <row r="14" spans="1:16" x14ac:dyDescent="0.3"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4">
        <f t="shared" si="4"/>
        <v>7.3693999999999999E-3</v>
      </c>
      <c r="N14" s="1"/>
      <c r="P14" s="1"/>
    </row>
    <row r="15" spans="1:16" x14ac:dyDescent="0.3"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5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14" x14ac:dyDescent="0.3">
      <c r="A17" s="51"/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5">AVERAGE(F17:J17)</f>
        <v>0.14287999999999998</v>
      </c>
      <c r="L17" s="36">
        <f t="shared" ref="L17:L22" si="6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14" x14ac:dyDescent="0.3">
      <c r="A18" s="51"/>
      <c r="B18" s="2">
        <v>5</v>
      </c>
      <c r="C18" s="25">
        <v>4</v>
      </c>
      <c r="D18" s="18">
        <v>1</v>
      </c>
      <c r="E18" s="1" t="s">
        <v>55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5"/>
        <v>0.16064000000000001</v>
      </c>
      <c r="L18" s="38">
        <f t="shared" si="6"/>
        <v>6.8774995456198206E-4</v>
      </c>
      <c r="M18" s="39">
        <f>Tabela1[[#This Row],[Media]]/Tabela1[[#This Row],[Desvio Padrao]]</f>
        <v>233.57326152396374</v>
      </c>
      <c r="N18" s="1"/>
    </row>
    <row r="19" spans="1:14" x14ac:dyDescent="0.3">
      <c r="A19" s="51"/>
      <c r="B19" s="2">
        <v>5</v>
      </c>
      <c r="C19" s="25">
        <v>3</v>
      </c>
      <c r="D19" s="18">
        <v>2</v>
      </c>
      <c r="E19" s="1" t="s">
        <v>45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5"/>
        <v>0.16004000000000002</v>
      </c>
      <c r="L19" s="40">
        <f t="shared" si="6"/>
        <v>1.0644247272588116E-3</v>
      </c>
      <c r="M19" s="41">
        <f>Tabela1[[#This Row],[Media]]/Tabela1[[#This Row],[Desvio Padrao]]</f>
        <v>150.35351575507582</v>
      </c>
      <c r="N19" s="1"/>
    </row>
    <row r="20" spans="1:14" x14ac:dyDescent="0.3">
      <c r="A20" s="51"/>
      <c r="B20" s="2">
        <v>5</v>
      </c>
      <c r="C20" s="25">
        <v>2</v>
      </c>
      <c r="D20" s="18">
        <v>3</v>
      </c>
      <c r="E20" s="1" t="s">
        <v>56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5"/>
        <v>0.15951999999999997</v>
      </c>
      <c r="L20" s="38">
        <f t="shared" si="6"/>
        <v>5.1185935568278176E-4</v>
      </c>
      <c r="M20" s="39">
        <f>Tabela1[[#This Row],[Media]]/Tabela1[[#This Row],[Desvio Padrao]]</f>
        <v>311.64810846763231</v>
      </c>
      <c r="N20" s="1"/>
    </row>
    <row r="21" spans="1:14" x14ac:dyDescent="0.3">
      <c r="A21" s="51"/>
      <c r="B21" s="2">
        <v>5</v>
      </c>
      <c r="C21" s="25">
        <v>1</v>
      </c>
      <c r="D21" s="18">
        <v>4</v>
      </c>
      <c r="E21" s="1" t="s">
        <v>57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5"/>
        <v>0.17078000000000002</v>
      </c>
      <c r="L21" s="40">
        <f t="shared" si="6"/>
        <v>4.9193495504995673E-4</v>
      </c>
      <c r="M21" s="41">
        <f>Tabela1[[#This Row],[Media]]/Tabela1[[#This Row],[Desvio Padrao]]</f>
        <v>347.15971745219252</v>
      </c>
      <c r="N21" s="1"/>
    </row>
    <row r="22" spans="1:14" x14ac:dyDescent="0.3">
      <c r="A22" s="52"/>
      <c r="B22" s="2">
        <v>5</v>
      </c>
      <c r="C22" s="25">
        <v>0</v>
      </c>
      <c r="D22" s="22">
        <v>5</v>
      </c>
      <c r="E22" s="1" t="s">
        <v>58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52"/>
      <c r="B23" s="6"/>
      <c r="L23" s="1"/>
      <c r="M23" s="3"/>
      <c r="N23" s="1"/>
    </row>
    <row r="24" spans="1:14" x14ac:dyDescent="0.3">
      <c r="A24" s="52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14" x14ac:dyDescent="0.3">
      <c r="A25" s="52"/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7">AVERAGE(F25:J25)</f>
        <v>0.14287999999999998</v>
      </c>
      <c r="L25" s="36">
        <f t="shared" ref="L25" si="8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14" x14ac:dyDescent="0.3">
      <c r="A26" s="52"/>
      <c r="B26" s="28">
        <v>4</v>
      </c>
      <c r="C26" s="25">
        <v>1</v>
      </c>
      <c r="D26" s="1">
        <v>5</v>
      </c>
      <c r="E26" s="1" t="s">
        <v>59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9">AVERAGE(F26:J26)</f>
        <v>0.14265999999999998</v>
      </c>
      <c r="L26" s="38">
        <f t="shared" ref="L26:L30" si="10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14" x14ac:dyDescent="0.3">
      <c r="A27" s="52"/>
      <c r="B27" s="28">
        <v>3</v>
      </c>
      <c r="C27" s="25">
        <v>2</v>
      </c>
      <c r="D27" s="12">
        <v>5</v>
      </c>
      <c r="E27" s="1" t="s">
        <v>60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9"/>
        <v>0.14230000000000001</v>
      </c>
      <c r="L27" s="40">
        <f t="shared" si="10"/>
        <v>7.1763500472036645E-4</v>
      </c>
      <c r="M27" s="41">
        <f>Tabela13[[#This Row],[Media]]/Tabela13[[#This Row],[Desvio Padrao]]</f>
        <v>198.29021586739432</v>
      </c>
    </row>
    <row r="28" spans="1:14" x14ac:dyDescent="0.3">
      <c r="A28" s="52"/>
      <c r="B28" s="28">
        <v>2</v>
      </c>
      <c r="C28" s="25">
        <v>3</v>
      </c>
      <c r="D28" s="1">
        <v>5</v>
      </c>
      <c r="E28" s="1" t="s">
        <v>61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9"/>
        <v>0.14306000000000002</v>
      </c>
      <c r="L28" s="38">
        <f t="shared" si="10"/>
        <v>1.3416407864998709E-4</v>
      </c>
      <c r="M28" s="39">
        <f>Tabela13[[#This Row],[Media]]/Tabela13[[#This Row],[Desvio Padrao]]</f>
        <v>1066.3062828704021</v>
      </c>
    </row>
    <row r="29" spans="1:14" x14ac:dyDescent="0.3">
      <c r="A29" s="51"/>
      <c r="B29" s="28">
        <v>1</v>
      </c>
      <c r="C29" s="25">
        <v>4</v>
      </c>
      <c r="D29" s="12">
        <v>5</v>
      </c>
      <c r="E29" s="1" t="s">
        <v>62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9"/>
        <v>0.14296000000000003</v>
      </c>
      <c r="L29" s="40">
        <f t="shared" si="10"/>
        <v>2.1908902300206702E-4</v>
      </c>
      <c r="M29" s="41">
        <f>Tabela13[[#This Row],[Media]]/Tabela13[[#This Row],[Desvio Padrao]]</f>
        <v>652.5201401744863</v>
      </c>
    </row>
    <row r="30" spans="1:14" ht="15" thickBot="1" x14ac:dyDescent="0.35">
      <c r="A30" s="51"/>
      <c r="B30" s="29">
        <v>0</v>
      </c>
      <c r="C30" s="30">
        <v>5</v>
      </c>
      <c r="D30" s="7">
        <v>5</v>
      </c>
      <c r="E30" s="7" t="s">
        <v>63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9"/>
        <v>0.14294000000000001</v>
      </c>
      <c r="L30" s="42">
        <f t="shared" si="10"/>
        <v>3.577708763999642E-4</v>
      </c>
      <c r="M30" s="43">
        <f>Tabela13[[#This Row],[Media]]/Tabela13[[#This Row],[Desvio Padrao]]</f>
        <v>399.52944587977737</v>
      </c>
    </row>
    <row r="33" spans="1:13" ht="15" thickBot="1" x14ac:dyDescent="0.35"/>
    <row r="34" spans="1:13" ht="18" x14ac:dyDescent="0.3">
      <c r="B34" s="46" t="s">
        <v>40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8"/>
    </row>
    <row r="35" spans="1:13" x14ac:dyDescent="0.3"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1">AVERAGE(E36:I36)</f>
        <v>0.12426</v>
      </c>
      <c r="K36" s="4">
        <f t="shared" ref="K36:K46" si="12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1"/>
        <v>9.2901999999999998E-2</v>
      </c>
      <c r="K37" s="4">
        <f t="shared" si="12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1"/>
        <v>8.1788E-2</v>
      </c>
      <c r="K38" s="4">
        <f t="shared" si="12"/>
        <v>4.5497252664312712E-5</v>
      </c>
      <c r="L38" s="4">
        <f>Tabela44[[#This Row],[Media]]/Tabela44[[#This Row],[Desvio Padrao]]</f>
        <v>1797.6470052696861</v>
      </c>
      <c r="M38" s="34">
        <f t="shared" ref="M38:M39" si="13">M37/2</f>
        <v>3.1064999999999999E-2</v>
      </c>
    </row>
    <row r="39" spans="1:13" x14ac:dyDescent="0.3">
      <c r="A39" t="s">
        <v>43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1"/>
        <v>8.1566E-2</v>
      </c>
      <c r="K39" s="35">
        <f t="shared" si="12"/>
        <v>3.3615472627945877E-5</v>
      </c>
      <c r="L39" s="35">
        <f>Tabela44[[#This Row],[Media]]/Tabela44[[#This Row],[Desvio Padrao]]</f>
        <v>2426.4421596200004</v>
      </c>
      <c r="M39" s="34">
        <f t="shared" si="13"/>
        <v>1.5532499999999999E-2</v>
      </c>
    </row>
    <row r="40" spans="1:13" x14ac:dyDescent="0.3"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1"/>
        <v>9.2508000000000007E-2</v>
      </c>
      <c r="K40" s="4">
        <f t="shared" si="12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1"/>
        <v>0.11826</v>
      </c>
      <c r="K41" s="4">
        <f t="shared" si="12"/>
        <v>5.4772255750518179E-5</v>
      </c>
      <c r="L41" s="4">
        <f>Tabela44[[#This Row],[Media]]/Tabela44[[#This Row],[Desvio Padrao]]</f>
        <v>2159.1223216853032</v>
      </c>
      <c r="M41" s="34">
        <f t="shared" ref="M41:M46" si="14">M40</f>
        <v>1.5532499999999999E-2</v>
      </c>
    </row>
    <row r="42" spans="1:13" x14ac:dyDescent="0.3"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1"/>
        <v>0.13302</v>
      </c>
      <c r="K42" s="4">
        <f t="shared" si="12"/>
        <v>8.366600265340829E-5</v>
      </c>
      <c r="L42" s="4">
        <f>Tabela44[[#This Row],[Media]]/Tabela44[[#This Row],[Desvio Padrao]]</f>
        <v>1589.8930961365963</v>
      </c>
      <c r="M42" s="34">
        <f t="shared" si="14"/>
        <v>1.5532499999999999E-2</v>
      </c>
    </row>
    <row r="43" spans="1:13" x14ac:dyDescent="0.3"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1"/>
        <v>0.1414</v>
      </c>
      <c r="K43" s="4">
        <f t="shared" si="12"/>
        <v>7.0710678118646961E-5</v>
      </c>
      <c r="L43" s="4">
        <f>Tabela44[[#This Row],[Media]]/Tabela44[[#This Row],[Desvio Padrao]]</f>
        <v>1999.6979771957767</v>
      </c>
      <c r="M43" s="34">
        <f t="shared" si="14"/>
        <v>1.5532499999999999E-2</v>
      </c>
    </row>
    <row r="44" spans="1:13" x14ac:dyDescent="0.3"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1"/>
        <v>0.24237999999999998</v>
      </c>
      <c r="K44" s="4">
        <f t="shared" si="12"/>
        <v>1.2357184145265492E-3</v>
      </c>
      <c r="L44" s="4">
        <f>Tabela44[[#This Row],[Media]]/Tabela44[[#This Row],[Desvio Padrao]]</f>
        <v>196.14500937324382</v>
      </c>
      <c r="M44" s="34">
        <f t="shared" si="14"/>
        <v>1.5532499999999999E-2</v>
      </c>
    </row>
    <row r="45" spans="1:13" x14ac:dyDescent="0.3"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1"/>
        <v>0.47531999999999996</v>
      </c>
      <c r="K45" s="4">
        <f t="shared" si="12"/>
        <v>1.3700364958642577E-3</v>
      </c>
      <c r="L45" s="4">
        <f>Tabela44[[#This Row],[Media]]/Tabela44[[#This Row],[Desvio Padrao]]</f>
        <v>346.93966287383802</v>
      </c>
      <c r="M45" s="34">
        <f t="shared" si="14"/>
        <v>1.5532499999999999E-2</v>
      </c>
    </row>
    <row r="46" spans="1:13" x14ac:dyDescent="0.3"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1"/>
        <v>1.0197999999999998</v>
      </c>
      <c r="K46" s="4">
        <f t="shared" si="12"/>
        <v>2.167948338867836E-3</v>
      </c>
      <c r="L46" s="4">
        <f>Tabela44[[#This Row],[Media]]/Tabela44[[#This Row],[Desvio Padrao]]</f>
        <v>470.39866297393797</v>
      </c>
      <c r="M46" s="34">
        <f t="shared" si="14"/>
        <v>1.5532499999999999E-2</v>
      </c>
    </row>
    <row r="47" spans="1:13" x14ac:dyDescent="0.3"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50" t="s">
        <v>42</v>
      </c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50"/>
      <c r="B49" s="27">
        <v>7</v>
      </c>
      <c r="C49" s="24">
        <v>3</v>
      </c>
      <c r="D49" s="17">
        <v>0</v>
      </c>
      <c r="E49" s="24" t="s">
        <v>44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5">AVERAGE(F49:J49)</f>
        <v>8.1566E-2</v>
      </c>
      <c r="L49" s="36">
        <f t="shared" ref="L49:L52" si="16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50"/>
      <c r="B50" s="2">
        <v>7</v>
      </c>
      <c r="C50" s="25">
        <v>2</v>
      </c>
      <c r="D50" s="18">
        <v>1</v>
      </c>
      <c r="E50" s="1" t="s">
        <v>46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5"/>
        <v>8.1820000000000004E-2</v>
      </c>
      <c r="L50" s="38">
        <f t="shared" si="16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50"/>
      <c r="B51" s="2">
        <v>7</v>
      </c>
      <c r="C51" s="25">
        <v>1</v>
      </c>
      <c r="D51" s="18">
        <v>2</v>
      </c>
      <c r="E51" s="1" t="s">
        <v>47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5"/>
        <v>8.4128000000000008E-2</v>
      </c>
      <c r="L51" s="40">
        <f t="shared" si="16"/>
        <v>3.6331804249170328E-5</v>
      </c>
      <c r="M51" s="41">
        <f>Tabela19[[#This Row],[Media]]/Tabela19[[#This Row],[Desvio Padrao]]</f>
        <v>2315.5469908137347</v>
      </c>
    </row>
    <row r="52" spans="1:13" ht="32.4" customHeight="1" x14ac:dyDescent="0.3">
      <c r="A52" s="50"/>
      <c r="B52" s="2">
        <v>7</v>
      </c>
      <c r="C52" s="25">
        <v>0</v>
      </c>
      <c r="D52" s="18">
        <v>3</v>
      </c>
      <c r="E52" s="1" t="s">
        <v>48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5"/>
        <v>8.1785999999999998E-2</v>
      </c>
      <c r="L52" s="38">
        <f t="shared" si="16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50"/>
      <c r="B53" s="6"/>
      <c r="L53" s="1"/>
      <c r="M53" s="3"/>
    </row>
    <row r="54" spans="1:13" x14ac:dyDescent="0.3">
      <c r="A54" s="50"/>
      <c r="B54" s="6"/>
      <c r="M54" s="9"/>
    </row>
    <row r="55" spans="1:13" x14ac:dyDescent="0.3">
      <c r="A55" s="50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50"/>
      <c r="B56" s="27">
        <v>7</v>
      </c>
      <c r="C56" s="24">
        <v>0</v>
      </c>
      <c r="D56" s="17">
        <v>3</v>
      </c>
      <c r="E56" s="24" t="s">
        <v>44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7">AVERAGE(F56:J56)</f>
        <v>8.1566E-2</v>
      </c>
      <c r="L56" s="36">
        <f t="shared" ref="L56:L61" si="18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B57" s="28">
        <v>6</v>
      </c>
      <c r="C57" s="25">
        <v>1</v>
      </c>
      <c r="D57" s="20">
        <v>3</v>
      </c>
      <c r="E57" s="1" t="s">
        <v>49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7"/>
        <v>8.1574000000000008E-2</v>
      </c>
      <c r="L57" s="38">
        <f t="shared" si="18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7"/>
        <v>8.1613999999999992E-2</v>
      </c>
      <c r="L58" s="40">
        <f t="shared" si="18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B59" s="28">
        <v>4</v>
      </c>
      <c r="C59" s="25">
        <v>3</v>
      </c>
      <c r="D59" s="20">
        <v>3</v>
      </c>
      <c r="E59" s="1" t="s">
        <v>50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7"/>
        <v>8.1598000000000004E-2</v>
      </c>
      <c r="L59" s="38">
        <f t="shared" si="18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B60" s="28">
        <v>3</v>
      </c>
      <c r="C60" s="25">
        <v>4</v>
      </c>
      <c r="D60" s="20">
        <v>3</v>
      </c>
      <c r="E60" s="1" t="s">
        <v>51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7"/>
        <v>8.1568000000000002E-2</v>
      </c>
      <c r="L60" s="44">
        <f t="shared" si="18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B61" s="28">
        <v>2</v>
      </c>
      <c r="C61" s="25">
        <v>5</v>
      </c>
      <c r="D61" s="20">
        <v>3</v>
      </c>
      <c r="E61" s="1" t="s">
        <v>52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7"/>
        <v>8.156999999999999E-2</v>
      </c>
      <c r="L61" s="4">
        <f t="shared" si="18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B62" s="28">
        <v>1</v>
      </c>
      <c r="C62" s="25">
        <v>6</v>
      </c>
      <c r="D62" s="20">
        <v>3</v>
      </c>
      <c r="E62" s="1" t="s">
        <v>53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B63" s="29">
        <v>0</v>
      </c>
      <c r="C63" s="30">
        <v>7</v>
      </c>
      <c r="D63" s="21">
        <v>3</v>
      </c>
      <c r="E63" s="7" t="s">
        <v>54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49" t="s">
        <v>41</v>
      </c>
      <c r="D95" s="49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9">AVERAGE(F98:J98)</f>
        <v>0.23529999999999998</v>
      </c>
      <c r="L98" s="4">
        <f t="shared" ref="L98:L108" si="20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9"/>
        <v>0.20311999999999997</v>
      </c>
      <c r="L99" s="4">
        <f t="shared" si="20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9"/>
        <v>0.15518000000000001</v>
      </c>
      <c r="L100" s="4">
        <f t="shared" si="20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9"/>
        <v>0.14364000000000002</v>
      </c>
      <c r="L101" s="4">
        <f t="shared" si="20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9"/>
        <v>0.15342</v>
      </c>
      <c r="L102" s="4">
        <f t="shared" si="20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9"/>
        <v>0.13364000000000001</v>
      </c>
      <c r="L103" s="4">
        <f t="shared" si="20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9"/>
        <v>0.13189999999999999</v>
      </c>
      <c r="L104" s="4">
        <f t="shared" si="20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9"/>
        <v>0.14487999999999998</v>
      </c>
      <c r="L105" s="4">
        <f t="shared" si="20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9"/>
        <v>0.15722</v>
      </c>
      <c r="L106" s="4">
        <f t="shared" si="20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9"/>
        <v>0.16006000000000001</v>
      </c>
      <c r="L107" s="4">
        <f t="shared" si="20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9"/>
        <v>0.17069999999999999</v>
      </c>
      <c r="L108" s="4">
        <f t="shared" si="20"/>
        <v>2.3738154940938475E-3</v>
      </c>
    </row>
  </sheetData>
  <mergeCells count="4">
    <mergeCell ref="B34:M34"/>
    <mergeCell ref="C95:D95"/>
    <mergeCell ref="A48:A56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6" t="s">
        <v>22</v>
      </c>
      <c r="F3" s="47"/>
      <c r="G3" s="47"/>
      <c r="H3" s="47"/>
      <c r="I3" s="47"/>
      <c r="J3" s="47"/>
      <c r="K3" s="47"/>
      <c r="L3" s="47"/>
      <c r="M3" s="47"/>
      <c r="N3" s="48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Victor Souza</cp:lastModifiedBy>
  <dcterms:created xsi:type="dcterms:W3CDTF">2015-06-05T18:17:20Z</dcterms:created>
  <dcterms:modified xsi:type="dcterms:W3CDTF">2023-01-01T20:24:15Z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