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4_ano_1_semestre/AAD/trabalho2/"/>
    </mc:Choice>
  </mc:AlternateContent>
  <xr:revisionPtr revIDLastSave="168" documentId="13_ncr:1_{950BAB62-FCDB-4CCD-A98D-CF5DEA53C53D}" xr6:coauthVersionLast="47" xr6:coauthVersionMax="47" xr10:uidLastSave="{4297C44D-B68A-4163-A323-E7BBED9D1395}"/>
  <bookViews>
    <workbookView xWindow="-108" yWindow="-108" windowWidth="23256" windowHeight="12456" xr2:uid="{BACB7967-51D8-40FA-863D-F4673D6C83C2}"/>
  </bookViews>
  <sheets>
    <sheet name="Fo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G49" i="1"/>
  <c r="G48" i="1"/>
  <c r="G47" i="1"/>
  <c r="G46" i="1"/>
  <c r="H46" i="1"/>
  <c r="H45" i="1"/>
  <c r="H44" i="1"/>
  <c r="G45" i="1"/>
  <c r="G44" i="1"/>
  <c r="H43" i="1"/>
  <c r="G43" i="1"/>
  <c r="H42" i="1"/>
  <c r="G42" i="1"/>
  <c r="H12" i="1"/>
  <c r="J12" i="1" s="1"/>
  <c r="H11" i="1"/>
  <c r="J11" i="1" s="1"/>
  <c r="H10" i="1"/>
  <c r="J10" i="1" s="1"/>
  <c r="H9" i="1"/>
  <c r="C42" i="1"/>
  <c r="H41" i="1"/>
  <c r="G41" i="1"/>
  <c r="F32" i="1"/>
  <c r="E32" i="1"/>
  <c r="H32" i="1" s="1"/>
  <c r="H34" i="1"/>
  <c r="G34" i="1"/>
  <c r="H33" i="1"/>
  <c r="G33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H27" i="1"/>
  <c r="G27" i="1"/>
  <c r="F4" i="1"/>
  <c r="E4" i="1"/>
  <c r="H4" i="1" s="1"/>
  <c r="H26" i="1"/>
  <c r="G26" i="1"/>
  <c r="H25" i="1"/>
  <c r="G25" i="1"/>
  <c r="H7" i="1"/>
  <c r="H6" i="1"/>
  <c r="J6" i="1" s="1"/>
  <c r="H5" i="1"/>
  <c r="J5" i="1" s="1"/>
  <c r="H24" i="1"/>
  <c r="G12" i="1"/>
  <c r="G11" i="1"/>
  <c r="G10" i="1"/>
  <c r="G9" i="1"/>
  <c r="B8" i="1"/>
  <c r="H8" i="1" s="1"/>
  <c r="H3" i="1"/>
  <c r="J3" i="1" s="1"/>
  <c r="H2" i="1"/>
  <c r="J2" i="1" s="1"/>
  <c r="G7" i="1"/>
  <c r="G6" i="1"/>
  <c r="G5" i="1"/>
  <c r="G24" i="1"/>
  <c r="G3" i="1"/>
  <c r="G2" i="1"/>
  <c r="J9" i="1" l="1"/>
  <c r="G32" i="1"/>
  <c r="G4" i="1"/>
  <c r="J4" i="1" s="1"/>
  <c r="G8" i="1"/>
  <c r="J8" i="1" s="1"/>
  <c r="J7" i="1"/>
</calcChain>
</file>

<file path=xl/sharedStrings.xml><?xml version="1.0" encoding="utf-8"?>
<sst xmlns="http://schemas.openxmlformats.org/spreadsheetml/2006/main" count="85" uniqueCount="58">
  <si>
    <t>Grid Configuration</t>
  </si>
  <si>
    <t>Média</t>
  </si>
  <si>
    <t>Desvio Padrão</t>
  </si>
  <si>
    <t>Medição 2</t>
  </si>
  <si>
    <t>Medição 3</t>
  </si>
  <si>
    <t>Medição 4</t>
  </si>
  <si>
    <t>Medição 5</t>
  </si>
  <si>
    <t>(1024,1,1), (1,1,1)</t>
  </si>
  <si>
    <t>(512,1,1),(2,1,1)</t>
  </si>
  <si>
    <t>(256,1,1),(4,1,1)</t>
  </si>
  <si>
    <t>(128,1,1), (8,1,1)</t>
  </si>
  <si>
    <t>(64,1,1),(16,1,1)</t>
  </si>
  <si>
    <t>(32,1,1),(32,1,1)</t>
  </si>
  <si>
    <t>(16,1,1),(64,1,1)</t>
  </si>
  <si>
    <t>(8,1,1),(128,1,1)</t>
  </si>
  <si>
    <t>(4,1,1),(256,1,1)</t>
  </si>
  <si>
    <t>(2,1,1),(512,1,1)</t>
  </si>
  <si>
    <t>(1,1,1),(1024,1,1)</t>
  </si>
  <si>
    <t>Medição 1 (s)</t>
  </si>
  <si>
    <t>Medição CPU 1 (s)</t>
  </si>
  <si>
    <t>Melhores resultados para block dim &lt;= 128</t>
  </si>
  <si>
    <t>O melhor valor foi obtido para o bloco dim 8: (128,1,1), (8,1,1)</t>
  </si>
  <si>
    <t>Testar bidimensionalidade para o grid (128,1,1), (8,1,1):</t>
  </si>
  <si>
    <t>(128,1,1),(4,2,1)</t>
  </si>
  <si>
    <t>(128,1,1),(2,4,1)</t>
  </si>
  <si>
    <t>(128,1,1),(1,8,1)</t>
  </si>
  <si>
    <t>optimal</t>
  </si>
  <si>
    <t>x</t>
  </si>
  <si>
    <t>algarismos signi.</t>
  </si>
  <si>
    <t>(8,1,1)</t>
  </si>
  <si>
    <t>(4.2,1)</t>
  </si>
  <si>
    <t>(2,4,1)</t>
  </si>
  <si>
    <t>(1,8,1)</t>
  </si>
  <si>
    <t>Testar bidimensionalidade para o grid (256,1,1),(4,1,1):</t>
  </si>
  <si>
    <t>(256,1,1),(4,1,1),</t>
  </si>
  <si>
    <t>(256,1,1),(2,2,1)</t>
  </si>
  <si>
    <t>(256,1,1),(1,4,1)</t>
  </si>
  <si>
    <t>O melhor valor foi obtido para a grid (256,1,1),(2,2,1):</t>
  </si>
  <si>
    <t>Testar bidimensionalidade da grid para bloco (256,1,1,),(2,2,1):</t>
  </si>
  <si>
    <t>(1,256,1),(2,2,1)</t>
  </si>
  <si>
    <t>(128,2,1),(2,2,1)</t>
  </si>
  <si>
    <t>(64,4,1),(2,2,1)</t>
  </si>
  <si>
    <t>(32,8,1),(2,2,1)</t>
  </si>
  <si>
    <t>(16,16,1),(2,2,1)</t>
  </si>
  <si>
    <t>(8,32,1),(2,2,1)</t>
  </si>
  <si>
    <t>(4,64,1),(2,2,1)</t>
  </si>
  <si>
    <t>(2,128,1),(2,2,1)</t>
  </si>
  <si>
    <t>eixo x</t>
  </si>
  <si>
    <t>64,4,1</t>
  </si>
  <si>
    <t>128,2,1</t>
  </si>
  <si>
    <t>256,1,1</t>
  </si>
  <si>
    <t>32,8,1</t>
  </si>
  <si>
    <t>16,16,1</t>
  </si>
  <si>
    <t>8,32,1</t>
  </si>
  <si>
    <t>4,64,1</t>
  </si>
  <si>
    <t>2,128,1</t>
  </si>
  <si>
    <t>1,256,1</t>
  </si>
  <si>
    <t>Solução ótima: (256,1,1),(2,2,1)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</si>
</sst>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E+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38035102237994"/>
          <c:y val="0.15973298880275624"/>
          <c:w val="0.83814405146398607"/>
          <c:h val="0.810120585701981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(Folha1!$S$5,Folha1!$S$6,Folha1!$S$7,Folha1!$S$8,Folha1!$S$9,Folha1!$S$10,Folha1!$S$11,Folha1!$S$12,Folha1!$S$13,Folha1!$S$14,Folha1!$S$15)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(Folha1!$G$2,Folha1!$G$3,Folha1!$G$24,Folha1!$G$5,Folha1!$G$6,Folha1!$G$7,Folha1!$G$8,Folha1!$G$9,Folha1!$G$10,Folha1!$G$11,Folha1!$G$12)</c:f>
              <c:numCache>
                <c:formatCode>0.0E+00</c:formatCode>
                <c:ptCount val="11"/>
                <c:pt idx="0">
                  <c:v>0.12427999999999999</c:v>
                </c:pt>
                <c:pt idx="1">
                  <c:v>9.7531999999999994E-2</c:v>
                </c:pt>
                <c:pt idx="2">
                  <c:v>8.1563999999999998E-2</c:v>
                </c:pt>
                <c:pt idx="3">
                  <c:v>8.1563999999999998E-2</c:v>
                </c:pt>
                <c:pt idx="4">
                  <c:v>9.2412000000000008E-2</c:v>
                </c:pt>
                <c:pt idx="5">
                  <c:v>0.11816</c:v>
                </c:pt>
                <c:pt idx="6">
                  <c:v>0.12665999999999999</c:v>
                </c:pt>
                <c:pt idx="7">
                  <c:v>0.14050000000000001</c:v>
                </c:pt>
                <c:pt idx="8">
                  <c:v>0.22614000000000001</c:v>
                </c:pt>
                <c:pt idx="9">
                  <c:v>0.47323999999999999</c:v>
                </c:pt>
                <c:pt idx="10">
                  <c:v>1.0193999999999999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A8D-AD7C-607392BBFC3D}"/>
            </c:ext>
          </c:extLst>
        </c:ser>
        <c:ser>
          <c:idx val="1"/>
          <c:order val="1"/>
          <c:tx>
            <c:v>Série2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(Folha1!$S$5,Folha1!$S$6,Folha1!$S$7,Folha1!$S$8,Folha1!$S$9,Folha1!$S$10,Folha1!$S$11,Folha1!$S$12,Folha1!$S$13,Folha1!$S$14,Folha1!$S$15)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(Folha1!$I$2,Folha1!$I$3,Folha1!$I$4,Folha1!$I$5,Folha1!$I$6,Folha1!$I$7,Folha1!$I$8,Folha1!$I$9,Folha1!$I$10,Folha1!$I$11,Folha1!$I$12)</c:f>
              <c:numCache>
                <c:formatCode>0.00E+00</c:formatCode>
                <c:ptCount val="11"/>
                <c:pt idx="0">
                  <c:v>0.12427999999999999</c:v>
                </c:pt>
                <c:pt idx="1">
                  <c:v>6.2139999999999994E-2</c:v>
                </c:pt>
                <c:pt idx="2">
                  <c:v>3.1069999999999997E-2</c:v>
                </c:pt>
                <c:pt idx="3">
                  <c:v>1.5534999999999998E-2</c:v>
                </c:pt>
                <c:pt idx="4">
                  <c:v>7.7674999999999992E-3</c:v>
                </c:pt>
                <c:pt idx="5">
                  <c:v>3.8837499999999996E-3</c:v>
                </c:pt>
                <c:pt idx="6">
                  <c:v>3.8837499999999996E-3</c:v>
                </c:pt>
                <c:pt idx="7">
                  <c:v>3.8837499999999996E-3</c:v>
                </c:pt>
                <c:pt idx="8">
                  <c:v>3.8837499999999996E-3</c:v>
                </c:pt>
                <c:pt idx="9">
                  <c:v>3.8837499999999996E-3</c:v>
                </c:pt>
                <c:pt idx="10">
                  <c:v>3.8837499999999996E-3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1-47BD-AA9A-3CBD335A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37712"/>
        <c:axId val="717339376"/>
      </c:lineChart>
      <c:catAx>
        <c:axId val="7173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339376"/>
        <c:crosses val="autoZero"/>
        <c:auto val="1"/>
        <c:lblAlgn val="ctr"/>
        <c:lblOffset val="100"/>
        <c:noMultiLvlLbl val="0"/>
      </c:catAx>
      <c:valAx>
        <c:axId val="717339376"/>
        <c:scaling>
          <c:logBase val="10"/>
          <c:orientation val="minMax"/>
          <c:max val="1.02"/>
          <c:min val="3.5000000000000009E-3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3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layout>
        <c:manualLayout>
          <c:xMode val="edge"/>
          <c:yMode val="edge"/>
          <c:x val="0.388229002624671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(Folha1!$W$23,Folha1!$W$24,Folha1!$W$25,Folha1!$W$26)</c:f>
              <c:strCache>
                <c:ptCount val="4"/>
                <c:pt idx="0">
                  <c:v>(8,1,1)</c:v>
                </c:pt>
                <c:pt idx="1">
                  <c:v>(4.2,1)</c:v>
                </c:pt>
                <c:pt idx="2">
                  <c:v>(2,4,1)</c:v>
                </c:pt>
                <c:pt idx="3">
                  <c:v>(1,8,1)</c:v>
                </c:pt>
              </c:strCache>
            </c:strRef>
          </c:cat>
          <c:val>
            <c:numRef>
              <c:f>(Folha1!$G$24,Folha1!$G$25,Folha1!$G$26,Folha1!$G$27)</c:f>
              <c:numCache>
                <c:formatCode>0.0E+00</c:formatCode>
                <c:ptCount val="4"/>
                <c:pt idx="0">
                  <c:v>8.1563999999999998E-2</c:v>
                </c:pt>
                <c:pt idx="1">
                  <c:v>8.1912000000000013E-2</c:v>
                </c:pt>
                <c:pt idx="2">
                  <c:v>8.4136000000000002E-2</c:v>
                </c:pt>
                <c:pt idx="3">
                  <c:v>8.181200000000001E-2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9-494F-B82C-5C8166BC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57968"/>
        <c:axId val="748432368"/>
      </c:lineChart>
      <c:catAx>
        <c:axId val="695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432368"/>
        <c:crosses val="autoZero"/>
        <c:auto val="1"/>
        <c:lblAlgn val="ctr"/>
        <c:lblOffset val="100"/>
        <c:noMultiLvlLbl val="0"/>
      </c:catAx>
      <c:valAx>
        <c:axId val="748432368"/>
        <c:scaling>
          <c:logBase val="10"/>
          <c:orientation val="minMax"/>
          <c:max val="8.4200000000000025E-2"/>
          <c:min val="8.1500000000000017E-2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7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38035102237994"/>
          <c:y val="0.15973298880275624"/>
          <c:w val="0.83814405146398607"/>
          <c:h val="0.8101205857019812"/>
        </c:manualLayout>
      </c:layout>
      <c:lineChart>
        <c:grouping val="standard"/>
        <c:varyColors val="0"/>
        <c:ser>
          <c:idx val="0"/>
          <c:order val="0"/>
          <c:tx>
            <c:v>Medições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(Folha1!$J$41,Folha1!$J$42,Folha1!$J$43,Folha1!$J$44,Folha1!$J$45,Folha1!$J$46,Folha1!$J$47,Folha1!$J$48,Folha1!$J$49)</c:f>
              <c:strCache>
                <c:ptCount val="9"/>
                <c:pt idx="0">
                  <c:v>256,1,1</c:v>
                </c:pt>
                <c:pt idx="1">
                  <c:v>128,2,1</c:v>
                </c:pt>
                <c:pt idx="2">
                  <c:v>64,4,1</c:v>
                </c:pt>
                <c:pt idx="3">
                  <c:v>32,8,1</c:v>
                </c:pt>
                <c:pt idx="4">
                  <c:v>16,16,1</c:v>
                </c:pt>
                <c:pt idx="5">
                  <c:v>8,32,1</c:v>
                </c:pt>
                <c:pt idx="6">
                  <c:v>4,64,1</c:v>
                </c:pt>
                <c:pt idx="7">
                  <c:v>2,128,1</c:v>
                </c:pt>
                <c:pt idx="8">
                  <c:v>1,256,1</c:v>
                </c:pt>
              </c:strCache>
            </c:strRef>
          </c:cat>
          <c:val>
            <c:numRef>
              <c:f>(Folha1!$G$41,Folha1!$G$42,Folha1!$G$43,Folha1!$G$44,Folha1!$G$45,Folha1!$G$46,Folha1!$G$47,Folha1!$G$48,Folha1!$G$49)</c:f>
              <c:numCache>
                <c:formatCode>0.0E+00</c:formatCode>
                <c:ptCount val="9"/>
                <c:pt idx="0">
                  <c:v>7.6978000000000005E-2</c:v>
                </c:pt>
                <c:pt idx="1">
                  <c:v>8.226E-2</c:v>
                </c:pt>
                <c:pt idx="2">
                  <c:v>8.1740000000000007E-2</c:v>
                </c:pt>
                <c:pt idx="3">
                  <c:v>7.9448000000000005E-2</c:v>
                </c:pt>
                <c:pt idx="4">
                  <c:v>8.1855999999999998E-2</c:v>
                </c:pt>
                <c:pt idx="5">
                  <c:v>7.9395999999999994E-2</c:v>
                </c:pt>
                <c:pt idx="6">
                  <c:v>7.7881999999999993E-2</c:v>
                </c:pt>
                <c:pt idx="7">
                  <c:v>8.2827999999999999E-2</c:v>
                </c:pt>
                <c:pt idx="8">
                  <c:v>8.1818000000000002E-2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5-4074-89AD-C2F5A5A6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37712"/>
        <c:axId val="717339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Série2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(Folha1!$J$41,Folha1!$J$42,Folha1!$J$43,Folha1!$J$44,Folha1!$J$45,Folha1!$J$46,Folha1!$J$47,Folha1!$J$48,Folha1!$J$49)</c15:sqref>
                        </c15:formulaRef>
                      </c:ext>
                    </c:extLst>
                    <c:strCache>
                      <c:ptCount val="9"/>
                      <c:pt idx="0">
                        <c:v>256,1,1</c:v>
                      </c:pt>
                      <c:pt idx="1">
                        <c:v>128,2,1</c:v>
                      </c:pt>
                      <c:pt idx="2">
                        <c:v>64,4,1</c:v>
                      </c:pt>
                      <c:pt idx="3">
                        <c:v>32,8,1</c:v>
                      </c:pt>
                      <c:pt idx="4">
                        <c:v>16,16,1</c:v>
                      </c:pt>
                      <c:pt idx="5">
                        <c:v>8,32,1</c:v>
                      </c:pt>
                      <c:pt idx="6">
                        <c:v>4,64,1</c:v>
                      </c:pt>
                      <c:pt idx="7">
                        <c:v>2,128,1</c:v>
                      </c:pt>
                      <c:pt idx="8">
                        <c:v>1,256,1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(Folha1!$I$2,Folha1!$I$3,Folha1!$I$4,Folha1!$I$5,Folha1!$I$6,Folha1!$I$7,Folha1!$I$8,Folha1!$I$9,Folha1!$I$10,Folha1!$I$11,Folha1!$I$12)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0.12427999999999999</c:v>
                      </c:pt>
                      <c:pt idx="1">
                        <c:v>6.2139999999999994E-2</c:v>
                      </c:pt>
                      <c:pt idx="2">
                        <c:v>3.1069999999999997E-2</c:v>
                      </c:pt>
                      <c:pt idx="3">
                        <c:v>1.5534999999999998E-2</c:v>
                      </c:pt>
                      <c:pt idx="4">
                        <c:v>7.7674999999999992E-3</c:v>
                      </c:pt>
                      <c:pt idx="5">
                        <c:v>3.8837499999999996E-3</c:v>
                      </c:pt>
                      <c:pt idx="6">
                        <c:v>3.8837499999999996E-3</c:v>
                      </c:pt>
                      <c:pt idx="7">
                        <c:v>3.8837499999999996E-3</c:v>
                      </c:pt>
                      <c:pt idx="8">
                        <c:v>3.8837499999999996E-3</c:v>
                      </c:pt>
                      <c:pt idx="9">
                        <c:v>3.8837499999999996E-3</c:v>
                      </c:pt>
                      <c:pt idx="10">
                        <c:v>3.8837499999999996E-3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95-4074-89AD-C2F5A5A639DB}"/>
                  </c:ext>
                </c:extLst>
              </c15:ser>
            </c15:filteredLineSeries>
          </c:ext>
        </c:extLst>
      </c:lineChart>
      <c:catAx>
        <c:axId val="7173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339376"/>
        <c:crosses val="autoZero"/>
        <c:auto val="1"/>
        <c:lblAlgn val="ctr"/>
        <c:lblOffset val="100"/>
        <c:noMultiLvlLbl val="0"/>
      </c:catAx>
      <c:valAx>
        <c:axId val="717339376"/>
        <c:scaling>
          <c:logBase val="10"/>
          <c:orientation val="minMax"/>
          <c:max val="8.3500000000000019E-2"/>
          <c:min val="7.6500000000000012E-2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3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610924</xdr:colOff>
      <xdr:row>3</xdr:row>
      <xdr:rowOff>15240</xdr:rowOff>
    </xdr:from>
    <xdr:to>
      <xdr:col>20</xdr:col>
      <xdr:colOff>571500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04E565-59C7-0D02-764C-8792E049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30480</xdr:rowOff>
    </xdr:from>
    <xdr:to>
      <xdr:col>21</xdr:col>
      <xdr:colOff>0</xdr:colOff>
      <xdr:row>36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174085-B356-E413-8696-FB222FF04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37</xdr:row>
      <xdr:rowOff>91440</xdr:rowOff>
    </xdr:from>
    <xdr:to>
      <xdr:col>20</xdr:col>
      <xdr:colOff>562556</xdr:colOff>
      <xdr:row>53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83A665-10A0-4392-AA84-13FD2FCD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BC30-27E8-4E63-8499-6E0FA456D0B5}">
  <dimension ref="A1:W52"/>
  <sheetViews>
    <sheetView tabSelected="1" topLeftCell="C39" zoomScaleNormal="100" workbookViewId="0">
      <selection activeCell="AA5" sqref="AA5"/>
    </sheetView>
  </sheetViews>
  <sheetFormatPr defaultRowHeight="14.4" x14ac:dyDescent="0.3"/>
  <cols>
    <col min="1" max="1" width="19.109375" customWidth="1"/>
    <col min="2" max="2" width="14.33203125" customWidth="1"/>
    <col min="3" max="3" width="13.88671875" customWidth="1"/>
    <col min="4" max="4" width="15.21875" customWidth="1"/>
    <col min="5" max="5" width="11.77734375" customWidth="1"/>
    <col min="6" max="6" width="12.88671875" customWidth="1"/>
    <col min="7" max="7" width="13.44140625" customWidth="1"/>
    <col min="8" max="8" width="14.88671875" customWidth="1"/>
    <col min="10" max="10" width="16.44140625" customWidth="1"/>
    <col min="11" max="14" width="9.109375" bestFit="1" customWidth="1"/>
    <col min="17" max="17" width="8.88671875" customWidth="1"/>
    <col min="18" max="18" width="16.88671875" customWidth="1"/>
  </cols>
  <sheetData>
    <row r="1" spans="1:22" x14ac:dyDescent="0.3">
      <c r="A1" t="s">
        <v>0</v>
      </c>
      <c r="B1" t="s">
        <v>18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2</v>
      </c>
      <c r="I1" t="s">
        <v>26</v>
      </c>
      <c r="J1" t="s">
        <v>28</v>
      </c>
      <c r="R1" t="s">
        <v>19</v>
      </c>
      <c r="S1">
        <v>2</v>
      </c>
      <c r="T1">
        <v>3</v>
      </c>
      <c r="U1">
        <v>4</v>
      </c>
      <c r="V1">
        <v>5</v>
      </c>
    </row>
    <row r="2" spans="1:22" x14ac:dyDescent="0.3">
      <c r="A2" t="s">
        <v>7</v>
      </c>
      <c r="B2" s="2">
        <v>0.1245</v>
      </c>
      <c r="C2" s="2">
        <v>0.1244</v>
      </c>
      <c r="D2" s="2">
        <v>0.12429999999999999</v>
      </c>
      <c r="E2" s="2">
        <v>0.12429999999999999</v>
      </c>
      <c r="F2" s="2">
        <v>0.1239</v>
      </c>
      <c r="G2" s="7">
        <f t="shared" ref="G2:G7" si="0">AVERAGE(B2:F2)</f>
        <v>0.12427999999999999</v>
      </c>
      <c r="H2" s="1">
        <f t="shared" ref="H2:H12" si="1">_xlfn.STDEV.P(B2,C2,D2,E2,F2)</f>
        <v>2.0396078054371207E-4</v>
      </c>
      <c r="I2" s="1">
        <f>G2</f>
        <v>0.12427999999999999</v>
      </c>
      <c r="J2" s="1">
        <f>(H2/G2)</f>
        <v>1.6411392061772777E-3</v>
      </c>
      <c r="R2" s="2">
        <v>0.62960000000000005</v>
      </c>
      <c r="S2" s="2">
        <v>0.63029999999999997</v>
      </c>
      <c r="T2" s="2">
        <v>0.63360000000000005</v>
      </c>
      <c r="U2" s="2">
        <v>0.60319999999999996</v>
      </c>
      <c r="V2" s="2">
        <v>0.60260000000000002</v>
      </c>
    </row>
    <row r="3" spans="1:22" x14ac:dyDescent="0.3">
      <c r="A3" t="s">
        <v>8</v>
      </c>
      <c r="B3" s="2">
        <v>9.6390000000000003E-2</v>
      </c>
      <c r="C3" s="2">
        <v>9.844E-2</v>
      </c>
      <c r="D3" s="2">
        <v>9.7479999999999997E-2</v>
      </c>
      <c r="E3" s="2">
        <v>9.7519999999999996E-2</v>
      </c>
      <c r="F3" s="2">
        <v>9.783E-2</v>
      </c>
      <c r="G3" s="7">
        <f t="shared" si="0"/>
        <v>9.7531999999999994E-2</v>
      </c>
      <c r="H3" s="1">
        <f t="shared" si="1"/>
        <v>6.6637526964916582E-4</v>
      </c>
      <c r="I3" s="1">
        <f>I2/2</f>
        <v>6.2139999999999994E-2</v>
      </c>
      <c r="J3" s="1">
        <f t="shared" ref="J3:J12" si="2">(H3/G3)</f>
        <v>6.8323757294956105E-3</v>
      </c>
    </row>
    <row r="4" spans="1:22" x14ac:dyDescent="0.3">
      <c r="A4" t="s">
        <v>9</v>
      </c>
      <c r="B4" s="2">
        <v>8.1839999999999996E-2</v>
      </c>
      <c r="C4" s="2">
        <v>8.1799999999999998E-2</v>
      </c>
      <c r="D4" s="2">
        <v>8.1839999999999996E-2</v>
      </c>
      <c r="E4" s="2">
        <f>0.08181</f>
        <v>8.1809999999999994E-2</v>
      </c>
      <c r="F4" s="2">
        <f>0.0818</f>
        <v>8.1799999999999998E-2</v>
      </c>
      <c r="G4" s="7">
        <f>AVERAGE(B4:F4)</f>
        <v>8.1817999999999988E-2</v>
      </c>
      <c r="H4" s="1">
        <f>_xlfn.STDEV.P(B4,C4,D4,E4,F4)</f>
        <v>1.8330302779822914E-5</v>
      </c>
      <c r="I4" s="1">
        <f>I3/2</f>
        <v>3.1069999999999997E-2</v>
      </c>
      <c r="J4" s="1">
        <f t="shared" si="2"/>
        <v>2.2403753183679529E-4</v>
      </c>
      <c r="S4" t="s">
        <v>27</v>
      </c>
    </row>
    <row r="5" spans="1:22" x14ac:dyDescent="0.3">
      <c r="A5" t="s">
        <v>10</v>
      </c>
      <c r="B5" s="2">
        <v>8.1519999999999995E-2</v>
      </c>
      <c r="C5" s="2">
        <v>8.1559999999999994E-2</v>
      </c>
      <c r="D5" s="2">
        <v>8.1570000000000004E-2</v>
      </c>
      <c r="E5" s="2">
        <v>8.158E-2</v>
      </c>
      <c r="F5" s="2">
        <v>8.1589999999999996E-2</v>
      </c>
      <c r="G5" s="7">
        <f t="shared" si="0"/>
        <v>8.1563999999999998E-2</v>
      </c>
      <c r="H5">
        <f t="shared" si="1"/>
        <v>2.4166091947190342E-5</v>
      </c>
      <c r="I5" s="1">
        <f>I4/2</f>
        <v>1.5534999999999998E-2</v>
      </c>
      <c r="J5" s="1">
        <f t="shared" si="2"/>
        <v>2.9628380102974774E-4</v>
      </c>
      <c r="S5">
        <v>1</v>
      </c>
    </row>
    <row r="6" spans="1:22" x14ac:dyDescent="0.3">
      <c r="A6" t="s">
        <v>11</v>
      </c>
      <c r="B6" s="2">
        <v>9.2469999999999997E-2</v>
      </c>
      <c r="C6" s="2">
        <v>9.2429999999999998E-2</v>
      </c>
      <c r="D6" s="2">
        <v>9.2429999999999998E-2</v>
      </c>
      <c r="E6" s="2">
        <v>9.2420000000000002E-2</v>
      </c>
      <c r="F6" s="2">
        <v>9.2310000000000003E-2</v>
      </c>
      <c r="G6" s="7">
        <f t="shared" si="0"/>
        <v>9.2412000000000008E-2</v>
      </c>
      <c r="H6" s="1">
        <f t="shared" si="1"/>
        <v>5.3814496188292755E-5</v>
      </c>
      <c r="I6" s="1">
        <f>I5/2</f>
        <v>7.7674999999999992E-3</v>
      </c>
      <c r="J6" s="1">
        <f t="shared" si="2"/>
        <v>5.8233233982916445E-4</v>
      </c>
      <c r="M6" s="3"/>
      <c r="S6">
        <v>2</v>
      </c>
    </row>
    <row r="7" spans="1:22" x14ac:dyDescent="0.3">
      <c r="A7" t="s">
        <v>12</v>
      </c>
      <c r="B7" s="2">
        <v>0.1182</v>
      </c>
      <c r="C7" s="2">
        <v>0.1181</v>
      </c>
      <c r="D7" s="2">
        <v>0.1182</v>
      </c>
      <c r="E7" s="2">
        <v>0.1182</v>
      </c>
      <c r="F7" s="2">
        <v>0.1181</v>
      </c>
      <c r="G7" s="7">
        <f t="shared" si="0"/>
        <v>0.11816</v>
      </c>
      <c r="H7" s="1">
        <f t="shared" si="1"/>
        <v>4.8989794855664965E-5</v>
      </c>
      <c r="I7" s="1">
        <f>I6/2</f>
        <v>3.8837499999999996E-3</v>
      </c>
      <c r="J7" s="1">
        <f t="shared" si="2"/>
        <v>4.1460557596195805E-4</v>
      </c>
      <c r="S7">
        <v>4</v>
      </c>
    </row>
    <row r="8" spans="1:22" x14ac:dyDescent="0.3">
      <c r="A8" t="s">
        <v>13</v>
      </c>
      <c r="B8" s="2">
        <f>0.1329</f>
        <v>0.13289999999999999</v>
      </c>
      <c r="C8" s="2">
        <v>0.1328</v>
      </c>
      <c r="D8" s="2">
        <v>0.13289999999999999</v>
      </c>
      <c r="E8" s="2">
        <v>0.13289999999999999</v>
      </c>
      <c r="F8" s="2">
        <v>0.1018</v>
      </c>
      <c r="G8" s="7">
        <f>AVERAGE(B8,C8,D8,E8,F8)</f>
        <v>0.12665999999999999</v>
      </c>
      <c r="H8" s="1">
        <f t="shared" si="1"/>
        <v>1.2430060337745748E-2</v>
      </c>
      <c r="I8" s="1">
        <f>I7</f>
        <v>3.8837499999999996E-3</v>
      </c>
      <c r="J8" s="1">
        <f t="shared" si="2"/>
        <v>9.8137220414856688E-2</v>
      </c>
      <c r="S8">
        <v>8</v>
      </c>
    </row>
    <row r="9" spans="1:22" x14ac:dyDescent="0.3">
      <c r="A9" t="s">
        <v>14</v>
      </c>
      <c r="B9" s="2">
        <v>0.14080000000000001</v>
      </c>
      <c r="C9" s="2">
        <v>0.1414</v>
      </c>
      <c r="D9" s="2">
        <v>0.14080000000000001</v>
      </c>
      <c r="E9" s="2">
        <v>0.1409</v>
      </c>
      <c r="F9" s="2">
        <v>0.1386</v>
      </c>
      <c r="G9" s="7">
        <f>AVERAGE(B9,C9,D9,E9,F9)</f>
        <v>0.14050000000000001</v>
      </c>
      <c r="H9" s="1">
        <f t="shared" si="1"/>
        <v>9.7570487341203745E-4</v>
      </c>
      <c r="I9" s="1">
        <f>I8</f>
        <v>3.8837499999999996E-3</v>
      </c>
      <c r="J9" s="1">
        <f t="shared" si="2"/>
        <v>6.9445186719717961E-3</v>
      </c>
      <c r="S9">
        <v>16</v>
      </c>
    </row>
    <row r="10" spans="1:22" x14ac:dyDescent="0.3">
      <c r="A10" t="s">
        <v>15</v>
      </c>
      <c r="B10" s="2">
        <v>0.2417</v>
      </c>
      <c r="C10" s="2">
        <v>0.2054</v>
      </c>
      <c r="D10" s="2">
        <v>0.2382</v>
      </c>
      <c r="E10" s="2">
        <v>0.2056</v>
      </c>
      <c r="F10" s="2">
        <v>0.23980000000000001</v>
      </c>
      <c r="G10" s="7">
        <f>AVERAGE(B10,C10,D10,E10,F10)</f>
        <v>0.22614000000000001</v>
      </c>
      <c r="H10" s="1">
        <f t="shared" si="1"/>
        <v>1.6889002338800238E-2</v>
      </c>
      <c r="I10" s="1">
        <f>I9</f>
        <v>3.8837499999999996E-3</v>
      </c>
      <c r="J10" s="1">
        <f t="shared" si="2"/>
        <v>7.468383452197859E-2</v>
      </c>
      <c r="S10">
        <v>32</v>
      </c>
    </row>
    <row r="11" spans="1:22" x14ac:dyDescent="0.3">
      <c r="A11" t="s">
        <v>16</v>
      </c>
      <c r="B11" s="2">
        <v>0.4748</v>
      </c>
      <c r="C11" s="2">
        <v>0.47089999999999999</v>
      </c>
      <c r="D11" s="2">
        <v>0.47310000000000002</v>
      </c>
      <c r="E11" s="2">
        <v>0.47549999999999998</v>
      </c>
      <c r="F11" s="2">
        <v>0.47189999999999999</v>
      </c>
      <c r="G11" s="7">
        <f>AVERAGE(B11,C11,D11,E11,F11)</f>
        <v>0.47323999999999999</v>
      </c>
      <c r="H11" s="1">
        <f t="shared" si="1"/>
        <v>1.7223240113288789E-3</v>
      </c>
      <c r="I11" s="1">
        <f>I10</f>
        <v>3.8837499999999996E-3</v>
      </c>
      <c r="J11" s="1">
        <f t="shared" si="2"/>
        <v>3.6394303341409835E-3</v>
      </c>
      <c r="S11">
        <v>64</v>
      </c>
    </row>
    <row r="12" spans="1:22" x14ac:dyDescent="0.3">
      <c r="A12" t="s">
        <v>17</v>
      </c>
      <c r="B12" s="2">
        <v>1.0189999999999999</v>
      </c>
      <c r="C12" s="2">
        <v>1.0189999999999999</v>
      </c>
      <c r="D12" s="2">
        <v>1.022</v>
      </c>
      <c r="E12" s="2">
        <v>1.018</v>
      </c>
      <c r="F12" s="2">
        <v>1.0189999999999999</v>
      </c>
      <c r="G12" s="7">
        <f>AVERAGE(B12,C12,D12,E12,F12)</f>
        <v>1.0193999999999999</v>
      </c>
      <c r="H12" s="1">
        <f t="shared" si="1"/>
        <v>1.3564659966250744E-3</v>
      </c>
      <c r="I12" s="1">
        <f>I11</f>
        <v>3.8837499999999996E-3</v>
      </c>
      <c r="J12" s="1">
        <f t="shared" si="2"/>
        <v>1.3306513602364867E-3</v>
      </c>
      <c r="S12">
        <v>128</v>
      </c>
    </row>
    <row r="13" spans="1:22" x14ac:dyDescent="0.3">
      <c r="B13" s="2"/>
      <c r="C13" s="2"/>
      <c r="D13" s="2"/>
      <c r="E13" s="2"/>
      <c r="F13" s="2"/>
      <c r="S13">
        <v>256</v>
      </c>
    </row>
    <row r="14" spans="1:22" x14ac:dyDescent="0.3">
      <c r="B14" s="2"/>
      <c r="C14" s="2"/>
      <c r="D14" s="2"/>
      <c r="E14" s="2"/>
      <c r="F14" s="2"/>
      <c r="S14">
        <v>512</v>
      </c>
    </row>
    <row r="15" spans="1:22" x14ac:dyDescent="0.3">
      <c r="B15" s="2"/>
      <c r="C15" s="2"/>
      <c r="D15" s="2"/>
      <c r="E15" s="2"/>
      <c r="F15" s="2"/>
      <c r="S15">
        <v>1024</v>
      </c>
    </row>
    <row r="16" spans="1:22" x14ac:dyDescent="0.3">
      <c r="A16" t="s">
        <v>21</v>
      </c>
      <c r="B16" s="2"/>
      <c r="C16" s="2"/>
      <c r="D16" s="2"/>
      <c r="E16" s="2"/>
      <c r="F16" s="2"/>
    </row>
    <row r="17" spans="1:23" x14ac:dyDescent="0.3">
      <c r="B17" s="2"/>
      <c r="C17" s="2"/>
      <c r="D17" s="2"/>
      <c r="E17" s="2"/>
      <c r="F17" s="2"/>
    </row>
    <row r="18" spans="1:23" x14ac:dyDescent="0.3">
      <c r="A18" t="s">
        <v>20</v>
      </c>
      <c r="B18" s="2"/>
      <c r="C18" s="2"/>
      <c r="D18" s="2"/>
      <c r="E18" s="2"/>
      <c r="F18" s="2"/>
    </row>
    <row r="19" spans="1:23" x14ac:dyDescent="0.3">
      <c r="B19" s="2"/>
      <c r="C19" s="2"/>
      <c r="D19" s="2"/>
      <c r="E19" s="2"/>
      <c r="F19" s="2"/>
    </row>
    <row r="20" spans="1:23" x14ac:dyDescent="0.3">
      <c r="B20" s="2"/>
      <c r="C20" s="2"/>
      <c r="D20" s="2"/>
      <c r="E20" s="2"/>
      <c r="F20" s="2"/>
    </row>
    <row r="21" spans="1:23" x14ac:dyDescent="0.3">
      <c r="B21" s="2"/>
      <c r="C21" s="2"/>
      <c r="D21" s="2"/>
      <c r="E21" s="2"/>
      <c r="F21" s="2"/>
    </row>
    <row r="22" spans="1:23" x14ac:dyDescent="0.3">
      <c r="A22" s="4" t="s">
        <v>22</v>
      </c>
      <c r="B22" s="2"/>
      <c r="C22" s="2"/>
      <c r="D22" s="2"/>
      <c r="E22" s="2"/>
      <c r="F22" s="2"/>
      <c r="W22" t="s">
        <v>27</v>
      </c>
    </row>
    <row r="23" spans="1:23" x14ac:dyDescent="0.3">
      <c r="A23" t="s">
        <v>0</v>
      </c>
      <c r="B23" t="s">
        <v>18</v>
      </c>
      <c r="C23" t="s">
        <v>3</v>
      </c>
      <c r="D23" t="s">
        <v>4</v>
      </c>
      <c r="E23" t="s">
        <v>5</v>
      </c>
      <c r="F23" t="s">
        <v>6</v>
      </c>
      <c r="G23" t="s">
        <v>1</v>
      </c>
      <c r="H23" t="s">
        <v>2</v>
      </c>
      <c r="W23" t="s">
        <v>29</v>
      </c>
    </row>
    <row r="24" spans="1:23" x14ac:dyDescent="0.3">
      <c r="A24" t="s">
        <v>10</v>
      </c>
      <c r="B24" s="2">
        <v>8.1519999999999995E-2</v>
      </c>
      <c r="C24" s="2">
        <v>8.1559999999999994E-2</v>
      </c>
      <c r="D24" s="2">
        <v>8.1570000000000004E-2</v>
      </c>
      <c r="E24" s="2">
        <v>8.158E-2</v>
      </c>
      <c r="F24" s="2">
        <v>8.1589999999999996E-2</v>
      </c>
      <c r="G24" s="7">
        <f>AVERAGE(B24:F24)</f>
        <v>8.1563999999999998E-2</v>
      </c>
      <c r="H24" s="1">
        <f>_xlfn.STDEV.P(B24,C24,D24,E24,F24)</f>
        <v>2.4166091947190342E-5</v>
      </c>
      <c r="W24" t="s">
        <v>30</v>
      </c>
    </row>
    <row r="25" spans="1:23" x14ac:dyDescent="0.3">
      <c r="A25" t="s">
        <v>23</v>
      </c>
      <c r="B25" s="2">
        <v>8.1920000000000007E-2</v>
      </c>
      <c r="C25" s="2">
        <v>8.1879999999999994E-2</v>
      </c>
      <c r="D25" s="2">
        <v>8.1879999999999994E-2</v>
      </c>
      <c r="E25" s="2">
        <v>8.1920000000000007E-2</v>
      </c>
      <c r="F25" s="2">
        <v>8.1960000000000005E-2</v>
      </c>
      <c r="G25" s="7">
        <f>AVERAGE(B25:F25)</f>
        <v>8.1912000000000013E-2</v>
      </c>
      <c r="H25" s="1">
        <f>_xlfn.STDEV.P(B25,C25,D25,E25,F25)</f>
        <v>2.9933259094196245E-5</v>
      </c>
      <c r="W25" t="s">
        <v>31</v>
      </c>
    </row>
    <row r="26" spans="1:23" x14ac:dyDescent="0.3">
      <c r="A26" t="s">
        <v>24</v>
      </c>
      <c r="B26" s="2">
        <v>8.412E-2</v>
      </c>
      <c r="C26" s="2">
        <v>8.4110000000000004E-2</v>
      </c>
      <c r="D26" s="2">
        <v>8.4129999999999996E-2</v>
      </c>
      <c r="E26" s="2">
        <v>8.4169999999999995E-2</v>
      </c>
      <c r="F26" s="2">
        <v>8.4150000000000003E-2</v>
      </c>
      <c r="G26" s="7">
        <f>AVERAGE(B26:F26)</f>
        <v>8.4136000000000002E-2</v>
      </c>
      <c r="H26" s="1">
        <f>_xlfn.STDEV.P(B26,C26,D26,E26,F26)</f>
        <v>2.1540659228535848E-5</v>
      </c>
      <c r="W26" t="s">
        <v>32</v>
      </c>
    </row>
    <row r="27" spans="1:23" x14ac:dyDescent="0.3">
      <c r="A27" t="s">
        <v>25</v>
      </c>
      <c r="B27" s="2">
        <v>8.1820000000000004E-2</v>
      </c>
      <c r="C27" s="2">
        <v>8.1809999999999994E-2</v>
      </c>
      <c r="D27" s="2">
        <v>8.1780000000000005E-2</v>
      </c>
      <c r="E27" s="2">
        <v>8.183E-2</v>
      </c>
      <c r="F27" s="2">
        <v>8.1820000000000004E-2</v>
      </c>
      <c r="G27" s="7">
        <f>AVERAGE(B27:F27)</f>
        <v>8.181200000000001E-2</v>
      </c>
      <c r="H27" s="1">
        <f>_xlfn.STDEV.P(B27,C27,D27,E27,F27)</f>
        <v>1.720465053408407E-5</v>
      </c>
    </row>
    <row r="28" spans="1:23" x14ac:dyDescent="0.3">
      <c r="B28" s="2"/>
      <c r="C28" s="2"/>
      <c r="D28" s="2"/>
      <c r="E28" s="2"/>
      <c r="F28" s="2"/>
    </row>
    <row r="30" spans="1:23" x14ac:dyDescent="0.3">
      <c r="A30" s="4" t="s">
        <v>33</v>
      </c>
    </row>
    <row r="31" spans="1:23" x14ac:dyDescent="0.3">
      <c r="A31" t="s">
        <v>0</v>
      </c>
      <c r="B31" t="s">
        <v>18</v>
      </c>
      <c r="C31" t="s">
        <v>3</v>
      </c>
      <c r="D31" t="s">
        <v>4</v>
      </c>
      <c r="E31" t="s">
        <v>5</v>
      </c>
      <c r="F31" t="s">
        <v>6</v>
      </c>
      <c r="G31" t="s">
        <v>1</v>
      </c>
      <c r="H31" t="s">
        <v>2</v>
      </c>
    </row>
    <row r="32" spans="1:23" x14ac:dyDescent="0.3">
      <c r="A32" t="s">
        <v>34</v>
      </c>
      <c r="B32" s="2">
        <v>8.1839999999999996E-2</v>
      </c>
      <c r="C32" s="2">
        <v>8.1799999999999998E-2</v>
      </c>
      <c r="D32" s="2">
        <v>8.1839999999999996E-2</v>
      </c>
      <c r="E32" s="2">
        <f>0.08181</f>
        <v>8.1809999999999994E-2</v>
      </c>
      <c r="F32" s="2">
        <f>0.0818</f>
        <v>8.1799999999999998E-2</v>
      </c>
      <c r="G32" s="7">
        <f>AVERAGE(B32:F32)</f>
        <v>8.1817999999999988E-2</v>
      </c>
      <c r="H32" s="1">
        <f>_xlfn.STDEV.P(B32,C32,D32,E32,F32)</f>
        <v>1.8330302779822914E-5</v>
      </c>
    </row>
    <row r="33" spans="1:10" x14ac:dyDescent="0.3">
      <c r="A33" t="s">
        <v>35</v>
      </c>
      <c r="B33" s="2">
        <v>6.5629999999999994E-2</v>
      </c>
      <c r="C33" s="2">
        <v>8.3299999999999999E-2</v>
      </c>
      <c r="D33" s="2">
        <v>8.337E-2</v>
      </c>
      <c r="E33" s="2">
        <v>8.344E-2</v>
      </c>
      <c r="F33" s="2">
        <v>6.9150000000000003E-2</v>
      </c>
      <c r="G33" s="7">
        <f>AVERAGE(B33:F33)</f>
        <v>7.6978000000000005E-2</v>
      </c>
      <c r="H33" s="1">
        <f>_xlfn.STDEV.P(B33,C33,D33,E33,F33)</f>
        <v>7.907432958931742E-3</v>
      </c>
    </row>
    <row r="34" spans="1:10" x14ac:dyDescent="0.3">
      <c r="A34" t="s">
        <v>36</v>
      </c>
      <c r="B34" s="2">
        <v>8.3309999999999995E-2</v>
      </c>
      <c r="C34" s="2">
        <v>8.3349999999999994E-2</v>
      </c>
      <c r="D34" s="2">
        <v>8.3299999999999999E-2</v>
      </c>
      <c r="E34" s="2">
        <v>8.3390000000000006E-2</v>
      </c>
      <c r="F34" s="2">
        <v>8.3360000000000004E-2</v>
      </c>
      <c r="G34" s="7">
        <f>AVERAGE(B34:F34)</f>
        <v>8.3341999999999999E-2</v>
      </c>
      <c r="H34" s="1">
        <f>_xlfn.STDEV.P(B34,C34,D34,E34,F34)</f>
        <v>3.3105890714496621E-5</v>
      </c>
    </row>
    <row r="35" spans="1:10" x14ac:dyDescent="0.3">
      <c r="B35" s="2"/>
      <c r="C35" s="2"/>
      <c r="D35" s="2"/>
      <c r="E35" s="2"/>
      <c r="F35" s="2"/>
      <c r="G35" s="2"/>
      <c r="H35" s="1"/>
    </row>
    <row r="37" spans="1:10" x14ac:dyDescent="0.3">
      <c r="A37" t="s">
        <v>37</v>
      </c>
    </row>
    <row r="39" spans="1:10" ht="15.6" x14ac:dyDescent="0.3">
      <c r="A39" s="5" t="s">
        <v>38</v>
      </c>
    </row>
    <row r="40" spans="1:10" x14ac:dyDescent="0.3">
      <c r="A40" t="s">
        <v>0</v>
      </c>
      <c r="B40" t="s">
        <v>18</v>
      </c>
      <c r="C40" t="s">
        <v>3</v>
      </c>
      <c r="D40" t="s">
        <v>4</v>
      </c>
      <c r="E40" t="s">
        <v>5</v>
      </c>
      <c r="F40" t="s">
        <v>6</v>
      </c>
      <c r="G40" t="s">
        <v>1</v>
      </c>
      <c r="H40" t="s">
        <v>2</v>
      </c>
      <c r="J40" t="s">
        <v>47</v>
      </c>
    </row>
    <row r="41" spans="1:10" x14ac:dyDescent="0.3">
      <c r="A41" t="s">
        <v>35</v>
      </c>
      <c r="B41" s="2">
        <v>6.5629999999999994E-2</v>
      </c>
      <c r="C41" s="2">
        <v>8.3299999999999999E-2</v>
      </c>
      <c r="D41" s="2">
        <v>8.337E-2</v>
      </c>
      <c r="E41" s="2">
        <v>8.344E-2</v>
      </c>
      <c r="F41" s="2">
        <v>6.9150000000000003E-2</v>
      </c>
      <c r="G41" s="7">
        <f t="shared" ref="G41:G49" si="3">AVERAGE(B41:F41)</f>
        <v>7.6978000000000005E-2</v>
      </c>
      <c r="H41" s="1">
        <f t="shared" ref="H41:H49" si="4">_xlfn.STDEV.P(B41,C41,D41,E41,F41)</f>
        <v>7.907432958931742E-3</v>
      </c>
      <c r="J41" t="s">
        <v>50</v>
      </c>
    </row>
    <row r="42" spans="1:10" x14ac:dyDescent="0.3">
      <c r="A42" t="s">
        <v>40</v>
      </c>
      <c r="B42" s="1">
        <v>7.8100000000000003E-2</v>
      </c>
      <c r="C42" s="1">
        <f>0.0833</f>
        <v>8.3299999999999999E-2</v>
      </c>
      <c r="D42" s="1">
        <v>8.3269999999999997E-2</v>
      </c>
      <c r="E42" s="1">
        <v>8.3320000000000005E-2</v>
      </c>
      <c r="F42" s="1">
        <v>8.3309999999999995E-2</v>
      </c>
      <c r="G42" s="7">
        <f t="shared" si="3"/>
        <v>8.226E-2</v>
      </c>
      <c r="H42" s="1">
        <f t="shared" si="4"/>
        <v>2.080067306603321E-3</v>
      </c>
      <c r="J42" t="s">
        <v>49</v>
      </c>
    </row>
    <row r="43" spans="1:10" x14ac:dyDescent="0.3">
      <c r="A43" t="s">
        <v>41</v>
      </c>
      <c r="B43" s="1">
        <v>8.1720000000000001E-2</v>
      </c>
      <c r="C43" s="1">
        <v>8.1739999999999993E-2</v>
      </c>
      <c r="D43" s="1">
        <v>8.1769999999999995E-2</v>
      </c>
      <c r="E43" s="2">
        <v>8.1769999999999995E-2</v>
      </c>
      <c r="F43" s="1">
        <v>8.1699999999999995E-2</v>
      </c>
      <c r="G43" s="7">
        <f t="shared" si="3"/>
        <v>8.1740000000000007E-2</v>
      </c>
      <c r="H43" s="1">
        <f t="shared" si="4"/>
        <v>2.7568097504179821E-5</v>
      </c>
      <c r="J43" t="s">
        <v>48</v>
      </c>
    </row>
    <row r="44" spans="1:10" x14ac:dyDescent="0.3">
      <c r="A44" t="s">
        <v>42</v>
      </c>
      <c r="B44" s="2">
        <v>8.3409999999999998E-2</v>
      </c>
      <c r="C44" s="2">
        <v>8.3400000000000002E-2</v>
      </c>
      <c r="D44" s="2">
        <v>8.3379999999999996E-2</v>
      </c>
      <c r="E44" s="2">
        <v>6.3689999999999997E-2</v>
      </c>
      <c r="F44" s="2">
        <v>8.3360000000000004E-2</v>
      </c>
      <c r="G44" s="7">
        <f t="shared" si="3"/>
        <v>7.9448000000000005E-2</v>
      </c>
      <c r="H44" s="1">
        <f t="shared" si="4"/>
        <v>7.8790187206275904E-3</v>
      </c>
      <c r="J44" t="s">
        <v>51</v>
      </c>
    </row>
    <row r="45" spans="1:10" x14ac:dyDescent="0.3">
      <c r="A45" t="s">
        <v>43</v>
      </c>
      <c r="B45" s="2">
        <v>8.1869999999999998E-2</v>
      </c>
      <c r="C45" s="2">
        <v>8.1900000000000001E-2</v>
      </c>
      <c r="D45" s="2">
        <v>8.1850000000000006E-2</v>
      </c>
      <c r="E45" s="2">
        <v>8.1809999999999994E-2</v>
      </c>
      <c r="F45" s="2">
        <v>8.1850000000000006E-2</v>
      </c>
      <c r="G45" s="7">
        <f t="shared" si="3"/>
        <v>8.1855999999999998E-2</v>
      </c>
      <c r="H45" s="1">
        <f t="shared" si="4"/>
        <v>2.9393876913399582E-5</v>
      </c>
      <c r="J45" t="s">
        <v>52</v>
      </c>
    </row>
    <row r="46" spans="1:10" x14ac:dyDescent="0.3">
      <c r="A46" t="s">
        <v>44</v>
      </c>
      <c r="B46" s="1">
        <v>6.3689999999999997E-2</v>
      </c>
      <c r="C46" s="1">
        <v>8.3360000000000004E-2</v>
      </c>
      <c r="D46" s="1">
        <v>8.3290000000000003E-2</v>
      </c>
      <c r="E46" s="1">
        <v>8.3309999999999995E-2</v>
      </c>
      <c r="F46" s="1">
        <v>8.3330000000000001E-2</v>
      </c>
      <c r="G46" s="7">
        <f t="shared" si="3"/>
        <v>7.9395999999999994E-2</v>
      </c>
      <c r="H46" s="1">
        <f t="shared" si="4"/>
        <v>7.8530340633413808E-3</v>
      </c>
      <c r="J46" t="s">
        <v>53</v>
      </c>
    </row>
    <row r="47" spans="1:10" x14ac:dyDescent="0.3">
      <c r="A47" t="s">
        <v>45</v>
      </c>
      <c r="B47" s="6">
        <v>8.1850000000000006E-2</v>
      </c>
      <c r="C47" s="6">
        <v>6.2080000000000003E-2</v>
      </c>
      <c r="D47" s="6">
        <v>8.1799999999999998E-2</v>
      </c>
      <c r="E47" s="6">
        <v>8.1900000000000001E-2</v>
      </c>
      <c r="F47" s="6">
        <v>8.1780000000000005E-2</v>
      </c>
      <c r="G47" s="7">
        <f t="shared" si="3"/>
        <v>7.7881999999999993E-2</v>
      </c>
      <c r="H47" s="1">
        <f t="shared" si="4"/>
        <v>7.9011097954654434E-3</v>
      </c>
      <c r="J47" t="s">
        <v>54</v>
      </c>
    </row>
    <row r="48" spans="1:10" x14ac:dyDescent="0.3">
      <c r="A48" t="s">
        <v>46</v>
      </c>
      <c r="B48" s="2">
        <v>8.2790000000000002E-2</v>
      </c>
      <c r="C48" s="2">
        <v>8.2820000000000005E-2</v>
      </c>
      <c r="D48" s="2">
        <v>8.2790000000000002E-2</v>
      </c>
      <c r="E48" s="2">
        <v>8.2890000000000005E-2</v>
      </c>
      <c r="F48" s="2">
        <v>8.2849999999999993E-2</v>
      </c>
      <c r="G48" s="7">
        <f t="shared" si="3"/>
        <v>8.2827999999999999E-2</v>
      </c>
      <c r="H48" s="1">
        <f t="shared" si="4"/>
        <v>3.8157568056677578E-5</v>
      </c>
      <c r="J48" t="s">
        <v>55</v>
      </c>
    </row>
    <row r="49" spans="1:10" x14ac:dyDescent="0.3">
      <c r="A49" t="s">
        <v>39</v>
      </c>
      <c r="B49" s="2">
        <v>8.1820000000000004E-2</v>
      </c>
      <c r="C49" s="2">
        <v>8.1809999999999994E-2</v>
      </c>
      <c r="D49" s="2">
        <v>8.1809999999999994E-2</v>
      </c>
      <c r="E49" s="2">
        <v>8.1820000000000004E-2</v>
      </c>
      <c r="F49" s="2">
        <v>8.183E-2</v>
      </c>
      <c r="G49" s="7">
        <f t="shared" si="3"/>
        <v>8.1818000000000002E-2</v>
      </c>
      <c r="H49" s="1">
        <f t="shared" si="4"/>
        <v>7.4833147735509163E-6</v>
      </c>
      <c r="J49" t="s">
        <v>56</v>
      </c>
    </row>
    <row r="52" spans="1:10" x14ac:dyDescent="0.3">
      <c r="A52" s="4" t="s">
        <v>57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Oliveira</dc:creator>
  <cp:lastModifiedBy>Marta Oliveira</cp:lastModifiedBy>
  <dcterms:created xsi:type="dcterms:W3CDTF">2022-12-12T16:39:07Z</dcterms:created>
  <dcterms:modified xsi:type="dcterms:W3CDTF">2022-12-22T01:03:23Z</dcterms:modified>
</cp:coreProperties>
</file>