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550C\Desktop\Matematicas\Tercero\PM\Prácticas\"/>
    </mc:Choice>
  </mc:AlternateContent>
  <bookViews>
    <workbookView xWindow="0" yWindow="0" windowWidth="20490" windowHeight="7755" tabRatio="500" activeTab="4"/>
  </bookViews>
  <sheets>
    <sheet name="Ejercicio 1" sheetId="4" r:id="rId1"/>
    <sheet name="Ejercicio 2" sheetId="5" r:id="rId2"/>
    <sheet name="Ejercicio 7" sheetId="1" r:id="rId3"/>
    <sheet name="Ejercicio 8" sheetId="2" r:id="rId4"/>
    <sheet name="Ejercicio 9" sheetId="6" r:id="rId5"/>
  </sheets>
  <definedNames>
    <definedName name="solver_adj" localSheetId="0" hidden="1">'Ejercicio 1'!$B$1:$B$3</definedName>
    <definedName name="solver_adj" localSheetId="2" hidden="1">'Ejercicio 7'!$C$16:$L$25</definedName>
    <definedName name="solver_adj" localSheetId="3" hidden="1">'Ejercicio 8'!$A$10:$C$13</definedName>
    <definedName name="solver_adj" localSheetId="4" hidden="1">'Ejercicio 9'!$A$10:$C$18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drv" localSheetId="4" hidden="1">1</definedName>
    <definedName name="solver_eng" localSheetId="0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'Ejercicio 1'!$B$1</definedName>
    <definedName name="solver_lhs1" localSheetId="2" hidden="1">'Ejercicio 7'!$C$16:$L$25</definedName>
    <definedName name="solver_lhs1" localSheetId="3" hidden="1">'Ejercicio 8'!$A$14:$C$14</definedName>
    <definedName name="solver_lhs1" localSheetId="4" hidden="1">'Ejercicio 9'!$A$19:$C$19</definedName>
    <definedName name="solver_lhs2" localSheetId="0" hidden="1">'Ejercicio 1'!$B$3</definedName>
    <definedName name="solver_lhs2" localSheetId="2" hidden="1">'Ejercicio 7'!$C$26:$L$26</definedName>
    <definedName name="solver_lhs2" localSheetId="3" hidden="1">'Ejercicio 8'!$D$10:$D$13</definedName>
    <definedName name="solver_lhs2" localSheetId="4" hidden="1">'Ejercicio 9'!$D$10:$D$18</definedName>
    <definedName name="solver_lhs3" localSheetId="0" hidden="1">'Ejercicio 1'!$B$4</definedName>
    <definedName name="solver_lhs3" localSheetId="2" hidden="1">'Ejercicio 7'!$M$16:$M$25</definedName>
    <definedName name="solver_lhs3" localSheetId="3" hidden="1">'Ejercicio 8'!$F$15</definedName>
    <definedName name="solver_lhs3" localSheetId="4" hidden="1">'Ejercicio 9'!$F$20</definedName>
    <definedName name="solver_lhs4" localSheetId="4" hidden="1">'Ejercicio 9'!$J$10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4" hidden="1">4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'Ejercicio 1'!$C$1</definedName>
    <definedName name="solver_opt" localSheetId="2" hidden="1">'Ejercicio 7'!$X$15</definedName>
    <definedName name="solver_opt" localSheetId="3" hidden="1">'Ejercicio 8'!$J$9</definedName>
    <definedName name="solver_opt" localSheetId="4" hidden="1">'Ejercicio 9'!$J$12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bv" localSheetId="4" hidden="1">1</definedName>
    <definedName name="solver_rel1" localSheetId="0" hidden="1">1</definedName>
    <definedName name="solver_rel1" localSheetId="2" hidden="1">5</definedName>
    <definedName name="solver_rel1" localSheetId="3" hidden="1">2</definedName>
    <definedName name="solver_rel1" localSheetId="4" hidden="1">2</definedName>
    <definedName name="solver_rel2" localSheetId="0" hidden="1">3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4" localSheetId="4" hidden="1">1</definedName>
    <definedName name="solver_rhs1" localSheetId="0" hidden="1">'Ejercicio 1'!$B$2</definedName>
    <definedName name="solver_rhs1" localSheetId="2" hidden="1">binario</definedName>
    <definedName name="solver_rhs1" localSheetId="3" hidden="1">'Ejercicio 8'!$A$15:$C$15</definedName>
    <definedName name="solver_rhs1" localSheetId="4" hidden="1">'Ejercicio 9'!$A$20:$C$20</definedName>
    <definedName name="solver_rhs2" localSheetId="0" hidden="1">2</definedName>
    <definedName name="solver_rhs2" localSheetId="2" hidden="1">1</definedName>
    <definedName name="solver_rhs2" localSheetId="3" hidden="1">'Ejercicio 8'!$E$10:$E$13</definedName>
    <definedName name="solver_rhs2" localSheetId="4" hidden="1">'Ejercicio 9'!$E$10:$E$18</definedName>
    <definedName name="solver_rhs3" localSheetId="0" hidden="1">10</definedName>
    <definedName name="solver_rhs3" localSheetId="2" hidden="1">1</definedName>
    <definedName name="solver_rhs3" localSheetId="3" hidden="1">0</definedName>
    <definedName name="solver_rhs3" localSheetId="4" hidden="1">0</definedName>
    <definedName name="solver_rhs4" localSheetId="4" hidden="1">14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2" hidden="1">3</definedName>
    <definedName name="solver_typ" localSheetId="3" hidden="1">2</definedName>
    <definedName name="solver_typ" localSheetId="4" hidden="1">1</definedName>
    <definedName name="solver_val" localSheetId="0" hidden="1">0</definedName>
    <definedName name="solver_val" localSheetId="2" hidden="1">180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6" l="1"/>
  <c r="F20" i="6"/>
  <c r="H17" i="6"/>
  <c r="D18" i="6"/>
  <c r="D11" i="6"/>
  <c r="D12" i="6"/>
  <c r="D13" i="6"/>
  <c r="D14" i="6"/>
  <c r="D15" i="6"/>
  <c r="D16" i="6"/>
  <c r="D17" i="6"/>
  <c r="D10" i="6"/>
  <c r="H13" i="6"/>
  <c r="G10" i="6"/>
  <c r="G18" i="6"/>
  <c r="F12" i="6"/>
  <c r="F13" i="6"/>
  <c r="F14" i="6"/>
  <c r="F15" i="6"/>
  <c r="F16" i="6"/>
  <c r="F17" i="6"/>
  <c r="F18" i="6"/>
  <c r="F11" i="6"/>
  <c r="F10" i="6"/>
  <c r="A19" i="6"/>
  <c r="H18" i="6"/>
  <c r="G17" i="6"/>
  <c r="G16" i="6"/>
  <c r="H16" i="6"/>
  <c r="H15" i="6"/>
  <c r="G15" i="6"/>
  <c r="G13" i="6"/>
  <c r="G14" i="6"/>
  <c r="H14" i="6"/>
  <c r="H12" i="6"/>
  <c r="G12" i="6"/>
  <c r="H10" i="6"/>
  <c r="H11" i="6"/>
  <c r="G11" i="6"/>
  <c r="C19" i="6"/>
  <c r="B19" i="6"/>
  <c r="N15" i="1"/>
  <c r="X15" i="1"/>
  <c r="F15" i="2"/>
  <c r="J10" i="6" l="1"/>
  <c r="C1" i="4"/>
  <c r="B4" i="4"/>
  <c r="G9" i="2" l="1"/>
  <c r="H9" i="2"/>
  <c r="G10" i="2"/>
  <c r="H10" i="2"/>
  <c r="G11" i="2"/>
  <c r="H11" i="2"/>
  <c r="G12" i="2"/>
  <c r="H12" i="2"/>
  <c r="F10" i="2"/>
  <c r="F11" i="2"/>
  <c r="F12" i="2"/>
  <c r="F9" i="2"/>
  <c r="D10" i="2"/>
  <c r="D11" i="2"/>
  <c r="D12" i="2"/>
  <c r="D13" i="2"/>
  <c r="B14" i="2"/>
  <c r="G13" i="2" s="1"/>
  <c r="C14" i="2"/>
  <c r="H13" i="2" s="1"/>
  <c r="A14" i="2"/>
  <c r="F13" i="2" s="1"/>
  <c r="J9" i="2" l="1"/>
  <c r="O15" i="1"/>
  <c r="P15" i="1"/>
  <c r="Q15" i="1"/>
  <c r="R15" i="1"/>
  <c r="S15" i="1"/>
  <c r="T15" i="1"/>
  <c r="U15" i="1"/>
  <c r="V15" i="1"/>
  <c r="W15" i="1"/>
  <c r="D26" i="1"/>
  <c r="E26" i="1"/>
  <c r="F26" i="1"/>
  <c r="G26" i="1"/>
  <c r="H26" i="1"/>
  <c r="I26" i="1"/>
  <c r="J26" i="1"/>
  <c r="K26" i="1"/>
  <c r="L26" i="1"/>
  <c r="C26" i="1"/>
  <c r="M17" i="1"/>
  <c r="M18" i="1"/>
  <c r="M19" i="1"/>
  <c r="M20" i="1"/>
  <c r="M21" i="1"/>
  <c r="M22" i="1"/>
  <c r="M23" i="1"/>
  <c r="M24" i="1"/>
  <c r="M25" i="1"/>
  <c r="M16" i="1"/>
  <c r="R10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O5" i="1"/>
  <c r="P5" i="1"/>
  <c r="Q5" i="1"/>
  <c r="R5" i="1"/>
  <c r="S5" i="1"/>
  <c r="T5" i="1"/>
  <c r="U5" i="1"/>
  <c r="V5" i="1"/>
  <c r="W5" i="1"/>
  <c r="N5" i="1"/>
</calcChain>
</file>

<file path=xl/comments1.xml><?xml version="1.0" encoding="utf-8"?>
<comments xmlns="http://schemas.openxmlformats.org/spreadsheetml/2006/main">
  <authors>
    <author>K550C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K550C:</t>
        </r>
        <r>
          <rPr>
            <sz val="9"/>
            <color indexed="81"/>
            <rFont val="Tahoma"/>
            <family val="2"/>
          </rPr>
          <t xml:space="preserve">
Vamos a tomar una variable binaria x_ij que vale 1 si el alumno i se asigna a la beca j.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K550C:</t>
        </r>
        <r>
          <rPr>
            <sz val="9"/>
            <color indexed="81"/>
            <rFont val="Tahoma"/>
            <family val="2"/>
          </rPr>
          <t xml:space="preserve">
Restricciones: 
Para cada i fijo, la suma en j tiene que ser 1.
Para cada j fijo, la suma en i tiene que ser 1.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K550C:</t>
        </r>
        <r>
          <rPr>
            <sz val="9"/>
            <color indexed="81"/>
            <rFont val="Tahoma"/>
            <family val="2"/>
          </rPr>
          <t xml:space="preserve">
Función objetivo:
max \sum_i e_i \sum v_ij x_ij
Sumaproducto
</t>
        </r>
      </text>
    </comment>
  </commentList>
</comments>
</file>

<file path=xl/sharedStrings.xml><?xml version="1.0" encoding="utf-8"?>
<sst xmlns="http://schemas.openxmlformats.org/spreadsheetml/2006/main" count="22" uniqueCount="16">
  <si>
    <t>v</t>
  </si>
  <si>
    <t>e</t>
  </si>
  <si>
    <t>Comentarios</t>
  </si>
  <si>
    <t>BECAS</t>
  </si>
  <si>
    <t>ALUMNOS</t>
  </si>
  <si>
    <t xml:space="preserve"> </t>
  </si>
  <si>
    <t>x_ij= numeros de alumnos del distrito i al colegio j</t>
  </si>
  <si>
    <t>Columna1</t>
  </si>
  <si>
    <t>Columna2</t>
  </si>
  <si>
    <t>Columna3</t>
  </si>
  <si>
    <t>Columna4</t>
  </si>
  <si>
    <t>Columna5</t>
  </si>
  <si>
    <t>x</t>
  </si>
  <si>
    <t>y</t>
  </si>
  <si>
    <t>z</t>
  </si>
  <si>
    <t xml:space="preserve"> estas?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</si>
</sst>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9:E14" totalsRowCount="1">
  <autoFilter ref="A9:E13"/>
  <tableColumns count="5">
    <tableColumn id="1" name="Columna1" totalsRowFunction="custom">
      <totalsRowFormula>SUM(Tabla1[Columna1])</totalsRowFormula>
    </tableColumn>
    <tableColumn id="2" name="Columna2" totalsRowFunction="custom">
      <totalsRowFormula>SUM(Tabla1[Columna2])</totalsRowFormula>
    </tableColumn>
    <tableColumn id="3" name="Columna3" totalsRowFunction="custom">
      <totalsRowFormula>SUM(Tabla1[Columna3])</totalsRowFormula>
    </tableColumn>
    <tableColumn id="4" name="Columna4" dataDxfId="1">
      <calculatedColumnFormula>SUM(Tabla1[[#This Row],[Columna1]:[Columna3]])</calculatedColumnFormula>
    </tableColumn>
    <tableColumn id="5" name="Columna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9:E19" totalsRowCount="1" headerRowCellStyle="Normal" dataCellStyle="Normal" totalsRowCellStyle="Normal">
  <autoFilter ref="A9:E17"/>
  <tableColumns count="5">
    <tableColumn id="1" name="Columna1" totalsRowFunction="custom" dataCellStyle="Normal">
      <totalsRowFormula>SUM(Tabla13[Columna1])</totalsRowFormula>
    </tableColumn>
    <tableColumn id="2" name="Columna2" totalsRowFunction="custom" dataCellStyle="Normal">
      <totalsRowFormula>SUM(Tabla13[Columna2])</totalsRowFormula>
    </tableColumn>
    <tableColumn id="3" name="Columna3" totalsRowFunction="custom" dataCellStyle="Normal">
      <totalsRowFormula>SUM(Tabla13[Columna3])</totalsRowFormula>
    </tableColumn>
    <tableColumn id="4" name="Columna4" dataCellStyle="Normal">
      <calculatedColumnFormula>SUM(Tabla13[[#This Row],[Columna1]:[Columna3]])</calculatedColumnFormula>
    </tableColumn>
    <tableColumn id="5" name="Columna5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4"/>
  <sheetViews>
    <sheetView workbookViewId="0">
      <selection activeCell="E15" sqref="E15"/>
    </sheetView>
  </sheetViews>
  <sheetFormatPr baseColWidth="10" defaultRowHeight="15.75" x14ac:dyDescent="0.25"/>
  <sheetData>
    <row r="1" spans="1:3" x14ac:dyDescent="0.25">
      <c r="A1" t="s">
        <v>12</v>
      </c>
      <c r="B1">
        <v>0</v>
      </c>
      <c r="C1">
        <f>6*B1+1*B2+4*B3</f>
        <v>39.999999999999986</v>
      </c>
    </row>
    <row r="2" spans="1:3" x14ac:dyDescent="0.25">
      <c r="A2" t="s">
        <v>13</v>
      </c>
      <c r="B2">
        <v>0</v>
      </c>
    </row>
    <row r="3" spans="1:3" x14ac:dyDescent="0.25">
      <c r="A3" t="s">
        <v>14</v>
      </c>
      <c r="B3">
        <v>9.9999999999999964</v>
      </c>
    </row>
    <row r="4" spans="1:3" x14ac:dyDescent="0.25">
      <c r="B4">
        <f>SUM(B1:B3)</f>
        <v>9.9999999999999964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A2" sqref="A2"/>
    </sheetView>
  </sheetViews>
  <sheetFormatPr baseColWidth="10" defaultRowHeight="15.75" x14ac:dyDescent="0.25"/>
  <sheetData>
    <row r="1" spans="1:1" x14ac:dyDescent="0.25">
      <c r="A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Y27"/>
  <sheetViews>
    <sheetView topLeftCell="A7" workbookViewId="0">
      <selection activeCell="N15" sqref="N15"/>
    </sheetView>
  </sheetViews>
  <sheetFormatPr baseColWidth="10" defaultRowHeight="15.75" x14ac:dyDescent="0.25"/>
  <cols>
    <col min="1" max="12" width="5.625" customWidth="1"/>
    <col min="14" max="23" width="5.625" customWidth="1"/>
    <col min="25" max="25" width="12.375" bestFit="1" customWidth="1"/>
  </cols>
  <sheetData>
    <row r="1" spans="3:25" x14ac:dyDescent="0.25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t="s">
        <v>2</v>
      </c>
    </row>
    <row r="2" spans="3:25" x14ac:dyDescent="0.25">
      <c r="C2" s="1">
        <v>1.7</v>
      </c>
      <c r="D2" s="1">
        <v>1</v>
      </c>
      <c r="E2" s="1">
        <v>2.2400000000000002</v>
      </c>
      <c r="F2" s="1">
        <v>3.28</v>
      </c>
      <c r="G2" s="1">
        <v>3.2</v>
      </c>
      <c r="H2" s="1">
        <v>3.73</v>
      </c>
      <c r="I2" s="1">
        <v>1.2</v>
      </c>
      <c r="J2" s="1">
        <v>2.9</v>
      </c>
      <c r="K2" s="1">
        <v>1.6</v>
      </c>
      <c r="L2" s="1">
        <v>1.65</v>
      </c>
    </row>
    <row r="3" spans="3:25" s="2" customFormat="1" x14ac:dyDescent="0.25">
      <c r="M3"/>
    </row>
    <row r="4" spans="3:25" x14ac:dyDescent="0.25">
      <c r="C4" s="3" t="s">
        <v>0</v>
      </c>
      <c r="D4" s="3"/>
      <c r="E4" s="3"/>
      <c r="F4" s="3"/>
      <c r="G4" s="3"/>
      <c r="H4" s="3"/>
      <c r="I4" s="3"/>
      <c r="J4" s="3"/>
      <c r="K4" s="3"/>
      <c r="L4" s="3"/>
      <c r="M4" s="2"/>
    </row>
    <row r="5" spans="3:25" x14ac:dyDescent="0.25"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N5" s="4">
        <f>C5*C$2</f>
        <v>1.7</v>
      </c>
      <c r="O5" s="4">
        <f t="shared" ref="O5:W5" si="0">D5*D$2</f>
        <v>2</v>
      </c>
      <c r="P5" s="4">
        <f t="shared" si="0"/>
        <v>6.7200000000000006</v>
      </c>
      <c r="Q5" s="4">
        <f t="shared" si="0"/>
        <v>13.12</v>
      </c>
      <c r="R5" s="4">
        <f t="shared" si="0"/>
        <v>16</v>
      </c>
      <c r="S5" s="4">
        <f t="shared" si="0"/>
        <v>22.38</v>
      </c>
      <c r="T5" s="4">
        <f t="shared" si="0"/>
        <v>8.4</v>
      </c>
      <c r="U5" s="4">
        <f t="shared" si="0"/>
        <v>23.2</v>
      </c>
      <c r="V5" s="4">
        <f t="shared" si="0"/>
        <v>14.4</v>
      </c>
      <c r="W5" s="4">
        <f t="shared" si="0"/>
        <v>16.5</v>
      </c>
      <c r="X5" s="4"/>
      <c r="Y5" s="4"/>
    </row>
    <row r="6" spans="3:25" x14ac:dyDescent="0.25">
      <c r="C6" s="3">
        <v>6</v>
      </c>
      <c r="D6" s="3">
        <v>5</v>
      </c>
      <c r="E6" s="3">
        <v>4</v>
      </c>
      <c r="F6" s="3">
        <v>3</v>
      </c>
      <c r="G6" s="3">
        <v>9</v>
      </c>
      <c r="H6" s="3">
        <v>9</v>
      </c>
      <c r="I6" s="3">
        <v>9</v>
      </c>
      <c r="J6" s="3">
        <v>9</v>
      </c>
      <c r="K6" s="3">
        <v>9</v>
      </c>
      <c r="L6" s="3">
        <v>10</v>
      </c>
      <c r="N6" s="4">
        <f t="shared" ref="N6:N14" si="1">C6*C$2</f>
        <v>10.199999999999999</v>
      </c>
      <c r="O6" s="4">
        <f t="shared" ref="O6:O14" si="2">D6*D$2</f>
        <v>5</v>
      </c>
      <c r="P6" s="4">
        <f t="shared" ref="P6:P14" si="3">E6*E$2</f>
        <v>8.9600000000000009</v>
      </c>
      <c r="Q6" s="4">
        <f t="shared" ref="Q6:Q14" si="4">F6*F$2</f>
        <v>9.84</v>
      </c>
      <c r="R6" s="4">
        <f t="shared" ref="R6:R14" si="5">G6*G$2</f>
        <v>28.8</v>
      </c>
      <c r="S6" s="4">
        <f t="shared" ref="S6:S14" si="6">H6*H$2</f>
        <v>33.57</v>
      </c>
      <c r="T6" s="4">
        <f t="shared" ref="T6:T14" si="7">I6*I$2</f>
        <v>10.799999999999999</v>
      </c>
      <c r="U6" s="4">
        <f t="shared" ref="U6:U14" si="8">J6*J$2</f>
        <v>26.099999999999998</v>
      </c>
      <c r="V6" s="4">
        <f t="shared" ref="V6:V14" si="9">K6*K$2</f>
        <v>14.4</v>
      </c>
      <c r="W6" s="4">
        <f t="shared" ref="W6:W14" si="10">L6*L$2</f>
        <v>16.5</v>
      </c>
    </row>
    <row r="7" spans="3:25" x14ac:dyDescent="0.25">
      <c r="C7" s="3">
        <v>7</v>
      </c>
      <c r="D7" s="3">
        <v>9</v>
      </c>
      <c r="E7" s="3">
        <v>6</v>
      </c>
      <c r="F7" s="3">
        <v>10</v>
      </c>
      <c r="G7" s="3">
        <v>7</v>
      </c>
      <c r="H7" s="3">
        <v>8</v>
      </c>
      <c r="I7" s="3">
        <v>10</v>
      </c>
      <c r="J7" s="3">
        <v>9</v>
      </c>
      <c r="K7" s="3">
        <v>9</v>
      </c>
      <c r="L7" s="3">
        <v>10</v>
      </c>
      <c r="N7" s="4">
        <f t="shared" si="1"/>
        <v>11.9</v>
      </c>
      <c r="O7" s="4">
        <f t="shared" si="2"/>
        <v>9</v>
      </c>
      <c r="P7" s="4">
        <f t="shared" si="3"/>
        <v>13.440000000000001</v>
      </c>
      <c r="Q7" s="4">
        <f t="shared" si="4"/>
        <v>32.799999999999997</v>
      </c>
      <c r="R7" s="4">
        <f t="shared" si="5"/>
        <v>22.400000000000002</v>
      </c>
      <c r="S7" s="4">
        <f t="shared" si="6"/>
        <v>29.84</v>
      </c>
      <c r="T7" s="4">
        <f t="shared" si="7"/>
        <v>12</v>
      </c>
      <c r="U7" s="4">
        <f t="shared" si="8"/>
        <v>26.099999999999998</v>
      </c>
      <c r="V7" s="4">
        <f t="shared" si="9"/>
        <v>14.4</v>
      </c>
      <c r="W7" s="4">
        <f t="shared" si="10"/>
        <v>16.5</v>
      </c>
    </row>
    <row r="8" spans="3:25" x14ac:dyDescent="0.25">
      <c r="C8" s="3">
        <v>10</v>
      </c>
      <c r="D8" s="3">
        <v>10</v>
      </c>
      <c r="E8" s="3">
        <v>10</v>
      </c>
      <c r="F8" s="3">
        <v>10</v>
      </c>
      <c r="G8" s="3">
        <v>10</v>
      </c>
      <c r="H8" s="3">
        <v>9</v>
      </c>
      <c r="I8" s="3">
        <v>10</v>
      </c>
      <c r="J8" s="3">
        <v>8</v>
      </c>
      <c r="K8" s="3">
        <v>10</v>
      </c>
      <c r="L8" s="3">
        <v>9</v>
      </c>
      <c r="N8" s="4">
        <f t="shared" si="1"/>
        <v>17</v>
      </c>
      <c r="O8" s="4">
        <f t="shared" si="2"/>
        <v>10</v>
      </c>
      <c r="P8" s="4">
        <f t="shared" si="3"/>
        <v>22.400000000000002</v>
      </c>
      <c r="Q8" s="4">
        <f t="shared" si="4"/>
        <v>32.799999999999997</v>
      </c>
      <c r="R8" s="4">
        <f t="shared" si="5"/>
        <v>32</v>
      </c>
      <c r="S8" s="4">
        <f t="shared" si="6"/>
        <v>33.57</v>
      </c>
      <c r="T8" s="4">
        <f t="shared" si="7"/>
        <v>12</v>
      </c>
      <c r="U8" s="4">
        <f t="shared" si="8"/>
        <v>23.2</v>
      </c>
      <c r="V8" s="4">
        <f t="shared" si="9"/>
        <v>16</v>
      </c>
      <c r="W8" s="4">
        <f t="shared" si="10"/>
        <v>14.85</v>
      </c>
      <c r="X8" t="s">
        <v>5</v>
      </c>
    </row>
    <row r="9" spans="3:25" x14ac:dyDescent="0.25">
      <c r="C9" s="3">
        <v>8</v>
      </c>
      <c r="D9" s="3">
        <v>10</v>
      </c>
      <c r="E9" s="3">
        <v>10</v>
      </c>
      <c r="F9" s="3">
        <v>10</v>
      </c>
      <c r="G9" s="3">
        <v>10</v>
      </c>
      <c r="H9" s="3">
        <v>10</v>
      </c>
      <c r="I9" s="3">
        <v>10</v>
      </c>
      <c r="J9" s="3">
        <v>9</v>
      </c>
      <c r="K9" s="3">
        <v>10</v>
      </c>
      <c r="L9" s="3">
        <v>10</v>
      </c>
      <c r="N9" s="4">
        <f t="shared" si="1"/>
        <v>13.6</v>
      </c>
      <c r="O9" s="4">
        <f t="shared" si="2"/>
        <v>10</v>
      </c>
      <c r="P9" s="4">
        <f t="shared" si="3"/>
        <v>22.400000000000002</v>
      </c>
      <c r="Q9" s="4">
        <f t="shared" si="4"/>
        <v>32.799999999999997</v>
      </c>
      <c r="R9" s="4">
        <f t="shared" si="5"/>
        <v>32</v>
      </c>
      <c r="S9" s="4">
        <f t="shared" si="6"/>
        <v>37.299999999999997</v>
      </c>
      <c r="T9" s="4">
        <f t="shared" si="7"/>
        <v>12</v>
      </c>
      <c r="U9" s="4">
        <f t="shared" si="8"/>
        <v>26.099999999999998</v>
      </c>
      <c r="V9" s="4">
        <f t="shared" si="9"/>
        <v>16</v>
      </c>
      <c r="W9" s="4">
        <f t="shared" si="10"/>
        <v>16.5</v>
      </c>
    </row>
    <row r="10" spans="3:25" x14ac:dyDescent="0.25">
      <c r="C10" s="3">
        <v>1</v>
      </c>
      <c r="D10" s="3">
        <v>7</v>
      </c>
      <c r="E10" s="3">
        <v>8</v>
      </c>
      <c r="F10" s="3">
        <v>3</v>
      </c>
      <c r="G10" s="3">
        <v>9</v>
      </c>
      <c r="H10" s="3">
        <v>2</v>
      </c>
      <c r="I10" s="3">
        <v>9</v>
      </c>
      <c r="J10" s="3">
        <v>8</v>
      </c>
      <c r="K10" s="3">
        <v>1</v>
      </c>
      <c r="L10" s="3">
        <v>8</v>
      </c>
      <c r="N10" s="4">
        <f t="shared" si="1"/>
        <v>1.7</v>
      </c>
      <c r="O10" s="4">
        <f t="shared" si="2"/>
        <v>7</v>
      </c>
      <c r="P10" s="4">
        <f t="shared" si="3"/>
        <v>17.920000000000002</v>
      </c>
      <c r="Q10" s="4">
        <f t="shared" si="4"/>
        <v>9.84</v>
      </c>
      <c r="R10" s="4">
        <f>G10*G$2</f>
        <v>28.8</v>
      </c>
      <c r="S10" s="4">
        <f t="shared" si="6"/>
        <v>7.46</v>
      </c>
      <c r="T10" s="4">
        <f t="shared" si="7"/>
        <v>10.799999999999999</v>
      </c>
      <c r="U10" s="4">
        <f t="shared" si="8"/>
        <v>23.2</v>
      </c>
      <c r="V10" s="4">
        <f t="shared" si="9"/>
        <v>1.6</v>
      </c>
      <c r="W10" s="4">
        <f t="shared" si="10"/>
        <v>13.2</v>
      </c>
    </row>
    <row r="11" spans="3:25" x14ac:dyDescent="0.25">
      <c r="C11" s="3">
        <v>10</v>
      </c>
      <c r="D11" s="3">
        <v>10</v>
      </c>
      <c r="E11" s="3">
        <v>10</v>
      </c>
      <c r="F11" s="3">
        <v>9</v>
      </c>
      <c r="G11" s="3">
        <v>10</v>
      </c>
      <c r="H11" s="3">
        <v>10</v>
      </c>
      <c r="I11" s="3">
        <v>10</v>
      </c>
      <c r="J11" s="3">
        <v>7</v>
      </c>
      <c r="K11" s="3">
        <v>10</v>
      </c>
      <c r="L11" s="3">
        <v>10</v>
      </c>
      <c r="N11" s="4">
        <f t="shared" si="1"/>
        <v>17</v>
      </c>
      <c r="O11" s="4">
        <f t="shared" si="2"/>
        <v>10</v>
      </c>
      <c r="P11" s="4">
        <f t="shared" si="3"/>
        <v>22.400000000000002</v>
      </c>
      <c r="Q11" s="4">
        <f t="shared" si="4"/>
        <v>29.52</v>
      </c>
      <c r="R11" s="4">
        <f t="shared" si="5"/>
        <v>32</v>
      </c>
      <c r="S11" s="4">
        <f t="shared" si="6"/>
        <v>37.299999999999997</v>
      </c>
      <c r="T11" s="4">
        <f t="shared" si="7"/>
        <v>12</v>
      </c>
      <c r="U11" s="4">
        <f t="shared" si="8"/>
        <v>20.3</v>
      </c>
      <c r="V11" s="4">
        <f t="shared" si="9"/>
        <v>16</v>
      </c>
      <c r="W11" s="4">
        <f t="shared" si="10"/>
        <v>16.5</v>
      </c>
    </row>
    <row r="12" spans="3:25" x14ac:dyDescent="0.25">
      <c r="C12" s="3">
        <v>10</v>
      </c>
      <c r="D12" s="3">
        <v>9</v>
      </c>
      <c r="E12" s="3">
        <v>9</v>
      </c>
      <c r="F12" s="3">
        <v>10</v>
      </c>
      <c r="G12" s="3">
        <v>10</v>
      </c>
      <c r="H12" s="3">
        <v>10</v>
      </c>
      <c r="I12" s="3">
        <v>8</v>
      </c>
      <c r="J12" s="3">
        <v>10</v>
      </c>
      <c r="K12" s="3">
        <v>8</v>
      </c>
      <c r="L12" s="3">
        <v>8</v>
      </c>
      <c r="N12" s="4">
        <f t="shared" si="1"/>
        <v>17</v>
      </c>
      <c r="O12" s="4">
        <f t="shared" si="2"/>
        <v>9</v>
      </c>
      <c r="P12" s="4">
        <f t="shared" si="3"/>
        <v>20.160000000000004</v>
      </c>
      <c r="Q12" s="4">
        <f t="shared" si="4"/>
        <v>32.799999999999997</v>
      </c>
      <c r="R12" s="4">
        <f t="shared" si="5"/>
        <v>32</v>
      </c>
      <c r="S12" s="4">
        <f t="shared" si="6"/>
        <v>37.299999999999997</v>
      </c>
      <c r="T12" s="4">
        <f t="shared" si="7"/>
        <v>9.6</v>
      </c>
      <c r="U12" s="4">
        <f t="shared" si="8"/>
        <v>29</v>
      </c>
      <c r="V12" s="4">
        <f t="shared" si="9"/>
        <v>12.8</v>
      </c>
      <c r="W12" s="4">
        <f t="shared" si="10"/>
        <v>13.2</v>
      </c>
      <c r="X12" s="5"/>
    </row>
    <row r="13" spans="3:25" x14ac:dyDescent="0.25">
      <c r="C13" s="3">
        <v>7</v>
      </c>
      <c r="D13" s="3">
        <v>10</v>
      </c>
      <c r="E13" s="3">
        <v>7</v>
      </c>
      <c r="F13" s="3">
        <v>10</v>
      </c>
      <c r="G13" s="3">
        <v>10</v>
      </c>
      <c r="H13" s="3">
        <v>8</v>
      </c>
      <c r="I13" s="3">
        <v>10</v>
      </c>
      <c r="J13" s="3">
        <v>8</v>
      </c>
      <c r="K13" s="3">
        <v>7</v>
      </c>
      <c r="L13" s="3">
        <v>9</v>
      </c>
      <c r="N13" s="4">
        <f t="shared" si="1"/>
        <v>11.9</v>
      </c>
      <c r="O13" s="4">
        <f t="shared" si="2"/>
        <v>10</v>
      </c>
      <c r="P13" s="4">
        <f t="shared" si="3"/>
        <v>15.680000000000001</v>
      </c>
      <c r="Q13" s="4">
        <f t="shared" si="4"/>
        <v>32.799999999999997</v>
      </c>
      <c r="R13" s="4">
        <f t="shared" si="5"/>
        <v>32</v>
      </c>
      <c r="S13" s="4">
        <f t="shared" si="6"/>
        <v>29.84</v>
      </c>
      <c r="T13" s="4">
        <f t="shared" si="7"/>
        <v>12</v>
      </c>
      <c r="U13" s="4">
        <f t="shared" si="8"/>
        <v>23.2</v>
      </c>
      <c r="V13" s="4">
        <f t="shared" si="9"/>
        <v>11.200000000000001</v>
      </c>
      <c r="W13" s="4">
        <f t="shared" si="10"/>
        <v>14.85</v>
      </c>
    </row>
    <row r="14" spans="3:25" x14ac:dyDescent="0.25">
      <c r="C14" s="3">
        <v>10</v>
      </c>
      <c r="D14" s="3">
        <v>10</v>
      </c>
      <c r="E14" s="3">
        <v>10</v>
      </c>
      <c r="F14" s="3">
        <v>8</v>
      </c>
      <c r="G14" s="3">
        <v>10</v>
      </c>
      <c r="H14" s="3">
        <v>10</v>
      </c>
      <c r="I14" s="3">
        <v>5</v>
      </c>
      <c r="J14" s="3">
        <v>10</v>
      </c>
      <c r="K14" s="3">
        <v>9</v>
      </c>
      <c r="L14" s="3">
        <v>10</v>
      </c>
      <c r="N14" s="4">
        <f t="shared" si="1"/>
        <v>17</v>
      </c>
      <c r="O14" s="4">
        <f t="shared" si="2"/>
        <v>10</v>
      </c>
      <c r="P14" s="4">
        <f t="shared" si="3"/>
        <v>22.400000000000002</v>
      </c>
      <c r="Q14" s="4">
        <f t="shared" si="4"/>
        <v>26.24</v>
      </c>
      <c r="R14" s="4">
        <f t="shared" si="5"/>
        <v>32</v>
      </c>
      <c r="S14" s="4">
        <f t="shared" si="6"/>
        <v>37.299999999999997</v>
      </c>
      <c r="T14" s="4">
        <f t="shared" si="7"/>
        <v>6</v>
      </c>
      <c r="U14" s="4">
        <f t="shared" si="8"/>
        <v>29</v>
      </c>
      <c r="V14" s="4">
        <f t="shared" si="9"/>
        <v>14.4</v>
      </c>
      <c r="W14" s="4">
        <f t="shared" si="10"/>
        <v>16.5</v>
      </c>
    </row>
    <row r="15" spans="3:25" x14ac:dyDescent="0.25">
      <c r="C15" s="6" t="s">
        <v>3</v>
      </c>
      <c r="D15" s="6"/>
      <c r="E15" s="6"/>
      <c r="F15" s="6"/>
      <c r="G15" s="6"/>
      <c r="H15" s="6"/>
      <c r="I15" s="6"/>
      <c r="J15" s="6"/>
      <c r="K15" s="6"/>
      <c r="L15" s="6"/>
      <c r="N15" s="4">
        <f>SUMPRODUCT(N5:N14,C16:C25)</f>
        <v>1.7</v>
      </c>
      <c r="O15" s="4">
        <f t="shared" ref="O15:W15" si="11">SUMPRODUCT(O5:O14,D16:D25)</f>
        <v>10</v>
      </c>
      <c r="P15" s="4">
        <f t="shared" si="11"/>
        <v>20.160000000000004</v>
      </c>
      <c r="Q15" s="4">
        <f t="shared" si="11"/>
        <v>9.84</v>
      </c>
      <c r="R15" s="4">
        <f t="shared" si="11"/>
        <v>32</v>
      </c>
      <c r="S15" s="4">
        <f t="shared" si="11"/>
        <v>37.299999999999997</v>
      </c>
      <c r="T15" s="4">
        <f t="shared" si="11"/>
        <v>12</v>
      </c>
      <c r="U15" s="4">
        <f t="shared" si="11"/>
        <v>26.099999999999998</v>
      </c>
      <c r="V15" s="4">
        <f t="shared" si="11"/>
        <v>14.4</v>
      </c>
      <c r="W15" s="4">
        <f t="shared" si="11"/>
        <v>16.5</v>
      </c>
      <c r="X15" s="4">
        <f>SUM(N15:W15)</f>
        <v>180</v>
      </c>
    </row>
    <row r="16" spans="3:25" x14ac:dyDescent="0.25"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</v>
      </c>
      <c r="L16" s="5">
        <v>0</v>
      </c>
      <c r="M16">
        <f>SUM(C16:L16)</f>
        <v>1</v>
      </c>
      <c r="N16">
        <v>1</v>
      </c>
    </row>
    <row r="17" spans="1:15" x14ac:dyDescent="0.25">
      <c r="A17" s="7" t="s">
        <v>4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>
        <f t="shared" ref="M17:M25" si="12">SUM(C17:L17)</f>
        <v>1</v>
      </c>
      <c r="N17">
        <v>1</v>
      </c>
    </row>
    <row r="18" spans="1:15" x14ac:dyDescent="0.25">
      <c r="A18" s="7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>
        <f t="shared" si="12"/>
        <v>1</v>
      </c>
      <c r="N18">
        <v>1</v>
      </c>
    </row>
    <row r="19" spans="1:15" x14ac:dyDescent="0.25">
      <c r="A19" s="7"/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>
        <f t="shared" si="12"/>
        <v>1</v>
      </c>
      <c r="N19">
        <v>1</v>
      </c>
    </row>
    <row r="20" spans="1:15" x14ac:dyDescent="0.25">
      <c r="A20" s="7"/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1</v>
      </c>
      <c r="K20" s="5">
        <v>0</v>
      </c>
      <c r="L20" s="5">
        <v>0</v>
      </c>
      <c r="M20">
        <f t="shared" si="12"/>
        <v>1</v>
      </c>
      <c r="N20">
        <v>1</v>
      </c>
    </row>
    <row r="21" spans="1:15" x14ac:dyDescent="0.25">
      <c r="A21" s="7"/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>
        <f t="shared" si="12"/>
        <v>1</v>
      </c>
      <c r="N21">
        <v>1</v>
      </c>
    </row>
    <row r="22" spans="1:15" x14ac:dyDescent="0.25">
      <c r="A22" s="7"/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>
        <f t="shared" si="12"/>
        <v>1</v>
      </c>
      <c r="N22">
        <v>1</v>
      </c>
    </row>
    <row r="23" spans="1:15" x14ac:dyDescent="0.25">
      <c r="A23" s="7"/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>
        <f t="shared" si="12"/>
        <v>1</v>
      </c>
      <c r="N23">
        <v>1</v>
      </c>
      <c r="O23" s="5"/>
    </row>
    <row r="24" spans="1:15" x14ac:dyDescent="0.25">
      <c r="A24" s="7"/>
      <c r="C24" s="5"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>
        <f t="shared" si="12"/>
        <v>1</v>
      </c>
      <c r="N24">
        <v>1</v>
      </c>
    </row>
    <row r="25" spans="1:15" x14ac:dyDescent="0.25">
      <c r="A25" s="7"/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>
        <f t="shared" si="12"/>
        <v>1</v>
      </c>
      <c r="N25">
        <v>1</v>
      </c>
    </row>
    <row r="26" spans="1:15" x14ac:dyDescent="0.25">
      <c r="C26" s="2">
        <f>SUM(C16:C25)</f>
        <v>1</v>
      </c>
      <c r="D26" s="2">
        <f t="shared" ref="D26:L26" si="13">SUM(D16:D25)</f>
        <v>1</v>
      </c>
      <c r="E26" s="2">
        <f t="shared" si="13"/>
        <v>1</v>
      </c>
      <c r="F26" s="2">
        <f t="shared" si="13"/>
        <v>1</v>
      </c>
      <c r="G26" s="2">
        <f t="shared" si="13"/>
        <v>1</v>
      </c>
      <c r="H26" s="2">
        <f t="shared" si="13"/>
        <v>1</v>
      </c>
      <c r="I26" s="2">
        <f t="shared" si="13"/>
        <v>1</v>
      </c>
      <c r="J26" s="2">
        <f t="shared" si="13"/>
        <v>1</v>
      </c>
      <c r="K26" s="2">
        <f t="shared" si="13"/>
        <v>1</v>
      </c>
      <c r="L26" s="2">
        <f t="shared" si="13"/>
        <v>1</v>
      </c>
    </row>
    <row r="27" spans="1:15" x14ac:dyDescent="0.25"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</sheetData>
  <mergeCells count="2">
    <mergeCell ref="C15:L15"/>
    <mergeCell ref="A17:A25"/>
  </mergeCells>
  <conditionalFormatting sqref="C16:L25">
    <cfRule type="cellIs" dxfId="0" priority="1" operator="equal">
      <formula>1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5"/>
  <sheetViews>
    <sheetView workbookViewId="0">
      <selection activeCell="J9" sqref="J9"/>
    </sheetView>
  </sheetViews>
  <sheetFormatPr baseColWidth="10" defaultRowHeight="15.75" x14ac:dyDescent="0.25"/>
  <sheetData>
    <row r="1" spans="1:10" x14ac:dyDescent="0.25">
      <c r="A1">
        <v>15</v>
      </c>
      <c r="B1">
        <v>0</v>
      </c>
      <c r="C1">
        <v>30</v>
      </c>
    </row>
    <row r="2" spans="1:10" x14ac:dyDescent="0.25">
      <c r="A2">
        <v>35</v>
      </c>
      <c r="B2">
        <v>10</v>
      </c>
      <c r="C2">
        <v>5</v>
      </c>
    </row>
    <row r="3" spans="1:10" x14ac:dyDescent="0.25">
      <c r="A3">
        <v>0</v>
      </c>
      <c r="B3">
        <v>18</v>
      </c>
      <c r="C3">
        <v>7</v>
      </c>
    </row>
    <row r="4" spans="1:10" x14ac:dyDescent="0.25">
      <c r="A4">
        <v>17</v>
      </c>
      <c r="B4">
        <v>23</v>
      </c>
      <c r="C4">
        <v>0</v>
      </c>
    </row>
    <row r="6" spans="1:10" x14ac:dyDescent="0.25">
      <c r="E6" t="s">
        <v>6</v>
      </c>
    </row>
    <row r="9" spans="1:10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>
        <f>A1*A10</f>
        <v>2250</v>
      </c>
      <c r="G9">
        <f t="shared" ref="G9:H13" si="0">B1*B10</f>
        <v>0</v>
      </c>
      <c r="H9">
        <f t="shared" si="0"/>
        <v>0</v>
      </c>
      <c r="J9">
        <f>SUM(F9:H12)/1000</f>
        <v>13.3</v>
      </c>
    </row>
    <row r="10" spans="1:10" x14ac:dyDescent="0.25">
      <c r="A10">
        <v>150</v>
      </c>
      <c r="B10">
        <v>0</v>
      </c>
      <c r="C10">
        <v>0</v>
      </c>
      <c r="D10">
        <f>SUM(Tabla1[[#This Row],[Columna1]:[Columna3]])</f>
        <v>150</v>
      </c>
      <c r="E10">
        <v>150</v>
      </c>
      <c r="F10">
        <f t="shared" ref="F10:F13" si="1">A2*A11</f>
        <v>1750</v>
      </c>
      <c r="G10">
        <f t="shared" si="0"/>
        <v>2000</v>
      </c>
      <c r="H10">
        <f t="shared" si="0"/>
        <v>0</v>
      </c>
    </row>
    <row r="11" spans="1:10" x14ac:dyDescent="0.25">
      <c r="A11">
        <v>50</v>
      </c>
      <c r="B11">
        <v>200</v>
      </c>
      <c r="C11">
        <v>0</v>
      </c>
      <c r="D11">
        <f>SUM(Tabla1[[#This Row],[Columna1]:[Columna3]])</f>
        <v>250</v>
      </c>
      <c r="E11">
        <v>250</v>
      </c>
      <c r="F11">
        <f t="shared" si="1"/>
        <v>0</v>
      </c>
      <c r="G11">
        <f t="shared" si="0"/>
        <v>1800</v>
      </c>
      <c r="H11">
        <f t="shared" si="0"/>
        <v>2100</v>
      </c>
    </row>
    <row r="12" spans="1:10" x14ac:dyDescent="0.25">
      <c r="A12">
        <v>0</v>
      </c>
      <c r="B12">
        <v>100</v>
      </c>
      <c r="C12">
        <v>300</v>
      </c>
      <c r="D12">
        <f>SUM(Tabla1[[#This Row],[Columna1]:[Columna3]])</f>
        <v>400</v>
      </c>
      <c r="E12">
        <v>400</v>
      </c>
      <c r="F12">
        <f t="shared" si="1"/>
        <v>3400</v>
      </c>
      <c r="G12">
        <f t="shared" si="0"/>
        <v>0</v>
      </c>
      <c r="H12">
        <f t="shared" si="0"/>
        <v>0</v>
      </c>
    </row>
    <row r="13" spans="1:10" x14ac:dyDescent="0.25">
      <c r="A13">
        <v>200</v>
      </c>
      <c r="B13">
        <v>0</v>
      </c>
      <c r="C13">
        <v>0</v>
      </c>
      <c r="D13">
        <f>SUM(Tabla1[[#This Row],[Columna1]:[Columna3]])</f>
        <v>200</v>
      </c>
      <c r="E13">
        <v>200</v>
      </c>
      <c r="F13">
        <f t="shared" si="1"/>
        <v>0</v>
      </c>
      <c r="G13">
        <f t="shared" si="0"/>
        <v>0</v>
      </c>
      <c r="H13">
        <f t="shared" si="0"/>
        <v>0</v>
      </c>
    </row>
    <row r="14" spans="1:10" x14ac:dyDescent="0.25">
      <c r="A14">
        <f>SUM(Tabla1[Columna1])</f>
        <v>400</v>
      </c>
      <c r="B14">
        <f>SUM(Tabla1[Columna2])</f>
        <v>300</v>
      </c>
      <c r="C14">
        <f>SUM(Tabla1[Columna3])</f>
        <v>300</v>
      </c>
    </row>
    <row r="15" spans="1:10" x14ac:dyDescent="0.25">
      <c r="A15">
        <v>400</v>
      </c>
      <c r="B15">
        <v>300</v>
      </c>
      <c r="C15">
        <v>300</v>
      </c>
      <c r="F15">
        <f>SUM(C13,A12,B10)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0"/>
  <sheetViews>
    <sheetView tabSelected="1" workbookViewId="0">
      <selection activeCell="J12" sqref="J12"/>
    </sheetView>
  </sheetViews>
  <sheetFormatPr baseColWidth="10" defaultRowHeight="15.75" x14ac:dyDescent="0.25"/>
  <sheetData>
    <row r="1" spans="1:11" x14ac:dyDescent="0.25">
      <c r="A1">
        <v>15</v>
      </c>
      <c r="B1">
        <v>0</v>
      </c>
      <c r="C1">
        <v>30</v>
      </c>
    </row>
    <row r="2" spans="1:11" x14ac:dyDescent="0.25">
      <c r="A2">
        <v>35</v>
      </c>
      <c r="B2">
        <v>10</v>
      </c>
      <c r="C2">
        <v>5</v>
      </c>
    </row>
    <row r="3" spans="1:11" x14ac:dyDescent="0.25">
      <c r="A3">
        <v>0</v>
      </c>
      <c r="B3">
        <v>18</v>
      </c>
      <c r="C3">
        <v>7</v>
      </c>
    </row>
    <row r="4" spans="1:11" x14ac:dyDescent="0.25">
      <c r="A4">
        <v>17</v>
      </c>
      <c r="B4">
        <v>23</v>
      </c>
      <c r="C4">
        <v>0</v>
      </c>
    </row>
    <row r="6" spans="1:11" x14ac:dyDescent="0.25">
      <c r="E6" t="s">
        <v>6</v>
      </c>
    </row>
    <row r="9" spans="1:11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</row>
    <row r="10" spans="1:11" x14ac:dyDescent="0.25">
      <c r="A10">
        <v>50</v>
      </c>
      <c r="B10">
        <v>0</v>
      </c>
      <c r="C10">
        <v>0</v>
      </c>
      <c r="D10">
        <f>SUM(Tabla13[[#This Row],[Columna1]:[Columna3]])</f>
        <v>50</v>
      </c>
      <c r="E10">
        <v>50</v>
      </c>
      <c r="F10">
        <f>A1*A10</f>
        <v>750</v>
      </c>
      <c r="G10">
        <f>B1*B10</f>
        <v>0</v>
      </c>
      <c r="H10">
        <f>C1*C10</f>
        <v>0</v>
      </c>
      <c r="J10">
        <f>SUM(F10:H18)/1000</f>
        <v>13.999999999999998</v>
      </c>
    </row>
    <row r="11" spans="1:11" x14ac:dyDescent="0.25">
      <c r="A11">
        <v>100</v>
      </c>
      <c r="B11">
        <v>0</v>
      </c>
      <c r="C11">
        <v>0</v>
      </c>
      <c r="D11">
        <f>SUM(Tabla13[[#This Row],[Columna1]:[Columna3]])</f>
        <v>100</v>
      </c>
      <c r="E11">
        <v>100</v>
      </c>
      <c r="F11">
        <f>A1*A11</f>
        <v>1500</v>
      </c>
      <c r="G11">
        <f>B1*B11</f>
        <v>0</v>
      </c>
      <c r="H11">
        <f>C1*C11</f>
        <v>0</v>
      </c>
    </row>
    <row r="12" spans="1:11" x14ac:dyDescent="0.25">
      <c r="A12">
        <v>25</v>
      </c>
      <c r="B12">
        <v>0</v>
      </c>
      <c r="C12">
        <v>0</v>
      </c>
      <c r="D12">
        <f>SUM(Tabla13[[#This Row],[Columna1]:[Columna3]])</f>
        <v>25</v>
      </c>
      <c r="E12">
        <v>25</v>
      </c>
      <c r="F12">
        <f>A$2*A12</f>
        <v>875</v>
      </c>
      <c r="G12">
        <f>B$2*B12</f>
        <v>0</v>
      </c>
      <c r="H12">
        <f>C$2*C12</f>
        <v>0</v>
      </c>
      <c r="J12">
        <f>SUM(A10,C11,A12,B13,C14,B15,C16,B17,A18)</f>
        <v>697.58064516129048</v>
      </c>
    </row>
    <row r="13" spans="1:11" x14ac:dyDescent="0.25">
      <c r="A13">
        <v>0</v>
      </c>
      <c r="B13">
        <v>150.00000000000011</v>
      </c>
      <c r="C13">
        <v>0</v>
      </c>
      <c r="D13">
        <f>SUM(Tabla13[[#This Row],[Columna1]:[Columna3]])</f>
        <v>150.00000000000011</v>
      </c>
      <c r="E13">
        <v>150</v>
      </c>
      <c r="F13">
        <f>A$2*A13</f>
        <v>0</v>
      </c>
      <c r="G13">
        <f t="shared" ref="G13:G14" si="0">B$2*B13</f>
        <v>1500.0000000000011</v>
      </c>
      <c r="H13">
        <f>C$2*C13</f>
        <v>0</v>
      </c>
    </row>
    <row r="14" spans="1:11" x14ac:dyDescent="0.25">
      <c r="A14">
        <v>47.580645161290263</v>
      </c>
      <c r="B14">
        <v>27.419354838709655</v>
      </c>
      <c r="C14">
        <v>7.815970093361102E-14</v>
      </c>
      <c r="D14">
        <f>SUM(Tabla13[[#This Row],[Columna1]:[Columna3]])</f>
        <v>75</v>
      </c>
      <c r="E14">
        <v>75</v>
      </c>
      <c r="F14">
        <f>A$2*A14</f>
        <v>1665.3225806451592</v>
      </c>
      <c r="G14">
        <f t="shared" si="0"/>
        <v>274.19354838709654</v>
      </c>
      <c r="H14">
        <f t="shared" ref="H14" si="1">C$2*C14</f>
        <v>3.907985046680551E-13</v>
      </c>
    </row>
    <row r="15" spans="1:11" x14ac:dyDescent="0.25">
      <c r="A15">
        <v>0</v>
      </c>
      <c r="B15">
        <v>100</v>
      </c>
      <c r="C15">
        <v>0</v>
      </c>
      <c r="D15">
        <f>SUM(Tabla13[[#This Row],[Columna1]:[Columna3]])</f>
        <v>100</v>
      </c>
      <c r="E15">
        <v>100</v>
      </c>
      <c r="F15">
        <f>A$3*A15</f>
        <v>0</v>
      </c>
      <c r="G15">
        <f>B$3*B15</f>
        <v>1800</v>
      </c>
      <c r="H15">
        <f>C$3*C15</f>
        <v>0</v>
      </c>
      <c r="K15" s="8"/>
    </row>
    <row r="16" spans="1:11" x14ac:dyDescent="0.25">
      <c r="A16">
        <v>0</v>
      </c>
      <c r="B16">
        <v>0</v>
      </c>
      <c r="C16">
        <v>300</v>
      </c>
      <c r="D16">
        <f>SUM(Tabla13[[#This Row],[Columna1]:[Columna3]])</f>
        <v>300</v>
      </c>
      <c r="E16">
        <v>300</v>
      </c>
      <c r="F16">
        <f>A$3*A16</f>
        <v>0</v>
      </c>
      <c r="G16">
        <f>B$3*B16</f>
        <v>0</v>
      </c>
      <c r="H16">
        <f>C$3*C16</f>
        <v>2100</v>
      </c>
    </row>
    <row r="17" spans="1:8" x14ac:dyDescent="0.25">
      <c r="A17">
        <v>127.41935483870972</v>
      </c>
      <c r="B17">
        <v>22.580645161290263</v>
      </c>
      <c r="C17">
        <v>0</v>
      </c>
      <c r="D17">
        <f>SUM(Tabla13[[#This Row],[Columna1]:[Columna3]])</f>
        <v>150</v>
      </c>
      <c r="E17">
        <v>150</v>
      </c>
      <c r="F17">
        <f>A$4*A17</f>
        <v>2166.1290322580653</v>
      </c>
      <c r="G17">
        <f>B$4*B17</f>
        <v>519.35483870967607</v>
      </c>
      <c r="H17">
        <f>C$4*C17</f>
        <v>0</v>
      </c>
    </row>
    <row r="18" spans="1:8" x14ac:dyDescent="0.25">
      <c r="A18">
        <v>50</v>
      </c>
      <c r="B18">
        <v>0</v>
      </c>
      <c r="C18">
        <v>0</v>
      </c>
      <c r="D18">
        <f>SUM(Tabla13[[#This Row],[Columna1]:[Columna3]])</f>
        <v>50</v>
      </c>
      <c r="E18">
        <v>50</v>
      </c>
      <c r="F18">
        <f>A$4*A18</f>
        <v>850</v>
      </c>
      <c r="G18">
        <f>B$4*B18</f>
        <v>0</v>
      </c>
      <c r="H18">
        <f>C$4*C18</f>
        <v>0</v>
      </c>
    </row>
    <row r="19" spans="1:8" x14ac:dyDescent="0.25">
      <c r="A19">
        <f>SUM(Tabla13[Columna1])</f>
        <v>400</v>
      </c>
      <c r="B19">
        <f>SUM(Tabla13[Columna2])</f>
        <v>300</v>
      </c>
      <c r="C19">
        <f>SUM(Tabla13[Columna3])</f>
        <v>300.00000000000006</v>
      </c>
    </row>
    <row r="20" spans="1:8" x14ac:dyDescent="0.25">
      <c r="A20">
        <v>400</v>
      </c>
      <c r="B20">
        <v>300</v>
      </c>
      <c r="C20">
        <v>300</v>
      </c>
      <c r="F20">
        <f>SUM(B11,B10,A15,A16,C17,C18)</f>
        <v>0</v>
      </c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7</vt:lpstr>
      <vt:lpstr>Ejercicio 8</vt:lpstr>
      <vt:lpstr>Ejercicio 9</vt:lpstr>
    </vt:vector>
  </TitlesOfParts>
  <Company>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carrizosa priego</dc:creator>
  <cp:lastModifiedBy>K550C</cp:lastModifiedBy>
  <dcterms:created xsi:type="dcterms:W3CDTF">2015-02-10T18:17:12Z</dcterms:created>
  <dcterms:modified xsi:type="dcterms:W3CDTF">2017-02-20T15:57:19Z</dcterms:modified>
</cp:coreProperties>
</file>