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onica\Desktop\Universidad\Tercero Matematicas\Programacion Matematica\Ejercicios\Relacion 1\"/>
    </mc:Choice>
  </mc:AlternateContent>
  <bookViews>
    <workbookView xWindow="0" yWindow="0" windowWidth="24000" windowHeight="10320" activeTab="5"/>
  </bookViews>
  <sheets>
    <sheet name="Ejercicio 1" sheetId="1" r:id="rId1"/>
    <sheet name="Ejercicio 2(Basado en 7)" sheetId="6" r:id="rId2"/>
    <sheet name="Ejercicio 7" sheetId="2" r:id="rId3"/>
    <sheet name="asignacion.dat" sheetId="4" r:id="rId4"/>
    <sheet name="Ejercicio 8" sheetId="8" r:id="rId5"/>
    <sheet name="Ejercicio 9" sheetId="9" r:id="rId6"/>
  </sheets>
  <definedNames>
    <definedName name="solver_adj" localSheetId="0" hidden="1">'Ejercicio 1'!$E$2:$E$4</definedName>
    <definedName name="solver_adj" localSheetId="1" hidden="1">'Ejercicio 2(Basado en 7)'!$E$17:$N$26</definedName>
    <definedName name="solver_adj" localSheetId="2" hidden="1">'Ejercicio 7'!$E$17:$N$26</definedName>
    <definedName name="solver_adj" localSheetId="4" hidden="1">'Ejercicio 8'!$I$3:$K$6</definedName>
    <definedName name="solver_adj" localSheetId="5" hidden="1">'Ejercicio 9'!$L$3:$N$14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2</definedName>
    <definedName name="solver_drv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1" localSheetId="0" hidden="1">'Ejercicio 1'!$F$2</definedName>
    <definedName name="solver_lhs1" localSheetId="1" hidden="1">'Ejercicio 2(Basado en 7)'!$E$17:$N$26</definedName>
    <definedName name="solver_lhs1" localSheetId="2" hidden="1">'Ejercicio 7'!$E$27:$N$27</definedName>
    <definedName name="solver_lhs1" localSheetId="4" hidden="1">'Ejercicio 8'!$I$3:$K$6</definedName>
    <definedName name="solver_lhs1" localSheetId="5" hidden="1">'Ejercicio 9'!$L$15:$N$15</definedName>
    <definedName name="solver_lhs2" localSheetId="0" hidden="1">'Ejercicio 1'!$F$3</definedName>
    <definedName name="solver_lhs2" localSheetId="1" hidden="1">'Ejercicio 2(Basado en 7)'!$E$27:$N$27</definedName>
    <definedName name="solver_lhs2" localSheetId="2" hidden="1">'Ejercicio 7'!$O$17:$O$26</definedName>
    <definedName name="solver_lhs2" localSheetId="4" hidden="1">'Ejercicio 8'!$I$7:$K$7</definedName>
    <definedName name="solver_lhs2" localSheetId="5" hidden="1">'Ejercicio 9'!$L$3:$N$14</definedName>
    <definedName name="solver_lhs3" localSheetId="0" hidden="1">'Ejercicio 1'!$F$4</definedName>
    <definedName name="solver_lhs3" localSheetId="1" hidden="1">'Ejercicio 2(Basado en 7)'!$O$17:$O$26</definedName>
    <definedName name="solver_lhs3" localSheetId="4" hidden="1">'Ejercicio 8'!$L$3:$L$6</definedName>
    <definedName name="solver_lhs3" localSheetId="5" hidden="1">'Ejercicio 9'!$O$3:$O$14</definedName>
    <definedName name="solver_lhs4" localSheetId="1" hidden="1">'Ejercicio 2(Basado en 7)'!$R$21</definedName>
    <definedName name="solver_lhs4" localSheetId="5" hidden="1">'Ejercicio 9'!$Q$12</definedName>
    <definedName name="solver_lhs5" localSheetId="5" hidden="1">'Ejercicio 9'!$Q$3</definedName>
    <definedName name="solver_lhs6" localSheetId="5" hidden="1">'Ejercicio 9'!$Q$6</definedName>
    <definedName name="solver_lhs7" localSheetId="5" hidden="1">'Ejercicio 9'!$Q$9</definedName>
    <definedName name="solver_lhs8" localSheetId="5" hidden="1">'Ejercicio 9'!$R$15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2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4</definedName>
    <definedName name="solver_num" localSheetId="2" hidden="1">2</definedName>
    <definedName name="solver_num" localSheetId="4" hidden="1">3</definedName>
    <definedName name="solver_num" localSheetId="5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pt" localSheetId="0" hidden="1">'Ejercicio 1'!$C$6</definedName>
    <definedName name="solver_opt" localSheetId="1" hidden="1">'Ejercicio 2(Basado en 7)'!$T$18</definedName>
    <definedName name="solver_opt" localSheetId="2" hidden="1">'Ejercicio 7'!$T$18</definedName>
    <definedName name="solver_opt" localSheetId="4" hidden="1">'Ejercicio 8'!$E$9</definedName>
    <definedName name="solver_opt" localSheetId="5" hidden="1">'Ejercicio 9'!$E$17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2</definedName>
    <definedName name="solver_rbv" localSheetId="5" hidden="1">2</definedName>
    <definedName name="solver_rel1" localSheetId="0" hidden="1">2</definedName>
    <definedName name="solver_rel1" localSheetId="1" hidden="1">5</definedName>
    <definedName name="solver_rel1" localSheetId="2" hidden="1">2</definedName>
    <definedName name="solver_rel1" localSheetId="4" hidden="1">4</definedName>
    <definedName name="solver_rel1" localSheetId="5" hidden="1">2</definedName>
    <definedName name="solver_rel2" localSheetId="0" hidden="1">1</definedName>
    <definedName name="solver_rel2" localSheetId="1" hidden="1">1</definedName>
    <definedName name="solver_rel2" localSheetId="2" hidden="1">2</definedName>
    <definedName name="solver_rel2" localSheetId="4" hidden="1">2</definedName>
    <definedName name="solver_rel2" localSheetId="5" hidden="1">4</definedName>
    <definedName name="solver_rel3" localSheetId="0" hidden="1">1</definedName>
    <definedName name="solver_rel3" localSheetId="1" hidden="1">1</definedName>
    <definedName name="solver_rel3" localSheetId="4" hidden="1">2</definedName>
    <definedName name="solver_rel3" localSheetId="5" hidden="1">1</definedName>
    <definedName name="solver_rel4" localSheetId="1" hidden="1">2</definedName>
    <definedName name="solver_rel4" localSheetId="5" hidden="1">2</definedName>
    <definedName name="solver_rel5" localSheetId="5" hidden="1">2</definedName>
    <definedName name="solver_rel6" localSheetId="5" hidden="1">2</definedName>
    <definedName name="solver_rel7" localSheetId="5" hidden="1">2</definedName>
    <definedName name="solver_rel8" localSheetId="5" hidden="1">1</definedName>
    <definedName name="solver_rhs1" localSheetId="0" hidden="1">'Ejercicio 1'!$G$2</definedName>
    <definedName name="solver_rhs1" localSheetId="1" hidden="1">binario</definedName>
    <definedName name="solver_rhs1" localSheetId="2" hidden="1">'Ejercicio 7'!$E$28:$N$28</definedName>
    <definedName name="solver_rhs1" localSheetId="4" hidden="1">entero</definedName>
    <definedName name="solver_rhs1" localSheetId="5" hidden="1">'Ejercicio 9'!$L$16:$N$16</definedName>
    <definedName name="solver_rhs2" localSheetId="0" hidden="1">'Ejercicio 1'!$G$3</definedName>
    <definedName name="solver_rhs2" localSheetId="1" hidden="1">'Ejercicio 2(Basado en 7)'!$E$28:$N$28</definedName>
    <definedName name="solver_rhs2" localSheetId="2" hidden="1">'Ejercicio 7'!$P$17:$P$26</definedName>
    <definedName name="solver_rhs2" localSheetId="4" hidden="1">'Ejercicio 8'!$I$8:$K$8</definedName>
    <definedName name="solver_rhs2" localSheetId="5" hidden="1">entero</definedName>
    <definedName name="solver_rhs3" localSheetId="0" hidden="1">'Ejercicio 1'!$G$4</definedName>
    <definedName name="solver_rhs3" localSheetId="1" hidden="1">'Ejercicio 2(Basado en 7)'!$P$17:$P$26</definedName>
    <definedName name="solver_rhs3" localSheetId="4" hidden="1">'Ejercicio 8'!$M$3:$M$6</definedName>
    <definedName name="solver_rhs3" localSheetId="5" hidden="1">'Ejercicio 9'!$P$3:$P$14</definedName>
    <definedName name="solver_rhs4" localSheetId="1" hidden="1">4</definedName>
    <definedName name="solver_rhs4" localSheetId="5" hidden="1">400</definedName>
    <definedName name="solver_rhs5" localSheetId="5" hidden="1">150</definedName>
    <definedName name="solver_rhs6" localSheetId="5" hidden="1">250</definedName>
    <definedName name="solver_rhs7" localSheetId="5" hidden="1">200</definedName>
    <definedName name="solver_rhs8" localSheetId="5" hidden="1">'Ejercicio 9'!$R$16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4" hidden="1">2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9" l="1"/>
  <c r="O7" i="9"/>
  <c r="O8" i="9"/>
  <c r="Q6" i="9"/>
  <c r="O9" i="9"/>
  <c r="O10" i="9"/>
  <c r="O11" i="9"/>
  <c r="Q9" i="9"/>
  <c r="O12" i="9"/>
  <c r="O13" i="9"/>
  <c r="O14" i="9"/>
  <c r="Q12" i="9"/>
  <c r="O3" i="9"/>
  <c r="O4" i="9"/>
  <c r="O5" i="9"/>
  <c r="Q3" i="9"/>
  <c r="E17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M15" i="9"/>
  <c r="N15" i="9"/>
  <c r="L15" i="9"/>
  <c r="E9" i="8"/>
  <c r="J7" i="8"/>
  <c r="K7" i="8"/>
  <c r="I7" i="8"/>
  <c r="L4" i="8"/>
  <c r="L5" i="8"/>
  <c r="L6" i="8"/>
  <c r="L3" i="8"/>
  <c r="R21" i="6"/>
  <c r="N27" i="6"/>
  <c r="M27" i="6"/>
  <c r="L27" i="6"/>
  <c r="K27" i="6"/>
  <c r="J27" i="6"/>
  <c r="I27" i="6"/>
  <c r="H27" i="6"/>
  <c r="G27" i="6"/>
  <c r="F27" i="6"/>
  <c r="E27" i="6"/>
  <c r="O26" i="6"/>
  <c r="O25" i="6"/>
  <c r="O24" i="6"/>
  <c r="O23" i="6"/>
  <c r="O22" i="6"/>
  <c r="O21" i="6"/>
  <c r="O20" i="6"/>
  <c r="O19" i="6"/>
  <c r="O18" i="6"/>
  <c r="O17" i="6"/>
  <c r="Z13" i="6"/>
  <c r="Y13" i="6"/>
  <c r="X13" i="6"/>
  <c r="W13" i="6"/>
  <c r="V13" i="6"/>
  <c r="U13" i="6"/>
  <c r="T13" i="6"/>
  <c r="S13" i="6"/>
  <c r="R13" i="6"/>
  <c r="Q13" i="6"/>
  <c r="Z12" i="6"/>
  <c r="Y12" i="6"/>
  <c r="X12" i="6"/>
  <c r="W12" i="6"/>
  <c r="V12" i="6"/>
  <c r="U12" i="6"/>
  <c r="T12" i="6"/>
  <c r="S12" i="6"/>
  <c r="R12" i="6"/>
  <c r="Q12" i="6"/>
  <c r="Z11" i="6"/>
  <c r="Y11" i="6"/>
  <c r="X11" i="6"/>
  <c r="W11" i="6"/>
  <c r="V11" i="6"/>
  <c r="U11" i="6"/>
  <c r="T11" i="6"/>
  <c r="S11" i="6"/>
  <c r="R11" i="6"/>
  <c r="Q11" i="6"/>
  <c r="Z10" i="6"/>
  <c r="Y10" i="6"/>
  <c r="X10" i="6"/>
  <c r="W10" i="6"/>
  <c r="V10" i="6"/>
  <c r="U10" i="6"/>
  <c r="T10" i="6"/>
  <c r="S10" i="6"/>
  <c r="R10" i="6"/>
  <c r="Q10" i="6"/>
  <c r="Z9" i="6"/>
  <c r="Y9" i="6"/>
  <c r="X9" i="6"/>
  <c r="W9" i="6"/>
  <c r="V9" i="6"/>
  <c r="U9" i="6"/>
  <c r="T9" i="6"/>
  <c r="S9" i="6"/>
  <c r="R9" i="6"/>
  <c r="Q9" i="6"/>
  <c r="Z8" i="6"/>
  <c r="Y8" i="6"/>
  <c r="X8" i="6"/>
  <c r="W8" i="6"/>
  <c r="V8" i="6"/>
  <c r="U8" i="6"/>
  <c r="T8" i="6"/>
  <c r="S8" i="6"/>
  <c r="R8" i="6"/>
  <c r="Q8" i="6"/>
  <c r="Z7" i="6"/>
  <c r="Y7" i="6"/>
  <c r="X7" i="6"/>
  <c r="W7" i="6"/>
  <c r="V7" i="6"/>
  <c r="U7" i="6"/>
  <c r="T7" i="6"/>
  <c r="S7" i="6"/>
  <c r="R7" i="6"/>
  <c r="Q7" i="6"/>
  <c r="Z6" i="6"/>
  <c r="Y6" i="6"/>
  <c r="X6" i="6"/>
  <c r="W6" i="6"/>
  <c r="V6" i="6"/>
  <c r="U6" i="6"/>
  <c r="T6" i="6"/>
  <c r="S6" i="6"/>
  <c r="R6" i="6"/>
  <c r="Q6" i="6"/>
  <c r="Z5" i="6"/>
  <c r="Y5" i="6"/>
  <c r="X5" i="6"/>
  <c r="W5" i="6"/>
  <c r="V5" i="6"/>
  <c r="U5" i="6"/>
  <c r="T5" i="6"/>
  <c r="S5" i="6"/>
  <c r="R5" i="6"/>
  <c r="Q5" i="6"/>
  <c r="Z4" i="6"/>
  <c r="Y4" i="6"/>
  <c r="X4" i="6"/>
  <c r="W4" i="6"/>
  <c r="V4" i="6"/>
  <c r="U4" i="6"/>
  <c r="T4" i="6"/>
  <c r="S4" i="6"/>
  <c r="R4" i="6"/>
  <c r="Q4" i="6"/>
  <c r="T18" i="2"/>
  <c r="T18" i="6"/>
  <c r="F27" i="2"/>
  <c r="G27" i="2"/>
  <c r="H27" i="2"/>
  <c r="I27" i="2"/>
  <c r="J27" i="2"/>
  <c r="K27" i="2"/>
  <c r="L27" i="2"/>
  <c r="M27" i="2"/>
  <c r="N27" i="2"/>
  <c r="E27" i="2"/>
  <c r="O18" i="2"/>
  <c r="O19" i="2"/>
  <c r="O20" i="2"/>
  <c r="O21" i="2"/>
  <c r="O22" i="2"/>
  <c r="O23" i="2"/>
  <c r="O24" i="2"/>
  <c r="O25" i="2"/>
  <c r="O26" i="2"/>
  <c r="O17" i="2"/>
  <c r="R4" i="2"/>
  <c r="S4" i="2"/>
  <c r="T4" i="2"/>
  <c r="U4" i="2"/>
  <c r="V4" i="2"/>
  <c r="W4" i="2"/>
  <c r="X4" i="2"/>
  <c r="Y4" i="2"/>
  <c r="Z4" i="2"/>
  <c r="R5" i="2"/>
  <c r="S5" i="2"/>
  <c r="T5" i="2"/>
  <c r="U5" i="2"/>
  <c r="V5" i="2"/>
  <c r="W5" i="2"/>
  <c r="X5" i="2"/>
  <c r="Y5" i="2"/>
  <c r="Z5" i="2"/>
  <c r="R6" i="2"/>
  <c r="S6" i="2"/>
  <c r="T6" i="2"/>
  <c r="U6" i="2"/>
  <c r="V6" i="2"/>
  <c r="W6" i="2"/>
  <c r="X6" i="2"/>
  <c r="Y6" i="2"/>
  <c r="Z6" i="2"/>
  <c r="R7" i="2"/>
  <c r="S7" i="2"/>
  <c r="T7" i="2"/>
  <c r="U7" i="2"/>
  <c r="V7" i="2"/>
  <c r="W7" i="2"/>
  <c r="X7" i="2"/>
  <c r="Y7" i="2"/>
  <c r="Z7" i="2"/>
  <c r="R8" i="2"/>
  <c r="S8" i="2"/>
  <c r="T8" i="2"/>
  <c r="U8" i="2"/>
  <c r="V8" i="2"/>
  <c r="W8" i="2"/>
  <c r="X8" i="2"/>
  <c r="Y8" i="2"/>
  <c r="Z8" i="2"/>
  <c r="R9" i="2"/>
  <c r="S9" i="2"/>
  <c r="T9" i="2"/>
  <c r="U9" i="2"/>
  <c r="V9" i="2"/>
  <c r="W9" i="2"/>
  <c r="X9" i="2"/>
  <c r="Y9" i="2"/>
  <c r="Z9" i="2"/>
  <c r="R10" i="2"/>
  <c r="S10" i="2"/>
  <c r="T10" i="2"/>
  <c r="U10" i="2"/>
  <c r="V10" i="2"/>
  <c r="W10" i="2"/>
  <c r="X10" i="2"/>
  <c r="Y10" i="2"/>
  <c r="Z10" i="2"/>
  <c r="R11" i="2"/>
  <c r="S11" i="2"/>
  <c r="T11" i="2"/>
  <c r="U11" i="2"/>
  <c r="V11" i="2"/>
  <c r="W11" i="2"/>
  <c r="X11" i="2"/>
  <c r="Y11" i="2"/>
  <c r="Z11" i="2"/>
  <c r="R12" i="2"/>
  <c r="S12" i="2"/>
  <c r="T12" i="2"/>
  <c r="U12" i="2"/>
  <c r="V12" i="2"/>
  <c r="W12" i="2"/>
  <c r="X12" i="2"/>
  <c r="Y12" i="2"/>
  <c r="Z12" i="2"/>
  <c r="R13" i="2"/>
  <c r="S13" i="2"/>
  <c r="T13" i="2"/>
  <c r="U13" i="2"/>
  <c r="V13" i="2"/>
  <c r="W13" i="2"/>
  <c r="X13" i="2"/>
  <c r="Y13" i="2"/>
  <c r="Z13" i="2"/>
  <c r="Q4" i="2"/>
  <c r="Q13" i="2"/>
  <c r="Q12" i="2"/>
  <c r="Q11" i="2"/>
  <c r="Q10" i="2"/>
  <c r="Q9" i="2"/>
  <c r="Q8" i="2"/>
  <c r="Q7" i="2"/>
  <c r="Q6" i="2"/>
  <c r="Q5" i="2"/>
  <c r="C6" i="1"/>
  <c r="G4" i="1"/>
  <c r="G3" i="1"/>
  <c r="G2" i="1"/>
</calcChain>
</file>

<file path=xl/comments1.xml><?xml version="1.0" encoding="utf-8"?>
<comments xmlns="http://schemas.openxmlformats.org/spreadsheetml/2006/main">
  <authors>
    <author>Veronica Garrido Lopez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Veronica Garrido Lopez:</t>
        </r>
        <r>
          <rPr>
            <sz val="9"/>
            <color indexed="81"/>
            <rFont val="Tahoma"/>
            <family val="2"/>
          </rPr>
          <t xml:space="preserve">
Se que sobran, pero me da igual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Veronica Garrido Lopez:</t>
        </r>
        <r>
          <rPr>
            <sz val="9"/>
            <color indexed="81"/>
            <rFont val="Tahoma"/>
            <family val="2"/>
          </rPr>
          <t xml:space="preserve">
Modificar el tiempo máximo de desplazamiento del alumno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Veronica Garrido Lopez:</t>
        </r>
        <r>
          <rPr>
            <sz val="9"/>
            <color indexed="81"/>
            <rFont val="Tahoma"/>
            <family val="2"/>
          </rPr>
          <t xml:space="preserve">
Maximizar alumnos asignados a su centro de preferencia</t>
        </r>
      </text>
    </comment>
  </commentList>
</comments>
</file>

<file path=xl/sharedStrings.xml><?xml version="1.0" encoding="utf-8"?>
<sst xmlns="http://schemas.openxmlformats.org/spreadsheetml/2006/main" count="82" uniqueCount="30">
  <si>
    <t>x_1</t>
  </si>
  <si>
    <t>x_2</t>
  </si>
  <si>
    <t>x_3</t>
  </si>
  <si>
    <t>Notas</t>
  </si>
  <si>
    <t>restricción</t>
  </si>
  <si>
    <t>ponderación</t>
  </si>
  <si>
    <t>Función</t>
  </si>
  <si>
    <t>v</t>
  </si>
  <si>
    <t>e</t>
  </si>
  <si>
    <t>Media de los estudiantes</t>
  </si>
  <si>
    <t>Destinos de beca Erasmus</t>
  </si>
  <si>
    <t>Valoración del destino</t>
  </si>
  <si>
    <t>Valoración*Ponderación de la media</t>
  </si>
  <si>
    <t>Destinos</t>
  </si>
  <si>
    <t>Estudiantes</t>
  </si>
  <si>
    <t>Resticciones</t>
  </si>
  <si>
    <t>Distritos</t>
  </si>
  <si>
    <t>Tiempo de desplazamiento</t>
  </si>
  <si>
    <t>A</t>
  </si>
  <si>
    <t>B</t>
  </si>
  <si>
    <t>C</t>
  </si>
  <si>
    <t>D</t>
  </si>
  <si>
    <t>Función tiempo</t>
  </si>
  <si>
    <t>Restricciones</t>
  </si>
  <si>
    <t>Estudiantes por distrito</t>
  </si>
  <si>
    <t>Plazas por centro</t>
  </si>
  <si>
    <t>Alumnos con preferencia</t>
  </si>
  <si>
    <t>Asignación de centro</t>
  </si>
  <si>
    <t>Preferencias de destino</t>
  </si>
  <si>
    <t>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</si>
</sst>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Border="1"/>
    <xf numFmtId="0" fontId="0" fillId="14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7" borderId="0" xfId="0" applyFill="1"/>
    <xf numFmtId="0" fontId="0" fillId="17" borderId="0" xfId="0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2" borderId="0" xfId="0" applyFill="1"/>
    <xf numFmtId="0" fontId="0" fillId="8" borderId="0" xfId="0" applyFill="1"/>
    <xf numFmtId="0" fontId="0" fillId="6" borderId="0" xfId="0" applyFill="1" applyAlignment="1">
      <alignment horizontal="center" vertical="center" textRotation="255"/>
    </xf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1" fillId="11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textRotation="90"/>
    </xf>
    <xf numFmtId="0" fontId="1" fillId="6" borderId="0" xfId="0" applyFont="1" applyFill="1" applyAlignment="1">
      <alignment horizontal="center" vertical="center" textRotation="90"/>
    </xf>
    <xf numFmtId="0" fontId="1" fillId="12" borderId="0" xfId="0" applyFont="1" applyFill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14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 textRotation="90" wrapText="1" shrinkToFit="1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6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 textRotation="255"/>
    </xf>
    <xf numFmtId="0" fontId="0" fillId="15" borderId="0" xfId="0" applyFill="1" applyAlignment="1">
      <alignment horizontal="center" vertical="center" textRotation="90"/>
    </xf>
    <xf numFmtId="0" fontId="0" fillId="15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2" tint="-0.499984740745262"/>
        </patternFill>
      </fill>
      <border>
        <left/>
        <right/>
        <top/>
        <bottom/>
        <vertical/>
        <horizontal/>
      </border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H14" sqref="H14"/>
    </sheetView>
  </sheetViews>
  <sheetFormatPr baseColWidth="10" defaultRowHeight="15" x14ac:dyDescent="0.25"/>
  <sheetData>
    <row r="1" spans="2:7" x14ac:dyDescent="0.25">
      <c r="B1" t="s">
        <v>3</v>
      </c>
      <c r="E1" t="s">
        <v>5</v>
      </c>
      <c r="G1" t="s">
        <v>4</v>
      </c>
    </row>
    <row r="2" spans="2:7" x14ac:dyDescent="0.25">
      <c r="B2" s="8">
        <v>6</v>
      </c>
      <c r="D2" t="s">
        <v>0</v>
      </c>
      <c r="E2" s="5">
        <v>0</v>
      </c>
      <c r="F2" s="7">
        <v>10</v>
      </c>
      <c r="G2" s="7">
        <f>SUM(E2:E4)</f>
        <v>10</v>
      </c>
    </row>
    <row r="3" spans="2:7" x14ac:dyDescent="0.25">
      <c r="B3" s="8">
        <v>1</v>
      </c>
      <c r="D3" t="s">
        <v>1</v>
      </c>
      <c r="E3" s="5">
        <v>0</v>
      </c>
      <c r="F3" s="7">
        <v>0</v>
      </c>
      <c r="G3" s="7">
        <f>E3-E2</f>
        <v>0</v>
      </c>
    </row>
    <row r="4" spans="2:7" x14ac:dyDescent="0.25">
      <c r="B4" s="8">
        <v>4</v>
      </c>
      <c r="D4" t="s">
        <v>2</v>
      </c>
      <c r="E4" s="5">
        <v>10</v>
      </c>
      <c r="F4" s="7">
        <v>2</v>
      </c>
      <c r="G4" s="7">
        <f>E4</f>
        <v>10</v>
      </c>
    </row>
    <row r="6" spans="2:7" x14ac:dyDescent="0.25">
      <c r="B6" t="s">
        <v>6</v>
      </c>
      <c r="C6" s="6">
        <f>1/10*(6*E2+E3+4*E4)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8"/>
  <sheetViews>
    <sheetView zoomScaleNormal="100" workbookViewId="0">
      <selection activeCell="R21" sqref="R21"/>
    </sheetView>
  </sheetViews>
  <sheetFormatPr baseColWidth="10" defaultColWidth="7.7109375" defaultRowHeight="15.75" x14ac:dyDescent="0.25"/>
  <cols>
    <col min="1" max="16384" width="7.7109375" style="9"/>
  </cols>
  <sheetData>
    <row r="2" spans="1:26" x14ac:dyDescent="0.25">
      <c r="B2" s="10"/>
    </row>
    <row r="3" spans="1:26" x14ac:dyDescent="0.25">
      <c r="E3" s="31" t="s">
        <v>10</v>
      </c>
      <c r="F3" s="31"/>
      <c r="G3" s="31"/>
      <c r="H3" s="31"/>
      <c r="I3" s="31"/>
      <c r="J3" s="31"/>
      <c r="K3" s="31"/>
      <c r="L3" s="31"/>
      <c r="M3" s="31"/>
      <c r="N3" s="31"/>
      <c r="Q3" s="32" t="s">
        <v>12</v>
      </c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5">
      <c r="A4" s="33" t="s">
        <v>9</v>
      </c>
      <c r="B4" s="11">
        <v>1.7</v>
      </c>
      <c r="D4" s="34" t="s">
        <v>11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1">
        <v>7</v>
      </c>
      <c r="L4" s="11">
        <v>8</v>
      </c>
      <c r="M4" s="11">
        <v>9</v>
      </c>
      <c r="N4" s="11">
        <v>10</v>
      </c>
      <c r="Q4" s="11">
        <f t="shared" ref="Q4:Z13" si="0">$B4*E4</f>
        <v>1.7</v>
      </c>
      <c r="R4" s="11">
        <f t="shared" si="0"/>
        <v>3.4</v>
      </c>
      <c r="S4" s="11">
        <f t="shared" si="0"/>
        <v>5.0999999999999996</v>
      </c>
      <c r="T4" s="11">
        <f t="shared" si="0"/>
        <v>6.8</v>
      </c>
      <c r="U4" s="11">
        <f t="shared" si="0"/>
        <v>8.5</v>
      </c>
      <c r="V4" s="11">
        <f t="shared" si="0"/>
        <v>10.199999999999999</v>
      </c>
      <c r="W4" s="11">
        <f t="shared" si="0"/>
        <v>11.9</v>
      </c>
      <c r="X4" s="11">
        <f t="shared" si="0"/>
        <v>13.6</v>
      </c>
      <c r="Y4" s="11">
        <f t="shared" si="0"/>
        <v>15.299999999999999</v>
      </c>
      <c r="Z4" s="11">
        <f t="shared" si="0"/>
        <v>17</v>
      </c>
    </row>
    <row r="5" spans="1:26" x14ac:dyDescent="0.25">
      <c r="A5" s="33"/>
      <c r="B5" s="11">
        <v>1</v>
      </c>
      <c r="D5" s="34"/>
      <c r="E5" s="11">
        <v>6</v>
      </c>
      <c r="F5" s="11">
        <v>5</v>
      </c>
      <c r="G5" s="11">
        <v>4</v>
      </c>
      <c r="H5" s="11">
        <v>3</v>
      </c>
      <c r="I5" s="11">
        <v>9</v>
      </c>
      <c r="J5" s="11">
        <v>9</v>
      </c>
      <c r="K5" s="11">
        <v>9</v>
      </c>
      <c r="L5" s="11">
        <v>9</v>
      </c>
      <c r="M5" s="11">
        <v>9</v>
      </c>
      <c r="N5" s="11">
        <v>10</v>
      </c>
      <c r="Q5" s="11">
        <f t="shared" si="0"/>
        <v>6</v>
      </c>
      <c r="R5" s="11">
        <f t="shared" si="0"/>
        <v>5</v>
      </c>
      <c r="S5" s="11">
        <f t="shared" si="0"/>
        <v>4</v>
      </c>
      <c r="T5" s="11">
        <f t="shared" si="0"/>
        <v>3</v>
      </c>
      <c r="U5" s="11">
        <f t="shared" si="0"/>
        <v>9</v>
      </c>
      <c r="V5" s="11">
        <f t="shared" si="0"/>
        <v>9</v>
      </c>
      <c r="W5" s="11">
        <f t="shared" si="0"/>
        <v>9</v>
      </c>
      <c r="X5" s="11">
        <f t="shared" si="0"/>
        <v>9</v>
      </c>
      <c r="Y5" s="11">
        <f t="shared" si="0"/>
        <v>9</v>
      </c>
      <c r="Z5" s="11">
        <f t="shared" si="0"/>
        <v>10</v>
      </c>
    </row>
    <row r="6" spans="1:26" x14ac:dyDescent="0.25">
      <c r="A6" s="33"/>
      <c r="B6" s="11">
        <v>2.2400000000000002</v>
      </c>
      <c r="D6" s="34"/>
      <c r="E6" s="11">
        <v>7</v>
      </c>
      <c r="F6" s="11">
        <v>9</v>
      </c>
      <c r="G6" s="11">
        <v>6</v>
      </c>
      <c r="H6" s="11">
        <v>10</v>
      </c>
      <c r="I6" s="11">
        <v>7</v>
      </c>
      <c r="J6" s="11">
        <v>8</v>
      </c>
      <c r="K6" s="11">
        <v>10</v>
      </c>
      <c r="L6" s="11">
        <v>9</v>
      </c>
      <c r="M6" s="11">
        <v>9</v>
      </c>
      <c r="N6" s="11">
        <v>10</v>
      </c>
      <c r="Q6" s="11">
        <f t="shared" si="0"/>
        <v>15.680000000000001</v>
      </c>
      <c r="R6" s="11">
        <f t="shared" si="0"/>
        <v>20.160000000000004</v>
      </c>
      <c r="S6" s="11">
        <f t="shared" si="0"/>
        <v>13.440000000000001</v>
      </c>
      <c r="T6" s="11">
        <f t="shared" si="0"/>
        <v>22.400000000000002</v>
      </c>
      <c r="U6" s="11">
        <f t="shared" si="0"/>
        <v>15.680000000000001</v>
      </c>
      <c r="V6" s="11">
        <f t="shared" si="0"/>
        <v>17.920000000000002</v>
      </c>
      <c r="W6" s="11">
        <f t="shared" si="0"/>
        <v>22.400000000000002</v>
      </c>
      <c r="X6" s="11">
        <f t="shared" si="0"/>
        <v>20.160000000000004</v>
      </c>
      <c r="Y6" s="11">
        <f t="shared" si="0"/>
        <v>20.160000000000004</v>
      </c>
      <c r="Z6" s="11">
        <f t="shared" si="0"/>
        <v>22.400000000000002</v>
      </c>
    </row>
    <row r="7" spans="1:26" x14ac:dyDescent="0.25">
      <c r="A7" s="33"/>
      <c r="B7" s="11">
        <v>3.28</v>
      </c>
      <c r="D7" s="34"/>
      <c r="E7" s="11">
        <v>10</v>
      </c>
      <c r="F7" s="11">
        <v>10</v>
      </c>
      <c r="G7" s="11">
        <v>10</v>
      </c>
      <c r="H7" s="11">
        <v>10</v>
      </c>
      <c r="I7" s="11">
        <v>10</v>
      </c>
      <c r="J7" s="11">
        <v>9</v>
      </c>
      <c r="K7" s="11">
        <v>10</v>
      </c>
      <c r="L7" s="11">
        <v>8</v>
      </c>
      <c r="M7" s="11">
        <v>10</v>
      </c>
      <c r="N7" s="11">
        <v>9</v>
      </c>
      <c r="Q7" s="11">
        <f t="shared" si="0"/>
        <v>32.799999999999997</v>
      </c>
      <c r="R7" s="11">
        <f t="shared" si="0"/>
        <v>32.799999999999997</v>
      </c>
      <c r="S7" s="11">
        <f t="shared" si="0"/>
        <v>32.799999999999997</v>
      </c>
      <c r="T7" s="11">
        <f t="shared" si="0"/>
        <v>32.799999999999997</v>
      </c>
      <c r="U7" s="11">
        <f t="shared" si="0"/>
        <v>32.799999999999997</v>
      </c>
      <c r="V7" s="11">
        <f t="shared" si="0"/>
        <v>29.52</v>
      </c>
      <c r="W7" s="11">
        <f t="shared" si="0"/>
        <v>32.799999999999997</v>
      </c>
      <c r="X7" s="11">
        <f t="shared" si="0"/>
        <v>26.24</v>
      </c>
      <c r="Y7" s="11">
        <f t="shared" si="0"/>
        <v>32.799999999999997</v>
      </c>
      <c r="Z7" s="11">
        <f t="shared" si="0"/>
        <v>29.52</v>
      </c>
    </row>
    <row r="8" spans="1:26" x14ac:dyDescent="0.25">
      <c r="A8" s="33"/>
      <c r="B8" s="11">
        <v>3.2</v>
      </c>
      <c r="D8" s="34"/>
      <c r="E8" s="11">
        <v>8</v>
      </c>
      <c r="F8" s="11">
        <v>10</v>
      </c>
      <c r="G8" s="11">
        <v>10</v>
      </c>
      <c r="H8" s="11">
        <v>10</v>
      </c>
      <c r="I8" s="11">
        <v>10</v>
      </c>
      <c r="J8" s="11">
        <v>10</v>
      </c>
      <c r="K8" s="11">
        <v>10</v>
      </c>
      <c r="L8" s="11">
        <v>9</v>
      </c>
      <c r="M8" s="11">
        <v>10</v>
      </c>
      <c r="N8" s="11">
        <v>10</v>
      </c>
      <c r="Q8" s="11">
        <f t="shared" si="0"/>
        <v>25.6</v>
      </c>
      <c r="R8" s="11">
        <f t="shared" si="0"/>
        <v>32</v>
      </c>
      <c r="S8" s="11">
        <f t="shared" si="0"/>
        <v>32</v>
      </c>
      <c r="T8" s="11">
        <f t="shared" si="0"/>
        <v>32</v>
      </c>
      <c r="U8" s="11">
        <f t="shared" si="0"/>
        <v>32</v>
      </c>
      <c r="V8" s="11">
        <f t="shared" si="0"/>
        <v>32</v>
      </c>
      <c r="W8" s="11">
        <f t="shared" si="0"/>
        <v>32</v>
      </c>
      <c r="X8" s="11">
        <f t="shared" si="0"/>
        <v>28.8</v>
      </c>
      <c r="Y8" s="11">
        <f t="shared" si="0"/>
        <v>32</v>
      </c>
      <c r="Z8" s="11">
        <f t="shared" si="0"/>
        <v>32</v>
      </c>
    </row>
    <row r="9" spans="1:26" x14ac:dyDescent="0.25">
      <c r="A9" s="33"/>
      <c r="B9" s="11">
        <v>3.73</v>
      </c>
      <c r="D9" s="34"/>
      <c r="E9" s="11">
        <v>1</v>
      </c>
      <c r="F9" s="11">
        <v>7</v>
      </c>
      <c r="G9" s="11">
        <v>8</v>
      </c>
      <c r="H9" s="11">
        <v>3</v>
      </c>
      <c r="I9" s="11">
        <v>9</v>
      </c>
      <c r="J9" s="11">
        <v>2</v>
      </c>
      <c r="K9" s="11">
        <v>9</v>
      </c>
      <c r="L9" s="11">
        <v>8</v>
      </c>
      <c r="M9" s="11">
        <v>1</v>
      </c>
      <c r="N9" s="11">
        <v>8</v>
      </c>
      <c r="Q9" s="11">
        <f t="shared" si="0"/>
        <v>3.73</v>
      </c>
      <c r="R9" s="11">
        <f t="shared" si="0"/>
        <v>26.11</v>
      </c>
      <c r="S9" s="11">
        <f t="shared" si="0"/>
        <v>29.84</v>
      </c>
      <c r="T9" s="11">
        <f t="shared" si="0"/>
        <v>11.19</v>
      </c>
      <c r="U9" s="11">
        <f t="shared" si="0"/>
        <v>33.57</v>
      </c>
      <c r="V9" s="11">
        <f t="shared" si="0"/>
        <v>7.46</v>
      </c>
      <c r="W9" s="11">
        <f t="shared" si="0"/>
        <v>33.57</v>
      </c>
      <c r="X9" s="11">
        <f t="shared" si="0"/>
        <v>29.84</v>
      </c>
      <c r="Y9" s="11">
        <f t="shared" si="0"/>
        <v>3.73</v>
      </c>
      <c r="Z9" s="11">
        <f t="shared" si="0"/>
        <v>29.84</v>
      </c>
    </row>
    <row r="10" spans="1:26" x14ac:dyDescent="0.25">
      <c r="A10" s="33"/>
      <c r="B10" s="11">
        <v>1.2</v>
      </c>
      <c r="D10" s="34"/>
      <c r="E10" s="11">
        <v>10</v>
      </c>
      <c r="F10" s="11">
        <v>10</v>
      </c>
      <c r="G10" s="11">
        <v>10</v>
      </c>
      <c r="H10" s="11">
        <v>9</v>
      </c>
      <c r="I10" s="11">
        <v>10</v>
      </c>
      <c r="J10" s="11">
        <v>10</v>
      </c>
      <c r="K10" s="11">
        <v>10</v>
      </c>
      <c r="L10" s="11">
        <v>7</v>
      </c>
      <c r="M10" s="11">
        <v>10</v>
      </c>
      <c r="N10" s="11">
        <v>10</v>
      </c>
      <c r="Q10" s="11">
        <f t="shared" si="0"/>
        <v>12</v>
      </c>
      <c r="R10" s="11">
        <f t="shared" si="0"/>
        <v>12</v>
      </c>
      <c r="S10" s="11">
        <f t="shared" si="0"/>
        <v>12</v>
      </c>
      <c r="T10" s="11">
        <f t="shared" si="0"/>
        <v>10.799999999999999</v>
      </c>
      <c r="U10" s="11">
        <f t="shared" si="0"/>
        <v>12</v>
      </c>
      <c r="V10" s="11">
        <f t="shared" si="0"/>
        <v>12</v>
      </c>
      <c r="W10" s="11">
        <f t="shared" si="0"/>
        <v>12</v>
      </c>
      <c r="X10" s="11">
        <f t="shared" si="0"/>
        <v>8.4</v>
      </c>
      <c r="Y10" s="11">
        <f t="shared" si="0"/>
        <v>12</v>
      </c>
      <c r="Z10" s="11">
        <f t="shared" si="0"/>
        <v>12</v>
      </c>
    </row>
    <row r="11" spans="1:26" x14ac:dyDescent="0.25">
      <c r="A11" s="33"/>
      <c r="B11" s="11">
        <v>2.9</v>
      </c>
      <c r="D11" s="34"/>
      <c r="E11" s="11">
        <v>10</v>
      </c>
      <c r="F11" s="11">
        <v>9</v>
      </c>
      <c r="G11" s="11">
        <v>9</v>
      </c>
      <c r="H11" s="11">
        <v>10</v>
      </c>
      <c r="I11" s="11">
        <v>10</v>
      </c>
      <c r="J11" s="11">
        <v>10</v>
      </c>
      <c r="K11" s="11">
        <v>8</v>
      </c>
      <c r="L11" s="11">
        <v>10</v>
      </c>
      <c r="M11" s="11">
        <v>8</v>
      </c>
      <c r="N11" s="11">
        <v>8</v>
      </c>
      <c r="Q11" s="11">
        <f t="shared" si="0"/>
        <v>29</v>
      </c>
      <c r="R11" s="11">
        <f t="shared" si="0"/>
        <v>26.099999999999998</v>
      </c>
      <c r="S11" s="11">
        <f t="shared" si="0"/>
        <v>26.099999999999998</v>
      </c>
      <c r="T11" s="11">
        <f t="shared" si="0"/>
        <v>29</v>
      </c>
      <c r="U11" s="11">
        <f t="shared" si="0"/>
        <v>29</v>
      </c>
      <c r="V11" s="11">
        <f t="shared" si="0"/>
        <v>29</v>
      </c>
      <c r="W11" s="11">
        <f t="shared" si="0"/>
        <v>23.2</v>
      </c>
      <c r="X11" s="11">
        <f t="shared" si="0"/>
        <v>29</v>
      </c>
      <c r="Y11" s="11">
        <f t="shared" si="0"/>
        <v>23.2</v>
      </c>
      <c r="Z11" s="11">
        <f t="shared" si="0"/>
        <v>23.2</v>
      </c>
    </row>
    <row r="12" spans="1:26" x14ac:dyDescent="0.25">
      <c r="A12" s="33"/>
      <c r="B12" s="11">
        <v>1.6</v>
      </c>
      <c r="D12" s="34"/>
      <c r="E12" s="11">
        <v>7</v>
      </c>
      <c r="F12" s="11">
        <v>10</v>
      </c>
      <c r="G12" s="11">
        <v>7</v>
      </c>
      <c r="H12" s="11">
        <v>10</v>
      </c>
      <c r="I12" s="11">
        <v>10</v>
      </c>
      <c r="J12" s="11">
        <v>8</v>
      </c>
      <c r="K12" s="11">
        <v>10</v>
      </c>
      <c r="L12" s="11">
        <v>8</v>
      </c>
      <c r="M12" s="11">
        <v>7</v>
      </c>
      <c r="N12" s="11">
        <v>9</v>
      </c>
      <c r="Q12" s="11">
        <f t="shared" si="0"/>
        <v>11.200000000000001</v>
      </c>
      <c r="R12" s="11">
        <f t="shared" si="0"/>
        <v>16</v>
      </c>
      <c r="S12" s="11">
        <f t="shared" si="0"/>
        <v>11.200000000000001</v>
      </c>
      <c r="T12" s="11">
        <f t="shared" si="0"/>
        <v>16</v>
      </c>
      <c r="U12" s="11">
        <f t="shared" si="0"/>
        <v>16</v>
      </c>
      <c r="V12" s="11">
        <f t="shared" si="0"/>
        <v>12.8</v>
      </c>
      <c r="W12" s="11">
        <f t="shared" si="0"/>
        <v>16</v>
      </c>
      <c r="X12" s="11">
        <f t="shared" si="0"/>
        <v>12.8</v>
      </c>
      <c r="Y12" s="11">
        <f t="shared" si="0"/>
        <v>11.200000000000001</v>
      </c>
      <c r="Z12" s="11">
        <f t="shared" si="0"/>
        <v>14.4</v>
      </c>
    </row>
    <row r="13" spans="1:26" x14ac:dyDescent="0.25">
      <c r="A13" s="33"/>
      <c r="B13" s="11">
        <v>1.65</v>
      </c>
      <c r="D13" s="34"/>
      <c r="E13" s="11">
        <v>10</v>
      </c>
      <c r="F13" s="11">
        <v>10</v>
      </c>
      <c r="G13" s="11">
        <v>10</v>
      </c>
      <c r="H13" s="11">
        <v>8</v>
      </c>
      <c r="I13" s="11">
        <v>10</v>
      </c>
      <c r="J13" s="11">
        <v>10</v>
      </c>
      <c r="K13" s="11">
        <v>5</v>
      </c>
      <c r="L13" s="11">
        <v>10</v>
      </c>
      <c r="M13" s="11">
        <v>9</v>
      </c>
      <c r="N13" s="11">
        <v>10</v>
      </c>
      <c r="Q13" s="11">
        <f t="shared" si="0"/>
        <v>16.5</v>
      </c>
      <c r="R13" s="11">
        <f t="shared" si="0"/>
        <v>16.5</v>
      </c>
      <c r="S13" s="11">
        <f t="shared" si="0"/>
        <v>16.5</v>
      </c>
      <c r="T13" s="11">
        <f t="shared" si="0"/>
        <v>13.2</v>
      </c>
      <c r="U13" s="11">
        <f t="shared" si="0"/>
        <v>16.5</v>
      </c>
      <c r="V13" s="11">
        <f t="shared" si="0"/>
        <v>16.5</v>
      </c>
      <c r="W13" s="11">
        <f t="shared" si="0"/>
        <v>8.25</v>
      </c>
      <c r="X13" s="11">
        <f t="shared" si="0"/>
        <v>16.5</v>
      </c>
      <c r="Y13" s="11">
        <f t="shared" si="0"/>
        <v>14.85</v>
      </c>
      <c r="Z13" s="11">
        <f t="shared" si="0"/>
        <v>16.5</v>
      </c>
    </row>
    <row r="16" spans="1:26" x14ac:dyDescent="0.25">
      <c r="E16" s="31" t="s">
        <v>13</v>
      </c>
      <c r="F16" s="31"/>
      <c r="G16" s="31"/>
      <c r="H16" s="31"/>
      <c r="I16" s="31"/>
      <c r="J16" s="31"/>
      <c r="K16" s="31"/>
      <c r="L16" s="31"/>
      <c r="M16" s="31"/>
      <c r="N16" s="31"/>
    </row>
    <row r="17" spans="4:33" x14ac:dyDescent="0.25">
      <c r="D17" s="35" t="s">
        <v>14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f>SUM(E17:N17)</f>
        <v>0</v>
      </c>
      <c r="P17" s="9">
        <v>1</v>
      </c>
    </row>
    <row r="18" spans="4:33" x14ac:dyDescent="0.25">
      <c r="D18" s="35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f t="shared" ref="O18:O26" si="1">SUM(E18:N18)</f>
        <v>0</v>
      </c>
      <c r="P18" s="9">
        <v>1</v>
      </c>
      <c r="R18" s="12" t="s">
        <v>6</v>
      </c>
      <c r="S18" s="12"/>
      <c r="T18" s="12">
        <f>(SUMPRODUCT(Q4:Z13,E17:N26))/10</f>
        <v>12.737</v>
      </c>
    </row>
    <row r="19" spans="4:33" x14ac:dyDescent="0.25">
      <c r="D19" s="35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f t="shared" si="1"/>
        <v>0</v>
      </c>
      <c r="P19" s="9">
        <v>1</v>
      </c>
    </row>
    <row r="20" spans="4:33" x14ac:dyDescent="0.25">
      <c r="D20" s="35"/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f t="shared" si="1"/>
        <v>1</v>
      </c>
      <c r="P20" s="9">
        <v>1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4:33" x14ac:dyDescent="0.25">
      <c r="D21" s="35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9">
        <v>0</v>
      </c>
      <c r="O21" s="9">
        <f t="shared" si="1"/>
        <v>1</v>
      </c>
      <c r="P21" s="9">
        <v>1</v>
      </c>
      <c r="R21" s="9">
        <f>SUM(E17:N26)</f>
        <v>4</v>
      </c>
    </row>
    <row r="22" spans="4:33" x14ac:dyDescent="0.25">
      <c r="D22" s="35"/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f t="shared" si="1"/>
        <v>1</v>
      </c>
      <c r="P22" s="9">
        <v>1</v>
      </c>
    </row>
    <row r="23" spans="4:33" x14ac:dyDescent="0.25">
      <c r="D23" s="35"/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f t="shared" si="1"/>
        <v>0</v>
      </c>
      <c r="P23" s="9">
        <v>1</v>
      </c>
    </row>
    <row r="24" spans="4:33" x14ac:dyDescent="0.25">
      <c r="D24" s="35"/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f t="shared" si="1"/>
        <v>1</v>
      </c>
      <c r="P24" s="9">
        <v>1</v>
      </c>
    </row>
    <row r="25" spans="4:33" x14ac:dyDescent="0.25">
      <c r="D25" s="35"/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f t="shared" si="1"/>
        <v>0</v>
      </c>
      <c r="P25" s="9">
        <v>1</v>
      </c>
    </row>
    <row r="26" spans="4:33" x14ac:dyDescent="0.25">
      <c r="D26" s="35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f t="shared" si="1"/>
        <v>0</v>
      </c>
      <c r="P26" s="9">
        <v>1</v>
      </c>
    </row>
    <row r="27" spans="4:33" x14ac:dyDescent="0.25">
      <c r="E27" s="9">
        <f>SUM(E17:E26)</f>
        <v>1</v>
      </c>
      <c r="F27" s="9">
        <f t="shared" ref="F27:N27" si="2">SUM(F17:F26)</f>
        <v>0</v>
      </c>
      <c r="G27" s="9">
        <f t="shared" si="2"/>
        <v>0</v>
      </c>
      <c r="H27" s="9">
        <f t="shared" si="2"/>
        <v>1</v>
      </c>
      <c r="I27" s="9">
        <f t="shared" si="2"/>
        <v>1</v>
      </c>
      <c r="J27" s="9">
        <f t="shared" si="2"/>
        <v>1</v>
      </c>
      <c r="K27" s="9">
        <f t="shared" si="2"/>
        <v>0</v>
      </c>
      <c r="L27" s="9">
        <f t="shared" si="2"/>
        <v>0</v>
      </c>
      <c r="M27" s="9">
        <f t="shared" si="2"/>
        <v>0</v>
      </c>
      <c r="N27" s="9">
        <f t="shared" si="2"/>
        <v>0</v>
      </c>
      <c r="O27" s="30" t="s">
        <v>15</v>
      </c>
      <c r="P27" s="30"/>
    </row>
    <row r="28" spans="4:33" x14ac:dyDescent="0.25"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30"/>
      <c r="P28" s="30"/>
    </row>
  </sheetData>
  <mergeCells count="7">
    <mergeCell ref="O27:P28"/>
    <mergeCell ref="E3:N3"/>
    <mergeCell ref="Q3:Z3"/>
    <mergeCell ref="A4:A13"/>
    <mergeCell ref="D4:D13"/>
    <mergeCell ref="E16:N16"/>
    <mergeCell ref="D17:D26"/>
  </mergeCells>
  <conditionalFormatting sqref="E17:N26">
    <cfRule type="cellIs" dxfId="10" priority="1" operator="lessThan">
      <formula>1</formula>
    </cfRule>
    <cfRule type="cellIs" dxfId="9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8"/>
  <sheetViews>
    <sheetView zoomScaleNormal="100" workbookViewId="0">
      <selection activeCell="T18" sqref="T18"/>
    </sheetView>
  </sheetViews>
  <sheetFormatPr baseColWidth="10" defaultColWidth="7.7109375" defaultRowHeight="15.75" x14ac:dyDescent="0.25"/>
  <cols>
    <col min="1" max="16384" width="7.7109375" style="9"/>
  </cols>
  <sheetData>
    <row r="2" spans="1:26" x14ac:dyDescent="0.25">
      <c r="B2" s="10"/>
    </row>
    <row r="3" spans="1:26" x14ac:dyDescent="0.25">
      <c r="E3" s="31" t="s">
        <v>10</v>
      </c>
      <c r="F3" s="31"/>
      <c r="G3" s="31"/>
      <c r="H3" s="31"/>
      <c r="I3" s="31"/>
      <c r="J3" s="31"/>
      <c r="K3" s="31"/>
      <c r="L3" s="31"/>
      <c r="M3" s="31"/>
      <c r="N3" s="31"/>
      <c r="Q3" s="32" t="s">
        <v>12</v>
      </c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25">
      <c r="A4" s="33" t="s">
        <v>9</v>
      </c>
      <c r="B4" s="11">
        <v>1.7</v>
      </c>
      <c r="D4" s="34" t="s">
        <v>11</v>
      </c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1">
        <v>7</v>
      </c>
      <c r="L4" s="11">
        <v>8</v>
      </c>
      <c r="M4" s="11">
        <v>9</v>
      </c>
      <c r="N4" s="11">
        <v>10</v>
      </c>
      <c r="Q4" s="11">
        <f t="shared" ref="Q4:Q13" si="0">$B4*E4</f>
        <v>1.7</v>
      </c>
      <c r="R4" s="11">
        <f t="shared" ref="R4:Z13" si="1">$B4*F4</f>
        <v>3.4</v>
      </c>
      <c r="S4" s="11">
        <f t="shared" si="1"/>
        <v>5.0999999999999996</v>
      </c>
      <c r="T4" s="11">
        <f t="shared" si="1"/>
        <v>6.8</v>
      </c>
      <c r="U4" s="11">
        <f t="shared" si="1"/>
        <v>8.5</v>
      </c>
      <c r="V4" s="11">
        <f t="shared" si="1"/>
        <v>10.199999999999999</v>
      </c>
      <c r="W4" s="11">
        <f t="shared" si="1"/>
        <v>11.9</v>
      </c>
      <c r="X4" s="11">
        <f t="shared" si="1"/>
        <v>13.6</v>
      </c>
      <c r="Y4" s="11">
        <f t="shared" si="1"/>
        <v>15.299999999999999</v>
      </c>
      <c r="Z4" s="11">
        <f t="shared" si="1"/>
        <v>17</v>
      </c>
    </row>
    <row r="5" spans="1:26" x14ac:dyDescent="0.25">
      <c r="A5" s="33"/>
      <c r="B5" s="11">
        <v>1</v>
      </c>
      <c r="D5" s="34"/>
      <c r="E5" s="11">
        <v>6</v>
      </c>
      <c r="F5" s="11">
        <v>5</v>
      </c>
      <c r="G5" s="11">
        <v>4</v>
      </c>
      <c r="H5" s="11">
        <v>3</v>
      </c>
      <c r="I5" s="11">
        <v>9</v>
      </c>
      <c r="J5" s="11">
        <v>9</v>
      </c>
      <c r="K5" s="11">
        <v>9</v>
      </c>
      <c r="L5" s="11">
        <v>9</v>
      </c>
      <c r="M5" s="11">
        <v>9</v>
      </c>
      <c r="N5" s="11">
        <v>10</v>
      </c>
      <c r="Q5" s="11">
        <f t="shared" si="0"/>
        <v>6</v>
      </c>
      <c r="R5" s="11">
        <f t="shared" si="1"/>
        <v>5</v>
      </c>
      <c r="S5" s="11">
        <f t="shared" si="1"/>
        <v>4</v>
      </c>
      <c r="T5" s="11">
        <f t="shared" si="1"/>
        <v>3</v>
      </c>
      <c r="U5" s="11">
        <f t="shared" si="1"/>
        <v>9</v>
      </c>
      <c r="V5" s="11">
        <f t="shared" si="1"/>
        <v>9</v>
      </c>
      <c r="W5" s="11">
        <f t="shared" si="1"/>
        <v>9</v>
      </c>
      <c r="X5" s="11">
        <f t="shared" si="1"/>
        <v>9</v>
      </c>
      <c r="Y5" s="11">
        <f t="shared" si="1"/>
        <v>9</v>
      </c>
      <c r="Z5" s="11">
        <f t="shared" si="1"/>
        <v>10</v>
      </c>
    </row>
    <row r="6" spans="1:26" x14ac:dyDescent="0.25">
      <c r="A6" s="33"/>
      <c r="B6" s="11">
        <v>2.2400000000000002</v>
      </c>
      <c r="D6" s="34"/>
      <c r="E6" s="11">
        <v>7</v>
      </c>
      <c r="F6" s="11">
        <v>9</v>
      </c>
      <c r="G6" s="11">
        <v>6</v>
      </c>
      <c r="H6" s="11">
        <v>10</v>
      </c>
      <c r="I6" s="11">
        <v>7</v>
      </c>
      <c r="J6" s="11">
        <v>8</v>
      </c>
      <c r="K6" s="11">
        <v>10</v>
      </c>
      <c r="L6" s="11">
        <v>9</v>
      </c>
      <c r="M6" s="11">
        <v>9</v>
      </c>
      <c r="N6" s="11">
        <v>10</v>
      </c>
      <c r="Q6" s="11">
        <f t="shared" si="0"/>
        <v>15.680000000000001</v>
      </c>
      <c r="R6" s="11">
        <f t="shared" si="1"/>
        <v>20.160000000000004</v>
      </c>
      <c r="S6" s="11">
        <f t="shared" si="1"/>
        <v>13.440000000000001</v>
      </c>
      <c r="T6" s="11">
        <f t="shared" si="1"/>
        <v>22.400000000000002</v>
      </c>
      <c r="U6" s="11">
        <f t="shared" si="1"/>
        <v>15.680000000000001</v>
      </c>
      <c r="V6" s="11">
        <f t="shared" si="1"/>
        <v>17.920000000000002</v>
      </c>
      <c r="W6" s="11">
        <f t="shared" si="1"/>
        <v>22.400000000000002</v>
      </c>
      <c r="X6" s="11">
        <f t="shared" si="1"/>
        <v>20.160000000000004</v>
      </c>
      <c r="Y6" s="11">
        <f t="shared" si="1"/>
        <v>20.160000000000004</v>
      </c>
      <c r="Z6" s="11">
        <f t="shared" si="1"/>
        <v>22.400000000000002</v>
      </c>
    </row>
    <row r="7" spans="1:26" x14ac:dyDescent="0.25">
      <c r="A7" s="33"/>
      <c r="B7" s="11">
        <v>3.28</v>
      </c>
      <c r="D7" s="34"/>
      <c r="E7" s="11">
        <v>10</v>
      </c>
      <c r="F7" s="11">
        <v>10</v>
      </c>
      <c r="G7" s="11">
        <v>10</v>
      </c>
      <c r="H7" s="11">
        <v>10</v>
      </c>
      <c r="I7" s="11">
        <v>10</v>
      </c>
      <c r="J7" s="11">
        <v>9</v>
      </c>
      <c r="K7" s="11">
        <v>10</v>
      </c>
      <c r="L7" s="11">
        <v>8</v>
      </c>
      <c r="M7" s="11">
        <v>10</v>
      </c>
      <c r="N7" s="11">
        <v>9</v>
      </c>
      <c r="Q7" s="11">
        <f t="shared" si="0"/>
        <v>32.799999999999997</v>
      </c>
      <c r="R7" s="11">
        <f t="shared" si="1"/>
        <v>32.799999999999997</v>
      </c>
      <c r="S7" s="11">
        <f t="shared" si="1"/>
        <v>32.799999999999997</v>
      </c>
      <c r="T7" s="11">
        <f t="shared" si="1"/>
        <v>32.799999999999997</v>
      </c>
      <c r="U7" s="11">
        <f t="shared" si="1"/>
        <v>32.799999999999997</v>
      </c>
      <c r="V7" s="11">
        <f t="shared" si="1"/>
        <v>29.52</v>
      </c>
      <c r="W7" s="11">
        <f t="shared" si="1"/>
        <v>32.799999999999997</v>
      </c>
      <c r="X7" s="11">
        <f t="shared" si="1"/>
        <v>26.24</v>
      </c>
      <c r="Y7" s="11">
        <f t="shared" si="1"/>
        <v>32.799999999999997</v>
      </c>
      <c r="Z7" s="11">
        <f t="shared" si="1"/>
        <v>29.52</v>
      </c>
    </row>
    <row r="8" spans="1:26" x14ac:dyDescent="0.25">
      <c r="A8" s="33"/>
      <c r="B8" s="11">
        <v>3.2</v>
      </c>
      <c r="D8" s="34"/>
      <c r="E8" s="11">
        <v>8</v>
      </c>
      <c r="F8" s="11">
        <v>10</v>
      </c>
      <c r="G8" s="11">
        <v>10</v>
      </c>
      <c r="H8" s="11">
        <v>10</v>
      </c>
      <c r="I8" s="11">
        <v>10</v>
      </c>
      <c r="J8" s="11">
        <v>10</v>
      </c>
      <c r="K8" s="11">
        <v>10</v>
      </c>
      <c r="L8" s="11">
        <v>9</v>
      </c>
      <c r="M8" s="11">
        <v>10</v>
      </c>
      <c r="N8" s="11">
        <v>10</v>
      </c>
      <c r="Q8" s="11">
        <f t="shared" si="0"/>
        <v>25.6</v>
      </c>
      <c r="R8" s="11">
        <f t="shared" si="1"/>
        <v>32</v>
      </c>
      <c r="S8" s="11">
        <f t="shared" si="1"/>
        <v>32</v>
      </c>
      <c r="T8" s="11">
        <f t="shared" si="1"/>
        <v>32</v>
      </c>
      <c r="U8" s="11">
        <f t="shared" si="1"/>
        <v>32</v>
      </c>
      <c r="V8" s="11">
        <f t="shared" si="1"/>
        <v>32</v>
      </c>
      <c r="W8" s="11">
        <f t="shared" si="1"/>
        <v>32</v>
      </c>
      <c r="X8" s="11">
        <f t="shared" si="1"/>
        <v>28.8</v>
      </c>
      <c r="Y8" s="11">
        <f t="shared" si="1"/>
        <v>32</v>
      </c>
      <c r="Z8" s="11">
        <f t="shared" si="1"/>
        <v>32</v>
      </c>
    </row>
    <row r="9" spans="1:26" x14ac:dyDescent="0.25">
      <c r="A9" s="33"/>
      <c r="B9" s="11">
        <v>3.73</v>
      </c>
      <c r="D9" s="34"/>
      <c r="E9" s="11">
        <v>1</v>
      </c>
      <c r="F9" s="11">
        <v>7</v>
      </c>
      <c r="G9" s="11">
        <v>8</v>
      </c>
      <c r="H9" s="11">
        <v>3</v>
      </c>
      <c r="I9" s="11">
        <v>9</v>
      </c>
      <c r="J9" s="11">
        <v>2</v>
      </c>
      <c r="K9" s="11">
        <v>9</v>
      </c>
      <c r="L9" s="11">
        <v>8</v>
      </c>
      <c r="M9" s="11">
        <v>1</v>
      </c>
      <c r="N9" s="11">
        <v>8</v>
      </c>
      <c r="Q9" s="11">
        <f t="shared" si="0"/>
        <v>3.73</v>
      </c>
      <c r="R9" s="11">
        <f t="shared" si="1"/>
        <v>26.11</v>
      </c>
      <c r="S9" s="11">
        <f t="shared" si="1"/>
        <v>29.84</v>
      </c>
      <c r="T9" s="11">
        <f t="shared" si="1"/>
        <v>11.19</v>
      </c>
      <c r="U9" s="11">
        <f t="shared" si="1"/>
        <v>33.57</v>
      </c>
      <c r="V9" s="11">
        <f t="shared" si="1"/>
        <v>7.46</v>
      </c>
      <c r="W9" s="11">
        <f t="shared" si="1"/>
        <v>33.57</v>
      </c>
      <c r="X9" s="11">
        <f t="shared" si="1"/>
        <v>29.84</v>
      </c>
      <c r="Y9" s="11">
        <f t="shared" si="1"/>
        <v>3.73</v>
      </c>
      <c r="Z9" s="11">
        <f t="shared" si="1"/>
        <v>29.84</v>
      </c>
    </row>
    <row r="10" spans="1:26" x14ac:dyDescent="0.25">
      <c r="A10" s="33"/>
      <c r="B10" s="11">
        <v>1.2</v>
      </c>
      <c r="D10" s="34"/>
      <c r="E10" s="11">
        <v>10</v>
      </c>
      <c r="F10" s="11">
        <v>10</v>
      </c>
      <c r="G10" s="11">
        <v>10</v>
      </c>
      <c r="H10" s="11">
        <v>9</v>
      </c>
      <c r="I10" s="11">
        <v>10</v>
      </c>
      <c r="J10" s="11">
        <v>10</v>
      </c>
      <c r="K10" s="11">
        <v>10</v>
      </c>
      <c r="L10" s="11">
        <v>7</v>
      </c>
      <c r="M10" s="11">
        <v>10</v>
      </c>
      <c r="N10" s="11">
        <v>10</v>
      </c>
      <c r="Q10" s="11">
        <f t="shared" si="0"/>
        <v>12</v>
      </c>
      <c r="R10" s="11">
        <f t="shared" si="1"/>
        <v>12</v>
      </c>
      <c r="S10" s="11">
        <f t="shared" si="1"/>
        <v>12</v>
      </c>
      <c r="T10" s="11">
        <f t="shared" si="1"/>
        <v>10.799999999999999</v>
      </c>
      <c r="U10" s="11">
        <f t="shared" si="1"/>
        <v>12</v>
      </c>
      <c r="V10" s="11">
        <f t="shared" si="1"/>
        <v>12</v>
      </c>
      <c r="W10" s="11">
        <f t="shared" si="1"/>
        <v>12</v>
      </c>
      <c r="X10" s="11">
        <f t="shared" si="1"/>
        <v>8.4</v>
      </c>
      <c r="Y10" s="11">
        <f t="shared" si="1"/>
        <v>12</v>
      </c>
      <c r="Z10" s="11">
        <f t="shared" si="1"/>
        <v>12</v>
      </c>
    </row>
    <row r="11" spans="1:26" x14ac:dyDescent="0.25">
      <c r="A11" s="33"/>
      <c r="B11" s="11">
        <v>2.9</v>
      </c>
      <c r="D11" s="34"/>
      <c r="E11" s="11">
        <v>10</v>
      </c>
      <c r="F11" s="11">
        <v>9</v>
      </c>
      <c r="G11" s="11">
        <v>9</v>
      </c>
      <c r="H11" s="11">
        <v>10</v>
      </c>
      <c r="I11" s="11">
        <v>10</v>
      </c>
      <c r="J11" s="11">
        <v>10</v>
      </c>
      <c r="K11" s="11">
        <v>8</v>
      </c>
      <c r="L11" s="11">
        <v>10</v>
      </c>
      <c r="M11" s="11">
        <v>8</v>
      </c>
      <c r="N11" s="11">
        <v>8</v>
      </c>
      <c r="Q11" s="11">
        <f t="shared" si="0"/>
        <v>29</v>
      </c>
      <c r="R11" s="11">
        <f t="shared" si="1"/>
        <v>26.099999999999998</v>
      </c>
      <c r="S11" s="11">
        <f t="shared" si="1"/>
        <v>26.099999999999998</v>
      </c>
      <c r="T11" s="11">
        <f t="shared" si="1"/>
        <v>29</v>
      </c>
      <c r="U11" s="11">
        <f t="shared" si="1"/>
        <v>29</v>
      </c>
      <c r="V11" s="11">
        <f t="shared" si="1"/>
        <v>29</v>
      </c>
      <c r="W11" s="11">
        <f t="shared" si="1"/>
        <v>23.2</v>
      </c>
      <c r="X11" s="11">
        <f t="shared" si="1"/>
        <v>29</v>
      </c>
      <c r="Y11" s="11">
        <f t="shared" si="1"/>
        <v>23.2</v>
      </c>
      <c r="Z11" s="11">
        <f t="shared" si="1"/>
        <v>23.2</v>
      </c>
    </row>
    <row r="12" spans="1:26" x14ac:dyDescent="0.25">
      <c r="A12" s="33"/>
      <c r="B12" s="11">
        <v>1.6</v>
      </c>
      <c r="D12" s="34"/>
      <c r="E12" s="11">
        <v>7</v>
      </c>
      <c r="F12" s="11">
        <v>10</v>
      </c>
      <c r="G12" s="11">
        <v>7</v>
      </c>
      <c r="H12" s="11">
        <v>10</v>
      </c>
      <c r="I12" s="11">
        <v>10</v>
      </c>
      <c r="J12" s="11">
        <v>8</v>
      </c>
      <c r="K12" s="11">
        <v>10</v>
      </c>
      <c r="L12" s="11">
        <v>8</v>
      </c>
      <c r="M12" s="11">
        <v>7</v>
      </c>
      <c r="N12" s="11">
        <v>9</v>
      </c>
      <c r="Q12" s="11">
        <f t="shared" si="0"/>
        <v>11.200000000000001</v>
      </c>
      <c r="R12" s="11">
        <f t="shared" si="1"/>
        <v>16</v>
      </c>
      <c r="S12" s="11">
        <f t="shared" si="1"/>
        <v>11.200000000000001</v>
      </c>
      <c r="T12" s="11">
        <f t="shared" si="1"/>
        <v>16</v>
      </c>
      <c r="U12" s="11">
        <f t="shared" si="1"/>
        <v>16</v>
      </c>
      <c r="V12" s="11">
        <f t="shared" si="1"/>
        <v>12.8</v>
      </c>
      <c r="W12" s="11">
        <f t="shared" si="1"/>
        <v>16</v>
      </c>
      <c r="X12" s="11">
        <f t="shared" si="1"/>
        <v>12.8</v>
      </c>
      <c r="Y12" s="11">
        <f t="shared" si="1"/>
        <v>11.200000000000001</v>
      </c>
      <c r="Z12" s="11">
        <f t="shared" si="1"/>
        <v>14.4</v>
      </c>
    </row>
    <row r="13" spans="1:26" x14ac:dyDescent="0.25">
      <c r="A13" s="33"/>
      <c r="B13" s="11">
        <v>1.65</v>
      </c>
      <c r="D13" s="34"/>
      <c r="E13" s="11">
        <v>10</v>
      </c>
      <c r="F13" s="11">
        <v>10</v>
      </c>
      <c r="G13" s="11">
        <v>10</v>
      </c>
      <c r="H13" s="11">
        <v>8</v>
      </c>
      <c r="I13" s="11">
        <v>10</v>
      </c>
      <c r="J13" s="11">
        <v>10</v>
      </c>
      <c r="K13" s="11">
        <v>5</v>
      </c>
      <c r="L13" s="11">
        <v>10</v>
      </c>
      <c r="M13" s="11">
        <v>9</v>
      </c>
      <c r="N13" s="11">
        <v>10</v>
      </c>
      <c r="Q13" s="11">
        <f t="shared" si="0"/>
        <v>16.5</v>
      </c>
      <c r="R13" s="11">
        <f t="shared" si="1"/>
        <v>16.5</v>
      </c>
      <c r="S13" s="11">
        <f t="shared" si="1"/>
        <v>16.5</v>
      </c>
      <c r="T13" s="11">
        <f t="shared" si="1"/>
        <v>13.2</v>
      </c>
      <c r="U13" s="11">
        <f t="shared" si="1"/>
        <v>16.5</v>
      </c>
      <c r="V13" s="11">
        <f t="shared" si="1"/>
        <v>16.5</v>
      </c>
      <c r="W13" s="11">
        <f t="shared" si="1"/>
        <v>8.25</v>
      </c>
      <c r="X13" s="11">
        <f t="shared" si="1"/>
        <v>16.5</v>
      </c>
      <c r="Y13" s="11">
        <f t="shared" si="1"/>
        <v>14.85</v>
      </c>
      <c r="Z13" s="11">
        <f t="shared" si="1"/>
        <v>16.5</v>
      </c>
    </row>
    <row r="16" spans="1:26" x14ac:dyDescent="0.25">
      <c r="E16" s="31" t="s">
        <v>13</v>
      </c>
      <c r="F16" s="31"/>
      <c r="G16" s="31"/>
      <c r="H16" s="31"/>
      <c r="I16" s="31"/>
      <c r="J16" s="31"/>
      <c r="K16" s="31"/>
      <c r="L16" s="31"/>
      <c r="M16" s="31"/>
      <c r="N16" s="31"/>
    </row>
    <row r="17" spans="4:33" x14ac:dyDescent="0.25">
      <c r="D17" s="35" t="s">
        <v>14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f>SUM(E17:N17)</f>
        <v>1</v>
      </c>
      <c r="P17" s="9">
        <v>1</v>
      </c>
    </row>
    <row r="18" spans="4:33" x14ac:dyDescent="0.25">
      <c r="D18" s="35"/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9">
        <f t="shared" ref="O18:O26" si="2">SUM(E18:N18)</f>
        <v>1</v>
      </c>
      <c r="P18" s="9">
        <v>1</v>
      </c>
      <c r="R18" s="12" t="s">
        <v>6</v>
      </c>
      <c r="S18" s="12"/>
      <c r="T18" s="12">
        <f>(SUMPRODUCT(Q4:Z13,E17:N26))/10</f>
        <v>22.027000000000001</v>
      </c>
    </row>
    <row r="19" spans="4:33" x14ac:dyDescent="0.25">
      <c r="D19" s="35"/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f t="shared" si="2"/>
        <v>1</v>
      </c>
      <c r="P19" s="9">
        <v>1</v>
      </c>
    </row>
    <row r="20" spans="4:33" x14ac:dyDescent="0.25">
      <c r="D20" s="35"/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1</v>
      </c>
      <c r="N20" s="9">
        <v>0</v>
      </c>
      <c r="O20" s="9">
        <f t="shared" si="2"/>
        <v>1</v>
      </c>
      <c r="P20" s="9">
        <v>1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4:33" x14ac:dyDescent="0.25">
      <c r="D21" s="35"/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9">
        <v>0</v>
      </c>
      <c r="O21" s="9">
        <f t="shared" si="2"/>
        <v>1</v>
      </c>
      <c r="P21" s="9">
        <v>1</v>
      </c>
    </row>
    <row r="22" spans="4:33" x14ac:dyDescent="0.25">
      <c r="D22" s="35"/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f t="shared" si="2"/>
        <v>1</v>
      </c>
      <c r="P22" s="9">
        <v>1</v>
      </c>
    </row>
    <row r="23" spans="4:33" x14ac:dyDescent="0.25">
      <c r="D23" s="35"/>
      <c r="E23" s="9">
        <v>0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f t="shared" si="2"/>
        <v>1</v>
      </c>
      <c r="P23" s="9">
        <v>1</v>
      </c>
    </row>
    <row r="24" spans="4:33" x14ac:dyDescent="0.25">
      <c r="D24" s="35"/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f t="shared" si="2"/>
        <v>1</v>
      </c>
      <c r="P24" s="9">
        <v>1</v>
      </c>
    </row>
    <row r="25" spans="4:33" x14ac:dyDescent="0.25">
      <c r="D25" s="35"/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f t="shared" si="2"/>
        <v>1</v>
      </c>
      <c r="P25" s="9">
        <v>1</v>
      </c>
    </row>
    <row r="26" spans="4:33" x14ac:dyDescent="0.25">
      <c r="D26" s="35"/>
      <c r="E26" s="9">
        <v>0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f t="shared" si="2"/>
        <v>1</v>
      </c>
      <c r="P26" s="9">
        <v>1</v>
      </c>
    </row>
    <row r="27" spans="4:33" x14ac:dyDescent="0.25">
      <c r="E27" s="9">
        <f>SUM(E17:E26)</f>
        <v>1</v>
      </c>
      <c r="F27" s="9">
        <f t="shared" ref="F27:N27" si="3">SUM(F17:F26)</f>
        <v>1</v>
      </c>
      <c r="G27" s="9">
        <f t="shared" si="3"/>
        <v>1</v>
      </c>
      <c r="H27" s="9">
        <f t="shared" si="3"/>
        <v>1</v>
      </c>
      <c r="I27" s="9">
        <f t="shared" si="3"/>
        <v>1</v>
      </c>
      <c r="J27" s="9">
        <f t="shared" si="3"/>
        <v>1</v>
      </c>
      <c r="K27" s="9">
        <f t="shared" si="3"/>
        <v>1</v>
      </c>
      <c r="L27" s="9">
        <f t="shared" si="3"/>
        <v>1</v>
      </c>
      <c r="M27" s="9">
        <f t="shared" si="3"/>
        <v>1</v>
      </c>
      <c r="N27" s="9">
        <f t="shared" si="3"/>
        <v>1</v>
      </c>
      <c r="O27" s="30" t="s">
        <v>15</v>
      </c>
      <c r="P27" s="30"/>
    </row>
    <row r="28" spans="4:33" x14ac:dyDescent="0.25"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30"/>
      <c r="P28" s="30"/>
    </row>
  </sheetData>
  <mergeCells count="7">
    <mergeCell ref="D17:D26"/>
    <mergeCell ref="O27:P28"/>
    <mergeCell ref="Q3:Z3"/>
    <mergeCell ref="A4:A13"/>
    <mergeCell ref="D4:D13"/>
    <mergeCell ref="E3:N3"/>
    <mergeCell ref="E16:N16"/>
  </mergeCells>
  <conditionalFormatting sqref="E17:N26">
    <cfRule type="cellIs" dxfId="8" priority="1" operator="lessThan">
      <formula>1</formula>
    </cfRule>
    <cfRule type="cellIs" dxfId="7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5" sqref="A5:J14"/>
    </sheetView>
  </sheetViews>
  <sheetFormatPr baseColWidth="10" defaultRowHeight="15.75" x14ac:dyDescent="0.25"/>
  <cols>
    <col min="1" max="16384" width="11.42578125" style="1"/>
  </cols>
  <sheetData>
    <row r="1" spans="1:10" x14ac:dyDescent="0.25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>
        <v>1.7</v>
      </c>
      <c r="B2" s="4">
        <v>1</v>
      </c>
      <c r="C2" s="4">
        <v>2.2400000000000002</v>
      </c>
      <c r="D2" s="4">
        <v>3.28</v>
      </c>
      <c r="E2" s="4">
        <v>3.2</v>
      </c>
      <c r="F2" s="4">
        <v>3.73</v>
      </c>
      <c r="G2" s="4">
        <v>1.2</v>
      </c>
      <c r="H2" s="4">
        <v>2.9</v>
      </c>
      <c r="I2" s="4">
        <v>1.6</v>
      </c>
      <c r="J2" s="4">
        <v>1.65</v>
      </c>
    </row>
    <row r="3" spans="1:10" s="3" customFormat="1" x14ac:dyDescent="0.25"/>
    <row r="4" spans="1:10" x14ac:dyDescent="0.25">
      <c r="A4" s="2" t="s">
        <v>7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</row>
    <row r="6" spans="1:10" x14ac:dyDescent="0.25">
      <c r="A6" s="2">
        <v>6</v>
      </c>
      <c r="B6" s="2">
        <v>5</v>
      </c>
      <c r="C6" s="2">
        <v>4</v>
      </c>
      <c r="D6" s="2">
        <v>3</v>
      </c>
      <c r="E6" s="2">
        <v>9</v>
      </c>
      <c r="F6" s="2">
        <v>9</v>
      </c>
      <c r="G6" s="2">
        <v>9</v>
      </c>
      <c r="H6" s="2">
        <v>9</v>
      </c>
      <c r="I6" s="2">
        <v>9</v>
      </c>
      <c r="J6" s="2">
        <v>10</v>
      </c>
    </row>
    <row r="7" spans="1:10" x14ac:dyDescent="0.25">
      <c r="A7" s="2">
        <v>7</v>
      </c>
      <c r="B7" s="2">
        <v>9</v>
      </c>
      <c r="C7" s="2">
        <v>6</v>
      </c>
      <c r="D7" s="2">
        <v>10</v>
      </c>
      <c r="E7" s="2">
        <v>7</v>
      </c>
      <c r="F7" s="2">
        <v>8</v>
      </c>
      <c r="G7" s="2">
        <v>10</v>
      </c>
      <c r="H7" s="2">
        <v>9</v>
      </c>
      <c r="I7" s="2">
        <v>9</v>
      </c>
      <c r="J7" s="2">
        <v>10</v>
      </c>
    </row>
    <row r="8" spans="1:10" x14ac:dyDescent="0.25">
      <c r="A8" s="2">
        <v>10</v>
      </c>
      <c r="B8" s="2">
        <v>10</v>
      </c>
      <c r="C8" s="2">
        <v>10</v>
      </c>
      <c r="D8" s="2">
        <v>10</v>
      </c>
      <c r="E8" s="2">
        <v>10</v>
      </c>
      <c r="F8" s="2">
        <v>9</v>
      </c>
      <c r="G8" s="2">
        <v>10</v>
      </c>
      <c r="H8" s="2">
        <v>8</v>
      </c>
      <c r="I8" s="2">
        <v>10</v>
      </c>
      <c r="J8" s="2">
        <v>9</v>
      </c>
    </row>
    <row r="9" spans="1:10" x14ac:dyDescent="0.25">
      <c r="A9" s="2">
        <v>8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9</v>
      </c>
      <c r="I9" s="2">
        <v>10</v>
      </c>
      <c r="J9" s="2">
        <v>10</v>
      </c>
    </row>
    <row r="10" spans="1:10" x14ac:dyDescent="0.25">
      <c r="A10" s="2">
        <v>1</v>
      </c>
      <c r="B10" s="2">
        <v>7</v>
      </c>
      <c r="C10" s="2">
        <v>8</v>
      </c>
      <c r="D10" s="2">
        <v>3</v>
      </c>
      <c r="E10" s="2">
        <v>9</v>
      </c>
      <c r="F10" s="2">
        <v>2</v>
      </c>
      <c r="G10" s="2">
        <v>9</v>
      </c>
      <c r="H10" s="2">
        <v>8</v>
      </c>
      <c r="I10" s="2">
        <v>1</v>
      </c>
      <c r="J10" s="2">
        <v>8</v>
      </c>
    </row>
    <row r="11" spans="1:10" x14ac:dyDescent="0.25">
      <c r="A11" s="2">
        <v>10</v>
      </c>
      <c r="B11" s="2">
        <v>10</v>
      </c>
      <c r="C11" s="2">
        <v>10</v>
      </c>
      <c r="D11" s="2">
        <v>9</v>
      </c>
      <c r="E11" s="2">
        <v>10</v>
      </c>
      <c r="F11" s="2">
        <v>10</v>
      </c>
      <c r="G11" s="2">
        <v>10</v>
      </c>
      <c r="H11" s="2">
        <v>7</v>
      </c>
      <c r="I11" s="2">
        <v>10</v>
      </c>
      <c r="J11" s="2">
        <v>10</v>
      </c>
    </row>
    <row r="12" spans="1:10" x14ac:dyDescent="0.25">
      <c r="A12" s="2">
        <v>10</v>
      </c>
      <c r="B12" s="2">
        <v>9</v>
      </c>
      <c r="C12" s="2">
        <v>9</v>
      </c>
      <c r="D12" s="2">
        <v>10</v>
      </c>
      <c r="E12" s="2">
        <v>10</v>
      </c>
      <c r="F12" s="2">
        <v>10</v>
      </c>
      <c r="G12" s="2">
        <v>8</v>
      </c>
      <c r="H12" s="2">
        <v>10</v>
      </c>
      <c r="I12" s="2">
        <v>8</v>
      </c>
      <c r="J12" s="2">
        <v>8</v>
      </c>
    </row>
    <row r="13" spans="1:10" x14ac:dyDescent="0.25">
      <c r="A13" s="2">
        <v>7</v>
      </c>
      <c r="B13" s="2">
        <v>10</v>
      </c>
      <c r="C13" s="2">
        <v>7</v>
      </c>
      <c r="D13" s="2">
        <v>10</v>
      </c>
      <c r="E13" s="2">
        <v>10</v>
      </c>
      <c r="F13" s="2">
        <v>8</v>
      </c>
      <c r="G13" s="2">
        <v>10</v>
      </c>
      <c r="H13" s="2">
        <v>8</v>
      </c>
      <c r="I13" s="2">
        <v>7</v>
      </c>
      <c r="J13" s="2">
        <v>9</v>
      </c>
    </row>
    <row r="14" spans="1:10" x14ac:dyDescent="0.25">
      <c r="A14" s="2">
        <v>10</v>
      </c>
      <c r="B14" s="2">
        <v>10</v>
      </c>
      <c r="C14" s="2">
        <v>10</v>
      </c>
      <c r="D14" s="2">
        <v>8</v>
      </c>
      <c r="E14" s="2">
        <v>10</v>
      </c>
      <c r="F14" s="2">
        <v>10</v>
      </c>
      <c r="G14" s="2">
        <v>5</v>
      </c>
      <c r="H14" s="2">
        <v>10</v>
      </c>
      <c r="I14" s="2">
        <v>9</v>
      </c>
      <c r="J14" s="2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sqref="A1:E6"/>
    </sheetView>
  </sheetViews>
  <sheetFormatPr baseColWidth="10" defaultRowHeight="15" x14ac:dyDescent="0.25"/>
  <cols>
    <col min="1" max="1" width="4.5703125" customWidth="1"/>
    <col min="2" max="2" width="3.42578125" customWidth="1"/>
    <col min="5" max="5" width="11.85546875" bestFit="1" customWidth="1"/>
    <col min="8" max="8" width="7.42578125" customWidth="1"/>
    <col min="12" max="12" width="11.85546875" bestFit="1" customWidth="1"/>
  </cols>
  <sheetData>
    <row r="1" spans="1:13" x14ac:dyDescent="0.25">
      <c r="A1" s="17"/>
      <c r="B1" s="17"/>
      <c r="C1" s="37" t="s">
        <v>17</v>
      </c>
      <c r="D1" s="37"/>
      <c r="E1" s="37"/>
    </row>
    <row r="2" spans="1:13" x14ac:dyDescent="0.25">
      <c r="A2" s="17"/>
      <c r="B2" s="17"/>
      <c r="C2" s="18" t="s">
        <v>18</v>
      </c>
      <c r="D2" s="18" t="s">
        <v>19</v>
      </c>
      <c r="E2" s="18" t="s">
        <v>20</v>
      </c>
      <c r="I2" s="40" t="s">
        <v>25</v>
      </c>
      <c r="J2" s="40"/>
      <c r="K2" s="40"/>
      <c r="L2" s="20"/>
    </row>
    <row r="3" spans="1:13" x14ac:dyDescent="0.25">
      <c r="A3" s="36" t="s">
        <v>16</v>
      </c>
      <c r="B3" s="15" t="s">
        <v>18</v>
      </c>
      <c r="C3" s="19">
        <v>15</v>
      </c>
      <c r="D3" s="19">
        <v>9999</v>
      </c>
      <c r="E3" s="19">
        <v>30</v>
      </c>
      <c r="H3" s="39" t="s">
        <v>24</v>
      </c>
      <c r="I3" s="14">
        <v>150</v>
      </c>
      <c r="J3" s="14">
        <v>0</v>
      </c>
      <c r="K3" s="14">
        <v>0</v>
      </c>
      <c r="L3">
        <f>SUM(I3:K3)</f>
        <v>150</v>
      </c>
      <c r="M3">
        <v>150</v>
      </c>
    </row>
    <row r="4" spans="1:13" x14ac:dyDescent="0.25">
      <c r="A4" s="36"/>
      <c r="B4" s="15" t="s">
        <v>19</v>
      </c>
      <c r="C4" s="19">
        <v>35</v>
      </c>
      <c r="D4" s="19">
        <v>10</v>
      </c>
      <c r="E4" s="19">
        <v>5</v>
      </c>
      <c r="H4" s="39"/>
      <c r="I4" s="14">
        <v>50</v>
      </c>
      <c r="J4" s="14">
        <v>200</v>
      </c>
      <c r="K4" s="14">
        <v>0</v>
      </c>
      <c r="L4">
        <f t="shared" ref="L4:L6" si="0">SUM(I4:K4)</f>
        <v>250</v>
      </c>
      <c r="M4">
        <v>250</v>
      </c>
    </row>
    <row r="5" spans="1:13" x14ac:dyDescent="0.25">
      <c r="A5" s="36"/>
      <c r="B5" s="15" t="s">
        <v>20</v>
      </c>
      <c r="C5" s="19">
        <v>17</v>
      </c>
      <c r="D5" s="19">
        <v>23</v>
      </c>
      <c r="E5" s="19">
        <v>9999</v>
      </c>
      <c r="H5" s="39"/>
      <c r="I5" s="14">
        <v>200</v>
      </c>
      <c r="J5" s="14">
        <v>0</v>
      </c>
      <c r="K5" s="14">
        <v>0</v>
      </c>
      <c r="L5">
        <f t="shared" si="0"/>
        <v>200</v>
      </c>
      <c r="M5">
        <v>200</v>
      </c>
    </row>
    <row r="6" spans="1:13" x14ac:dyDescent="0.25">
      <c r="A6" s="36"/>
      <c r="B6" s="15" t="s">
        <v>21</v>
      </c>
      <c r="C6" s="19">
        <v>9999</v>
      </c>
      <c r="D6" s="19">
        <v>18</v>
      </c>
      <c r="E6" s="19">
        <v>7</v>
      </c>
      <c r="H6" s="39"/>
      <c r="I6" s="14">
        <v>0</v>
      </c>
      <c r="J6" s="14">
        <v>100</v>
      </c>
      <c r="K6" s="14">
        <v>300</v>
      </c>
      <c r="L6">
        <f t="shared" si="0"/>
        <v>400</v>
      </c>
      <c r="M6">
        <v>400</v>
      </c>
    </row>
    <row r="7" spans="1:13" x14ac:dyDescent="0.25">
      <c r="I7">
        <f>SUM(I3:I6)</f>
        <v>400</v>
      </c>
      <c r="J7">
        <f t="shared" ref="J7:K7" si="1">SUM(J3:J6)</f>
        <v>300</v>
      </c>
      <c r="K7">
        <f t="shared" si="1"/>
        <v>300</v>
      </c>
      <c r="L7" s="38" t="s">
        <v>23</v>
      </c>
      <c r="M7" s="38"/>
    </row>
    <row r="8" spans="1:13" x14ac:dyDescent="0.25">
      <c r="I8">
        <v>400</v>
      </c>
      <c r="J8">
        <v>300</v>
      </c>
      <c r="K8">
        <v>300</v>
      </c>
      <c r="L8" s="38"/>
      <c r="M8" s="38"/>
    </row>
    <row r="9" spans="1:13" x14ac:dyDescent="0.25">
      <c r="D9" s="21" t="s">
        <v>22</v>
      </c>
      <c r="E9" s="22">
        <f>SUMPRODUCT(C3:E6,I3:K6)/1000</f>
        <v>13.3</v>
      </c>
    </row>
  </sheetData>
  <mergeCells count="5">
    <mergeCell ref="A3:A6"/>
    <mergeCell ref="C1:E1"/>
    <mergeCell ref="L7:M8"/>
    <mergeCell ref="H3:H6"/>
    <mergeCell ref="I2:K2"/>
  </mergeCells>
  <conditionalFormatting sqref="I3:K6">
    <cfRule type="cellIs" dxfId="6" priority="1" operator="equal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S7" sqref="S7"/>
    </sheetView>
  </sheetViews>
  <sheetFormatPr baseColWidth="10" defaultRowHeight="15" x14ac:dyDescent="0.25"/>
  <cols>
    <col min="1" max="1" width="4.28515625" customWidth="1"/>
    <col min="2" max="2" width="3.85546875" customWidth="1"/>
    <col min="8" max="8" width="4.140625" customWidth="1"/>
    <col min="9" max="9" width="3.7109375" customWidth="1"/>
    <col min="10" max="10" width="3.5703125" customWidth="1"/>
    <col min="11" max="11" width="4.28515625" customWidth="1"/>
    <col min="17" max="17" width="11.85546875" bestFit="1" customWidth="1"/>
  </cols>
  <sheetData>
    <row r="1" spans="1:21" x14ac:dyDescent="0.25">
      <c r="C1" s="46" t="s">
        <v>26</v>
      </c>
      <c r="D1" s="46"/>
      <c r="E1" s="46"/>
      <c r="L1" s="42" t="s">
        <v>27</v>
      </c>
      <c r="M1" s="42"/>
      <c r="N1" s="42"/>
    </row>
    <row r="2" spans="1:21" x14ac:dyDescent="0.25">
      <c r="C2" s="28" t="s">
        <v>18</v>
      </c>
      <c r="D2" s="28" t="s">
        <v>19</v>
      </c>
      <c r="E2" s="28" t="s">
        <v>20</v>
      </c>
      <c r="L2" s="16" t="s">
        <v>18</v>
      </c>
      <c r="M2" s="16" t="s">
        <v>19</v>
      </c>
      <c r="N2" s="16" t="s">
        <v>20</v>
      </c>
      <c r="Q2" s="23" t="s">
        <v>14</v>
      </c>
      <c r="R2" s="25" t="s">
        <v>29</v>
      </c>
    </row>
    <row r="3" spans="1:21" ht="15" customHeight="1" x14ac:dyDescent="0.25">
      <c r="A3" s="43" t="s">
        <v>16</v>
      </c>
      <c r="B3" s="27" t="s">
        <v>18</v>
      </c>
      <c r="C3" s="24">
        <v>50</v>
      </c>
      <c r="D3" s="24">
        <v>0</v>
      </c>
      <c r="E3" s="24">
        <v>100</v>
      </c>
      <c r="H3" s="43" t="s">
        <v>16</v>
      </c>
      <c r="I3" s="45" t="s">
        <v>28</v>
      </c>
      <c r="J3" s="44" t="s">
        <v>18</v>
      </c>
      <c r="K3" s="28" t="s">
        <v>18</v>
      </c>
      <c r="L3" s="14">
        <v>50</v>
      </c>
      <c r="M3" s="14">
        <v>0</v>
      </c>
      <c r="N3" s="14">
        <v>0</v>
      </c>
      <c r="O3">
        <f>SUM(L3:N3)</f>
        <v>50</v>
      </c>
      <c r="P3">
        <v>50</v>
      </c>
      <c r="Q3" s="41">
        <f>SUM(O3:O5)</f>
        <v>150</v>
      </c>
      <c r="R3" s="26">
        <f>SUMPRODUCT(C$11:E$11,L3:N3)</f>
        <v>750</v>
      </c>
    </row>
    <row r="4" spans="1:21" ht="16.5" x14ac:dyDescent="0.25">
      <c r="A4" s="43"/>
      <c r="B4" s="27" t="s">
        <v>19</v>
      </c>
      <c r="C4" s="24">
        <v>25</v>
      </c>
      <c r="D4" s="24">
        <v>150</v>
      </c>
      <c r="E4" s="24">
        <v>75</v>
      </c>
      <c r="H4" s="43"/>
      <c r="I4" s="45"/>
      <c r="J4" s="44"/>
      <c r="K4" s="28" t="s">
        <v>19</v>
      </c>
      <c r="L4" s="14">
        <v>0</v>
      </c>
      <c r="M4" s="14">
        <v>0</v>
      </c>
      <c r="N4" s="14">
        <v>0</v>
      </c>
      <c r="O4">
        <f t="shared" ref="O4:O14" si="0">SUM(L4:N4)</f>
        <v>0</v>
      </c>
      <c r="P4">
        <v>0</v>
      </c>
      <c r="Q4" s="41"/>
      <c r="R4" s="26">
        <f t="shared" ref="R4:R5" si="1">SUMPRODUCT(C$11:E$11,L4:N4)</f>
        <v>0</v>
      </c>
    </row>
    <row r="5" spans="1:21" ht="16.5" x14ac:dyDescent="0.25">
      <c r="A5" s="43"/>
      <c r="B5" s="27" t="s">
        <v>20</v>
      </c>
      <c r="C5" s="24">
        <v>150</v>
      </c>
      <c r="D5" s="24">
        <v>50</v>
      </c>
      <c r="E5" s="24">
        <v>0</v>
      </c>
      <c r="H5" s="43"/>
      <c r="I5" s="45"/>
      <c r="J5" s="44"/>
      <c r="K5" s="28" t="s">
        <v>20</v>
      </c>
      <c r="L5" s="14">
        <v>100</v>
      </c>
      <c r="M5" s="14">
        <v>0</v>
      </c>
      <c r="N5" s="14">
        <v>0</v>
      </c>
      <c r="O5">
        <f t="shared" si="0"/>
        <v>100</v>
      </c>
      <c r="P5">
        <v>100</v>
      </c>
      <c r="Q5" s="41"/>
      <c r="R5" s="26">
        <f t="shared" si="1"/>
        <v>1500</v>
      </c>
    </row>
    <row r="6" spans="1:21" ht="16.5" x14ac:dyDescent="0.25">
      <c r="A6" s="43"/>
      <c r="B6" s="27" t="s">
        <v>21</v>
      </c>
      <c r="C6" s="24">
        <v>0</v>
      </c>
      <c r="D6" s="24">
        <v>100</v>
      </c>
      <c r="E6" s="24">
        <v>300</v>
      </c>
      <c r="H6" s="43"/>
      <c r="I6" s="45"/>
      <c r="J6" s="44" t="s">
        <v>19</v>
      </c>
      <c r="K6" s="28" t="s">
        <v>18</v>
      </c>
      <c r="L6" s="14">
        <v>24</v>
      </c>
      <c r="M6" s="14">
        <v>1</v>
      </c>
      <c r="N6" s="14">
        <v>0</v>
      </c>
      <c r="O6">
        <f t="shared" si="0"/>
        <v>25</v>
      </c>
      <c r="P6">
        <v>25</v>
      </c>
      <c r="Q6" s="41">
        <f t="shared" ref="Q6" si="2">SUM(O6:O8)</f>
        <v>250</v>
      </c>
      <c r="R6" s="26">
        <f>SUMPRODUCT(C$12:E$12,L6:N6)</f>
        <v>850</v>
      </c>
    </row>
    <row r="7" spans="1:21" x14ac:dyDescent="0.25">
      <c r="H7" s="43"/>
      <c r="I7" s="45"/>
      <c r="J7" s="44"/>
      <c r="K7" s="28" t="s">
        <v>19</v>
      </c>
      <c r="L7">
        <v>0</v>
      </c>
      <c r="M7">
        <v>150</v>
      </c>
      <c r="N7">
        <v>0</v>
      </c>
      <c r="O7">
        <f t="shared" si="0"/>
        <v>150</v>
      </c>
      <c r="P7">
        <v>150</v>
      </c>
      <c r="Q7" s="41"/>
      <c r="R7" s="26">
        <f t="shared" ref="R7:R8" si="3">SUMPRODUCT(C$12:E$12,L7:N7)</f>
        <v>1500</v>
      </c>
    </row>
    <row r="8" spans="1:21" x14ac:dyDescent="0.25">
      <c r="H8" s="43"/>
      <c r="I8" s="45"/>
      <c r="J8" s="44"/>
      <c r="K8" s="28" t="s">
        <v>20</v>
      </c>
      <c r="L8">
        <v>48</v>
      </c>
      <c r="M8">
        <v>24</v>
      </c>
      <c r="N8">
        <v>3</v>
      </c>
      <c r="O8">
        <f t="shared" si="0"/>
        <v>75</v>
      </c>
      <c r="P8">
        <v>75</v>
      </c>
      <c r="Q8" s="41"/>
      <c r="R8" s="26">
        <f t="shared" si="3"/>
        <v>1935</v>
      </c>
    </row>
    <row r="9" spans="1:21" x14ac:dyDescent="0.25">
      <c r="A9" s="17"/>
      <c r="B9" s="17"/>
      <c r="C9" s="37" t="s">
        <v>17</v>
      </c>
      <c r="D9" s="37"/>
      <c r="E9" s="37"/>
      <c r="H9" s="43"/>
      <c r="I9" s="45"/>
      <c r="J9" s="44" t="s">
        <v>20</v>
      </c>
      <c r="K9" s="28" t="s">
        <v>18</v>
      </c>
      <c r="L9">
        <v>150</v>
      </c>
      <c r="M9">
        <v>0</v>
      </c>
      <c r="N9">
        <v>0</v>
      </c>
      <c r="O9">
        <f t="shared" si="0"/>
        <v>150</v>
      </c>
      <c r="P9">
        <v>150</v>
      </c>
      <c r="Q9" s="41">
        <f t="shared" ref="Q9" si="4">SUM(O9:O11)</f>
        <v>200</v>
      </c>
      <c r="R9" s="26">
        <f>SUMPRODUCT(C$13:E$13,L9:N9)</f>
        <v>2550</v>
      </c>
    </row>
    <row r="10" spans="1:21" x14ac:dyDescent="0.25">
      <c r="A10" s="17"/>
      <c r="B10" s="17"/>
      <c r="C10" s="18" t="s">
        <v>18</v>
      </c>
      <c r="D10" s="18" t="s">
        <v>19</v>
      </c>
      <c r="E10" s="18" t="s">
        <v>20</v>
      </c>
      <c r="H10" s="43"/>
      <c r="I10" s="45"/>
      <c r="J10" s="44"/>
      <c r="K10" s="28" t="s">
        <v>19</v>
      </c>
      <c r="L10">
        <v>28</v>
      </c>
      <c r="M10">
        <v>22</v>
      </c>
      <c r="N10">
        <v>0</v>
      </c>
      <c r="O10">
        <f t="shared" si="0"/>
        <v>50</v>
      </c>
      <c r="P10">
        <v>50</v>
      </c>
      <c r="Q10" s="41"/>
      <c r="R10" s="26">
        <f t="shared" ref="R10:R11" si="5">SUMPRODUCT(C$13:E$13,L10:N10)</f>
        <v>982</v>
      </c>
    </row>
    <row r="11" spans="1:21" x14ac:dyDescent="0.25">
      <c r="A11" s="36" t="s">
        <v>16</v>
      </c>
      <c r="B11" s="15" t="s">
        <v>18</v>
      </c>
      <c r="C11" s="19">
        <v>15</v>
      </c>
      <c r="D11" s="19">
        <v>9999</v>
      </c>
      <c r="E11" s="19">
        <v>30</v>
      </c>
      <c r="H11" s="43"/>
      <c r="I11" s="45"/>
      <c r="J11" s="44"/>
      <c r="K11" s="28" t="s">
        <v>20</v>
      </c>
      <c r="L11">
        <v>0</v>
      </c>
      <c r="M11">
        <v>0</v>
      </c>
      <c r="N11">
        <v>0</v>
      </c>
      <c r="O11">
        <f t="shared" si="0"/>
        <v>0</v>
      </c>
      <c r="P11">
        <v>0</v>
      </c>
      <c r="Q11" s="41"/>
      <c r="R11" s="26">
        <f t="shared" si="5"/>
        <v>0</v>
      </c>
    </row>
    <row r="12" spans="1:21" x14ac:dyDescent="0.25">
      <c r="A12" s="36"/>
      <c r="B12" s="15" t="s">
        <v>19</v>
      </c>
      <c r="C12" s="19">
        <v>35</v>
      </c>
      <c r="D12" s="19">
        <v>10</v>
      </c>
      <c r="E12" s="19">
        <v>5</v>
      </c>
      <c r="H12" s="43"/>
      <c r="I12" s="45"/>
      <c r="J12" s="44" t="s">
        <v>21</v>
      </c>
      <c r="K12" s="28" t="s">
        <v>18</v>
      </c>
      <c r="L12">
        <v>0</v>
      </c>
      <c r="M12">
        <v>0</v>
      </c>
      <c r="N12">
        <v>0</v>
      </c>
      <c r="O12">
        <f t="shared" si="0"/>
        <v>0</v>
      </c>
      <c r="P12">
        <v>0</v>
      </c>
      <c r="Q12" s="41">
        <f t="shared" ref="Q12" si="6">SUM(O12:O14)</f>
        <v>400</v>
      </c>
      <c r="R12" s="26">
        <f>SUMPRODUCT(C$14:E$14,L12:N12)</f>
        <v>0</v>
      </c>
      <c r="U12" s="13"/>
    </row>
    <row r="13" spans="1:21" x14ac:dyDescent="0.25">
      <c r="A13" s="36"/>
      <c r="B13" s="15" t="s">
        <v>20</v>
      </c>
      <c r="C13" s="19">
        <v>17</v>
      </c>
      <c r="D13" s="19">
        <v>23</v>
      </c>
      <c r="E13" s="19">
        <v>9999</v>
      </c>
      <c r="H13" s="43"/>
      <c r="I13" s="45"/>
      <c r="J13" s="44"/>
      <c r="K13" s="28" t="s">
        <v>19</v>
      </c>
      <c r="L13">
        <v>0</v>
      </c>
      <c r="M13">
        <v>100</v>
      </c>
      <c r="N13">
        <v>0</v>
      </c>
      <c r="O13">
        <f t="shared" si="0"/>
        <v>100</v>
      </c>
      <c r="P13">
        <v>100</v>
      </c>
      <c r="Q13" s="41"/>
      <c r="R13" s="26">
        <f t="shared" ref="R13:R14" si="7">SUMPRODUCT(C$14:E$14,L13:N13)</f>
        <v>1800</v>
      </c>
    </row>
    <row r="14" spans="1:21" x14ac:dyDescent="0.25">
      <c r="A14" s="36"/>
      <c r="B14" s="15" t="s">
        <v>21</v>
      </c>
      <c r="C14" s="19">
        <v>9999</v>
      </c>
      <c r="D14" s="19">
        <v>18</v>
      </c>
      <c r="E14" s="19">
        <v>7</v>
      </c>
      <c r="H14" s="43"/>
      <c r="I14" s="45"/>
      <c r="J14" s="44"/>
      <c r="K14" s="28" t="s">
        <v>20</v>
      </c>
      <c r="L14">
        <v>0</v>
      </c>
      <c r="M14">
        <v>3</v>
      </c>
      <c r="N14">
        <v>297</v>
      </c>
      <c r="O14">
        <f t="shared" si="0"/>
        <v>300</v>
      </c>
      <c r="P14">
        <v>300</v>
      </c>
      <c r="Q14" s="41"/>
      <c r="R14" s="26">
        <f t="shared" si="7"/>
        <v>2133</v>
      </c>
    </row>
    <row r="15" spans="1:21" x14ac:dyDescent="0.25">
      <c r="L15">
        <f>SUM(L3:L14)</f>
        <v>400</v>
      </c>
      <c r="M15">
        <f t="shared" ref="M15:N15" si="8">SUM(M3:M14)</f>
        <v>300</v>
      </c>
      <c r="N15">
        <f t="shared" si="8"/>
        <v>300</v>
      </c>
      <c r="O15" s="38" t="s">
        <v>23</v>
      </c>
      <c r="P15" s="38"/>
      <c r="Q15" s="38"/>
      <c r="R15" s="25">
        <f>SUM(R3:R14)/1000</f>
        <v>14</v>
      </c>
    </row>
    <row r="16" spans="1:21" x14ac:dyDescent="0.25">
      <c r="G16" s="13"/>
      <c r="L16">
        <v>400</v>
      </c>
      <c r="M16">
        <v>300</v>
      </c>
      <c r="N16">
        <v>300</v>
      </c>
      <c r="O16" s="38"/>
      <c r="P16" s="38"/>
      <c r="Q16" s="38"/>
      <c r="R16" s="26">
        <v>14</v>
      </c>
    </row>
    <row r="17" spans="4:5" x14ac:dyDescent="0.25">
      <c r="D17" s="29" t="s">
        <v>6</v>
      </c>
      <c r="E17" s="29">
        <f>SUM(L3,N5,L6,M7,N8,L9,M10,M13,N14)</f>
        <v>796</v>
      </c>
    </row>
  </sheetData>
  <mergeCells count="16">
    <mergeCell ref="A3:A6"/>
    <mergeCell ref="C1:E1"/>
    <mergeCell ref="C9:E9"/>
    <mergeCell ref="A11:A14"/>
    <mergeCell ref="O15:Q16"/>
    <mergeCell ref="H3:H14"/>
    <mergeCell ref="J3:J5"/>
    <mergeCell ref="J6:J8"/>
    <mergeCell ref="J9:J11"/>
    <mergeCell ref="J12:J14"/>
    <mergeCell ref="I3:I14"/>
    <mergeCell ref="Q3:Q5"/>
    <mergeCell ref="Q6:Q8"/>
    <mergeCell ref="Q9:Q11"/>
    <mergeCell ref="Q12:Q14"/>
    <mergeCell ref="L1:N1"/>
  </mergeCells>
  <conditionalFormatting sqref="L3:N14">
    <cfRule type="cellIs" dxfId="4" priority="1" operator="equal">
      <formula>0</formula>
    </cfRule>
    <cfRule type="cellIs" dxfId="3" priority="2" operator="equal">
      <formula>0</formula>
    </cfRule>
    <cfRule type="cellIs" dxfId="2" priority="3" operator="between">
      <formula>($P$3:$P$14)/3</formula>
      <formula>2*($P$3:$P$14)/3</formula>
    </cfRule>
    <cfRule type="cellIs" dxfId="1" priority="4" operator="greaterThan">
      <formula>2*($P$3:$P$14)/3</formula>
    </cfRule>
    <cfRule type="cellIs" dxfId="0" priority="5" operator="lessThan">
      <formula>($P$3:$P$14)/3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2(Basado en 7)</vt:lpstr>
      <vt:lpstr>Ejercicio 7</vt:lpstr>
      <vt:lpstr>asignacion.dat</vt:lpstr>
      <vt:lpstr>Ejercicio 8</vt:lpstr>
      <vt:lpstr>Ejercicio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Garrido Lopez</dc:creator>
  <cp:lastModifiedBy>Veronica Garrido Lopez</cp:lastModifiedBy>
  <cp:lastPrinted>2017-02-10T13:47:37Z</cp:lastPrinted>
  <dcterms:created xsi:type="dcterms:W3CDTF">2017-02-10T13:03:57Z</dcterms:created>
  <dcterms:modified xsi:type="dcterms:W3CDTF">2017-02-20T17:17:45Z</dcterms:modified>
</cp:coreProperties>
</file>