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_\Documents\UNAM\7mo Semestre\Capitales\Tareas\Analisis tecnico reporte\"/>
    </mc:Choice>
  </mc:AlternateContent>
  <xr:revisionPtr revIDLastSave="0" documentId="13_ncr:1_{0A8D1397-A2F5-4553-B43F-63D5A34EA250}" xr6:coauthVersionLast="47" xr6:coauthVersionMax="47" xr10:uidLastSave="{00000000-0000-0000-0000-000000000000}"/>
  <bookViews>
    <workbookView xWindow="-108" yWindow="-108" windowWidth="23256" windowHeight="13176" activeTab="7" xr2:uid="{21C2935D-070B-4BBF-A3A3-126E1D58FA37}"/>
  </bookViews>
  <sheets>
    <sheet name="Tabla 1" sheetId="3" r:id="rId1"/>
    <sheet name="Tabla 2" sheetId="10" r:id="rId2"/>
    <sheet name="Grafico 2" sheetId="9" r:id="rId3"/>
    <sheet name="Data" sheetId="1" r:id="rId4"/>
    <sheet name="ER-TTEK" sheetId="6" r:id="rId5"/>
    <sheet name="ER-NVDA" sheetId="7" r:id="rId6"/>
    <sheet name="ER-DXLG" sheetId="8" r:id="rId7"/>
    <sheet name="selec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3" l="1"/>
  <c r="D22" i="10"/>
  <c r="D21" i="10"/>
  <c r="N20" i="10"/>
  <c r="G20" i="10"/>
  <c r="H20" i="10" s="1"/>
  <c r="D20" i="10"/>
  <c r="N19" i="10"/>
  <c r="N18" i="10"/>
  <c r="O18" i="10" s="1"/>
  <c r="D17" i="10"/>
  <c r="D16" i="10"/>
  <c r="G15" i="10"/>
  <c r="D15" i="10"/>
  <c r="H15" i="10" s="1"/>
  <c r="D12" i="10"/>
  <c r="D11" i="10"/>
  <c r="G10" i="10"/>
  <c r="D10" i="10"/>
  <c r="H10" i="10" s="1"/>
  <c r="D6" i="10"/>
  <c r="D5" i="10"/>
  <c r="G4" i="10"/>
  <c r="H4" i="10" s="1"/>
  <c r="D4" i="10"/>
  <c r="R14" i="9"/>
  <c r="Q14" i="9"/>
  <c r="P14" i="9"/>
  <c r="O14" i="9"/>
  <c r="N14" i="9"/>
  <c r="M14" i="9"/>
  <c r="R13" i="9"/>
  <c r="Q13" i="9"/>
  <c r="P13" i="9"/>
  <c r="O13" i="9"/>
  <c r="N13" i="9"/>
  <c r="M13" i="9"/>
  <c r="R12" i="9"/>
  <c r="Q12" i="9"/>
  <c r="P12" i="9"/>
  <c r="O12" i="9"/>
  <c r="N12" i="9"/>
  <c r="M12" i="9"/>
  <c r="AR6" i="3"/>
  <c r="AR5" i="3"/>
  <c r="AR4" i="3"/>
  <c r="AR8" i="3" s="1"/>
  <c r="AQ4" i="3"/>
  <c r="AQ8" i="3" s="1"/>
  <c r="AF68" i="3"/>
  <c r="AF3" i="3"/>
  <c r="AR2" i="3" s="1"/>
  <c r="AR3" i="3" s="1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Q7" i="2"/>
  <c r="AQ6" i="3"/>
  <c r="AQ5" i="3"/>
  <c r="AP6" i="3"/>
  <c r="AP5" i="3"/>
  <c r="AP4" i="3"/>
  <c r="AO6" i="3"/>
  <c r="AO5" i="3"/>
  <c r="AO4" i="3"/>
  <c r="AO8" i="3" s="1"/>
  <c r="AN6" i="3"/>
  <c r="AN5" i="3"/>
  <c r="AN4" i="3"/>
  <c r="AM6" i="3"/>
  <c r="AM5" i="3"/>
  <c r="AM4" i="3"/>
  <c r="AL6" i="3"/>
  <c r="AL5" i="3"/>
  <c r="AL4" i="3"/>
  <c r="AK6" i="3"/>
  <c r="AK5" i="3"/>
  <c r="AK4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Q2" i="3" s="1"/>
  <c r="AQ3" i="3" s="1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R8" i="2"/>
  <c r="S8" i="2"/>
  <c r="Q8" i="2"/>
  <c r="R7" i="2"/>
  <c r="S7" i="2"/>
  <c r="S6" i="2"/>
  <c r="S5" i="2"/>
  <c r="S4" i="2"/>
  <c r="R6" i="2"/>
  <c r="R5" i="2"/>
  <c r="R4" i="2"/>
  <c r="Q6" i="2"/>
  <c r="Q5" i="2"/>
  <c r="Q4" i="2"/>
  <c r="Q3" i="2"/>
  <c r="S2" i="2"/>
  <c r="R2" i="2"/>
  <c r="Q2" i="2"/>
  <c r="M3" i="2"/>
  <c r="H3" i="2"/>
  <c r="E3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H6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11" i="10" l="1"/>
  <c r="I10" i="10"/>
  <c r="E21" i="10"/>
  <c r="I20" i="10"/>
  <c r="E16" i="10"/>
  <c r="I15" i="10"/>
  <c r="I4" i="10"/>
  <c r="E5" i="10"/>
  <c r="AL7" i="3"/>
  <c r="AK2" i="3"/>
  <c r="AK3" i="3" s="1"/>
  <c r="AQ7" i="3"/>
  <c r="AP7" i="3"/>
  <c r="AR7" i="3"/>
  <c r="AK7" i="3"/>
  <c r="AL2" i="3"/>
  <c r="AL3" i="3" s="1"/>
  <c r="AP2" i="3"/>
  <c r="AP3" i="3" s="1"/>
  <c r="AM3" i="3"/>
  <c r="AM7" i="3"/>
  <c r="AN2" i="3"/>
  <c r="AN3" i="3" s="1"/>
  <c r="AN8" i="3"/>
  <c r="AO2" i="3"/>
  <c r="AO3" i="3" s="1"/>
  <c r="AO7" i="3"/>
  <c r="AM8" i="3"/>
  <c r="AN7" i="3"/>
  <c r="AL8" i="3"/>
  <c r="AK8" i="3"/>
  <c r="AP8" i="3"/>
  <c r="S3" i="2"/>
  <c r="R3" i="2"/>
  <c r="G5" i="10" l="1"/>
  <c r="H5" i="10" s="1"/>
  <c r="I5" i="10" s="1"/>
  <c r="G16" i="10"/>
  <c r="H16" i="10" s="1"/>
  <c r="I16" i="10" s="1"/>
  <c r="E17" i="10"/>
  <c r="G17" i="10" s="1"/>
  <c r="H17" i="10" s="1"/>
  <c r="I17" i="10" s="1"/>
  <c r="G21" i="10"/>
  <c r="H21" i="10" s="1"/>
  <c r="I21" i="10" s="1"/>
  <c r="G11" i="10"/>
  <c r="H11" i="10" s="1"/>
  <c r="I11" i="10" s="1"/>
  <c r="E12" i="10" l="1"/>
  <c r="G12" i="10" s="1"/>
  <c r="H12" i="10" s="1"/>
  <c r="I12" i="10" s="1"/>
  <c r="E22" i="10"/>
  <c r="G22" i="10" s="1"/>
  <c r="H22" i="10" s="1"/>
  <c r="I22" i="10" s="1"/>
  <c r="E6" i="10"/>
  <c r="G6" i="10" s="1"/>
  <c r="H6" i="10" s="1"/>
  <c r="I6" i="10" s="1"/>
</calcChain>
</file>

<file path=xl/sharedStrings.xml><?xml version="1.0" encoding="utf-8"?>
<sst xmlns="http://schemas.openxmlformats.org/spreadsheetml/2006/main" count="638" uniqueCount="243">
  <si>
    <t>Date</t>
  </si>
  <si>
    <t>Adj Close</t>
  </si>
  <si>
    <t>AMAT</t>
  </si>
  <si>
    <t>Dividends</t>
  </si>
  <si>
    <t>WDAY</t>
  </si>
  <si>
    <t>DXLG</t>
  </si>
  <si>
    <t>BKE</t>
  </si>
  <si>
    <t>INTU</t>
  </si>
  <si>
    <t>TTEK</t>
  </si>
  <si>
    <t>GAMB</t>
  </si>
  <si>
    <t>SIMPLE DAILY HPR</t>
  </si>
  <si>
    <t>RENDIMIENTOS</t>
  </si>
  <si>
    <t>R. promedio diario</t>
  </si>
  <si>
    <t>R. Promedio anualizado</t>
  </si>
  <si>
    <t>R. Anual 16/08/21 - 16/09/21</t>
  </si>
  <si>
    <t>HPR Periodo (3 Meses)</t>
  </si>
  <si>
    <t>HPR Mensual</t>
  </si>
  <si>
    <t>R. Anual 16/09/21 - 18/10/21</t>
  </si>
  <si>
    <t>R. Anual 18/10/21 - 16/11/21</t>
  </si>
  <si>
    <t>HPR</t>
  </si>
  <si>
    <t>NVDA</t>
  </si>
  <si>
    <t>DIVIDEND</t>
  </si>
  <si>
    <t>Actuals &amp; Forward Estimates</t>
  </si>
  <si>
    <t>30/9/20 A</t>
  </si>
  <si>
    <t>31/12/20 A</t>
  </si>
  <si>
    <t>31/3/21 A</t>
  </si>
  <si>
    <t>30/6/21 A</t>
  </si>
  <si>
    <t>30/9/21 A</t>
  </si>
  <si>
    <t>31/12/21 E</t>
  </si>
  <si>
    <t>31/3/22 E</t>
  </si>
  <si>
    <t>30/6/22 E</t>
  </si>
  <si>
    <t>30/9/22 E</t>
  </si>
  <si>
    <t>31/12/22 E</t>
  </si>
  <si>
    <t>CAGR</t>
  </si>
  <si>
    <t>Revenue</t>
  </si>
  <si>
    <t>589,81</t>
  </si>
  <si>
    <t>605,17</t>
  </si>
  <si>
    <t>599,83</t>
  </si>
  <si>
    <t>638,04</t>
  </si>
  <si>
    <t>709,13</t>
  </si>
  <si>
    <t>663,05</t>
  </si>
  <si>
    <t>651,48</t>
  </si>
  <si>
    <t>682,25</t>
  </si>
  <si>
    <t>722,76</t>
  </si>
  <si>
    <t>670,34</t>
  </si>
  <si>
    <t>5,8 %</t>
  </si>
  <si>
    <t>   % Change YoY</t>
  </si>
  <si>
    <t>(7,9 %)</t>
  </si>
  <si>
    <t>(1,4 %)</t>
  </si>
  <si>
    <t>2,6 %</t>
  </si>
  <si>
    <t>13,9 %</t>
  </si>
  <si>
    <t>20,2 %</t>
  </si>
  <si>
    <t>9,6 %</t>
  </si>
  <si>
    <t>8,6 %</t>
  </si>
  <si>
    <t>6,9 %</t>
  </si>
  <si>
    <t>1,9 %</t>
  </si>
  <si>
    <t>1,1 %</t>
  </si>
  <si>
    <t>Net Income Normalized</t>
  </si>
  <si>
    <t>49,69</t>
  </si>
  <si>
    <t>52,44</t>
  </si>
  <si>
    <t>45,52</t>
  </si>
  <si>
    <t>51,90</t>
  </si>
  <si>
    <t>57,33</t>
  </si>
  <si>
    <t>56,73</t>
  </si>
  <si>
    <t>48,57</t>
  </si>
  <si>
    <t>57,04</t>
  </si>
  <si>
    <t>63,56</t>
  </si>
  <si>
    <t>64,95</t>
  </si>
  <si>
    <t>12,6 %</t>
  </si>
  <si>
    <t>1,5 %</t>
  </si>
  <si>
    <t>12,4 %</t>
  </si>
  <si>
    <t>14,1 %</t>
  </si>
  <si>
    <t>15,4 %</t>
  </si>
  <si>
    <t>8,2 %</t>
  </si>
  <si>
    <t>6,7 %</t>
  </si>
  <si>
    <t>9,9 %</t>
  </si>
  <si>
    <t>10,9 %</t>
  </si>
  <si>
    <t>14,5 %</t>
  </si>
  <si>
    <t>   % Net Income Margins</t>
  </si>
  <si>
    <t>8,4 %</t>
  </si>
  <si>
    <t>8,7 %</t>
  </si>
  <si>
    <t>7,6 %</t>
  </si>
  <si>
    <t>8,1 %</t>
  </si>
  <si>
    <t>7,5 %</t>
  </si>
  <si>
    <t>8,8 %</t>
  </si>
  <si>
    <t>9,7 %</t>
  </si>
  <si>
    <t>6,4 %</t>
  </si>
  <si>
    <t>Dividend Per Share</t>
  </si>
  <si>
    <t>0,17</t>
  </si>
  <si>
    <t>0,20</t>
  </si>
  <si>
    <t>0,21</t>
  </si>
  <si>
    <t>0,22</t>
  </si>
  <si>
    <t>12,1 %</t>
  </si>
  <si>
    <t>13,3 %</t>
  </si>
  <si>
    <t>(0,0 %)</t>
  </si>
  <si>
    <t>17,6 %</t>
  </si>
  <si>
    <t>5,0 %</t>
  </si>
  <si>
    <t>10,0 %</t>
  </si>
  <si>
    <t>31/10/19 A</t>
  </si>
  <si>
    <t>31/1/20 A</t>
  </si>
  <si>
    <t>30/4/20 A</t>
  </si>
  <si>
    <t>31/7/20 A</t>
  </si>
  <si>
    <t>31/10/20 A</t>
  </si>
  <si>
    <t>31/1/21 A</t>
  </si>
  <si>
    <t>30/4/21 A</t>
  </si>
  <si>
    <t>31/7/21 A</t>
  </si>
  <si>
    <t>31/10/21 A</t>
  </si>
  <si>
    <t>31/1/22 E</t>
  </si>
  <si>
    <t>30/4/22 E</t>
  </si>
  <si>
    <t>31/7/22 E</t>
  </si>
  <si>
    <t>31/10/22 E</t>
  </si>
  <si>
    <t>31/1/23 E</t>
  </si>
  <si>
    <t>3014,00</t>
  </si>
  <si>
    <t>3105,00</t>
  </si>
  <si>
    <t>3080,00</t>
  </si>
  <si>
    <t>3866,00</t>
  </si>
  <si>
    <t>4726,00</t>
  </si>
  <si>
    <t>5003,00</t>
  </si>
  <si>
    <t>5661,00</t>
  </si>
  <si>
    <t>6507,00</t>
  </si>
  <si>
    <t>7103,00</t>
  </si>
  <si>
    <t>7417,72</t>
  </si>
  <si>
    <t>7231,89</t>
  </si>
  <si>
    <t>7651,36</t>
  </si>
  <si>
    <t>8306,76</t>
  </si>
  <si>
    <t>8414,17</t>
  </si>
  <si>
    <t>37,1 %</t>
  </si>
  <si>
    <t>(5,2 %)</t>
  </si>
  <si>
    <t>40,8 %</t>
  </si>
  <si>
    <t>38,7 %</t>
  </si>
  <si>
    <t>49,9 %</t>
  </si>
  <si>
    <t>56,8 %</t>
  </si>
  <si>
    <t>61,1 %</t>
  </si>
  <si>
    <t>83,8 %</t>
  </si>
  <si>
    <t>68,3 %</t>
  </si>
  <si>
    <t>50,3 %</t>
  </si>
  <si>
    <t>48,3 %</t>
  </si>
  <si>
    <t>27,7 %</t>
  </si>
  <si>
    <t>16,9 %</t>
  </si>
  <si>
    <t>13,4 %</t>
  </si>
  <si>
    <t>1103,00</t>
  </si>
  <si>
    <t>1172,00</t>
  </si>
  <si>
    <t>1120,00</t>
  </si>
  <si>
    <t>1366,00</t>
  </si>
  <si>
    <t>1834,00</t>
  </si>
  <si>
    <t>1957,00</t>
  </si>
  <si>
    <t>2313,00</t>
  </si>
  <si>
    <t>2623,00</t>
  </si>
  <si>
    <t>2973,00</t>
  </si>
  <si>
    <t>3101,65</t>
  </si>
  <si>
    <t>2949,48</t>
  </si>
  <si>
    <t>3152,46</t>
  </si>
  <si>
    <t>3506,70</t>
  </si>
  <si>
    <t>3557,09</t>
  </si>
  <si>
    <t>43,3 %</t>
  </si>
  <si>
    <t>(4,2 %)</t>
  </si>
  <si>
    <t>136,3 %</t>
  </si>
  <si>
    <t>106,3 %</t>
  </si>
  <si>
    <t>79,3 %</t>
  </si>
  <si>
    <t>66,3 %</t>
  </si>
  <si>
    <t>67,0 %</t>
  </si>
  <si>
    <t>106,5 %</t>
  </si>
  <si>
    <t>92,0 %</t>
  </si>
  <si>
    <t>62,1 %</t>
  </si>
  <si>
    <t>58,5 %</t>
  </si>
  <si>
    <t>27,5 %</t>
  </si>
  <si>
    <t>18,0 %</t>
  </si>
  <si>
    <t>14,7 %</t>
  </si>
  <si>
    <t>36,6 %</t>
  </si>
  <si>
    <t>37,7 %</t>
  </si>
  <si>
    <t>36,4 %</t>
  </si>
  <si>
    <t>35,3 %</t>
  </si>
  <si>
    <t>38,8 %</t>
  </si>
  <si>
    <t>39,1 %</t>
  </si>
  <si>
    <t>40,9 %</t>
  </si>
  <si>
    <t>40,3 %</t>
  </si>
  <si>
    <t>41,9 %</t>
  </si>
  <si>
    <t>41,8 %</t>
  </si>
  <si>
    <t>41,2 %</t>
  </si>
  <si>
    <t>42,2 %</t>
  </si>
  <si>
    <t>42,3 %</t>
  </si>
  <si>
    <t>4,5 %</t>
  </si>
  <si>
    <t>0,04</t>
  </si>
  <si>
    <t>0,07</t>
  </si>
  <si>
    <t>0,08</t>
  </si>
  <si>
    <t>21,9 %</t>
  </si>
  <si>
    <t>7,8 %</t>
  </si>
  <si>
    <t>82,8 %</t>
  </si>
  <si>
    <t>76,8 %</t>
  </si>
  <si>
    <t>106,58</t>
  </si>
  <si>
    <t>131,24</t>
  </si>
  <si>
    <t>111,49</t>
  </si>
  <si>
    <t>138,59</t>
  </si>
  <si>
    <t>121,49</t>
  </si>
  <si>
    <t>136,50</t>
  </si>
  <si>
    <t>117,70</t>
  </si>
  <si>
    <t>142,40</t>
  </si>
  <si>
    <t>119,00</t>
  </si>
  <si>
    <t>143,00</t>
  </si>
  <si>
    <t>9,5 %</t>
  </si>
  <si>
    <t>(0,5 %)</t>
  </si>
  <si>
    <t>0,1 %</t>
  </si>
  <si>
    <t>5,6 %</t>
  </si>
  <si>
    <t>2,7 %</t>
  </si>
  <si>
    <t>(2,0 %)</t>
  </si>
  <si>
    <t>4,8 %</t>
  </si>
  <si>
    <t>(4,07)</t>
  </si>
  <si>
    <t>2,63</t>
  </si>
  <si>
    <t>18,14</t>
  </si>
  <si>
    <t>12,58</t>
  </si>
  <si>
    <t>7,30</t>
  </si>
  <si>
    <t>9,10</t>
  </si>
  <si>
    <t>15,10</t>
  </si>
  <si>
    <t>13,10</t>
  </si>
  <si>
    <t>(16,8 %)</t>
  </si>
  <si>
    <t>4,2 %</t>
  </si>
  <si>
    <t>(3,8 %)</t>
  </si>
  <si>
    <t>2,0 %</t>
  </si>
  <si>
    <t>13,1 %</t>
  </si>
  <si>
    <t>10,4 %</t>
  </si>
  <si>
    <t>5,3 %</t>
  </si>
  <si>
    <t>7,7 %</t>
  </si>
  <si>
    <t>10,6 %</t>
  </si>
  <si>
    <t>11,0 %</t>
  </si>
  <si>
    <t>5,1 %</t>
  </si>
  <si>
    <t>A-1</t>
  </si>
  <si>
    <t>A0</t>
  </si>
  <si>
    <t>E1</t>
  </si>
  <si>
    <t>E2</t>
  </si>
  <si>
    <t>E3</t>
  </si>
  <si>
    <t>E4</t>
  </si>
  <si>
    <t>E5</t>
  </si>
  <si>
    <t>Revenue normalizado</t>
  </si>
  <si>
    <t>Accion</t>
  </si>
  <si>
    <t>Precio de Compra</t>
  </si>
  <si>
    <t>Riesgo permitido</t>
  </si>
  <si>
    <t>Total de Perdida</t>
  </si>
  <si>
    <t>Portafolio</t>
  </si>
  <si>
    <t>Riegos permitido</t>
  </si>
  <si>
    <t>Cantidad a comprar</t>
  </si>
  <si>
    <t>1k</t>
  </si>
  <si>
    <t>10k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</si>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</sst>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%"/>
    <numFmt numFmtId="165" formatCode="0.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FFFFFF"/>
      <name val="Roboto"/>
    </font>
    <font>
      <sz val="8"/>
      <color theme="1"/>
      <name val="Roboto"/>
    </font>
    <font>
      <sz val="8"/>
      <color rgb="FF000000"/>
      <name val="Roboto"/>
    </font>
    <font>
      <i/>
      <sz val="8"/>
      <color theme="1"/>
      <name val="Roboto"/>
    </font>
    <font>
      <i/>
      <sz val="8"/>
      <color rgb="FFF44336"/>
      <name val="Roboto"/>
    </font>
    <font>
      <i/>
      <sz val="8"/>
      <color rgb="FF000000"/>
      <name val="Roboto"/>
    </font>
    <font>
      <sz val="8"/>
      <color rgb="FFF44336"/>
      <name val="Roboto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0" fillId="4" borderId="0" xfId="0" applyNumberForma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164" fontId="0" fillId="3" borderId="0" xfId="1" applyNumberFormat="1" applyFont="1" applyFill="1"/>
    <xf numFmtId="164" fontId="0" fillId="2" borderId="0" xfId="1" applyNumberFormat="1" applyFont="1" applyFill="1"/>
    <xf numFmtId="0" fontId="2" fillId="2" borderId="0" xfId="0" applyFont="1" applyFill="1"/>
    <xf numFmtId="0" fontId="2" fillId="3" borderId="0" xfId="0" applyFont="1" applyFill="1"/>
    <xf numFmtId="0" fontId="5" fillId="6" borderId="0" xfId="0" applyFont="1" applyFill="1"/>
    <xf numFmtId="0" fontId="5" fillId="3" borderId="0" xfId="0" applyFont="1" applyFill="1"/>
    <xf numFmtId="164" fontId="5" fillId="6" borderId="0" xfId="1" applyNumberFormat="1" applyFont="1" applyFill="1"/>
    <xf numFmtId="164" fontId="5" fillId="3" borderId="0" xfId="1" applyNumberFormat="1" applyFont="1" applyFill="1"/>
    <xf numFmtId="165" fontId="0" fillId="0" borderId="0" xfId="1" applyNumberFormat="1" applyFont="1"/>
    <xf numFmtId="0" fontId="6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0" fillId="8" borderId="0" xfId="0" applyFill="1"/>
    <xf numFmtId="0" fontId="7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0" borderId="1" xfId="0" applyFont="1" applyBorder="1"/>
    <xf numFmtId="0" fontId="0" fillId="0" borderId="1" xfId="0" applyBorder="1"/>
    <xf numFmtId="0" fontId="0" fillId="9" borderId="0" xfId="0" applyFill="1"/>
    <xf numFmtId="44" fontId="0" fillId="0" borderId="0" xfId="2" applyFont="1"/>
    <xf numFmtId="44" fontId="0" fillId="9" borderId="0" xfId="2" applyFont="1" applyFill="1"/>
    <xf numFmtId="0" fontId="0" fillId="0" borderId="0" xfId="2" applyNumberFormat="1" applyFont="1"/>
    <xf numFmtId="0" fontId="0" fillId="0" borderId="0" xfId="0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2'!$L$12</c:f>
              <c:strCache>
                <c:ptCount val="1"/>
                <c:pt idx="0">
                  <c:v>TTEK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2'!$M$11:$R$11</c:f>
              <c:strCache>
                <c:ptCount val="6"/>
                <c:pt idx="0">
                  <c:v>A0</c:v>
                </c:pt>
                <c:pt idx="1">
                  <c:v>E1</c:v>
                </c:pt>
                <c:pt idx="2">
                  <c:v>E2</c:v>
                </c:pt>
                <c:pt idx="3">
                  <c:v>E3</c:v>
                </c:pt>
                <c:pt idx="4">
                  <c:v>E4</c:v>
                </c:pt>
                <c:pt idx="5">
                  <c:v>E5</c:v>
                </c:pt>
              </c:strCache>
            </c:strRef>
          </c:cat>
          <c:val>
            <c:numRef>
              <c:f>'Grafico 2'!$M$12:$R$12</c:f>
              <c:numCache>
                <c:formatCode>General</c:formatCode>
                <c:ptCount val="6"/>
                <c:pt idx="0">
                  <c:v>1</c:v>
                </c:pt>
                <c:pt idx="1">
                  <c:v>0.9350189669031066</c:v>
                </c:pt>
                <c:pt idx="2">
                  <c:v>0.91870319969540148</c:v>
                </c:pt>
                <c:pt idx="3">
                  <c:v>0.96209439736014557</c:v>
                </c:pt>
                <c:pt idx="4">
                  <c:v>1.0192207352671583</c:v>
                </c:pt>
                <c:pt idx="5">
                  <c:v>0.94529916940476366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6-4FB6-B203-0440D330D37C}"/>
            </c:ext>
          </c:extLst>
        </c:ser>
        <c:ser>
          <c:idx val="1"/>
          <c:order val="1"/>
          <c:tx>
            <c:strRef>
              <c:f>'Grafico 2'!$L$13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2'!$M$11:$R$11</c:f>
              <c:strCache>
                <c:ptCount val="6"/>
                <c:pt idx="0">
                  <c:v>A0</c:v>
                </c:pt>
                <c:pt idx="1">
                  <c:v>E1</c:v>
                </c:pt>
                <c:pt idx="2">
                  <c:v>E2</c:v>
                </c:pt>
                <c:pt idx="3">
                  <c:v>E3</c:v>
                </c:pt>
                <c:pt idx="4">
                  <c:v>E4</c:v>
                </c:pt>
                <c:pt idx="5">
                  <c:v>E5</c:v>
                </c:pt>
              </c:strCache>
            </c:strRef>
          </c:cat>
          <c:val>
            <c:numRef>
              <c:f>'Grafico 2'!$M$13:$R$13</c:f>
              <c:numCache>
                <c:formatCode>General</c:formatCode>
                <c:ptCount val="6"/>
                <c:pt idx="0">
                  <c:v>1</c:v>
                </c:pt>
                <c:pt idx="1">
                  <c:v>1.0443080388568211</c:v>
                </c:pt>
                <c:pt idx="2">
                  <c:v>1.0181458538645642</c:v>
                </c:pt>
                <c:pt idx="3">
                  <c:v>1.0772011825989019</c:v>
                </c:pt>
                <c:pt idx="4">
                  <c:v>1.1694720540616641</c:v>
                </c:pt>
                <c:pt idx="5">
                  <c:v>1.1845938335914403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6-4FB6-B203-0440D330D37C}"/>
            </c:ext>
          </c:extLst>
        </c:ser>
        <c:ser>
          <c:idx val="2"/>
          <c:order val="2"/>
          <c:tx>
            <c:strRef>
              <c:f>'Grafico 2'!$L$14</c:f>
              <c:strCache>
                <c:ptCount val="1"/>
                <c:pt idx="0">
                  <c:v>DXLG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'Grafico 2'!$M$11:$R$11</c:f>
              <c:strCache>
                <c:ptCount val="6"/>
                <c:pt idx="0">
                  <c:v>A0</c:v>
                </c:pt>
                <c:pt idx="1">
                  <c:v>E1</c:v>
                </c:pt>
                <c:pt idx="2">
                  <c:v>E2</c:v>
                </c:pt>
                <c:pt idx="3">
                  <c:v>E3</c:v>
                </c:pt>
                <c:pt idx="4">
                  <c:v>E4</c:v>
                </c:pt>
                <c:pt idx="5">
                  <c:v>E5</c:v>
                </c:pt>
              </c:strCache>
            </c:strRef>
          </c:cat>
          <c:val>
            <c:numRef>
              <c:f>'Grafico 2'!$M$14:$R$14</c:f>
              <c:numCache>
                <c:formatCode>General</c:formatCode>
                <c:ptCount val="6"/>
                <c:pt idx="0">
                  <c:v>1</c:v>
                </c:pt>
                <c:pt idx="1">
                  <c:v>1.1235492633138531</c:v>
                </c:pt>
                <c:pt idx="2">
                  <c:v>0.96880401679150552</c:v>
                </c:pt>
                <c:pt idx="3">
                  <c:v>1.1721129311054408</c:v>
                </c:pt>
                <c:pt idx="4">
                  <c:v>0.97950448596592321</c:v>
                </c:pt>
                <c:pt idx="5">
                  <c:v>1.1770516091859413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6-4FB6-B203-0440D330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481487"/>
        <c:axId val="1641480239"/>
      </c:lineChart>
      <c:catAx>
        <c:axId val="16414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1480239"/>
        <c:crosses val="autoZero"/>
        <c:auto val="1"/>
        <c:lblAlgn val="ctr"/>
        <c:lblOffset val="100"/>
        <c:noMultiLvlLbl val="0"/>
      </c:catAx>
      <c:valAx>
        <c:axId val="164148023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14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</xdr:colOff>
      <xdr:row>4</xdr:row>
      <xdr:rowOff>45720</xdr:rowOff>
    </xdr:from>
    <xdr:to>
      <xdr:col>24</xdr:col>
      <xdr:colOff>651510</xdr:colOff>
      <xdr:row>19</xdr:row>
      <xdr:rowOff>74295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AA956B-72F6-4387-93E4-F0A011483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BAC2-7D73-48A0-9F73-CB647AD81C3E}">
  <dimension ref="A1:AR71"/>
  <sheetViews>
    <sheetView topLeftCell="S1" zoomScale="70" zoomScaleNormal="70" workbookViewId="0">
      <selection activeCell="AO21" sqref="AO21"/>
    </sheetView>
  </sheetViews>
  <sheetFormatPr baseColWidth="10" defaultRowHeight="14.4" x14ac:dyDescent="0.3"/>
  <cols>
    <col min="1" max="1" width="11.6640625" style="4" bestFit="1" customWidth="1"/>
    <col min="2" max="2" width="13" bestFit="1" customWidth="1"/>
    <col min="3" max="3" width="11" bestFit="1" customWidth="1"/>
    <col min="4" max="4" width="7.77734375" bestFit="1" customWidth="1"/>
    <col min="5" max="5" width="11.6640625" style="4" bestFit="1" customWidth="1"/>
    <col min="6" max="6" width="13" bestFit="1" customWidth="1"/>
    <col min="8" max="8" width="7.77734375" bestFit="1" customWidth="1"/>
    <col min="9" max="9" width="11.6640625" style="4" bestFit="1" customWidth="1"/>
    <col min="10" max="10" width="13" bestFit="1" customWidth="1"/>
    <col min="11" max="11" width="11" bestFit="1" customWidth="1"/>
    <col min="12" max="12" width="7.77734375" bestFit="1" customWidth="1"/>
    <col min="13" max="13" width="11.6640625" style="2" bestFit="1" customWidth="1"/>
    <col min="14" max="14" width="11" bestFit="1" customWidth="1"/>
    <col min="16" max="16" width="8.21875" bestFit="1" customWidth="1"/>
    <col min="17" max="17" width="11.6640625" style="2" bestFit="1" customWidth="1"/>
    <col min="18" max="18" width="11.88671875" bestFit="1" customWidth="1"/>
    <col min="19" max="19" width="11" bestFit="1" customWidth="1"/>
    <col min="20" max="20" width="7.77734375" bestFit="1" customWidth="1"/>
    <col min="21" max="21" width="11.6640625" style="2" bestFit="1" customWidth="1"/>
    <col min="22" max="22" width="13" bestFit="1" customWidth="1"/>
    <col min="23" max="23" width="11" bestFit="1" customWidth="1"/>
    <col min="24" max="24" width="7.77734375" bestFit="1" customWidth="1"/>
    <col min="25" max="25" width="11.6640625" style="2" bestFit="1" customWidth="1"/>
    <col min="26" max="26" width="11.88671875" bestFit="1" customWidth="1"/>
    <col min="28" max="28" width="8.44140625" bestFit="1" customWidth="1"/>
    <col min="32" max="32" width="8.44140625" bestFit="1" customWidth="1"/>
    <col min="33" max="34" width="8.44140625" customWidth="1"/>
    <col min="35" max="35" width="4.5546875" customWidth="1"/>
    <col min="36" max="36" width="34.109375" bestFit="1" customWidth="1"/>
    <col min="39" max="39" width="12.5546875" customWidth="1"/>
  </cols>
  <sheetData>
    <row r="1" spans="1:44" x14ac:dyDescent="0.3">
      <c r="A1" s="4" t="s">
        <v>2</v>
      </c>
      <c r="B1" t="s">
        <v>1</v>
      </c>
      <c r="C1" t="s">
        <v>3</v>
      </c>
      <c r="D1" t="s">
        <v>19</v>
      </c>
      <c r="E1" s="4" t="s">
        <v>4</v>
      </c>
      <c r="F1" t="s">
        <v>1</v>
      </c>
      <c r="H1" t="s">
        <v>19</v>
      </c>
      <c r="I1" s="4" t="s">
        <v>8</v>
      </c>
      <c r="J1" t="s">
        <v>1</v>
      </c>
      <c r="K1" t="s">
        <v>3</v>
      </c>
      <c r="L1" t="s">
        <v>19</v>
      </c>
      <c r="M1" s="2" t="s">
        <v>5</v>
      </c>
      <c r="N1" t="s">
        <v>1</v>
      </c>
      <c r="P1" t="s">
        <v>19</v>
      </c>
      <c r="Q1" s="2" t="s">
        <v>6</v>
      </c>
      <c r="R1" t="s">
        <v>1</v>
      </c>
      <c r="S1" t="s">
        <v>3</v>
      </c>
      <c r="T1" t="s">
        <v>19</v>
      </c>
      <c r="U1" s="2" t="s">
        <v>7</v>
      </c>
      <c r="V1" t="s">
        <v>1</v>
      </c>
      <c r="W1" t="s">
        <v>3</v>
      </c>
      <c r="X1" t="s">
        <v>19</v>
      </c>
      <c r="Y1" s="2" t="s">
        <v>9</v>
      </c>
      <c r="Z1" t="s">
        <v>1</v>
      </c>
      <c r="AB1" t="s">
        <v>19</v>
      </c>
      <c r="AC1" t="s">
        <v>0</v>
      </c>
      <c r="AD1" t="s">
        <v>20</v>
      </c>
      <c r="AE1" t="s">
        <v>21</v>
      </c>
      <c r="AF1" t="s">
        <v>19</v>
      </c>
      <c r="AJ1" s="8" t="s">
        <v>11</v>
      </c>
      <c r="AK1" s="16" t="s">
        <v>2</v>
      </c>
      <c r="AL1" s="2" t="s">
        <v>4</v>
      </c>
      <c r="AM1" s="22" t="s">
        <v>8</v>
      </c>
      <c r="AN1" s="23" t="s">
        <v>5</v>
      </c>
      <c r="AO1" s="21" t="s">
        <v>6</v>
      </c>
      <c r="AP1" s="2" t="s">
        <v>7</v>
      </c>
      <c r="AQ1" s="20" t="s">
        <v>9</v>
      </c>
      <c r="AR1" t="s">
        <v>20</v>
      </c>
    </row>
    <row r="2" spans="1:44" x14ac:dyDescent="0.3">
      <c r="A2" s="5">
        <v>44421</v>
      </c>
      <c r="B2">
        <v>129.662811</v>
      </c>
      <c r="D2" s="6"/>
      <c r="E2" s="5">
        <v>44421</v>
      </c>
      <c r="F2">
        <v>236.679993</v>
      </c>
      <c r="H2" s="6"/>
      <c r="I2" s="5">
        <v>44421</v>
      </c>
      <c r="J2">
        <v>139.98033100000001</v>
      </c>
      <c r="L2" s="6"/>
      <c r="M2" s="3">
        <v>44421</v>
      </c>
      <c r="N2">
        <v>5.13</v>
      </c>
      <c r="P2" s="6"/>
      <c r="Q2" s="3">
        <v>44421</v>
      </c>
      <c r="R2">
        <v>44.878360999999998</v>
      </c>
      <c r="T2" s="6"/>
      <c r="U2" s="3">
        <v>44421</v>
      </c>
      <c r="V2">
        <v>540.05218500000001</v>
      </c>
      <c r="X2" s="6"/>
      <c r="Y2" s="3">
        <v>44421</v>
      </c>
      <c r="Z2">
        <v>7.86</v>
      </c>
      <c r="AB2" s="6"/>
      <c r="AC2" s="1">
        <v>44421</v>
      </c>
      <c r="AD2">
        <v>201.84440599999999</v>
      </c>
      <c r="AF2" s="6"/>
      <c r="AG2" s="6"/>
      <c r="AH2" s="6"/>
      <c r="AJ2" s="9" t="s">
        <v>12</v>
      </c>
      <c r="AK2" s="17">
        <f>AVERAGE(D3:D68)</f>
        <v>3.2113920362713444E-3</v>
      </c>
      <c r="AL2" s="19">
        <f>AVERAGE(H3:H68)</f>
        <v>3.7201687507126581E-3</v>
      </c>
      <c r="AM2" s="24">
        <f>AVERAGE(L3:L68)</f>
        <v>4.0913549412368135E-3</v>
      </c>
      <c r="AN2" s="25">
        <f>AVERAGE(P3:P68)</f>
        <v>8.5565514973644785E-3</v>
      </c>
      <c r="AO2" s="18">
        <f>AVERAGE(T3:T68)</f>
        <v>2.6983241792574073E-3</v>
      </c>
      <c r="AP2" s="19">
        <f>AVERAGE(X3:X68)</f>
        <v>2.8366241018631445E-3</v>
      </c>
      <c r="AQ2" s="19">
        <f>AVERAGE(AB3:AB68)</f>
        <v>1.3971264617736115E-2</v>
      </c>
      <c r="AR2" s="19">
        <f>AVERAGE(AF3:AF68)</f>
        <v>6.4711432576688276E-3</v>
      </c>
    </row>
    <row r="3" spans="1:44" x14ac:dyDescent="0.3">
      <c r="A3" s="12">
        <v>44424</v>
      </c>
      <c r="B3" s="13">
        <v>131.44953899999999</v>
      </c>
      <c r="C3" s="13"/>
      <c r="D3" s="15">
        <f t="shared" ref="D3:D5" si="0">(B3-B2+C3)/B2</f>
        <v>1.3779803061650286E-2</v>
      </c>
      <c r="E3" s="12">
        <v>44424</v>
      </c>
      <c r="F3" s="13">
        <v>232.58000200000001</v>
      </c>
      <c r="G3" s="13"/>
      <c r="H3" s="15">
        <f t="shared" ref="H3:H5" si="1">(F3-F2+G3)/F2</f>
        <v>-1.7322930206441187E-2</v>
      </c>
      <c r="I3" s="12">
        <v>44424</v>
      </c>
      <c r="J3" s="13">
        <v>139.301331</v>
      </c>
      <c r="K3" s="13"/>
      <c r="L3" s="15">
        <f t="shared" ref="L3:L5" si="2">(J3-J2+K3)/J2</f>
        <v>-4.8506814861010864E-3</v>
      </c>
      <c r="M3" s="12">
        <v>44424</v>
      </c>
      <c r="N3" s="13">
        <v>5.05</v>
      </c>
      <c r="O3" s="13"/>
      <c r="P3" s="15">
        <f t="shared" ref="P3:P5" si="3">(N3-N2+O3)/N2</f>
        <v>-1.5594541910331399E-2</v>
      </c>
      <c r="Q3" s="12">
        <v>44424</v>
      </c>
      <c r="R3" s="13">
        <v>44.094849000000004</v>
      </c>
      <c r="S3" s="13"/>
      <c r="T3" s="15">
        <f t="shared" ref="T3:T5" si="4">(R3-R2+S3)/R2</f>
        <v>-1.74585698439387E-2</v>
      </c>
      <c r="U3" s="12">
        <v>44424</v>
      </c>
      <c r="V3" s="13">
        <v>542.24938999999995</v>
      </c>
      <c r="W3" s="13"/>
      <c r="X3" s="15">
        <f t="shared" ref="X3:X5" si="5">(V3-V2+W3)/V2</f>
        <v>4.0685049723480698E-3</v>
      </c>
      <c r="Y3" s="12">
        <v>44424</v>
      </c>
      <c r="Z3" s="13">
        <v>7.51</v>
      </c>
      <c r="AA3" s="13"/>
      <c r="AB3" s="15">
        <f t="shared" ref="AB3:AB5" si="6">(Z3-Z2+AA3)/Z2</f>
        <v>-4.452926208651406E-2</v>
      </c>
      <c r="AC3" s="1">
        <v>44424</v>
      </c>
      <c r="AD3">
        <v>199.46482800000001</v>
      </c>
      <c r="AF3" s="15">
        <f>(AD3-AD2+AE3)/AD2</f>
        <v>-1.1789169921310481E-2</v>
      </c>
      <c r="AG3" s="15"/>
      <c r="AH3" s="15"/>
      <c r="AJ3" s="9" t="s">
        <v>13</v>
      </c>
      <c r="AK3" s="17">
        <f>AK2*252</f>
        <v>0.80927079314037875</v>
      </c>
      <c r="AL3" s="19">
        <f t="shared" ref="AL3:AP3" si="7">AL2*252</f>
        <v>0.93748252517958985</v>
      </c>
      <c r="AM3" s="24">
        <f t="shared" si="7"/>
        <v>1.031021445191677</v>
      </c>
      <c r="AN3" s="25">
        <f t="shared" si="7"/>
        <v>2.1562509773358487</v>
      </c>
      <c r="AO3" s="18">
        <f t="shared" si="7"/>
        <v>0.6799776931728666</v>
      </c>
      <c r="AP3" s="19">
        <f t="shared" si="7"/>
        <v>0.71482927366951243</v>
      </c>
      <c r="AQ3" s="19">
        <f>AQ2*252</f>
        <v>3.5207586836695008</v>
      </c>
      <c r="AR3" s="19">
        <f>AR2*252</f>
        <v>1.6307281009325445</v>
      </c>
    </row>
    <row r="4" spans="1:44" x14ac:dyDescent="0.3">
      <c r="A4" s="5">
        <v>44425</v>
      </c>
      <c r="B4">
        <v>128.564819</v>
      </c>
      <c r="D4" s="6">
        <f t="shared" si="0"/>
        <v>-2.1945455434423302E-2</v>
      </c>
      <c r="E4" s="5">
        <v>44425</v>
      </c>
      <c r="F4">
        <v>231.36000100000001</v>
      </c>
      <c r="H4" s="6">
        <f t="shared" si="1"/>
        <v>-5.2455111768379649E-3</v>
      </c>
      <c r="I4" s="5">
        <v>44425</v>
      </c>
      <c r="J4">
        <v>136.76513700000001</v>
      </c>
      <c r="L4" s="6">
        <f t="shared" si="2"/>
        <v>-1.820653099143751E-2</v>
      </c>
      <c r="M4" s="3">
        <v>44425</v>
      </c>
      <c r="N4">
        <v>5.0199999999999996</v>
      </c>
      <c r="P4" s="6">
        <f t="shared" si="3"/>
        <v>-5.9405940594059901E-3</v>
      </c>
      <c r="Q4" s="3">
        <v>44425</v>
      </c>
      <c r="R4">
        <v>42.091437999999997</v>
      </c>
      <c r="T4" s="6">
        <f t="shared" si="4"/>
        <v>-4.5434127691422799E-2</v>
      </c>
      <c r="U4" s="3">
        <v>44425</v>
      </c>
      <c r="V4">
        <v>535.178406</v>
      </c>
      <c r="X4" s="6">
        <f t="shared" si="5"/>
        <v>-1.3040095812740248E-2</v>
      </c>
      <c r="Y4" s="3">
        <v>44425</v>
      </c>
      <c r="Z4">
        <v>7.27</v>
      </c>
      <c r="AB4" s="6">
        <f t="shared" si="6"/>
        <v>-3.19573901464714E-2</v>
      </c>
      <c r="AC4" s="1">
        <v>44425</v>
      </c>
      <c r="AD4">
        <v>194.54570000000001</v>
      </c>
      <c r="AF4" s="6">
        <f t="shared" ref="AF4:AF66" si="8">(AD4-AD3+AE4)/AD3</f>
        <v>-2.4661631072120646E-2</v>
      </c>
      <c r="AG4" s="6"/>
      <c r="AH4" s="6"/>
      <c r="AJ4" s="9" t="s">
        <v>14</v>
      </c>
      <c r="AK4" s="17">
        <f>B25/B3-1</f>
        <v>9.616204892129776E-2</v>
      </c>
      <c r="AL4" s="19">
        <f>F25/F3-1</f>
        <v>0.16549146387916869</v>
      </c>
      <c r="AM4" s="24">
        <f>J25/J3-1</f>
        <v>5.8424933499020115E-2</v>
      </c>
      <c r="AN4" s="25">
        <f>N25/N3-1</f>
        <v>0.25544554455445545</v>
      </c>
      <c r="AO4" s="18">
        <f>R25/R3-1</f>
        <v>-8.1871331501781719E-2</v>
      </c>
      <c r="AP4" s="19">
        <f>V25/V3-1</f>
        <v>5.5144213255823082E-2</v>
      </c>
      <c r="AQ4" s="19">
        <f>Z25/Z3-1</f>
        <v>0.23701731025299599</v>
      </c>
      <c r="AR4">
        <f>AD25/AD3-1</f>
        <v>0.11508379813206959</v>
      </c>
    </row>
    <row r="5" spans="1:44" x14ac:dyDescent="0.3">
      <c r="A5" s="5">
        <v>44426</v>
      </c>
      <c r="B5">
        <v>127.13743599999999</v>
      </c>
      <c r="D5" s="6">
        <f t="shared" si="0"/>
        <v>-1.110243852947054E-2</v>
      </c>
      <c r="E5" s="5">
        <v>44426</v>
      </c>
      <c r="F5">
        <v>231.58000200000001</v>
      </c>
      <c r="H5" s="6">
        <f t="shared" si="1"/>
        <v>9.5090334997014598E-4</v>
      </c>
      <c r="I5" s="5">
        <v>44426</v>
      </c>
      <c r="J5">
        <v>133.520004</v>
      </c>
      <c r="L5" s="6">
        <f t="shared" si="2"/>
        <v>-2.37277793974645E-2</v>
      </c>
      <c r="M5" s="3">
        <v>44426</v>
      </c>
      <c r="N5">
        <v>4.99</v>
      </c>
      <c r="P5" s="6">
        <f t="shared" si="3"/>
        <v>-5.9760956175297537E-3</v>
      </c>
      <c r="Q5" s="3">
        <v>44426</v>
      </c>
      <c r="R5">
        <v>42.676589999999997</v>
      </c>
      <c r="T5" s="6">
        <f t="shared" si="4"/>
        <v>1.3901924662208045E-2</v>
      </c>
      <c r="U5" s="3">
        <v>44426</v>
      </c>
      <c r="V5">
        <v>532.30206299999998</v>
      </c>
      <c r="X5" s="6">
        <f t="shared" si="5"/>
        <v>-5.3745498094704891E-3</v>
      </c>
      <c r="Y5" s="3">
        <v>44426</v>
      </c>
      <c r="Z5">
        <v>6.97</v>
      </c>
      <c r="AB5" s="6">
        <f t="shared" si="6"/>
        <v>-4.1265474552957336E-2</v>
      </c>
      <c r="AC5" s="1">
        <v>44426</v>
      </c>
      <c r="AD5">
        <v>190.36642499999999</v>
      </c>
      <c r="AF5" s="6">
        <f t="shared" si="8"/>
        <v>-2.1482227569152225E-2</v>
      </c>
      <c r="AG5" s="6"/>
      <c r="AH5" s="6"/>
      <c r="AJ5" s="9" t="s">
        <v>17</v>
      </c>
      <c r="AK5" s="17">
        <f>B47/B25-1</f>
        <v>-7.5022536609689494E-2</v>
      </c>
      <c r="AL5" s="19">
        <f>F47/F25-1</f>
        <v>5.9025563827872496E-3</v>
      </c>
      <c r="AM5" s="24">
        <f>J47/J25-1</f>
        <v>9.7599022007609726E-2</v>
      </c>
      <c r="AN5" s="25">
        <f>N47/N25-1</f>
        <v>2.0504731861198833E-2</v>
      </c>
      <c r="AO5" s="18">
        <f>R47/R25-1</f>
        <v>6.1634450210813929E-2</v>
      </c>
      <c r="AP5" s="19">
        <f>V47/V25-1</f>
        <v>-1.326800781610038E-2</v>
      </c>
      <c r="AQ5" s="19">
        <f>Z47/Z25-1</f>
        <v>0.2518837459634018</v>
      </c>
      <c r="AR5">
        <f>AD47/AD25-1</f>
        <v>-8.9918623234586104E-4</v>
      </c>
    </row>
    <row r="6" spans="1:44" x14ac:dyDescent="0.3">
      <c r="A6" s="5">
        <v>44427</v>
      </c>
      <c r="B6">
        <v>128.96408099999999</v>
      </c>
      <c r="D6" s="6">
        <f t="shared" ref="D6:D68" si="9">(B6-B5+C6)/B5</f>
        <v>1.4367483390179422E-2</v>
      </c>
      <c r="E6" s="5">
        <v>44427</v>
      </c>
      <c r="F6">
        <v>231.89999399999999</v>
      </c>
      <c r="H6" s="6">
        <f t="shared" ref="H6:H68" si="10">(F6-F5+G6)/F5</f>
        <v>1.3817773436239323E-3</v>
      </c>
      <c r="I6" s="5">
        <v>44427</v>
      </c>
      <c r="J6">
        <v>133.949997</v>
      </c>
      <c r="K6">
        <v>0.2</v>
      </c>
      <c r="L6" s="6">
        <f t="shared" ref="L6:L68" si="11">(J6-J5+K6)/J5</f>
        <v>4.7183416800975833E-3</v>
      </c>
      <c r="M6" s="3">
        <v>44427</v>
      </c>
      <c r="N6">
        <v>4.96</v>
      </c>
      <c r="P6" s="6">
        <f t="shared" ref="P6:P68" si="12">(N6-N5+O6)/N5</f>
        <v>-6.0120240480962418E-3</v>
      </c>
      <c r="Q6" s="3">
        <v>44427</v>
      </c>
      <c r="R6">
        <v>42.686512</v>
      </c>
      <c r="T6" s="6">
        <f t="shared" ref="T6:T68" si="13">(R6-R5+S6)/R5</f>
        <v>2.3249280226004691E-4</v>
      </c>
      <c r="U6" s="3">
        <v>44427</v>
      </c>
      <c r="V6">
        <v>542.74877900000001</v>
      </c>
      <c r="X6" s="6">
        <f t="shared" ref="X6:X68" si="14">(V6-V5+W6)/V5</f>
        <v>1.9625541071780588E-2</v>
      </c>
      <c r="Y6" s="3">
        <v>44427</v>
      </c>
      <c r="Z6">
        <v>6.82</v>
      </c>
      <c r="AB6" s="6">
        <f t="shared" ref="AB6:AB68" si="15">(Z6-Z5+AA6)/Z5</f>
        <v>-2.1520803443328476E-2</v>
      </c>
      <c r="AC6" s="1">
        <v>44427</v>
      </c>
      <c r="AD6">
        <v>197.94508400000001</v>
      </c>
      <c r="AF6" s="6">
        <f t="shared" si="8"/>
        <v>3.9810901528460264E-2</v>
      </c>
      <c r="AG6" s="6"/>
      <c r="AH6" s="6"/>
      <c r="AJ6" s="9" t="s">
        <v>18</v>
      </c>
      <c r="AK6" s="17">
        <f>B68/B47-1</f>
        <v>0.1844237858975375</v>
      </c>
      <c r="AL6" s="19">
        <f>F68/F47-1</f>
        <v>9.9644191530515069E-2</v>
      </c>
      <c r="AM6" s="24">
        <f>J68/J47-1</f>
        <v>0.12395721900812906</v>
      </c>
      <c r="AN6" s="25">
        <f>N68/N47-1</f>
        <v>0.32921174652241114</v>
      </c>
      <c r="AO6" s="18">
        <f>R68/R47-1</f>
        <v>0.2084690321079572</v>
      </c>
      <c r="AP6" s="19">
        <f>V68/V47-1</f>
        <v>0.1438288442108151</v>
      </c>
      <c r="AQ6" s="19">
        <f>Z68/Z47-1</f>
        <v>0.26311263972484933</v>
      </c>
      <c r="AR6">
        <f>AD68/AD47-1</f>
        <v>0.35914858086963997</v>
      </c>
    </row>
    <row r="7" spans="1:44" x14ac:dyDescent="0.3">
      <c r="A7" s="5">
        <v>44428</v>
      </c>
      <c r="B7">
        <v>126.967735</v>
      </c>
      <c r="D7" s="6">
        <f t="shared" si="9"/>
        <v>-1.5479860628790032E-2</v>
      </c>
      <c r="E7" s="5">
        <v>44428</v>
      </c>
      <c r="F7">
        <v>235.949997</v>
      </c>
      <c r="H7" s="6">
        <f t="shared" si="10"/>
        <v>1.746443770929983E-2</v>
      </c>
      <c r="I7" s="5">
        <v>44428</v>
      </c>
      <c r="J7">
        <v>135.16999799999999</v>
      </c>
      <c r="L7" s="6">
        <f t="shared" si="11"/>
        <v>9.1078837426177492E-3</v>
      </c>
      <c r="M7" s="3">
        <v>44428</v>
      </c>
      <c r="N7">
        <v>5.0999999999999996</v>
      </c>
      <c r="P7" s="6">
        <f t="shared" si="12"/>
        <v>2.822580645161284E-2</v>
      </c>
      <c r="Q7" s="3">
        <v>44428</v>
      </c>
      <c r="R7">
        <v>41.397190000000002</v>
      </c>
      <c r="T7" s="6">
        <f t="shared" si="13"/>
        <v>-3.0204435536920853E-2</v>
      </c>
      <c r="U7" s="3">
        <v>44428</v>
      </c>
      <c r="V7">
        <v>544.60638400000005</v>
      </c>
      <c r="X7" s="6">
        <f t="shared" si="14"/>
        <v>3.4225871561104609E-3</v>
      </c>
      <c r="Y7" s="3">
        <v>44428</v>
      </c>
      <c r="Z7">
        <v>6.74</v>
      </c>
      <c r="AB7" s="6">
        <f t="shared" si="15"/>
        <v>-1.1730205278592386E-2</v>
      </c>
      <c r="AC7" s="1">
        <v>44428</v>
      </c>
      <c r="AD7">
        <v>208.12330600000001</v>
      </c>
      <c r="AF7" s="6">
        <f t="shared" si="8"/>
        <v>5.1419422974909569E-2</v>
      </c>
      <c r="AG7" s="6"/>
      <c r="AH7" s="6"/>
      <c r="AJ7" s="10" t="s">
        <v>15</v>
      </c>
      <c r="AK7" s="17">
        <f>(1+AK4)*(1+AK5)*(1+AK6)-1</f>
        <v>0.20091711390482736</v>
      </c>
      <c r="AL7" s="19">
        <f t="shared" ref="AL7:AP7" si="16">(1+AL4)*(1+AL5)*(1+AL6)-1</f>
        <v>0.28919078777890839</v>
      </c>
      <c r="AM7" s="24">
        <f t="shared" si="16"/>
        <v>0.30573051739182566</v>
      </c>
      <c r="AN7" s="25">
        <f t="shared" si="16"/>
        <v>0.70297029702970293</v>
      </c>
      <c r="AO7" s="18">
        <f t="shared" si="16"/>
        <v>0.17791533881882637</v>
      </c>
      <c r="AP7" s="19">
        <f t="shared" si="16"/>
        <v>0.19089116909841053</v>
      </c>
      <c r="AQ7" s="19">
        <f>(1+AQ4)*(1+AQ5)*(1+AQ6)-1</f>
        <v>0.95605858854860193</v>
      </c>
      <c r="AR7" s="19">
        <f>(1+AR4)*(1+AR5)*(1+AR6)-1</f>
        <v>0.51420178699374475</v>
      </c>
    </row>
    <row r="8" spans="1:44" x14ac:dyDescent="0.3">
      <c r="A8" s="5">
        <v>44431</v>
      </c>
      <c r="B8">
        <v>131.249908</v>
      </c>
      <c r="D8" s="6">
        <f t="shared" si="9"/>
        <v>3.3726466019103202E-2</v>
      </c>
      <c r="E8" s="5">
        <v>44431</v>
      </c>
      <c r="F8">
        <v>242.61999499999999</v>
      </c>
      <c r="H8" s="6">
        <f t="shared" si="10"/>
        <v>2.8268692879025521E-2</v>
      </c>
      <c r="I8" s="5">
        <v>44431</v>
      </c>
      <c r="J8">
        <v>138.30999800000001</v>
      </c>
      <c r="L8" s="6">
        <f t="shared" si="11"/>
        <v>2.3230007001997698E-2</v>
      </c>
      <c r="M8" s="3">
        <v>44431</v>
      </c>
      <c r="N8">
        <v>5.33</v>
      </c>
      <c r="P8" s="6">
        <f t="shared" si="12"/>
        <v>4.5098039215686364E-2</v>
      </c>
      <c r="Q8" s="3">
        <v>44431</v>
      </c>
      <c r="R8">
        <v>40.712851999999998</v>
      </c>
      <c r="T8" s="6">
        <f t="shared" si="13"/>
        <v>-1.6531025415010146E-2</v>
      </c>
      <c r="U8" s="3">
        <v>44431</v>
      </c>
      <c r="V8">
        <v>551.78723100000002</v>
      </c>
      <c r="X8" s="6">
        <f t="shared" si="14"/>
        <v>1.3185388954235929E-2</v>
      </c>
      <c r="Y8" s="3">
        <v>44431</v>
      </c>
      <c r="Z8">
        <v>6.77</v>
      </c>
      <c r="AB8" s="6">
        <f t="shared" si="15"/>
        <v>4.4510385756675605E-3</v>
      </c>
      <c r="AC8" s="1">
        <v>44431</v>
      </c>
      <c r="AD8">
        <v>219.54129</v>
      </c>
      <c r="AF8" s="6">
        <f t="shared" si="8"/>
        <v>5.4861630921815112E-2</v>
      </c>
      <c r="AG8" s="6"/>
      <c r="AH8" s="6"/>
      <c r="AJ8" s="10" t="s">
        <v>16</v>
      </c>
      <c r="AK8" s="17">
        <f>((1+AK4)*(1+AK5)*(1+AK6))^(1/3)-1</f>
        <v>6.2929216620803308E-2</v>
      </c>
      <c r="AL8" s="19">
        <f t="shared" ref="AL8:AP8" si="17">((1+AL4)*(1+AL5)*(1+AL6))^(1/3)-1</f>
        <v>8.835956359454622E-2</v>
      </c>
      <c r="AM8" s="24">
        <f t="shared" si="17"/>
        <v>9.2994185260261597E-2</v>
      </c>
      <c r="AN8" s="25">
        <f t="shared" si="17"/>
        <v>0.19417788544388137</v>
      </c>
      <c r="AO8" s="18">
        <f t="shared" si="17"/>
        <v>5.6099148347574124E-2</v>
      </c>
      <c r="AP8" s="19">
        <f t="shared" si="17"/>
        <v>5.9962965686769509E-2</v>
      </c>
      <c r="AQ8" s="19">
        <f>((1+AQ4)*(1+AQ5)*(1+AQ6))^(1/3)-1</f>
        <v>0.25062551915212072</v>
      </c>
      <c r="AR8" s="19">
        <f>((1+AR4)*(1+AR5)*(1+AR6))^(1/3)-1</f>
        <v>0.14831556471615692</v>
      </c>
    </row>
    <row r="9" spans="1:44" x14ac:dyDescent="0.3">
      <c r="A9" s="5">
        <v>44432</v>
      </c>
      <c r="B9">
        <v>131.199997</v>
      </c>
      <c r="D9" s="6">
        <f t="shared" si="9"/>
        <v>-3.8027455226870478E-4</v>
      </c>
      <c r="E9" s="5">
        <v>44432</v>
      </c>
      <c r="F9">
        <v>245.80999800000001</v>
      </c>
      <c r="H9" s="6">
        <f t="shared" si="10"/>
        <v>1.3148145518674249E-2</v>
      </c>
      <c r="I9" s="5">
        <v>44432</v>
      </c>
      <c r="J9">
        <v>137.009995</v>
      </c>
      <c r="L9" s="6">
        <f t="shared" si="11"/>
        <v>-9.3991975909073749E-3</v>
      </c>
      <c r="M9" s="3">
        <v>44432</v>
      </c>
      <c r="N9">
        <v>5.25</v>
      </c>
      <c r="P9" s="6">
        <f t="shared" si="12"/>
        <v>-1.5009380863039413E-2</v>
      </c>
      <c r="Q9" s="3">
        <v>44432</v>
      </c>
      <c r="R9">
        <v>42.765853999999997</v>
      </c>
      <c r="T9" s="6">
        <f t="shared" si="13"/>
        <v>5.0426386242850278E-2</v>
      </c>
      <c r="U9" s="3">
        <v>44432</v>
      </c>
      <c r="V9">
        <v>553.31530799999996</v>
      </c>
      <c r="X9" s="6">
        <f t="shared" si="14"/>
        <v>2.7693228732941434E-3</v>
      </c>
      <c r="Y9" s="3">
        <v>44432</v>
      </c>
      <c r="Z9">
        <v>6.82</v>
      </c>
      <c r="AB9" s="6">
        <f t="shared" si="15"/>
        <v>7.3855243722305338E-3</v>
      </c>
      <c r="AC9" s="1">
        <v>44432</v>
      </c>
      <c r="AD9">
        <v>217.891571</v>
      </c>
      <c r="AF9" s="6">
        <f t="shared" si="8"/>
        <v>-7.5143905731810384E-3</v>
      </c>
      <c r="AG9" s="6"/>
      <c r="AH9" s="6"/>
    </row>
    <row r="10" spans="1:44" x14ac:dyDescent="0.3">
      <c r="A10" s="5">
        <v>44433</v>
      </c>
      <c r="B10">
        <v>132.820007</v>
      </c>
      <c r="C10">
        <v>0.24</v>
      </c>
      <c r="D10" s="6">
        <f t="shared" si="9"/>
        <v>1.4176905811971991E-2</v>
      </c>
      <c r="E10" s="5">
        <v>44433</v>
      </c>
      <c r="F10">
        <v>246.11000100000001</v>
      </c>
      <c r="H10" s="6">
        <f t="shared" si="10"/>
        <v>1.2204670373090511E-3</v>
      </c>
      <c r="I10" s="5">
        <v>44433</v>
      </c>
      <c r="J10">
        <v>139.10000600000001</v>
      </c>
      <c r="L10" s="6">
        <f t="shared" si="11"/>
        <v>1.5254441838349122E-2</v>
      </c>
      <c r="M10" s="3">
        <v>44433</v>
      </c>
      <c r="N10">
        <v>5.37</v>
      </c>
      <c r="P10" s="6">
        <f t="shared" si="12"/>
        <v>2.2857142857142878E-2</v>
      </c>
      <c r="Q10" s="3">
        <v>44433</v>
      </c>
      <c r="R10">
        <v>41.089733000000003</v>
      </c>
      <c r="T10" s="6">
        <f t="shared" si="13"/>
        <v>-3.9192973908576574E-2</v>
      </c>
      <c r="U10" s="3">
        <v>44433</v>
      </c>
      <c r="V10">
        <v>554.90325900000005</v>
      </c>
      <c r="X10" s="6">
        <f t="shared" si="14"/>
        <v>2.8698844529349067E-3</v>
      </c>
      <c r="Y10" s="3">
        <v>44433</v>
      </c>
      <c r="Z10">
        <v>6.87</v>
      </c>
      <c r="AB10" s="6">
        <f t="shared" si="15"/>
        <v>7.3313782991202081E-3</v>
      </c>
      <c r="AC10" s="1">
        <v>44433</v>
      </c>
      <c r="AD10">
        <v>222.090836</v>
      </c>
      <c r="AF10" s="6">
        <f t="shared" si="8"/>
        <v>1.9272269141608955E-2</v>
      </c>
      <c r="AG10" s="6"/>
      <c r="AH10" s="6"/>
    </row>
    <row r="11" spans="1:44" x14ac:dyDescent="0.3">
      <c r="A11" s="5">
        <v>44434</v>
      </c>
      <c r="B11">
        <v>132.490005</v>
      </c>
      <c r="D11" s="6">
        <f t="shared" si="9"/>
        <v>-2.4845805045019117E-3</v>
      </c>
      <c r="E11" s="5">
        <v>44434</v>
      </c>
      <c r="F11">
        <v>246.759995</v>
      </c>
      <c r="H11" s="6">
        <f t="shared" si="10"/>
        <v>2.6410710550522991E-3</v>
      </c>
      <c r="I11" s="5">
        <v>44434</v>
      </c>
      <c r="J11">
        <v>138.64999399999999</v>
      </c>
      <c r="L11" s="6">
        <f t="shared" si="11"/>
        <v>-3.2351688036592547E-3</v>
      </c>
      <c r="M11" s="3">
        <v>44434</v>
      </c>
      <c r="N11">
        <v>5.17</v>
      </c>
      <c r="P11" s="6">
        <f t="shared" si="12"/>
        <v>-3.7243947858473028E-2</v>
      </c>
      <c r="Q11" s="3">
        <v>44434</v>
      </c>
      <c r="R11">
        <v>39.066485999999998</v>
      </c>
      <c r="T11" s="6">
        <f t="shared" si="13"/>
        <v>-4.9239721270517983E-2</v>
      </c>
      <c r="U11" s="3">
        <v>44434</v>
      </c>
      <c r="V11">
        <v>551.93707300000005</v>
      </c>
      <c r="X11" s="6">
        <f t="shared" si="14"/>
        <v>-5.3454110277625765E-3</v>
      </c>
      <c r="Y11" s="3">
        <v>44434</v>
      </c>
      <c r="Z11">
        <v>8.5</v>
      </c>
      <c r="AB11" s="6">
        <f t="shared" si="15"/>
        <v>0.23726346433770013</v>
      </c>
      <c r="AC11" s="1">
        <v>44434</v>
      </c>
      <c r="AD11">
        <v>220.64108300000001</v>
      </c>
      <c r="AF11" s="6">
        <f t="shared" si="8"/>
        <v>-6.5277479526439667E-3</v>
      </c>
      <c r="AG11" s="6"/>
      <c r="AH11" s="6"/>
    </row>
    <row r="12" spans="1:44" x14ac:dyDescent="0.3">
      <c r="A12" s="5">
        <v>44435</v>
      </c>
      <c r="B12">
        <v>136.550003</v>
      </c>
      <c r="D12" s="6">
        <f t="shared" si="9"/>
        <v>3.0643805923322349E-2</v>
      </c>
      <c r="E12" s="5">
        <v>44435</v>
      </c>
      <c r="F12">
        <v>269.27999899999998</v>
      </c>
      <c r="H12" s="6">
        <f t="shared" si="10"/>
        <v>9.1262783499407876E-2</v>
      </c>
      <c r="I12" s="5">
        <v>44435</v>
      </c>
      <c r="J12">
        <v>141.740005</v>
      </c>
      <c r="L12" s="6">
        <f t="shared" si="11"/>
        <v>2.2286412792776638E-2</v>
      </c>
      <c r="M12" s="3">
        <v>44435</v>
      </c>
      <c r="N12">
        <v>5.37</v>
      </c>
      <c r="P12" s="6">
        <f t="shared" si="12"/>
        <v>3.8684719535783403E-2</v>
      </c>
      <c r="Q12" s="3">
        <v>44435</v>
      </c>
      <c r="R12">
        <v>40.207042999999999</v>
      </c>
      <c r="T12" s="6">
        <f t="shared" si="13"/>
        <v>2.9195280066909555E-2</v>
      </c>
      <c r="U12" s="3">
        <v>44435</v>
      </c>
      <c r="V12">
        <v>565.22015399999998</v>
      </c>
      <c r="X12" s="6">
        <f t="shared" si="14"/>
        <v>2.4066296050383126E-2</v>
      </c>
      <c r="Y12" s="3">
        <v>44435</v>
      </c>
      <c r="Z12">
        <v>14.19</v>
      </c>
      <c r="AB12" s="6">
        <f t="shared" si="15"/>
        <v>0.66941176470588226</v>
      </c>
      <c r="AC12" s="1">
        <v>44435</v>
      </c>
      <c r="AD12">
        <v>226.32008400000001</v>
      </c>
      <c r="AF12" s="6">
        <f t="shared" si="8"/>
        <v>2.5738638166492318E-2</v>
      </c>
      <c r="AG12" s="6"/>
      <c r="AH12" s="6"/>
    </row>
    <row r="13" spans="1:44" x14ac:dyDescent="0.3">
      <c r="A13" s="5">
        <v>44438</v>
      </c>
      <c r="B13">
        <v>136.050003</v>
      </c>
      <c r="D13" s="6">
        <f t="shared" si="9"/>
        <v>-3.661662314280579E-3</v>
      </c>
      <c r="E13" s="5">
        <v>44438</v>
      </c>
      <c r="F13">
        <v>271.36999500000002</v>
      </c>
      <c r="H13" s="6">
        <f t="shared" si="10"/>
        <v>7.7614230828931419E-3</v>
      </c>
      <c r="I13" s="5">
        <v>44438</v>
      </c>
      <c r="J13">
        <v>143.13999899999999</v>
      </c>
      <c r="L13" s="6">
        <f t="shared" si="11"/>
        <v>9.8771973374771112E-3</v>
      </c>
      <c r="M13" s="3">
        <v>44438</v>
      </c>
      <c r="N13">
        <v>5.24</v>
      </c>
      <c r="P13" s="6">
        <f t="shared" si="12"/>
        <v>-2.420856610800743E-2</v>
      </c>
      <c r="Q13" s="3">
        <v>44438</v>
      </c>
      <c r="R13">
        <v>39.155749999999998</v>
      </c>
      <c r="T13" s="6">
        <f t="shared" si="13"/>
        <v>-2.61469862382071E-2</v>
      </c>
      <c r="U13" s="3">
        <v>44438</v>
      </c>
      <c r="V13">
        <v>564.85064699999998</v>
      </c>
      <c r="X13" s="6">
        <f t="shared" si="14"/>
        <v>-6.5373995846580994E-4</v>
      </c>
      <c r="Y13" s="3">
        <v>44438</v>
      </c>
      <c r="Z13">
        <v>12.78</v>
      </c>
      <c r="AB13" s="6">
        <f t="shared" si="15"/>
        <v>-9.9365750528541241E-2</v>
      </c>
      <c r="AC13" s="1">
        <v>44438</v>
      </c>
      <c r="AD13">
        <v>226.83999600000001</v>
      </c>
      <c r="AF13" s="6">
        <f t="shared" si="8"/>
        <v>2.2972419893587748E-3</v>
      </c>
      <c r="AG13" s="6"/>
      <c r="AH13" s="6"/>
      <c r="AJ13" s="9" t="s">
        <v>11</v>
      </c>
      <c r="AK13" t="s">
        <v>8</v>
      </c>
      <c r="AL13" t="s">
        <v>5</v>
      </c>
      <c r="AM13" t="s">
        <v>20</v>
      </c>
    </row>
    <row r="14" spans="1:44" x14ac:dyDescent="0.3">
      <c r="A14" s="5">
        <v>44439</v>
      </c>
      <c r="B14">
        <v>135.13000500000001</v>
      </c>
      <c r="D14" s="6">
        <f t="shared" si="9"/>
        <v>-6.7622049225533097E-3</v>
      </c>
      <c r="E14" s="5">
        <v>44439</v>
      </c>
      <c r="F14">
        <v>273.16000400000001</v>
      </c>
      <c r="H14" s="6">
        <f t="shared" si="10"/>
        <v>6.5961935106347985E-3</v>
      </c>
      <c r="I14" s="5">
        <v>44439</v>
      </c>
      <c r="J14">
        <v>143.83999600000001</v>
      </c>
      <c r="L14" s="6">
        <f t="shared" si="11"/>
        <v>4.890296247661876E-3</v>
      </c>
      <c r="M14" s="3">
        <v>44439</v>
      </c>
      <c r="N14">
        <v>5.99</v>
      </c>
      <c r="P14" s="6">
        <f t="shared" si="12"/>
        <v>0.1431297709923664</v>
      </c>
      <c r="Q14" s="3">
        <v>44439</v>
      </c>
      <c r="R14">
        <v>38.411906999999999</v>
      </c>
      <c r="T14" s="6">
        <f t="shared" si="13"/>
        <v>-1.8997031087388143E-2</v>
      </c>
      <c r="U14" s="3">
        <v>44439</v>
      </c>
      <c r="V14">
        <v>565.38989300000003</v>
      </c>
      <c r="X14" s="6">
        <f t="shared" si="14"/>
        <v>9.5467005811900626E-4</v>
      </c>
      <c r="Y14" s="3">
        <v>44439</v>
      </c>
      <c r="Z14">
        <v>11.43</v>
      </c>
      <c r="AB14" s="6">
        <f t="shared" si="15"/>
        <v>-0.10563380281690139</v>
      </c>
      <c r="AC14" s="1">
        <v>44439</v>
      </c>
      <c r="AD14">
        <v>223.85000600000001</v>
      </c>
      <c r="AE14">
        <v>0.04</v>
      </c>
      <c r="AF14" s="6">
        <f t="shared" si="8"/>
        <v>-1.3004717210451749E-2</v>
      </c>
      <c r="AG14" s="6"/>
      <c r="AH14" s="6"/>
      <c r="AJ14" s="9" t="s">
        <v>12</v>
      </c>
      <c r="AK14" s="26">
        <v>4.0913549412368135E-3</v>
      </c>
      <c r="AL14" s="26">
        <v>8.5565514973644785E-3</v>
      </c>
      <c r="AM14" s="26">
        <v>6.4711432576688276E-3</v>
      </c>
    </row>
    <row r="15" spans="1:44" x14ac:dyDescent="0.3">
      <c r="A15" s="5">
        <v>44440</v>
      </c>
      <c r="B15">
        <v>133.46000699999999</v>
      </c>
      <c r="D15" s="6">
        <f t="shared" si="9"/>
        <v>-1.2358454364003174E-2</v>
      </c>
      <c r="E15" s="5">
        <v>44440</v>
      </c>
      <c r="F15">
        <v>273.36999500000002</v>
      </c>
      <c r="H15" s="6">
        <f t="shared" si="10"/>
        <v>7.687472430993311E-4</v>
      </c>
      <c r="I15" s="5">
        <v>44440</v>
      </c>
      <c r="J15">
        <v>145.570007</v>
      </c>
      <c r="L15" s="6">
        <f t="shared" si="11"/>
        <v>1.2027329311104751E-2</v>
      </c>
      <c r="M15" s="3">
        <v>44440</v>
      </c>
      <c r="N15">
        <v>6.51</v>
      </c>
      <c r="P15" s="6">
        <f t="shared" si="12"/>
        <v>8.6811352253756191E-2</v>
      </c>
      <c r="Q15" s="3">
        <v>44440</v>
      </c>
      <c r="R15">
        <v>38.183799999999998</v>
      </c>
      <c r="T15" s="6">
        <f t="shared" si="13"/>
        <v>-5.9384450764186584E-3</v>
      </c>
      <c r="U15" s="3">
        <v>44440</v>
      </c>
      <c r="V15">
        <v>562.41369599999996</v>
      </c>
      <c r="X15" s="6">
        <f t="shared" si="14"/>
        <v>-5.2639727679038469E-3</v>
      </c>
      <c r="Y15" s="3">
        <v>44440</v>
      </c>
      <c r="Z15">
        <v>12.91</v>
      </c>
      <c r="AB15" s="6">
        <f t="shared" si="15"/>
        <v>0.12948381452318464</v>
      </c>
      <c r="AC15" s="1">
        <v>44440</v>
      </c>
      <c r="AD15">
        <v>224.41000399999999</v>
      </c>
      <c r="AF15" s="6">
        <f t="shared" si="8"/>
        <v>2.5016662273396537E-3</v>
      </c>
      <c r="AG15" s="6"/>
      <c r="AH15" s="6"/>
      <c r="AJ15" s="9" t="s">
        <v>13</v>
      </c>
      <c r="AK15" s="26">
        <v>1.031021445191677</v>
      </c>
      <c r="AL15" s="26">
        <v>2.1562509773358487</v>
      </c>
      <c r="AM15" s="26">
        <v>1.6307281009325445</v>
      </c>
    </row>
    <row r="16" spans="1:44" x14ac:dyDescent="0.3">
      <c r="A16" s="5">
        <v>44441</v>
      </c>
      <c r="B16">
        <v>134.449997</v>
      </c>
      <c r="D16" s="6">
        <f t="shared" si="9"/>
        <v>7.4178776268159947E-3</v>
      </c>
      <c r="E16" s="5">
        <v>44441</v>
      </c>
      <c r="F16">
        <v>271.32000699999998</v>
      </c>
      <c r="H16" s="6">
        <f t="shared" si="10"/>
        <v>-7.4989502779924389E-3</v>
      </c>
      <c r="I16" s="5">
        <v>44441</v>
      </c>
      <c r="J16">
        <v>150.070007</v>
      </c>
      <c r="L16" s="6">
        <f t="shared" si="11"/>
        <v>3.0912961349242773E-2</v>
      </c>
      <c r="M16" s="3">
        <v>44441</v>
      </c>
      <c r="N16">
        <v>6.45</v>
      </c>
      <c r="P16" s="6">
        <f t="shared" si="12"/>
        <v>-9.2165898617510931E-3</v>
      </c>
      <c r="Q16" s="3">
        <v>44441</v>
      </c>
      <c r="R16">
        <v>39.542544999999997</v>
      </c>
      <c r="T16" s="6">
        <f t="shared" si="13"/>
        <v>3.5584331575170595E-2</v>
      </c>
      <c r="U16" s="3">
        <v>44441</v>
      </c>
      <c r="V16">
        <v>559.07794200000001</v>
      </c>
      <c r="X16" s="6">
        <f t="shared" si="14"/>
        <v>-5.9311393440887187E-3</v>
      </c>
      <c r="Y16" s="3">
        <v>44441</v>
      </c>
      <c r="Z16">
        <v>11.45</v>
      </c>
      <c r="AB16" s="6">
        <f t="shared" si="15"/>
        <v>-0.11309062742060425</v>
      </c>
      <c r="AC16" s="1">
        <v>44441</v>
      </c>
      <c r="AD16">
        <v>223.96000699999999</v>
      </c>
      <c r="AF16" s="6">
        <f t="shared" si="8"/>
        <v>-2.0052448285683209E-3</v>
      </c>
      <c r="AG16" s="6"/>
      <c r="AH16" s="6"/>
      <c r="AJ16" s="9" t="s">
        <v>14</v>
      </c>
      <c r="AK16" s="26">
        <v>5.8424933499020115E-2</v>
      </c>
      <c r="AL16" s="26">
        <v>0.25544554455445545</v>
      </c>
      <c r="AM16" s="26">
        <v>0.11508379813206959</v>
      </c>
    </row>
    <row r="17" spans="1:39" x14ac:dyDescent="0.3">
      <c r="A17" s="5">
        <v>44442</v>
      </c>
      <c r="B17">
        <v>135.83000200000001</v>
      </c>
      <c r="D17" s="6">
        <f t="shared" si="9"/>
        <v>1.0264076093657416E-2</v>
      </c>
      <c r="E17" s="5">
        <v>44442</v>
      </c>
      <c r="F17">
        <v>277.73998999999998</v>
      </c>
      <c r="H17" s="6">
        <f t="shared" si="10"/>
        <v>2.3662033150397208E-2</v>
      </c>
      <c r="I17" s="5">
        <v>44442</v>
      </c>
      <c r="J17">
        <v>151.61999499999999</v>
      </c>
      <c r="L17" s="6">
        <f t="shared" si="11"/>
        <v>1.0328432915978906E-2</v>
      </c>
      <c r="M17" s="3">
        <v>44442</v>
      </c>
      <c r="N17">
        <v>6.95</v>
      </c>
      <c r="P17" s="6">
        <f t="shared" si="12"/>
        <v>7.7519379844961239E-2</v>
      </c>
      <c r="Q17" s="3">
        <v>44442</v>
      </c>
      <c r="R17">
        <v>39.542544999999997</v>
      </c>
      <c r="T17" s="6">
        <f t="shared" si="13"/>
        <v>0</v>
      </c>
      <c r="U17" s="3">
        <v>44442</v>
      </c>
      <c r="V17">
        <v>562.53356900000006</v>
      </c>
      <c r="X17" s="6">
        <f t="shared" si="14"/>
        <v>6.1809396157504809E-3</v>
      </c>
      <c r="Y17" s="3">
        <v>44442</v>
      </c>
      <c r="Z17">
        <v>10.55</v>
      </c>
      <c r="AB17" s="6">
        <f t="shared" si="15"/>
        <v>-7.8602620087336122E-2</v>
      </c>
      <c r="AC17" s="1">
        <v>44442</v>
      </c>
      <c r="AD17">
        <v>228.429993</v>
      </c>
      <c r="AF17" s="6">
        <f t="shared" si="8"/>
        <v>1.9958858100946594E-2</v>
      </c>
      <c r="AG17" s="6"/>
      <c r="AH17" s="6"/>
      <c r="AJ17" s="9" t="s">
        <v>17</v>
      </c>
      <c r="AK17" s="26">
        <v>9.7599022007609726E-2</v>
      </c>
      <c r="AL17" s="26">
        <v>2.0504731861198833E-2</v>
      </c>
      <c r="AM17" s="26">
        <v>-8.9918623234586104E-4</v>
      </c>
    </row>
    <row r="18" spans="1:39" x14ac:dyDescent="0.3">
      <c r="A18" s="5">
        <v>44446</v>
      </c>
      <c r="B18">
        <v>136.490005</v>
      </c>
      <c r="D18" s="6">
        <f t="shared" si="9"/>
        <v>4.8590369600376576E-3</v>
      </c>
      <c r="E18" s="5">
        <v>44446</v>
      </c>
      <c r="F18">
        <v>274.36999500000002</v>
      </c>
      <c r="H18" s="6">
        <f t="shared" si="10"/>
        <v>-1.2133632610845707E-2</v>
      </c>
      <c r="I18" s="5">
        <v>44446</v>
      </c>
      <c r="J18">
        <v>147.5</v>
      </c>
      <c r="L18" s="6">
        <f t="shared" si="11"/>
        <v>-2.7173164067179855E-2</v>
      </c>
      <c r="M18" s="3">
        <v>44446</v>
      </c>
      <c r="N18">
        <v>7.03</v>
      </c>
      <c r="P18" s="6">
        <f t="shared" si="12"/>
        <v>1.1510791366906485E-2</v>
      </c>
      <c r="Q18" s="3">
        <v>44446</v>
      </c>
      <c r="R18">
        <v>38.947474999999997</v>
      </c>
      <c r="T18" s="6">
        <f t="shared" si="13"/>
        <v>-1.5048854341570574E-2</v>
      </c>
      <c r="U18" s="3">
        <v>44446</v>
      </c>
      <c r="V18">
        <v>559.75707999999997</v>
      </c>
      <c r="X18" s="6">
        <f t="shared" si="14"/>
        <v>-4.9356858914851405E-3</v>
      </c>
      <c r="Y18" s="3">
        <v>44446</v>
      </c>
      <c r="Z18">
        <v>10.220000000000001</v>
      </c>
      <c r="AB18" s="6">
        <f t="shared" si="15"/>
        <v>-3.1279620853080572E-2</v>
      </c>
      <c r="AC18" s="1">
        <v>44446</v>
      </c>
      <c r="AD18">
        <v>226.61999499999999</v>
      </c>
      <c r="AF18" s="6">
        <f t="shared" si="8"/>
        <v>-7.9236442475398017E-3</v>
      </c>
      <c r="AG18" s="6"/>
      <c r="AH18" s="6"/>
      <c r="AJ18" s="9" t="s">
        <v>18</v>
      </c>
      <c r="AK18" s="26">
        <v>0.12395721900812906</v>
      </c>
      <c r="AL18" s="26">
        <v>0.32921174652241114</v>
      </c>
      <c r="AM18" s="26">
        <v>0.35914858086963997</v>
      </c>
    </row>
    <row r="19" spans="1:39" x14ac:dyDescent="0.3">
      <c r="A19" s="5">
        <v>44447</v>
      </c>
      <c r="B19">
        <v>133.55999800000001</v>
      </c>
      <c r="D19" s="6">
        <f t="shared" si="9"/>
        <v>-2.1466824622066571E-2</v>
      </c>
      <c r="E19" s="5">
        <v>44447</v>
      </c>
      <c r="F19">
        <v>272.20001200000002</v>
      </c>
      <c r="H19" s="6">
        <f t="shared" si="10"/>
        <v>-7.908966138954086E-3</v>
      </c>
      <c r="I19" s="5">
        <v>44447</v>
      </c>
      <c r="J19">
        <v>148.229996</v>
      </c>
      <c r="L19" s="6">
        <f t="shared" si="11"/>
        <v>4.9491254237288129E-3</v>
      </c>
      <c r="M19" s="3">
        <v>44447</v>
      </c>
      <c r="N19">
        <v>6.74</v>
      </c>
      <c r="P19" s="6">
        <f t="shared" si="12"/>
        <v>-4.1251778093883362E-2</v>
      </c>
      <c r="Q19" s="3">
        <v>44447</v>
      </c>
      <c r="R19">
        <v>38.768951000000001</v>
      </c>
      <c r="T19" s="6">
        <f t="shared" si="13"/>
        <v>-4.5837117810588728E-3</v>
      </c>
      <c r="U19" s="3">
        <v>44447</v>
      </c>
      <c r="V19">
        <v>566.86810300000002</v>
      </c>
      <c r="X19" s="6">
        <f t="shared" si="14"/>
        <v>1.2703766069381464E-2</v>
      </c>
      <c r="Y19" s="3">
        <v>44447</v>
      </c>
      <c r="Z19">
        <v>10.83</v>
      </c>
      <c r="AB19" s="6">
        <f t="shared" si="15"/>
        <v>5.9686888454011683E-2</v>
      </c>
      <c r="AC19" s="1">
        <v>44447</v>
      </c>
      <c r="AD19">
        <v>223.38999899999999</v>
      </c>
      <c r="AF19" s="6">
        <f t="shared" si="8"/>
        <v>-1.4252917091450823E-2</v>
      </c>
      <c r="AG19" s="6"/>
      <c r="AH19" s="6"/>
      <c r="AJ19" s="9" t="s">
        <v>15</v>
      </c>
      <c r="AK19" s="26">
        <v>0.30573051739182566</v>
      </c>
      <c r="AL19" s="26">
        <v>0.70297029702970293</v>
      </c>
      <c r="AM19" s="26">
        <v>0.51420178699374475</v>
      </c>
    </row>
    <row r="20" spans="1:39" x14ac:dyDescent="0.3">
      <c r="A20" s="5">
        <v>44448</v>
      </c>
      <c r="B20">
        <v>135</v>
      </c>
      <c r="D20" s="6">
        <f t="shared" si="9"/>
        <v>1.0781686295023699E-2</v>
      </c>
      <c r="E20" s="5">
        <v>44448</v>
      </c>
      <c r="F20">
        <v>270</v>
      </c>
      <c r="H20" s="6">
        <f t="shared" si="10"/>
        <v>-8.0823361609551111E-3</v>
      </c>
      <c r="I20" s="5">
        <v>44448</v>
      </c>
      <c r="J20">
        <v>148.89999399999999</v>
      </c>
      <c r="L20" s="6">
        <f t="shared" si="11"/>
        <v>4.5199893279359773E-3</v>
      </c>
      <c r="M20" s="3">
        <v>44448</v>
      </c>
      <c r="N20">
        <v>6.28</v>
      </c>
      <c r="P20" s="6">
        <f t="shared" si="12"/>
        <v>-6.8249258160237386E-2</v>
      </c>
      <c r="Q20" s="3">
        <v>44448</v>
      </c>
      <c r="R20">
        <v>39.810329000000003</v>
      </c>
      <c r="T20" s="6">
        <f t="shared" si="13"/>
        <v>2.6861134313383966E-2</v>
      </c>
      <c r="U20" s="3">
        <v>44448</v>
      </c>
      <c r="V20">
        <v>567.02783199999999</v>
      </c>
      <c r="X20" s="6">
        <f t="shared" si="14"/>
        <v>2.8177454182841941E-4</v>
      </c>
      <c r="Y20" s="3">
        <v>44448</v>
      </c>
      <c r="Z20">
        <v>10.19</v>
      </c>
      <c r="AB20" s="6">
        <f t="shared" si="15"/>
        <v>-5.9095106186518982E-2</v>
      </c>
      <c r="AC20" s="1">
        <v>44448</v>
      </c>
      <c r="AD20">
        <v>221.770004</v>
      </c>
      <c r="AF20" s="6">
        <f t="shared" si="8"/>
        <v>-7.2518689612420329E-3</v>
      </c>
      <c r="AG20" s="6"/>
      <c r="AH20" s="6"/>
      <c r="AJ20" s="9" t="s">
        <v>16</v>
      </c>
      <c r="AK20" s="26">
        <v>9.2994185260261597E-2</v>
      </c>
      <c r="AL20" s="26">
        <v>0.19417788544388137</v>
      </c>
      <c r="AM20" s="26">
        <v>0.14831556471615692</v>
      </c>
    </row>
    <row r="21" spans="1:39" x14ac:dyDescent="0.3">
      <c r="A21" s="5">
        <v>44449</v>
      </c>
      <c r="B21">
        <v>136.83999600000001</v>
      </c>
      <c r="D21" s="6">
        <f t="shared" si="9"/>
        <v>1.3629600000000099E-2</v>
      </c>
      <c r="E21" s="5">
        <v>44449</v>
      </c>
      <c r="F21">
        <v>267.52999899999998</v>
      </c>
      <c r="H21" s="6">
        <f t="shared" si="10"/>
        <v>-9.1481518518519434E-3</v>
      </c>
      <c r="I21" s="5">
        <v>44449</v>
      </c>
      <c r="J21">
        <v>147.58999600000001</v>
      </c>
      <c r="L21" s="6">
        <f t="shared" si="11"/>
        <v>-8.797837829328449E-3</v>
      </c>
      <c r="M21" s="3">
        <v>44449</v>
      </c>
      <c r="N21">
        <v>6.76</v>
      </c>
      <c r="P21" s="6">
        <f t="shared" si="12"/>
        <v>7.6433121019108208E-2</v>
      </c>
      <c r="Q21" s="3">
        <v>44449</v>
      </c>
      <c r="R21">
        <v>38.659855</v>
      </c>
      <c r="T21" s="6">
        <f t="shared" si="13"/>
        <v>-2.8898881996177489E-2</v>
      </c>
      <c r="U21" s="3">
        <v>44449</v>
      </c>
      <c r="V21">
        <v>566.65832499999999</v>
      </c>
      <c r="X21" s="6">
        <f t="shared" si="14"/>
        <v>-6.5165584323557274E-4</v>
      </c>
      <c r="Y21" s="3">
        <v>44449</v>
      </c>
      <c r="Z21">
        <v>9.73</v>
      </c>
      <c r="AB21" s="6">
        <f t="shared" si="15"/>
        <v>-4.5142296368989115E-2</v>
      </c>
      <c r="AC21" s="1">
        <v>44449</v>
      </c>
      <c r="AD21">
        <v>224.779999</v>
      </c>
      <c r="AF21" s="6">
        <f t="shared" si="8"/>
        <v>1.3572597491588644E-2</v>
      </c>
      <c r="AG21" s="6"/>
      <c r="AH21" s="6"/>
    </row>
    <row r="22" spans="1:39" x14ac:dyDescent="0.3">
      <c r="A22" s="5">
        <v>44452</v>
      </c>
      <c r="B22">
        <v>139.44000199999999</v>
      </c>
      <c r="D22" s="6">
        <f t="shared" si="9"/>
        <v>1.9000336714420678E-2</v>
      </c>
      <c r="E22" s="5">
        <v>44452</v>
      </c>
      <c r="F22">
        <v>267.75</v>
      </c>
      <c r="H22" s="6">
        <f t="shared" si="10"/>
        <v>8.2234142272779199E-4</v>
      </c>
      <c r="I22" s="5">
        <v>44452</v>
      </c>
      <c r="J22">
        <v>148.85000600000001</v>
      </c>
      <c r="L22" s="6">
        <f t="shared" si="11"/>
        <v>8.53723175112759E-3</v>
      </c>
      <c r="M22" s="3">
        <v>44452</v>
      </c>
      <c r="N22">
        <v>6.55</v>
      </c>
      <c r="P22" s="6">
        <f t="shared" si="12"/>
        <v>-3.1065088757396445E-2</v>
      </c>
      <c r="Q22" s="3">
        <v>44452</v>
      </c>
      <c r="R22">
        <v>38.768951000000001</v>
      </c>
      <c r="T22" s="6">
        <f t="shared" si="13"/>
        <v>2.8219454004677711E-3</v>
      </c>
      <c r="U22" s="3">
        <v>44452</v>
      </c>
      <c r="V22">
        <v>556.71093800000006</v>
      </c>
      <c r="X22" s="6">
        <f t="shared" si="14"/>
        <v>-1.7554470765076883E-2</v>
      </c>
      <c r="Y22" s="3">
        <v>44452</v>
      </c>
      <c r="Z22">
        <v>9.85</v>
      </c>
      <c r="AB22" s="6">
        <f t="shared" si="15"/>
        <v>1.2332990750256857E-2</v>
      </c>
      <c r="AC22" s="1">
        <v>44452</v>
      </c>
      <c r="AD22">
        <v>221.520004</v>
      </c>
      <c r="AF22" s="6">
        <f t="shared" si="8"/>
        <v>-1.4503047488669147E-2</v>
      </c>
      <c r="AG22" s="6"/>
      <c r="AH22" s="6"/>
    </row>
    <row r="23" spans="1:39" x14ac:dyDescent="0.3">
      <c r="A23" s="5">
        <v>44453</v>
      </c>
      <c r="B23">
        <v>140.13999899999999</v>
      </c>
      <c r="D23" s="6">
        <f t="shared" si="9"/>
        <v>5.0200587346520276E-3</v>
      </c>
      <c r="E23" s="5">
        <v>44453</v>
      </c>
      <c r="F23">
        <v>269.77999899999998</v>
      </c>
      <c r="H23" s="6">
        <f t="shared" si="10"/>
        <v>7.581695611577872E-3</v>
      </c>
      <c r="I23" s="5">
        <v>44453</v>
      </c>
      <c r="J23">
        <v>147.199997</v>
      </c>
      <c r="L23" s="6">
        <f t="shared" si="11"/>
        <v>-1.1085044900838038E-2</v>
      </c>
      <c r="M23" s="3">
        <v>44453</v>
      </c>
      <c r="N23">
        <v>6.25</v>
      </c>
      <c r="P23" s="6">
        <f t="shared" si="12"/>
        <v>-4.5801526717557224E-2</v>
      </c>
      <c r="Q23" s="3">
        <v>44453</v>
      </c>
      <c r="R23">
        <v>38.957389999999997</v>
      </c>
      <c r="T23" s="6">
        <f t="shared" si="13"/>
        <v>4.8605648370520869E-3</v>
      </c>
      <c r="U23" s="3">
        <v>44453</v>
      </c>
      <c r="V23">
        <v>567.54718000000003</v>
      </c>
      <c r="X23" s="6">
        <f t="shared" si="14"/>
        <v>1.9464754974869866E-2</v>
      </c>
      <c r="Y23" s="3">
        <v>44453</v>
      </c>
      <c r="Z23">
        <v>9.5500000000000007</v>
      </c>
      <c r="AB23" s="6">
        <f t="shared" si="15"/>
        <v>-3.0456852791878066E-2</v>
      </c>
      <c r="AC23" s="1">
        <v>44453</v>
      </c>
      <c r="AD23">
        <v>222.41999799999999</v>
      </c>
      <c r="AF23" s="6">
        <f t="shared" si="8"/>
        <v>4.0628114109278928E-3</v>
      </c>
      <c r="AG23" s="6"/>
      <c r="AH23" s="6"/>
    </row>
    <row r="24" spans="1:39" x14ac:dyDescent="0.3">
      <c r="A24" s="5">
        <v>44454</v>
      </c>
      <c r="B24">
        <v>141.229996</v>
      </c>
      <c r="D24" s="6">
        <f t="shared" si="9"/>
        <v>7.7779149977017705E-3</v>
      </c>
      <c r="E24" s="5">
        <v>44454</v>
      </c>
      <c r="F24">
        <v>269.85000600000001</v>
      </c>
      <c r="H24" s="6">
        <f t="shared" si="10"/>
        <v>2.5949662784316473E-4</v>
      </c>
      <c r="I24" s="5">
        <v>44454</v>
      </c>
      <c r="J24">
        <v>146.429993</v>
      </c>
      <c r="L24" s="6">
        <f t="shared" si="11"/>
        <v>-5.2310055413927773E-3</v>
      </c>
      <c r="M24" s="3">
        <v>44454</v>
      </c>
      <c r="N24">
        <v>6.28</v>
      </c>
      <c r="P24" s="6">
        <f t="shared" si="12"/>
        <v>4.8000000000000395E-3</v>
      </c>
      <c r="Q24" s="3">
        <v>44454</v>
      </c>
      <c r="R24">
        <v>39.39378</v>
      </c>
      <c r="T24" s="6">
        <f t="shared" si="13"/>
        <v>1.1201725782964489E-2</v>
      </c>
      <c r="U24" s="3">
        <v>44454</v>
      </c>
      <c r="V24">
        <v>571.38226299999997</v>
      </c>
      <c r="X24" s="6">
        <f t="shared" si="14"/>
        <v>6.7572937284261381E-3</v>
      </c>
      <c r="Y24" s="3">
        <v>44454</v>
      </c>
      <c r="Z24">
        <v>9.0299999999999994</v>
      </c>
      <c r="AB24" s="6">
        <f t="shared" si="15"/>
        <v>-5.4450261780104849E-2</v>
      </c>
      <c r="AC24" s="1">
        <v>44454</v>
      </c>
      <c r="AD24">
        <v>223.41000399999999</v>
      </c>
      <c r="AF24" s="6">
        <f t="shared" si="8"/>
        <v>4.4510655916829654E-3</v>
      </c>
      <c r="AG24" s="6"/>
      <c r="AH24" s="6"/>
    </row>
    <row r="25" spans="1:39" x14ac:dyDescent="0.3">
      <c r="A25" s="12">
        <v>44455</v>
      </c>
      <c r="B25" s="13">
        <v>144.08999600000001</v>
      </c>
      <c r="C25" s="13"/>
      <c r="D25" s="15">
        <f t="shared" si="9"/>
        <v>2.0250655533545533E-2</v>
      </c>
      <c r="E25" s="12">
        <v>44455</v>
      </c>
      <c r="F25" s="13">
        <v>271.07000699999998</v>
      </c>
      <c r="G25" s="13"/>
      <c r="H25" s="15">
        <f t="shared" si="10"/>
        <v>4.5210338072031314E-3</v>
      </c>
      <c r="I25" s="12">
        <v>44455</v>
      </c>
      <c r="J25" s="13">
        <v>147.44000199999999</v>
      </c>
      <c r="K25" s="13"/>
      <c r="L25" s="15">
        <f t="shared" si="11"/>
        <v>6.8975554755370139E-3</v>
      </c>
      <c r="M25" s="12">
        <v>44455</v>
      </c>
      <c r="N25" s="13">
        <v>6.34</v>
      </c>
      <c r="O25" s="13"/>
      <c r="P25" s="15">
        <f t="shared" si="12"/>
        <v>9.5541401273884722E-3</v>
      </c>
      <c r="Q25" s="12">
        <v>44455</v>
      </c>
      <c r="R25" s="13">
        <v>40.484744999999997</v>
      </c>
      <c r="S25" s="13"/>
      <c r="T25" s="15">
        <f t="shared" si="13"/>
        <v>2.7693838976609941E-2</v>
      </c>
      <c r="U25" s="12">
        <v>44455</v>
      </c>
      <c r="V25" s="13">
        <v>572.15130599999998</v>
      </c>
      <c r="W25" s="13"/>
      <c r="X25" s="15">
        <f t="shared" si="14"/>
        <v>1.3459343241811667E-3</v>
      </c>
      <c r="Y25" s="12">
        <v>44455</v>
      </c>
      <c r="Z25" s="13">
        <v>9.2899999999999991</v>
      </c>
      <c r="AA25" s="13"/>
      <c r="AB25" s="15">
        <f t="shared" si="15"/>
        <v>2.8792912513842726E-2</v>
      </c>
      <c r="AC25" s="1">
        <v>44455</v>
      </c>
      <c r="AD25">
        <v>222.41999799999999</v>
      </c>
      <c r="AF25" s="15">
        <f t="shared" si="8"/>
        <v>-4.4313414004504203E-3</v>
      </c>
      <c r="AG25" s="15"/>
      <c r="AH25" s="15"/>
    </row>
    <row r="26" spans="1:39" x14ac:dyDescent="0.3">
      <c r="A26" s="5">
        <v>44456</v>
      </c>
      <c r="B26">
        <v>140.800003</v>
      </c>
      <c r="D26" s="6">
        <f t="shared" si="9"/>
        <v>-2.2832903680558153E-2</v>
      </c>
      <c r="E26" s="5">
        <v>44456</v>
      </c>
      <c r="F26">
        <v>268.51001000000002</v>
      </c>
      <c r="H26" s="6">
        <f t="shared" si="10"/>
        <v>-9.4440437300020181E-3</v>
      </c>
      <c r="I26" s="5">
        <v>44456</v>
      </c>
      <c r="J26">
        <v>144.720001</v>
      </c>
      <c r="L26" s="6">
        <f t="shared" si="11"/>
        <v>-1.844818884362194E-2</v>
      </c>
      <c r="M26" s="3">
        <v>44456</v>
      </c>
      <c r="N26">
        <v>6.2</v>
      </c>
      <c r="P26" s="6">
        <f t="shared" si="12"/>
        <v>-2.2082018927444744E-2</v>
      </c>
      <c r="Q26" s="3">
        <v>44456</v>
      </c>
      <c r="R26">
        <v>40.812035000000002</v>
      </c>
      <c r="T26" s="6">
        <f t="shared" si="13"/>
        <v>8.084279646568231E-3</v>
      </c>
      <c r="U26" s="3">
        <v>44456</v>
      </c>
      <c r="V26">
        <v>561.13531499999999</v>
      </c>
      <c r="X26" s="6">
        <f t="shared" si="14"/>
        <v>-1.9253632534747697E-2</v>
      </c>
      <c r="Y26" s="3">
        <v>44456</v>
      </c>
      <c r="Z26">
        <v>9.17</v>
      </c>
      <c r="AB26" s="6">
        <f t="shared" si="15"/>
        <v>-1.2917115177610251E-2</v>
      </c>
      <c r="AC26" s="1">
        <v>44456</v>
      </c>
      <c r="AD26">
        <v>219</v>
      </c>
      <c r="AF26" s="6">
        <f t="shared" si="8"/>
        <v>-1.537630622584572E-2</v>
      </c>
      <c r="AG26" s="6"/>
      <c r="AH26" s="6"/>
    </row>
    <row r="27" spans="1:39" x14ac:dyDescent="0.3">
      <c r="A27" s="5">
        <v>44459</v>
      </c>
      <c r="B27">
        <v>135.529999</v>
      </c>
      <c r="D27" s="6">
        <f t="shared" si="9"/>
        <v>-3.7429004884325177E-2</v>
      </c>
      <c r="E27" s="5">
        <v>44459</v>
      </c>
      <c r="F27">
        <v>267.19000199999999</v>
      </c>
      <c r="H27" s="6">
        <f t="shared" si="10"/>
        <v>-4.9160476363619733E-3</v>
      </c>
      <c r="I27" s="5">
        <v>44459</v>
      </c>
      <c r="J27">
        <v>143.699997</v>
      </c>
      <c r="L27" s="6">
        <f t="shared" si="11"/>
        <v>-7.0481204598664988E-3</v>
      </c>
      <c r="M27" s="3">
        <v>44459</v>
      </c>
      <c r="N27">
        <v>6.04</v>
      </c>
      <c r="P27" s="6">
        <f t="shared" si="12"/>
        <v>-2.5806451612903247E-2</v>
      </c>
      <c r="Q27" s="3">
        <v>44459</v>
      </c>
      <c r="R27">
        <v>40.236797000000003</v>
      </c>
      <c r="T27" s="6">
        <f t="shared" si="13"/>
        <v>-1.4094812963872024E-2</v>
      </c>
      <c r="U27" s="3">
        <v>44459</v>
      </c>
      <c r="V27">
        <v>553.69482400000004</v>
      </c>
      <c r="X27" s="6">
        <f t="shared" si="14"/>
        <v>-1.3259709024016696E-2</v>
      </c>
      <c r="Y27" s="3">
        <v>44459</v>
      </c>
      <c r="Z27">
        <v>8.7100000000000009</v>
      </c>
      <c r="AB27" s="6">
        <f t="shared" si="15"/>
        <v>-5.0163576881134035E-2</v>
      </c>
      <c r="AC27" s="1">
        <v>44459</v>
      </c>
      <c r="AD27">
        <v>211.13000500000001</v>
      </c>
      <c r="AF27" s="6">
        <f t="shared" si="8"/>
        <v>-3.5936050228310451E-2</v>
      </c>
      <c r="AG27" s="6"/>
      <c r="AH27" s="6"/>
    </row>
    <row r="28" spans="1:39" x14ac:dyDescent="0.3">
      <c r="A28" s="5">
        <v>44460</v>
      </c>
      <c r="B28">
        <v>135.179993</v>
      </c>
      <c r="D28" s="6">
        <f t="shared" si="9"/>
        <v>-2.5824983589058212E-3</v>
      </c>
      <c r="E28" s="5">
        <v>44460</v>
      </c>
      <c r="F28">
        <v>270.17999300000002</v>
      </c>
      <c r="H28" s="6">
        <f t="shared" si="10"/>
        <v>1.1190504800400548E-2</v>
      </c>
      <c r="I28" s="5">
        <v>44460</v>
      </c>
      <c r="J28">
        <v>143.44000199999999</v>
      </c>
      <c r="L28" s="6">
        <f t="shared" si="11"/>
        <v>-1.8092902256637037E-3</v>
      </c>
      <c r="M28" s="3">
        <v>44460</v>
      </c>
      <c r="N28">
        <v>6.28</v>
      </c>
      <c r="P28" s="6">
        <f t="shared" si="12"/>
        <v>3.9735099337748381E-2</v>
      </c>
      <c r="Q28" s="3">
        <v>44460</v>
      </c>
      <c r="R28">
        <v>40.821953000000001</v>
      </c>
      <c r="T28" s="6">
        <f t="shared" si="13"/>
        <v>1.4542807669308214E-2</v>
      </c>
      <c r="U28" s="3">
        <v>44460</v>
      </c>
      <c r="V28">
        <v>554.54376200000002</v>
      </c>
      <c r="X28" s="6">
        <f t="shared" si="14"/>
        <v>1.5332236517348688E-3</v>
      </c>
      <c r="Y28" s="3">
        <v>44460</v>
      </c>
      <c r="Z28">
        <v>8.68</v>
      </c>
      <c r="AB28" s="6">
        <f t="shared" si="15"/>
        <v>-3.444316877152828E-3</v>
      </c>
      <c r="AC28" s="1">
        <v>44460</v>
      </c>
      <c r="AD28">
        <v>212.46000699999999</v>
      </c>
      <c r="AF28" s="6">
        <f t="shared" si="8"/>
        <v>6.2994456898723562E-3</v>
      </c>
      <c r="AG28" s="6"/>
      <c r="AH28" s="6"/>
    </row>
    <row r="29" spans="1:39" x14ac:dyDescent="0.3">
      <c r="A29" s="5">
        <v>44461</v>
      </c>
      <c r="B29">
        <v>138.10000600000001</v>
      </c>
      <c r="D29" s="6">
        <f t="shared" si="9"/>
        <v>2.1600925811558605E-2</v>
      </c>
      <c r="E29" s="5">
        <v>44461</v>
      </c>
      <c r="F29">
        <v>270.709991</v>
      </c>
      <c r="H29" s="6">
        <f t="shared" si="10"/>
        <v>1.9616478411855526E-3</v>
      </c>
      <c r="I29" s="5">
        <v>44461</v>
      </c>
      <c r="J29">
        <v>145.61000100000001</v>
      </c>
      <c r="L29" s="6">
        <f t="shared" si="11"/>
        <v>1.5128269448853038E-2</v>
      </c>
      <c r="M29" s="3">
        <v>44461</v>
      </c>
      <c r="N29">
        <v>6.36</v>
      </c>
      <c r="P29" s="6">
        <f t="shared" si="12"/>
        <v>1.2738853503184724E-2</v>
      </c>
      <c r="Q29" s="3">
        <v>44461</v>
      </c>
      <c r="R29">
        <v>42.160862000000002</v>
      </c>
      <c r="T29" s="6">
        <f t="shared" si="13"/>
        <v>3.2798749241615188E-2</v>
      </c>
      <c r="U29" s="3">
        <v>44461</v>
      </c>
      <c r="V29">
        <v>562.08410600000002</v>
      </c>
      <c r="X29" s="6">
        <f t="shared" si="14"/>
        <v>1.3597383140340877E-2</v>
      </c>
      <c r="Y29" s="3">
        <v>44461</v>
      </c>
      <c r="Z29">
        <v>9.33</v>
      </c>
      <c r="AB29" s="6">
        <f t="shared" si="15"/>
        <v>7.4884792626728147E-2</v>
      </c>
      <c r="AC29" s="1">
        <v>44461</v>
      </c>
      <c r="AD29">
        <v>219.41000399999999</v>
      </c>
      <c r="AF29" s="6">
        <f t="shared" si="8"/>
        <v>3.2712024715314994E-2</v>
      </c>
      <c r="AG29" s="6"/>
      <c r="AH29" s="6"/>
    </row>
    <row r="30" spans="1:39" x14ac:dyDescent="0.3">
      <c r="A30" s="5">
        <v>44462</v>
      </c>
      <c r="B30">
        <v>141.11000100000001</v>
      </c>
      <c r="D30" s="6">
        <f t="shared" si="9"/>
        <v>2.1795762992218866E-2</v>
      </c>
      <c r="E30" s="5">
        <v>44462</v>
      </c>
      <c r="F30">
        <v>270.07000699999998</v>
      </c>
      <c r="H30" s="6">
        <f t="shared" si="10"/>
        <v>-2.3640944969778627E-3</v>
      </c>
      <c r="I30" s="5">
        <v>44462</v>
      </c>
      <c r="J30">
        <v>149.41000399999999</v>
      </c>
      <c r="L30" s="6">
        <f t="shared" si="11"/>
        <v>2.6097129138814956E-2</v>
      </c>
      <c r="M30" s="3">
        <v>44462</v>
      </c>
      <c r="N30">
        <v>6.32</v>
      </c>
      <c r="P30" s="6">
        <f t="shared" si="12"/>
        <v>-6.2893081761006345E-3</v>
      </c>
      <c r="Q30" s="3">
        <v>44462</v>
      </c>
      <c r="R30">
        <v>42.646839</v>
      </c>
      <c r="T30" s="6">
        <f t="shared" si="13"/>
        <v>1.152673301603744E-2</v>
      </c>
      <c r="U30" s="3">
        <v>44462</v>
      </c>
      <c r="V30">
        <v>576.63562000000002</v>
      </c>
      <c r="X30" s="6">
        <f t="shared" si="14"/>
        <v>2.5888499327180757E-2</v>
      </c>
      <c r="Y30" s="3">
        <v>44462</v>
      </c>
      <c r="Z30">
        <v>9.31</v>
      </c>
      <c r="AB30" s="6">
        <f t="shared" si="15"/>
        <v>-2.1436227224008119E-3</v>
      </c>
      <c r="AC30" s="1">
        <v>44462</v>
      </c>
      <c r="AD30">
        <v>224.820007</v>
      </c>
      <c r="AF30" s="6">
        <f t="shared" si="8"/>
        <v>2.465704799859544E-2</v>
      </c>
      <c r="AG30" s="6"/>
      <c r="AH30" s="6"/>
    </row>
    <row r="31" spans="1:39" x14ac:dyDescent="0.3">
      <c r="A31" s="5">
        <v>44463</v>
      </c>
      <c r="B31">
        <v>141.91999799999999</v>
      </c>
      <c r="D31" s="6">
        <f t="shared" si="9"/>
        <v>5.7401813780724254E-3</v>
      </c>
      <c r="E31" s="5">
        <v>44463</v>
      </c>
      <c r="F31">
        <v>268.42999300000002</v>
      </c>
      <c r="H31" s="6">
        <f t="shared" si="10"/>
        <v>-6.0725514033105913E-3</v>
      </c>
      <c r="I31" s="5">
        <v>44463</v>
      </c>
      <c r="J31">
        <v>152.449997</v>
      </c>
      <c r="L31" s="6">
        <f t="shared" si="11"/>
        <v>2.03466496125655E-2</v>
      </c>
      <c r="M31" s="3">
        <v>44463</v>
      </c>
      <c r="N31">
        <v>6.32</v>
      </c>
      <c r="P31" s="6">
        <f t="shared" si="12"/>
        <v>0</v>
      </c>
      <c r="Q31" s="3">
        <v>44463</v>
      </c>
      <c r="R31">
        <v>42.478237</v>
      </c>
      <c r="T31" s="6">
        <f t="shared" si="13"/>
        <v>-3.953446584868809E-3</v>
      </c>
      <c r="U31" s="3">
        <v>44463</v>
      </c>
      <c r="V31">
        <v>577.18487500000003</v>
      </c>
      <c r="X31" s="6">
        <f t="shared" si="14"/>
        <v>9.5251659965094851E-4</v>
      </c>
      <c r="Y31" s="3">
        <v>44463</v>
      </c>
      <c r="Z31">
        <v>9.33</v>
      </c>
      <c r="AB31" s="6">
        <f t="shared" si="15"/>
        <v>2.1482277121374405E-3</v>
      </c>
      <c r="AC31" s="1">
        <v>44463</v>
      </c>
      <c r="AD31">
        <v>220.80999800000001</v>
      </c>
      <c r="AF31" s="6">
        <f t="shared" si="8"/>
        <v>-1.7836530892021529E-2</v>
      </c>
      <c r="AG31" s="6"/>
      <c r="AH31" s="6"/>
    </row>
    <row r="32" spans="1:39" x14ac:dyDescent="0.3">
      <c r="A32" s="5">
        <v>44466</v>
      </c>
      <c r="B32">
        <v>142.740005</v>
      </c>
      <c r="D32" s="6">
        <f t="shared" si="9"/>
        <v>5.7779524489565172E-3</v>
      </c>
      <c r="E32" s="5">
        <v>44466</v>
      </c>
      <c r="F32">
        <v>263.77999899999998</v>
      </c>
      <c r="H32" s="6">
        <f t="shared" si="10"/>
        <v>-1.7322930079575902E-2</v>
      </c>
      <c r="I32" s="5">
        <v>44466</v>
      </c>
      <c r="J32">
        <v>153.259995</v>
      </c>
      <c r="L32" s="6">
        <f t="shared" si="11"/>
        <v>5.3132044338446748E-3</v>
      </c>
      <c r="M32" s="3">
        <v>44466</v>
      </c>
      <c r="N32">
        <v>6.39</v>
      </c>
      <c r="P32" s="6">
        <f t="shared" si="12"/>
        <v>1.1075949367088512E-2</v>
      </c>
      <c r="Q32" s="3">
        <v>44466</v>
      </c>
      <c r="R32">
        <v>43.688212999999998</v>
      </c>
      <c r="T32" s="6">
        <f t="shared" si="13"/>
        <v>2.8484609660236075E-2</v>
      </c>
      <c r="U32" s="3">
        <v>44466</v>
      </c>
      <c r="V32">
        <v>566.28881799999999</v>
      </c>
      <c r="X32" s="6">
        <f t="shared" si="14"/>
        <v>-1.8877932308950473E-2</v>
      </c>
      <c r="Y32" s="3">
        <v>44466</v>
      </c>
      <c r="Z32">
        <v>10.23</v>
      </c>
      <c r="AB32" s="6">
        <f t="shared" si="15"/>
        <v>9.6463022508038621E-2</v>
      </c>
      <c r="AC32" s="1">
        <v>44466</v>
      </c>
      <c r="AD32">
        <v>216.60000600000001</v>
      </c>
      <c r="AF32" s="6">
        <f t="shared" si="8"/>
        <v>-1.9066129424085223E-2</v>
      </c>
      <c r="AG32" s="6"/>
      <c r="AH32" s="6"/>
    </row>
    <row r="33" spans="1:34" x14ac:dyDescent="0.3">
      <c r="A33" s="5">
        <v>44467</v>
      </c>
      <c r="B33">
        <v>132.88999899999999</v>
      </c>
      <c r="D33" s="6">
        <f t="shared" si="9"/>
        <v>-6.9006625017282344E-2</v>
      </c>
      <c r="E33" s="5">
        <v>44467</v>
      </c>
      <c r="F33">
        <v>252.36999499999999</v>
      </c>
      <c r="H33" s="6">
        <f t="shared" si="10"/>
        <v>-4.3255758750685214E-2</v>
      </c>
      <c r="I33" s="5">
        <v>44467</v>
      </c>
      <c r="J33">
        <v>147.729996</v>
      </c>
      <c r="L33" s="6">
        <f t="shared" si="11"/>
        <v>-3.6082468879109666E-2</v>
      </c>
      <c r="M33" s="3">
        <v>44467</v>
      </c>
      <c r="N33">
        <v>6.31</v>
      </c>
      <c r="P33" s="6">
        <f t="shared" si="12"/>
        <v>-1.2519561815336476E-2</v>
      </c>
      <c r="Q33" s="3">
        <v>44467</v>
      </c>
      <c r="R33">
        <v>43.341090999999999</v>
      </c>
      <c r="T33" s="6">
        <f t="shared" si="13"/>
        <v>-7.9454382810301444E-3</v>
      </c>
      <c r="U33" s="3">
        <v>44467</v>
      </c>
      <c r="V33">
        <v>544.31677200000001</v>
      </c>
      <c r="X33" s="6">
        <f t="shared" si="14"/>
        <v>-3.880007039093606E-2</v>
      </c>
      <c r="Y33" s="3">
        <v>44467</v>
      </c>
      <c r="Z33">
        <v>9.5</v>
      </c>
      <c r="AB33" s="6">
        <f t="shared" si="15"/>
        <v>-7.1358748778103651E-2</v>
      </c>
      <c r="AC33" s="1">
        <v>44467</v>
      </c>
      <c r="AD33">
        <v>206.990005</v>
      </c>
      <c r="AF33" s="6">
        <f t="shared" si="8"/>
        <v>-4.4367501079385988E-2</v>
      </c>
      <c r="AG33" s="6"/>
      <c r="AH33" s="6"/>
    </row>
    <row r="34" spans="1:34" x14ac:dyDescent="0.3">
      <c r="A34" s="5">
        <v>44468</v>
      </c>
      <c r="B34">
        <v>128.270004</v>
      </c>
      <c r="D34" s="6">
        <f t="shared" si="9"/>
        <v>-3.4765558241895908E-2</v>
      </c>
      <c r="E34" s="5">
        <v>44468</v>
      </c>
      <c r="F34">
        <v>249.509995</v>
      </c>
      <c r="H34" s="6">
        <f t="shared" si="10"/>
        <v>-1.133256748687571E-2</v>
      </c>
      <c r="I34" s="5">
        <v>44468</v>
      </c>
      <c r="J34">
        <v>149.60000600000001</v>
      </c>
      <c r="L34" s="6">
        <f t="shared" si="11"/>
        <v>1.2658295881900705E-2</v>
      </c>
      <c r="M34" s="3">
        <v>44468</v>
      </c>
      <c r="N34">
        <v>6.34</v>
      </c>
      <c r="P34" s="6">
        <f t="shared" si="12"/>
        <v>4.7543581616482176E-3</v>
      </c>
      <c r="Q34" s="3">
        <v>44468</v>
      </c>
      <c r="R34">
        <v>43.291504000000003</v>
      </c>
      <c r="T34" s="6">
        <f t="shared" si="13"/>
        <v>-1.1441105624220532E-3</v>
      </c>
      <c r="U34" s="3">
        <v>44468</v>
      </c>
      <c r="V34">
        <v>546.23431400000004</v>
      </c>
      <c r="X34" s="6">
        <f t="shared" si="14"/>
        <v>3.5228420262604469E-3</v>
      </c>
      <c r="Y34" s="3">
        <v>44468</v>
      </c>
      <c r="Z34">
        <v>9.1</v>
      </c>
      <c r="AB34" s="6">
        <f t="shared" si="15"/>
        <v>-4.2105263157894778E-2</v>
      </c>
      <c r="AC34" s="1">
        <v>44468</v>
      </c>
      <c r="AD34">
        <v>205.16999799999999</v>
      </c>
      <c r="AF34" s="6">
        <f t="shared" si="8"/>
        <v>-8.7927289049536672E-3</v>
      </c>
      <c r="AG34" s="6"/>
      <c r="AH34" s="6"/>
    </row>
    <row r="35" spans="1:34" x14ac:dyDescent="0.3">
      <c r="A35" s="5">
        <v>44469</v>
      </c>
      <c r="B35">
        <v>128.729996</v>
      </c>
      <c r="D35" s="6">
        <f t="shared" si="9"/>
        <v>3.5861229099205432E-3</v>
      </c>
      <c r="E35" s="5">
        <v>44469</v>
      </c>
      <c r="F35">
        <v>249.88999899999999</v>
      </c>
      <c r="H35" s="6">
        <f t="shared" si="10"/>
        <v>1.5230011126407396E-3</v>
      </c>
      <c r="I35" s="5">
        <v>44469</v>
      </c>
      <c r="J35">
        <v>149.33999600000001</v>
      </c>
      <c r="L35" s="6">
        <f t="shared" si="11"/>
        <v>-1.7380346896509755E-3</v>
      </c>
      <c r="M35" s="3">
        <v>44469</v>
      </c>
      <c r="N35">
        <v>6.12</v>
      </c>
      <c r="P35" s="6">
        <f t="shared" si="12"/>
        <v>-3.4700315457413214E-2</v>
      </c>
      <c r="Q35" s="3">
        <v>44469</v>
      </c>
      <c r="R35">
        <v>39.264847000000003</v>
      </c>
      <c r="T35" s="6">
        <f t="shared" si="13"/>
        <v>-9.3012638230355771E-2</v>
      </c>
      <c r="U35" s="3">
        <v>44469</v>
      </c>
      <c r="V35">
        <v>538.82379200000003</v>
      </c>
      <c r="X35" s="6">
        <f t="shared" si="14"/>
        <v>-1.3566562572266403E-2</v>
      </c>
      <c r="Y35" s="3">
        <v>44469</v>
      </c>
      <c r="Z35">
        <v>9.1300000000000008</v>
      </c>
      <c r="AB35" s="6">
        <f t="shared" si="15"/>
        <v>3.2967032967034216E-3</v>
      </c>
      <c r="AC35" s="1">
        <v>44469</v>
      </c>
      <c r="AD35">
        <v>207.16000399999999</v>
      </c>
      <c r="AF35" s="6">
        <f t="shared" si="8"/>
        <v>9.6993031115591953E-3</v>
      </c>
      <c r="AG35" s="6"/>
      <c r="AH35" s="6"/>
    </row>
    <row r="36" spans="1:34" x14ac:dyDescent="0.3">
      <c r="A36" s="5">
        <v>44470</v>
      </c>
      <c r="B36">
        <v>129.13000500000001</v>
      </c>
      <c r="D36" s="6">
        <f t="shared" si="9"/>
        <v>3.1073488109174758E-3</v>
      </c>
      <c r="E36" s="5">
        <v>44470</v>
      </c>
      <c r="F36">
        <v>254.550003</v>
      </c>
      <c r="H36" s="6">
        <f t="shared" si="10"/>
        <v>1.8648221291961409E-2</v>
      </c>
      <c r="I36" s="5">
        <v>44470</v>
      </c>
      <c r="J36">
        <v>151.86000100000001</v>
      </c>
      <c r="L36" s="6">
        <f t="shared" si="11"/>
        <v>1.687428061803348E-2</v>
      </c>
      <c r="M36" s="3">
        <v>44470</v>
      </c>
      <c r="N36">
        <v>6.17</v>
      </c>
      <c r="P36" s="6">
        <f t="shared" si="12"/>
        <v>8.1699346405228468E-3</v>
      </c>
      <c r="Q36" s="3">
        <v>44470</v>
      </c>
      <c r="R36">
        <v>40.177287999999997</v>
      </c>
      <c r="T36" s="6">
        <f t="shared" si="13"/>
        <v>2.3238114234852208E-2</v>
      </c>
      <c r="U36" s="3">
        <v>44470</v>
      </c>
      <c r="V36">
        <v>543.27807600000006</v>
      </c>
      <c r="X36" s="6">
        <f t="shared" si="14"/>
        <v>8.2666802508231281E-3</v>
      </c>
      <c r="Y36" s="3">
        <v>44470</v>
      </c>
      <c r="Z36">
        <v>9.1300000000000008</v>
      </c>
      <c r="AB36" s="6">
        <f t="shared" si="15"/>
        <v>0</v>
      </c>
      <c r="AC36" s="1">
        <v>44470</v>
      </c>
      <c r="AD36">
        <v>207.41999799999999</v>
      </c>
      <c r="AF36" s="6">
        <f t="shared" si="8"/>
        <v>1.2550395586978559E-3</v>
      </c>
      <c r="AG36" s="6"/>
      <c r="AH36" s="6"/>
    </row>
    <row r="37" spans="1:34" x14ac:dyDescent="0.3">
      <c r="A37" s="5">
        <v>44473</v>
      </c>
      <c r="B37">
        <v>125.199997</v>
      </c>
      <c r="D37" s="6">
        <f t="shared" si="9"/>
        <v>-3.0434506681851478E-2</v>
      </c>
      <c r="E37" s="5">
        <v>44473</v>
      </c>
      <c r="F37">
        <v>249.679993</v>
      </c>
      <c r="H37" s="6">
        <f t="shared" si="10"/>
        <v>-1.9131840277369815E-2</v>
      </c>
      <c r="I37" s="5">
        <v>44473</v>
      </c>
      <c r="J37">
        <v>151.16000399999999</v>
      </c>
      <c r="L37" s="6">
        <f t="shared" si="11"/>
        <v>-4.6094889726757248E-3</v>
      </c>
      <c r="M37" s="3">
        <v>44473</v>
      </c>
      <c r="N37">
        <v>6.08</v>
      </c>
      <c r="P37" s="6">
        <f t="shared" si="12"/>
        <v>-1.458670988654779E-2</v>
      </c>
      <c r="Q37" s="3">
        <v>44473</v>
      </c>
      <c r="R37">
        <v>41.75423</v>
      </c>
      <c r="T37" s="6">
        <f t="shared" si="13"/>
        <v>3.9249587976172076E-2</v>
      </c>
      <c r="U37" s="3">
        <v>44473</v>
      </c>
      <c r="V37">
        <v>524.68176300000005</v>
      </c>
      <c r="X37" s="6">
        <f t="shared" si="14"/>
        <v>-3.4229824138900106E-2</v>
      </c>
      <c r="Y37" s="3">
        <v>44473</v>
      </c>
      <c r="Z37">
        <v>8.57</v>
      </c>
      <c r="AB37" s="6">
        <f t="shared" si="15"/>
        <v>-6.1336254107338492E-2</v>
      </c>
      <c r="AC37" s="1">
        <v>44473</v>
      </c>
      <c r="AD37">
        <v>197.320007</v>
      </c>
      <c r="AF37" s="6">
        <f t="shared" si="8"/>
        <v>-4.8693429261338579E-2</v>
      </c>
      <c r="AG37" s="6"/>
      <c r="AH37" s="6"/>
    </row>
    <row r="38" spans="1:34" x14ac:dyDescent="0.3">
      <c r="A38" s="5">
        <v>44474</v>
      </c>
      <c r="B38">
        <v>128.070007</v>
      </c>
      <c r="D38" s="6">
        <f t="shared" si="9"/>
        <v>2.2923403105193429E-2</v>
      </c>
      <c r="E38" s="5">
        <v>44474</v>
      </c>
      <c r="F38">
        <v>252.050003</v>
      </c>
      <c r="H38" s="6">
        <f t="shared" si="10"/>
        <v>9.4921902693260955E-3</v>
      </c>
      <c r="I38" s="5">
        <v>44474</v>
      </c>
      <c r="J38">
        <v>153.44000199999999</v>
      </c>
      <c r="L38" s="6">
        <f t="shared" si="11"/>
        <v>1.5083341754873242E-2</v>
      </c>
      <c r="M38" s="3">
        <v>44474</v>
      </c>
      <c r="N38">
        <v>6</v>
      </c>
      <c r="P38" s="6">
        <f t="shared" si="12"/>
        <v>-1.3157894736842117E-2</v>
      </c>
      <c r="Q38" s="3">
        <v>44474</v>
      </c>
      <c r="R38">
        <v>41.040146</v>
      </c>
      <c r="T38" s="6">
        <f t="shared" si="13"/>
        <v>-1.7102075645988434E-2</v>
      </c>
      <c r="U38" s="3">
        <v>44474</v>
      </c>
      <c r="V38">
        <v>532.67156999999997</v>
      </c>
      <c r="X38" s="6">
        <f t="shared" si="14"/>
        <v>1.5227910637328416E-2</v>
      </c>
      <c r="Y38" s="3">
        <v>44474</v>
      </c>
      <c r="Z38">
        <v>8.5299999999999994</v>
      </c>
      <c r="AB38" s="6">
        <f t="shared" si="15"/>
        <v>-4.6674445740957906E-3</v>
      </c>
      <c r="AC38" s="1">
        <v>44474</v>
      </c>
      <c r="AD38">
        <v>204.509995</v>
      </c>
      <c r="AF38" s="6">
        <f t="shared" si="8"/>
        <v>3.6438210748695139E-2</v>
      </c>
      <c r="AG38" s="6"/>
      <c r="AH38" s="6"/>
    </row>
    <row r="39" spans="1:34" x14ac:dyDescent="0.3">
      <c r="A39" s="5">
        <v>44475</v>
      </c>
      <c r="B39">
        <v>126.519997</v>
      </c>
      <c r="D39" s="6">
        <f t="shared" si="9"/>
        <v>-1.2102833725932413E-2</v>
      </c>
      <c r="E39" s="5">
        <v>44475</v>
      </c>
      <c r="F39">
        <v>256.32998700000002</v>
      </c>
      <c r="H39" s="6">
        <f t="shared" si="10"/>
        <v>1.6980694104574215E-2</v>
      </c>
      <c r="I39" s="5">
        <v>44475</v>
      </c>
      <c r="J39">
        <v>153.08999600000001</v>
      </c>
      <c r="L39" s="6">
        <f t="shared" si="11"/>
        <v>-2.2810609713103313E-3</v>
      </c>
      <c r="M39" s="3">
        <v>44475</v>
      </c>
      <c r="N39">
        <v>5.82</v>
      </c>
      <c r="P39" s="6">
        <f t="shared" si="12"/>
        <v>-2.9999999999999954E-2</v>
      </c>
      <c r="Q39" s="3">
        <v>44475</v>
      </c>
      <c r="R39">
        <v>40.078110000000002</v>
      </c>
      <c r="T39" s="6">
        <f t="shared" si="13"/>
        <v>-2.3441339609269366E-2</v>
      </c>
      <c r="U39" s="3">
        <v>44475</v>
      </c>
      <c r="V39">
        <v>533.92999299999997</v>
      </c>
      <c r="X39" s="6">
        <f t="shared" si="14"/>
        <v>2.3624744981227239E-3</v>
      </c>
      <c r="Y39" s="3">
        <v>44475</v>
      </c>
      <c r="Z39">
        <v>8.75</v>
      </c>
      <c r="AB39" s="6">
        <f t="shared" si="15"/>
        <v>2.5791324736225165E-2</v>
      </c>
      <c r="AC39" s="1">
        <v>44475</v>
      </c>
      <c r="AD39">
        <v>207</v>
      </c>
      <c r="AF39" s="6">
        <f t="shared" si="8"/>
        <v>1.2175468489938579E-2</v>
      </c>
      <c r="AG39" s="6"/>
      <c r="AH39" s="6"/>
    </row>
    <row r="40" spans="1:34" x14ac:dyDescent="0.3">
      <c r="A40" s="5">
        <v>44476</v>
      </c>
      <c r="B40">
        <v>127.879997</v>
      </c>
      <c r="D40" s="6">
        <f t="shared" si="9"/>
        <v>1.0749288904899353E-2</v>
      </c>
      <c r="E40" s="5">
        <v>44476</v>
      </c>
      <c r="F40">
        <v>257.85998499999999</v>
      </c>
      <c r="H40" s="6">
        <f t="shared" si="10"/>
        <v>5.9688607560377934E-3</v>
      </c>
      <c r="I40" s="5">
        <v>44476</v>
      </c>
      <c r="J40">
        <v>158.41999799999999</v>
      </c>
      <c r="L40" s="6">
        <f t="shared" si="11"/>
        <v>3.4816135209775424E-2</v>
      </c>
      <c r="M40" s="3">
        <v>44476</v>
      </c>
      <c r="N40">
        <v>6.09</v>
      </c>
      <c r="P40" s="6">
        <f t="shared" si="12"/>
        <v>4.6391752577319513E-2</v>
      </c>
      <c r="Q40" s="3">
        <v>44476</v>
      </c>
      <c r="R40">
        <v>41.793903</v>
      </c>
      <c r="T40" s="6">
        <f t="shared" si="13"/>
        <v>4.2811225379639856E-2</v>
      </c>
      <c r="U40" s="3">
        <v>44476</v>
      </c>
      <c r="V40">
        <v>537.72997999999995</v>
      </c>
      <c r="W40">
        <v>0.68</v>
      </c>
      <c r="X40" s="6">
        <f t="shared" si="14"/>
        <v>8.3905887639467887E-3</v>
      </c>
      <c r="Y40" s="3">
        <v>44476</v>
      </c>
      <c r="Z40">
        <v>9.18</v>
      </c>
      <c r="AB40" s="6">
        <f t="shared" si="15"/>
        <v>4.9142857142857113E-2</v>
      </c>
      <c r="AC40" s="1">
        <v>44476</v>
      </c>
      <c r="AD40">
        <v>210.75</v>
      </c>
      <c r="AF40" s="6">
        <f t="shared" si="8"/>
        <v>1.8115942028985508E-2</v>
      </c>
      <c r="AG40" s="6"/>
      <c r="AH40" s="6"/>
    </row>
    <row r="41" spans="1:34" x14ac:dyDescent="0.3">
      <c r="A41" s="5">
        <v>44477</v>
      </c>
      <c r="B41">
        <v>126.220001</v>
      </c>
      <c r="D41" s="6">
        <f t="shared" si="9"/>
        <v>-1.2980888637337132E-2</v>
      </c>
      <c r="E41" s="5">
        <v>44477</v>
      </c>
      <c r="F41">
        <v>255.89999399999999</v>
      </c>
      <c r="H41" s="6">
        <f t="shared" si="10"/>
        <v>-7.6009893508680775E-3</v>
      </c>
      <c r="I41" s="5">
        <v>44477</v>
      </c>
      <c r="J41">
        <v>157.96000699999999</v>
      </c>
      <c r="L41" s="6">
        <f t="shared" si="11"/>
        <v>-2.9036170042118187E-3</v>
      </c>
      <c r="M41" s="3">
        <v>44477</v>
      </c>
      <c r="N41">
        <v>6.04</v>
      </c>
      <c r="P41" s="6">
        <f t="shared" si="12"/>
        <v>-8.2101806239736983E-3</v>
      </c>
      <c r="Q41" s="3">
        <v>44477</v>
      </c>
      <c r="R41">
        <v>41.178992999999998</v>
      </c>
      <c r="T41" s="6">
        <f t="shared" si="13"/>
        <v>-1.4712911593827498E-2</v>
      </c>
      <c r="U41" s="3">
        <v>44477</v>
      </c>
      <c r="V41">
        <v>531.11999500000002</v>
      </c>
      <c r="X41" s="6">
        <f t="shared" si="14"/>
        <v>-1.2292386970873259E-2</v>
      </c>
      <c r="Y41" s="3">
        <v>44477</v>
      </c>
      <c r="Z41">
        <v>8.7899999999999991</v>
      </c>
      <c r="AB41" s="6">
        <f t="shared" si="15"/>
        <v>-4.2483660130719018E-2</v>
      </c>
      <c r="AC41" s="1">
        <v>44477</v>
      </c>
      <c r="AD41">
        <v>208.30999800000001</v>
      </c>
      <c r="AF41" s="6">
        <f t="shared" si="8"/>
        <v>-1.1577708185053347E-2</v>
      </c>
      <c r="AG41" s="6"/>
      <c r="AH41" s="6"/>
    </row>
    <row r="42" spans="1:34" x14ac:dyDescent="0.3">
      <c r="A42" s="5">
        <v>44480</v>
      </c>
      <c r="B42">
        <v>127.5</v>
      </c>
      <c r="D42" s="6">
        <f t="shared" si="9"/>
        <v>1.0141015606551958E-2</v>
      </c>
      <c r="E42" s="5">
        <v>44480</v>
      </c>
      <c r="F42">
        <v>253.66999799999999</v>
      </c>
      <c r="H42" s="6">
        <f t="shared" si="10"/>
        <v>-8.7143261128798614E-3</v>
      </c>
      <c r="I42" s="5">
        <v>44480</v>
      </c>
      <c r="J42">
        <v>157.64999399999999</v>
      </c>
      <c r="L42" s="6">
        <f t="shared" si="11"/>
        <v>-1.9626043698516542E-3</v>
      </c>
      <c r="M42" s="3">
        <v>44480</v>
      </c>
      <c r="N42">
        <v>5.57</v>
      </c>
      <c r="P42" s="6">
        <f t="shared" si="12"/>
        <v>-7.7814569536423794E-2</v>
      </c>
      <c r="Q42" s="3">
        <v>44480</v>
      </c>
      <c r="R42">
        <v>39.711151000000001</v>
      </c>
      <c r="T42" s="6">
        <f t="shared" si="13"/>
        <v>-3.5645407841808988E-2</v>
      </c>
      <c r="U42" s="3">
        <v>44480</v>
      </c>
      <c r="V42">
        <v>525.40997300000004</v>
      </c>
      <c r="X42" s="6">
        <f t="shared" si="14"/>
        <v>-1.0750907617401941E-2</v>
      </c>
      <c r="Y42" s="3">
        <v>44480</v>
      </c>
      <c r="Z42">
        <v>8.76</v>
      </c>
      <c r="AB42" s="6">
        <f t="shared" si="15"/>
        <v>-3.4129692832763781E-3</v>
      </c>
      <c r="AC42" s="1">
        <v>44480</v>
      </c>
      <c r="AD42">
        <v>206.949997</v>
      </c>
      <c r="AF42" s="6">
        <f t="shared" si="8"/>
        <v>-6.5287360811170049E-3</v>
      </c>
      <c r="AG42" s="6"/>
      <c r="AH42" s="6"/>
    </row>
    <row r="43" spans="1:34" x14ac:dyDescent="0.3">
      <c r="A43" s="5">
        <v>44481</v>
      </c>
      <c r="B43">
        <v>126.760002</v>
      </c>
      <c r="D43" s="6">
        <f t="shared" si="9"/>
        <v>-5.8039058823529405E-3</v>
      </c>
      <c r="E43" s="5">
        <v>44481</v>
      </c>
      <c r="F43">
        <v>257.19000199999999</v>
      </c>
      <c r="H43" s="6">
        <f t="shared" si="10"/>
        <v>1.3876311853008333E-2</v>
      </c>
      <c r="I43" s="5">
        <v>44481</v>
      </c>
      <c r="J43">
        <v>157.66000399999999</v>
      </c>
      <c r="L43" s="6">
        <f t="shared" si="11"/>
        <v>6.3495086463460823E-5</v>
      </c>
      <c r="M43" s="3">
        <v>44481</v>
      </c>
      <c r="N43">
        <v>5.87</v>
      </c>
      <c r="P43" s="6">
        <f t="shared" si="12"/>
        <v>5.3859964093357235E-2</v>
      </c>
      <c r="Q43" s="3">
        <v>44481</v>
      </c>
      <c r="R43">
        <v>40.564087000000001</v>
      </c>
      <c r="T43" s="6">
        <f t="shared" si="13"/>
        <v>2.1478501089026599E-2</v>
      </c>
      <c r="U43" s="3">
        <v>44481</v>
      </c>
      <c r="V43">
        <v>527.04998799999998</v>
      </c>
      <c r="X43" s="6">
        <f t="shared" si="14"/>
        <v>3.1214005905440784E-3</v>
      </c>
      <c r="Y43" s="3">
        <v>44481</v>
      </c>
      <c r="Z43">
        <v>8.49</v>
      </c>
      <c r="AB43" s="6">
        <f t="shared" si="15"/>
        <v>-3.0821917808219131E-2</v>
      </c>
      <c r="AC43" s="1">
        <v>44481</v>
      </c>
      <c r="AD43">
        <v>206.71000699999999</v>
      </c>
      <c r="AF43" s="6">
        <f t="shared" si="8"/>
        <v>-1.1596521066874232E-3</v>
      </c>
      <c r="AG43" s="6"/>
      <c r="AH43" s="6"/>
    </row>
    <row r="44" spans="1:34" x14ac:dyDescent="0.3">
      <c r="A44" s="5">
        <v>44482</v>
      </c>
      <c r="B44">
        <v>128.21000699999999</v>
      </c>
      <c r="D44" s="6">
        <f t="shared" si="9"/>
        <v>1.1438978992758222E-2</v>
      </c>
      <c r="E44" s="5">
        <v>44482</v>
      </c>
      <c r="F44">
        <v>266.60000600000001</v>
      </c>
      <c r="H44" s="6">
        <f t="shared" si="10"/>
        <v>3.6587751960902491E-2</v>
      </c>
      <c r="I44" s="5">
        <v>44482</v>
      </c>
      <c r="J44">
        <v>159.800003</v>
      </c>
      <c r="L44" s="6">
        <f t="shared" si="11"/>
        <v>1.3573505934961269E-2</v>
      </c>
      <c r="M44" s="3">
        <v>44482</v>
      </c>
      <c r="N44">
        <v>5.89</v>
      </c>
      <c r="P44" s="6">
        <f t="shared" si="12"/>
        <v>3.4071550255535899E-3</v>
      </c>
      <c r="Q44" s="3">
        <v>44482</v>
      </c>
      <c r="R44">
        <v>39.849997999999999</v>
      </c>
      <c r="T44" s="6">
        <f t="shared" si="13"/>
        <v>-1.7603970724153147E-2</v>
      </c>
      <c r="U44" s="3">
        <v>44482</v>
      </c>
      <c r="V44">
        <v>534.94000200000005</v>
      </c>
      <c r="X44" s="6">
        <f t="shared" si="14"/>
        <v>1.4970143591009939E-2</v>
      </c>
      <c r="Y44" s="3">
        <v>44482</v>
      </c>
      <c r="Z44">
        <v>9.43</v>
      </c>
      <c r="AB44" s="6">
        <f t="shared" si="15"/>
        <v>0.11071849234393398</v>
      </c>
      <c r="AC44" s="1">
        <v>44482</v>
      </c>
      <c r="AD44">
        <v>209.38999899999999</v>
      </c>
      <c r="AF44" s="6">
        <f t="shared" si="8"/>
        <v>1.2964984322215222E-2</v>
      </c>
      <c r="AG44" s="6"/>
      <c r="AH44" s="6"/>
    </row>
    <row r="45" spans="1:34" x14ac:dyDescent="0.3">
      <c r="A45" s="5">
        <v>44483</v>
      </c>
      <c r="B45">
        <v>132.070007</v>
      </c>
      <c r="D45" s="6">
        <f t="shared" si="9"/>
        <v>3.0106854295702628E-2</v>
      </c>
      <c r="E45" s="5">
        <v>44483</v>
      </c>
      <c r="F45">
        <v>271.10998499999999</v>
      </c>
      <c r="H45" s="6">
        <f t="shared" si="10"/>
        <v>1.6916650031883296E-2</v>
      </c>
      <c r="I45" s="5">
        <v>44483</v>
      </c>
      <c r="J45">
        <v>162.720001</v>
      </c>
      <c r="L45" s="6">
        <f t="shared" si="11"/>
        <v>1.8272828192625205E-2</v>
      </c>
      <c r="M45" s="3">
        <v>44483</v>
      </c>
      <c r="N45">
        <v>5.91</v>
      </c>
      <c r="P45" s="6">
        <f t="shared" si="12"/>
        <v>3.3955857385399766E-3</v>
      </c>
      <c r="Q45" s="3">
        <v>44483</v>
      </c>
      <c r="R45">
        <v>41.290000999999997</v>
      </c>
      <c r="S45">
        <v>0.33</v>
      </c>
      <c r="T45" s="6">
        <f t="shared" si="13"/>
        <v>4.4416639619404681E-2</v>
      </c>
      <c r="U45" s="3">
        <v>44483</v>
      </c>
      <c r="V45">
        <v>543.78002900000001</v>
      </c>
      <c r="X45" s="6">
        <f t="shared" si="14"/>
        <v>1.6525268192599966E-2</v>
      </c>
      <c r="Y45" s="3">
        <v>44483</v>
      </c>
      <c r="Z45">
        <v>10.26</v>
      </c>
      <c r="AB45" s="6">
        <f t="shared" si="15"/>
        <v>8.8016967126193016E-2</v>
      </c>
      <c r="AC45" s="1">
        <v>44483</v>
      </c>
      <c r="AD45">
        <v>217.46000699999999</v>
      </c>
      <c r="AF45" s="6">
        <f t="shared" si="8"/>
        <v>3.8540560860311206E-2</v>
      </c>
      <c r="AG45" s="6"/>
      <c r="AH45" s="6"/>
    </row>
    <row r="46" spans="1:34" x14ac:dyDescent="0.3">
      <c r="A46" s="5">
        <v>44484</v>
      </c>
      <c r="B46">
        <v>131.58999600000001</v>
      </c>
      <c r="D46" s="6">
        <f t="shared" si="9"/>
        <v>-3.6345193803161563E-3</v>
      </c>
      <c r="E46" s="5">
        <v>44484</v>
      </c>
      <c r="F46">
        <v>270.98998999999998</v>
      </c>
      <c r="H46" s="6">
        <f t="shared" si="10"/>
        <v>-4.4260634664568764E-4</v>
      </c>
      <c r="I46" s="5">
        <v>44484</v>
      </c>
      <c r="J46">
        <v>162.08000200000001</v>
      </c>
      <c r="L46" s="6">
        <f t="shared" si="11"/>
        <v>-3.9331305068022269E-3</v>
      </c>
      <c r="M46" s="3">
        <v>44484</v>
      </c>
      <c r="N46">
        <v>6.13</v>
      </c>
      <c r="P46" s="6">
        <f t="shared" si="12"/>
        <v>3.722504230118439E-2</v>
      </c>
      <c r="Q46" s="3">
        <v>44484</v>
      </c>
      <c r="R46">
        <v>42.310001</v>
      </c>
      <c r="T46" s="6">
        <f t="shared" si="13"/>
        <v>2.4703317396383769E-2</v>
      </c>
      <c r="U46" s="3">
        <v>44484</v>
      </c>
      <c r="V46">
        <v>552.15997300000004</v>
      </c>
      <c r="X46" s="6">
        <f t="shared" si="14"/>
        <v>1.5410540205771373E-2</v>
      </c>
      <c r="Y46" s="3">
        <v>44484</v>
      </c>
      <c r="Z46">
        <v>11.21</v>
      </c>
      <c r="AB46" s="6">
        <f t="shared" si="15"/>
        <v>9.2592592592592698E-2</v>
      </c>
      <c r="AC46" s="1">
        <v>44484</v>
      </c>
      <c r="AD46">
        <v>218.61999499999999</v>
      </c>
      <c r="AF46" s="6">
        <f t="shared" si="8"/>
        <v>5.334259002392097E-3</v>
      </c>
      <c r="AG46" s="6"/>
      <c r="AH46" s="6"/>
    </row>
    <row r="47" spans="1:34" x14ac:dyDescent="0.3">
      <c r="A47" s="12">
        <v>44487</v>
      </c>
      <c r="B47" s="13">
        <v>133.279999</v>
      </c>
      <c r="C47" s="13"/>
      <c r="D47" s="15">
        <f t="shared" si="9"/>
        <v>1.2842944383097252E-2</v>
      </c>
      <c r="E47" s="12">
        <v>44487</v>
      </c>
      <c r="F47" s="13">
        <v>272.67001299999998</v>
      </c>
      <c r="G47" s="13"/>
      <c r="H47" s="15">
        <f t="shared" si="10"/>
        <v>6.1995758588721511E-3</v>
      </c>
      <c r="I47" s="12">
        <v>44487</v>
      </c>
      <c r="J47" s="13">
        <v>161.83000200000001</v>
      </c>
      <c r="K47" s="13"/>
      <c r="L47" s="15">
        <f t="shared" si="11"/>
        <v>-1.5424481547081914E-3</v>
      </c>
      <c r="M47" s="12">
        <v>44487</v>
      </c>
      <c r="N47" s="13">
        <v>6.47</v>
      </c>
      <c r="O47" s="13"/>
      <c r="P47" s="15">
        <f t="shared" si="12"/>
        <v>5.546492659053831E-2</v>
      </c>
      <c r="Q47" s="12">
        <v>44487</v>
      </c>
      <c r="R47" s="13">
        <v>42.98</v>
      </c>
      <c r="S47" s="13"/>
      <c r="T47" s="15">
        <f t="shared" si="13"/>
        <v>1.5835475872477456E-2</v>
      </c>
      <c r="U47" s="12">
        <v>44487</v>
      </c>
      <c r="V47" s="13">
        <v>564.55999799999995</v>
      </c>
      <c r="W47" s="13"/>
      <c r="X47" s="15">
        <f t="shared" si="14"/>
        <v>2.2457305140443262E-2</v>
      </c>
      <c r="Y47" s="12">
        <v>44487</v>
      </c>
      <c r="Z47" s="13">
        <v>11.63</v>
      </c>
      <c r="AA47" s="13"/>
      <c r="AB47" s="15">
        <f t="shared" si="15"/>
        <v>3.7466547725245304E-2</v>
      </c>
      <c r="AC47" s="1">
        <v>44487</v>
      </c>
      <c r="AD47">
        <v>222.220001</v>
      </c>
      <c r="AF47" s="15">
        <f t="shared" si="8"/>
        <v>1.6466956739249802E-2</v>
      </c>
      <c r="AG47" s="15"/>
      <c r="AH47" s="15"/>
    </row>
    <row r="48" spans="1:34" x14ac:dyDescent="0.3">
      <c r="A48" s="5">
        <v>44488</v>
      </c>
      <c r="B48">
        <v>134.60000600000001</v>
      </c>
      <c r="D48" s="6">
        <f t="shared" si="9"/>
        <v>9.9040141799521166E-3</v>
      </c>
      <c r="E48" s="5">
        <v>44488</v>
      </c>
      <c r="F48">
        <v>277.26998900000001</v>
      </c>
      <c r="H48" s="6">
        <f t="shared" si="10"/>
        <v>1.6870120587847797E-2</v>
      </c>
      <c r="I48" s="5">
        <v>44488</v>
      </c>
      <c r="J48">
        <v>162.490005</v>
      </c>
      <c r="L48" s="6">
        <f t="shared" si="11"/>
        <v>4.0783723156599169E-3</v>
      </c>
      <c r="M48" s="3">
        <v>44488</v>
      </c>
      <c r="N48">
        <v>6.47</v>
      </c>
      <c r="P48" s="6">
        <f t="shared" si="12"/>
        <v>0</v>
      </c>
      <c r="Q48" s="3">
        <v>44488</v>
      </c>
      <c r="R48">
        <v>42.540000999999997</v>
      </c>
      <c r="T48" s="6">
        <f t="shared" si="13"/>
        <v>-1.0237296416938118E-2</v>
      </c>
      <c r="U48" s="3">
        <v>44488</v>
      </c>
      <c r="V48">
        <v>572.79998799999998</v>
      </c>
      <c r="X48" s="6">
        <f t="shared" si="14"/>
        <v>1.4595419493394633E-2</v>
      </c>
      <c r="Y48" s="3">
        <v>44488</v>
      </c>
      <c r="Z48">
        <v>11</v>
      </c>
      <c r="AB48" s="6">
        <f t="shared" si="15"/>
        <v>-5.4170249355116142E-2</v>
      </c>
      <c r="AC48" s="1">
        <v>44488</v>
      </c>
      <c r="AD48">
        <v>222.89999399999999</v>
      </c>
      <c r="AF48" s="6">
        <f t="shared" si="8"/>
        <v>3.0599990862208485E-3</v>
      </c>
      <c r="AG48" s="6"/>
      <c r="AH48" s="6"/>
    </row>
    <row r="49" spans="1:34" x14ac:dyDescent="0.3">
      <c r="A49" s="5">
        <v>44489</v>
      </c>
      <c r="B49">
        <v>133.979996</v>
      </c>
      <c r="D49" s="6">
        <f t="shared" si="9"/>
        <v>-4.6063148020959802E-3</v>
      </c>
      <c r="E49" s="5">
        <v>44489</v>
      </c>
      <c r="F49">
        <v>277.26001000000002</v>
      </c>
      <c r="H49" s="6">
        <f t="shared" si="10"/>
        <v>-3.5990191495218336E-5</v>
      </c>
      <c r="I49" s="5">
        <v>44489</v>
      </c>
      <c r="J49">
        <v>161.91999799999999</v>
      </c>
      <c r="L49" s="6">
        <f t="shared" si="11"/>
        <v>-3.5079511505954103E-3</v>
      </c>
      <c r="M49" s="3">
        <v>44489</v>
      </c>
      <c r="N49">
        <v>6.5</v>
      </c>
      <c r="P49" s="6">
        <f t="shared" si="12"/>
        <v>4.6367851622875194E-3</v>
      </c>
      <c r="Q49" s="3">
        <v>44489</v>
      </c>
      <c r="R49">
        <v>42.580002</v>
      </c>
      <c r="T49" s="6">
        <f t="shared" si="13"/>
        <v>9.403149755451047E-4</v>
      </c>
      <c r="U49" s="3">
        <v>44489</v>
      </c>
      <c r="V49">
        <v>570.53002900000001</v>
      </c>
      <c r="X49" s="6">
        <f t="shared" si="14"/>
        <v>-3.9629173316253138E-3</v>
      </c>
      <c r="Y49" s="3">
        <v>44489</v>
      </c>
      <c r="Z49">
        <v>12.69</v>
      </c>
      <c r="AB49" s="6">
        <f t="shared" si="15"/>
        <v>0.1536363636363636</v>
      </c>
      <c r="AC49" s="1">
        <v>44489</v>
      </c>
      <c r="AD49">
        <v>221.029999</v>
      </c>
      <c r="AF49" s="6">
        <f t="shared" si="8"/>
        <v>-8.389390086748898E-3</v>
      </c>
      <c r="AG49" s="6"/>
      <c r="AH49" s="6"/>
    </row>
    <row r="50" spans="1:34" x14ac:dyDescent="0.3">
      <c r="A50" s="5">
        <v>44490</v>
      </c>
      <c r="B50">
        <v>133.33999600000001</v>
      </c>
      <c r="D50" s="6">
        <f t="shared" si="9"/>
        <v>-4.7768325056524582E-3</v>
      </c>
      <c r="E50" s="5">
        <v>44490</v>
      </c>
      <c r="F50">
        <v>281.01001000000002</v>
      </c>
      <c r="H50" s="6">
        <f t="shared" si="10"/>
        <v>1.3525210505474625E-2</v>
      </c>
      <c r="I50" s="5">
        <v>44490</v>
      </c>
      <c r="J50">
        <v>164.490005</v>
      </c>
      <c r="L50" s="6">
        <f t="shared" si="11"/>
        <v>1.5872079000396257E-2</v>
      </c>
      <c r="M50" s="3">
        <v>44490</v>
      </c>
      <c r="N50">
        <v>6.48</v>
      </c>
      <c r="P50" s="6">
        <f t="shared" si="12"/>
        <v>-3.0769230769230114E-3</v>
      </c>
      <c r="Q50" s="3">
        <v>44490</v>
      </c>
      <c r="R50">
        <v>43.18</v>
      </c>
      <c r="T50" s="6">
        <f t="shared" si="13"/>
        <v>1.4091074960494351E-2</v>
      </c>
      <c r="U50" s="3">
        <v>44490</v>
      </c>
      <c r="V50">
        <v>578.34997599999997</v>
      </c>
      <c r="X50" s="6">
        <f t="shared" si="14"/>
        <v>1.3706459962688407E-2</v>
      </c>
      <c r="Y50" s="3">
        <v>44490</v>
      </c>
      <c r="Z50">
        <v>13.76</v>
      </c>
      <c r="AB50" s="6">
        <f t="shared" si="15"/>
        <v>8.431836091410562E-2</v>
      </c>
      <c r="AC50" s="1">
        <v>44490</v>
      </c>
      <c r="AD50">
        <v>226.91999799999999</v>
      </c>
      <c r="AF50" s="6">
        <f t="shared" si="8"/>
        <v>2.6647961935700813E-2</v>
      </c>
      <c r="AG50" s="6"/>
      <c r="AH50" s="6"/>
    </row>
    <row r="51" spans="1:34" x14ac:dyDescent="0.3">
      <c r="A51" s="5">
        <v>44491</v>
      </c>
      <c r="B51">
        <v>135.929993</v>
      </c>
      <c r="D51" s="6">
        <f t="shared" si="9"/>
        <v>1.9424006882375954E-2</v>
      </c>
      <c r="E51" s="5">
        <v>44491</v>
      </c>
      <c r="F51">
        <v>280.790009</v>
      </c>
      <c r="H51" s="6">
        <f t="shared" si="10"/>
        <v>-7.8289381933413949E-4</v>
      </c>
      <c r="I51" s="5">
        <v>44491</v>
      </c>
      <c r="J51">
        <v>166.240005</v>
      </c>
      <c r="L51" s="6">
        <f t="shared" si="11"/>
        <v>1.0638944293302198E-2</v>
      </c>
      <c r="M51" s="3">
        <v>44491</v>
      </c>
      <c r="N51">
        <v>6.5</v>
      </c>
      <c r="P51" s="6">
        <f t="shared" si="12"/>
        <v>3.0864197530863537E-3</v>
      </c>
      <c r="Q51" s="3">
        <v>44491</v>
      </c>
      <c r="R51">
        <v>42.400002000000001</v>
      </c>
      <c r="T51" s="6">
        <f t="shared" si="13"/>
        <v>-1.8063872163038421E-2</v>
      </c>
      <c r="U51" s="3">
        <v>44491</v>
      </c>
      <c r="V51">
        <v>590.79998799999998</v>
      </c>
      <c r="X51" s="6">
        <f t="shared" si="14"/>
        <v>2.1526778795958688E-2</v>
      </c>
      <c r="Y51" s="3">
        <v>44491</v>
      </c>
      <c r="Z51">
        <v>12.7</v>
      </c>
      <c r="AB51" s="6">
        <f t="shared" si="15"/>
        <v>-7.7034883720930272E-2</v>
      </c>
      <c r="AC51" s="1">
        <v>44491</v>
      </c>
      <c r="AD51">
        <v>227.259995</v>
      </c>
      <c r="AF51" s="6">
        <f t="shared" si="8"/>
        <v>1.4983121937098335E-3</v>
      </c>
      <c r="AG51" s="6"/>
      <c r="AH51" s="6"/>
    </row>
    <row r="52" spans="1:34" x14ac:dyDescent="0.3">
      <c r="A52" s="5">
        <v>44494</v>
      </c>
      <c r="B52">
        <v>135.759995</v>
      </c>
      <c r="D52" s="6">
        <f t="shared" si="9"/>
        <v>-1.2506290646244096E-3</v>
      </c>
      <c r="E52" s="5">
        <v>44494</v>
      </c>
      <c r="F52">
        <v>282.14999399999999</v>
      </c>
      <c r="H52" s="6">
        <f t="shared" si="10"/>
        <v>4.8434237558644573E-3</v>
      </c>
      <c r="I52" s="5">
        <v>44494</v>
      </c>
      <c r="J52">
        <v>167.83999600000001</v>
      </c>
      <c r="L52" s="6">
        <f t="shared" si="11"/>
        <v>9.6245846479613446E-3</v>
      </c>
      <c r="M52" s="3">
        <v>44494</v>
      </c>
      <c r="N52">
        <v>6.6</v>
      </c>
      <c r="P52" s="6">
        <f t="shared" si="12"/>
        <v>1.538461538461533E-2</v>
      </c>
      <c r="Q52" s="3">
        <v>44494</v>
      </c>
      <c r="R52">
        <v>42.98</v>
      </c>
      <c r="T52" s="6">
        <f t="shared" si="13"/>
        <v>1.3679197467962294E-2</v>
      </c>
      <c r="U52" s="3">
        <v>44494</v>
      </c>
      <c r="V52">
        <v>602.55999799999995</v>
      </c>
      <c r="X52" s="6">
        <f t="shared" si="14"/>
        <v>1.9905230600647823E-2</v>
      </c>
      <c r="Y52" s="3">
        <v>44494</v>
      </c>
      <c r="Z52">
        <v>13.16</v>
      </c>
      <c r="AB52" s="6">
        <f t="shared" si="15"/>
        <v>3.6220472440944951E-2</v>
      </c>
      <c r="AC52" s="1">
        <v>44494</v>
      </c>
      <c r="AD52">
        <v>231.66000399999999</v>
      </c>
      <c r="AF52" s="6">
        <f t="shared" si="8"/>
        <v>1.9361124248902597E-2</v>
      </c>
      <c r="AG52" s="6"/>
      <c r="AH52" s="6"/>
    </row>
    <row r="53" spans="1:34" x14ac:dyDescent="0.3">
      <c r="A53" s="5">
        <v>44495</v>
      </c>
      <c r="B53">
        <v>132</v>
      </c>
      <c r="D53" s="6">
        <f t="shared" si="9"/>
        <v>-2.7695898191510714E-2</v>
      </c>
      <c r="E53" s="5">
        <v>44495</v>
      </c>
      <c r="F53">
        <v>282.76001000000002</v>
      </c>
      <c r="H53" s="6">
        <f t="shared" si="10"/>
        <v>2.1620273364245761E-3</v>
      </c>
      <c r="I53" s="5">
        <v>44495</v>
      </c>
      <c r="J53">
        <v>170.03999300000001</v>
      </c>
      <c r="L53" s="6">
        <f t="shared" si="11"/>
        <v>1.3107704077876623E-2</v>
      </c>
      <c r="M53" s="3">
        <v>44495</v>
      </c>
      <c r="N53">
        <v>6.44</v>
      </c>
      <c r="P53" s="6">
        <f t="shared" si="12"/>
        <v>-2.4242424242424131E-2</v>
      </c>
      <c r="Q53" s="3">
        <v>44495</v>
      </c>
      <c r="R53">
        <v>42.23</v>
      </c>
      <c r="T53" s="6">
        <f t="shared" si="13"/>
        <v>-1.7449976733364358E-2</v>
      </c>
      <c r="U53" s="3">
        <v>44495</v>
      </c>
      <c r="V53">
        <v>608.60998500000005</v>
      </c>
      <c r="X53" s="6">
        <f t="shared" si="14"/>
        <v>1.0040472351435618E-2</v>
      </c>
      <c r="Y53" s="3">
        <v>44495</v>
      </c>
      <c r="Z53">
        <v>14.5</v>
      </c>
      <c r="AB53" s="6">
        <f t="shared" si="15"/>
        <v>0.10182370820668692</v>
      </c>
      <c r="AC53" s="1">
        <v>44495</v>
      </c>
      <c r="AD53">
        <v>247.16999799999999</v>
      </c>
      <c r="AF53" s="6">
        <f t="shared" si="8"/>
        <v>6.6951539895510004E-2</v>
      </c>
      <c r="AG53" s="6"/>
      <c r="AH53" s="6"/>
    </row>
    <row r="54" spans="1:34" x14ac:dyDescent="0.3">
      <c r="A54" s="5">
        <v>44496</v>
      </c>
      <c r="B54">
        <v>132.16000399999999</v>
      </c>
      <c r="D54" s="6">
        <f t="shared" si="9"/>
        <v>1.2121515151514127E-3</v>
      </c>
      <c r="E54" s="5">
        <v>44496</v>
      </c>
      <c r="F54">
        <v>283.13000499999998</v>
      </c>
      <c r="H54" s="6">
        <f t="shared" si="10"/>
        <v>1.3085124731745494E-3</v>
      </c>
      <c r="I54" s="5">
        <v>44496</v>
      </c>
      <c r="J54">
        <v>168.16999799999999</v>
      </c>
      <c r="L54" s="6">
        <f t="shared" si="11"/>
        <v>-1.0997383421440255E-2</v>
      </c>
      <c r="M54" s="3">
        <v>44496</v>
      </c>
      <c r="N54">
        <v>6.29</v>
      </c>
      <c r="P54" s="6">
        <f t="shared" si="12"/>
        <v>-2.3291925465838564E-2</v>
      </c>
      <c r="Q54" s="3">
        <v>44496</v>
      </c>
      <c r="R54">
        <v>40.810001</v>
      </c>
      <c r="T54" s="6">
        <f t="shared" si="13"/>
        <v>-3.3625361117688782E-2</v>
      </c>
      <c r="U54" s="3">
        <v>44496</v>
      </c>
      <c r="V54">
        <v>613.13000499999998</v>
      </c>
      <c r="X54" s="6">
        <f t="shared" si="14"/>
        <v>7.4267923816595466E-3</v>
      </c>
      <c r="Y54" s="3">
        <v>44496</v>
      </c>
      <c r="Z54">
        <v>13.68</v>
      </c>
      <c r="AB54" s="6">
        <f t="shared" si="15"/>
        <v>-5.6551724137931053E-2</v>
      </c>
      <c r="AC54" s="1">
        <v>44496</v>
      </c>
      <c r="AD54">
        <v>244.509995</v>
      </c>
      <c r="AF54" s="6">
        <f t="shared" si="8"/>
        <v>-1.0761836070411706E-2</v>
      </c>
      <c r="AG54" s="6"/>
      <c r="AH54" s="6"/>
    </row>
    <row r="55" spans="1:34" x14ac:dyDescent="0.3">
      <c r="A55" s="5">
        <v>44497</v>
      </c>
      <c r="B55">
        <v>136.020004</v>
      </c>
      <c r="D55" s="6">
        <f t="shared" si="9"/>
        <v>2.9207020907777922E-2</v>
      </c>
      <c r="E55" s="5">
        <v>44497</v>
      </c>
      <c r="F55">
        <v>286.73998999999998</v>
      </c>
      <c r="H55" s="6">
        <f t="shared" si="10"/>
        <v>1.2750273500683881E-2</v>
      </c>
      <c r="I55" s="5">
        <v>44497</v>
      </c>
      <c r="J55">
        <v>173.729996</v>
      </c>
      <c r="L55" s="6">
        <f t="shared" si="11"/>
        <v>3.3061771220333887E-2</v>
      </c>
      <c r="M55" s="3">
        <v>44497</v>
      </c>
      <c r="N55">
        <v>6.84</v>
      </c>
      <c r="P55" s="6">
        <f t="shared" si="12"/>
        <v>8.7440381558028593E-2</v>
      </c>
      <c r="Q55" s="3">
        <v>44497</v>
      </c>
      <c r="R55">
        <v>41.549999</v>
      </c>
      <c r="T55" s="6">
        <f t="shared" si="13"/>
        <v>1.8132761133723078E-2</v>
      </c>
      <c r="U55" s="3">
        <v>44497</v>
      </c>
      <c r="V55">
        <v>615.40997300000004</v>
      </c>
      <c r="X55" s="6">
        <f t="shared" si="14"/>
        <v>3.7185718875396641E-3</v>
      </c>
      <c r="Y55" s="3">
        <v>44497</v>
      </c>
      <c r="Z55">
        <v>13.58</v>
      </c>
      <c r="AB55" s="6">
        <f t="shared" si="15"/>
        <v>-7.3099415204678107E-3</v>
      </c>
      <c r="AC55" s="1">
        <v>44497</v>
      </c>
      <c r="AD55">
        <v>249.41000399999999</v>
      </c>
      <c r="AF55" s="6">
        <f t="shared" si="8"/>
        <v>2.004011737843266E-2</v>
      </c>
      <c r="AG55" s="6"/>
      <c r="AH55" s="6"/>
    </row>
    <row r="56" spans="1:34" x14ac:dyDescent="0.3">
      <c r="A56" s="5">
        <v>44498</v>
      </c>
      <c r="B56">
        <v>136.64999399999999</v>
      </c>
      <c r="D56" s="6">
        <f t="shared" si="9"/>
        <v>4.6315981581649731E-3</v>
      </c>
      <c r="E56" s="5">
        <v>44498</v>
      </c>
      <c r="F56">
        <v>289.98001099999999</v>
      </c>
      <c r="H56" s="6">
        <f t="shared" si="10"/>
        <v>1.1299508659395619E-2</v>
      </c>
      <c r="I56" s="5">
        <v>44498</v>
      </c>
      <c r="J56">
        <v>175.66000399999999</v>
      </c>
      <c r="L56" s="6">
        <f t="shared" si="11"/>
        <v>1.1109238729274976E-2</v>
      </c>
      <c r="M56" s="3">
        <v>44498</v>
      </c>
      <c r="N56">
        <v>7.11</v>
      </c>
      <c r="P56" s="6">
        <f t="shared" si="12"/>
        <v>3.9473684210526383E-2</v>
      </c>
      <c r="Q56" s="3">
        <v>44498</v>
      </c>
      <c r="R56">
        <v>41.619999</v>
      </c>
      <c r="T56" s="6">
        <f t="shared" si="13"/>
        <v>1.6847172487296639E-3</v>
      </c>
      <c r="U56" s="3">
        <v>44498</v>
      </c>
      <c r="V56">
        <v>625.98999000000003</v>
      </c>
      <c r="X56" s="6">
        <f t="shared" si="14"/>
        <v>1.7191819216748373E-2</v>
      </c>
      <c r="Y56" s="3">
        <v>44498</v>
      </c>
      <c r="Z56">
        <v>15.18</v>
      </c>
      <c r="AB56" s="6">
        <f t="shared" si="15"/>
        <v>0.11782032400589099</v>
      </c>
      <c r="AC56" s="1">
        <v>44498</v>
      </c>
      <c r="AD56">
        <v>255.66999799999999</v>
      </c>
      <c r="AF56" s="6">
        <f t="shared" si="8"/>
        <v>2.5099209733383455E-2</v>
      </c>
      <c r="AG56" s="6"/>
      <c r="AH56" s="6"/>
    </row>
    <row r="57" spans="1:34" x14ac:dyDescent="0.3">
      <c r="A57" s="5">
        <v>44501</v>
      </c>
      <c r="B57">
        <v>139.509995</v>
      </c>
      <c r="D57" s="6">
        <f t="shared" si="9"/>
        <v>2.0929389868835351E-2</v>
      </c>
      <c r="E57" s="5">
        <v>44501</v>
      </c>
      <c r="F57">
        <v>288.07000699999998</v>
      </c>
      <c r="H57" s="6">
        <f t="shared" si="10"/>
        <v>-6.5866746932429594E-3</v>
      </c>
      <c r="I57" s="5">
        <v>44501</v>
      </c>
      <c r="J57">
        <v>175.66999799999999</v>
      </c>
      <c r="L57" s="6">
        <f t="shared" si="11"/>
        <v>5.6893998476773659E-5</v>
      </c>
      <c r="M57" s="3">
        <v>44501</v>
      </c>
      <c r="N57">
        <v>7.47</v>
      </c>
      <c r="P57" s="6">
        <f t="shared" si="12"/>
        <v>5.0632911392404979E-2</v>
      </c>
      <c r="Q57" s="3">
        <v>44501</v>
      </c>
      <c r="R57">
        <v>43.34</v>
      </c>
      <c r="T57" s="6">
        <f t="shared" si="13"/>
        <v>4.1326310459546226E-2</v>
      </c>
      <c r="U57" s="3">
        <v>44501</v>
      </c>
      <c r="V57">
        <v>608.80999799999995</v>
      </c>
      <c r="X57" s="6">
        <f t="shared" si="14"/>
        <v>-2.7444515526518377E-2</v>
      </c>
      <c r="Y57" s="3">
        <v>44501</v>
      </c>
      <c r="Z57">
        <v>16.700001</v>
      </c>
      <c r="AB57" s="6">
        <f t="shared" si="15"/>
        <v>0.10013181818181822</v>
      </c>
      <c r="AC57" s="1">
        <v>44501</v>
      </c>
      <c r="AD57">
        <v>258.26998900000001</v>
      </c>
      <c r="AF57" s="6">
        <f t="shared" si="8"/>
        <v>1.0169323817180994E-2</v>
      </c>
      <c r="AG57" s="6"/>
      <c r="AH57" s="6"/>
    </row>
    <row r="58" spans="1:34" x14ac:dyDescent="0.3">
      <c r="A58" s="5">
        <v>44502</v>
      </c>
      <c r="B58">
        <v>141.21000699999999</v>
      </c>
      <c r="D58" s="6">
        <f t="shared" si="9"/>
        <v>1.2185592867378331E-2</v>
      </c>
      <c r="E58" s="5">
        <v>44502</v>
      </c>
      <c r="F58">
        <v>291.27999899999998</v>
      </c>
      <c r="H58" s="6">
        <f t="shared" si="10"/>
        <v>1.1143096893110431E-2</v>
      </c>
      <c r="I58" s="5">
        <v>44502</v>
      </c>
      <c r="J58">
        <v>178.16000399999999</v>
      </c>
      <c r="L58" s="6">
        <f t="shared" si="11"/>
        <v>1.4174338409225655E-2</v>
      </c>
      <c r="M58" s="3">
        <v>44502</v>
      </c>
      <c r="N58">
        <v>7.74</v>
      </c>
      <c r="P58" s="6">
        <f t="shared" si="12"/>
        <v>3.6144578313253073E-2</v>
      </c>
      <c r="Q58" s="3">
        <v>44502</v>
      </c>
      <c r="R58">
        <v>44.34</v>
      </c>
      <c r="T58" s="6">
        <f t="shared" si="13"/>
        <v>2.3073373327180433E-2</v>
      </c>
      <c r="U58" s="3">
        <v>44502</v>
      </c>
      <c r="V58">
        <v>618.39001499999995</v>
      </c>
      <c r="X58" s="6">
        <f t="shared" si="14"/>
        <v>1.5735643355843834E-2</v>
      </c>
      <c r="Y58" s="3">
        <v>44502</v>
      </c>
      <c r="Z58">
        <v>16.200001</v>
      </c>
      <c r="AB58" s="6">
        <f t="shared" si="15"/>
        <v>-2.9940117967657606E-2</v>
      </c>
      <c r="AC58" s="1">
        <v>44502</v>
      </c>
      <c r="AD58">
        <v>264.01001000000002</v>
      </c>
      <c r="AF58" s="6">
        <f t="shared" si="8"/>
        <v>2.2224885757051751E-2</v>
      </c>
      <c r="AG58" s="6"/>
      <c r="AH58" s="6"/>
    </row>
    <row r="59" spans="1:34" x14ac:dyDescent="0.3">
      <c r="A59" s="5">
        <v>44503</v>
      </c>
      <c r="B59">
        <v>142.75</v>
      </c>
      <c r="D59" s="6">
        <f t="shared" si="9"/>
        <v>1.0905693107146506E-2</v>
      </c>
      <c r="E59" s="5">
        <v>44503</v>
      </c>
      <c r="F59">
        <v>288.959991</v>
      </c>
      <c r="H59" s="6">
        <f t="shared" si="10"/>
        <v>-7.9648723151773057E-3</v>
      </c>
      <c r="I59" s="5">
        <v>44503</v>
      </c>
      <c r="J59">
        <v>178.429993</v>
      </c>
      <c r="L59" s="6">
        <f t="shared" si="11"/>
        <v>1.5154299165822292E-3</v>
      </c>
      <c r="M59" s="3">
        <v>44503</v>
      </c>
      <c r="N59">
        <v>7.76</v>
      </c>
      <c r="P59" s="6">
        <f t="shared" si="12"/>
        <v>2.5839793281653197E-3</v>
      </c>
      <c r="Q59" s="3">
        <v>44503</v>
      </c>
      <c r="R59">
        <v>46.560001</v>
      </c>
      <c r="T59" s="6">
        <f t="shared" si="13"/>
        <v>5.006768155164628E-2</v>
      </c>
      <c r="U59" s="3">
        <v>44503</v>
      </c>
      <c r="V59">
        <v>622.86999500000002</v>
      </c>
      <c r="X59" s="6">
        <f t="shared" si="14"/>
        <v>7.2445865737338416E-3</v>
      </c>
      <c r="Y59" s="3">
        <v>44503</v>
      </c>
      <c r="Z59">
        <v>16.290001</v>
      </c>
      <c r="AB59" s="6">
        <f t="shared" si="15"/>
        <v>5.5555552126200398E-3</v>
      </c>
      <c r="AC59" s="1">
        <v>44503</v>
      </c>
      <c r="AD59">
        <v>265.98001099999999</v>
      </c>
      <c r="AF59" s="6">
        <f t="shared" si="8"/>
        <v>7.4618420718213212E-3</v>
      </c>
      <c r="AG59" s="6"/>
      <c r="AH59" s="6"/>
    </row>
    <row r="60" spans="1:34" x14ac:dyDescent="0.3">
      <c r="A60" s="5">
        <v>44504</v>
      </c>
      <c r="B60">
        <v>150.13000500000001</v>
      </c>
      <c r="D60" s="6">
        <f t="shared" si="9"/>
        <v>5.1698809106830203E-2</v>
      </c>
      <c r="E60" s="5">
        <v>44504</v>
      </c>
      <c r="F60">
        <v>290.48001099999999</v>
      </c>
      <c r="H60" s="6">
        <f t="shared" si="10"/>
        <v>5.260313009907272E-3</v>
      </c>
      <c r="I60" s="5">
        <v>44504</v>
      </c>
      <c r="J60">
        <v>179.41000399999999</v>
      </c>
      <c r="L60" s="6">
        <f t="shared" si="11"/>
        <v>5.4924118054524079E-3</v>
      </c>
      <c r="M60" s="3">
        <v>44504</v>
      </c>
      <c r="N60">
        <v>7.55</v>
      </c>
      <c r="P60" s="6">
        <f t="shared" si="12"/>
        <v>-2.706185567010309E-2</v>
      </c>
      <c r="Q60" s="3">
        <v>44504</v>
      </c>
      <c r="R60">
        <v>47.580002</v>
      </c>
      <c r="T60" s="6">
        <f t="shared" si="13"/>
        <v>2.1907237501992336E-2</v>
      </c>
      <c r="U60" s="3">
        <v>44504</v>
      </c>
      <c r="V60">
        <v>625.67999299999997</v>
      </c>
      <c r="X60" s="6">
        <f t="shared" si="14"/>
        <v>4.5113715904712189E-3</v>
      </c>
      <c r="Y60" s="3">
        <v>44504</v>
      </c>
      <c r="Z60">
        <v>15.93</v>
      </c>
      <c r="AB60" s="6">
        <f t="shared" si="15"/>
        <v>-2.2099507544536091E-2</v>
      </c>
      <c r="AC60" s="1">
        <v>44504</v>
      </c>
      <c r="AD60">
        <v>298.01001000000002</v>
      </c>
      <c r="AF60" s="6">
        <f t="shared" si="8"/>
        <v>0.12042257942458703</v>
      </c>
      <c r="AG60" s="6"/>
      <c r="AH60" s="6"/>
    </row>
    <row r="61" spans="1:34" x14ac:dyDescent="0.3">
      <c r="A61" s="5">
        <v>44505</v>
      </c>
      <c r="B61">
        <v>153.28999300000001</v>
      </c>
      <c r="D61" s="6">
        <f t="shared" si="9"/>
        <v>2.1048344066863903E-2</v>
      </c>
      <c r="E61" s="5">
        <v>44505</v>
      </c>
      <c r="F61">
        <v>289.92001299999998</v>
      </c>
      <c r="H61" s="6">
        <f t="shared" si="10"/>
        <v>-1.9278366111050835E-3</v>
      </c>
      <c r="I61" s="5">
        <v>44505</v>
      </c>
      <c r="J61">
        <v>176.88000500000001</v>
      </c>
      <c r="L61" s="6">
        <f t="shared" si="11"/>
        <v>-1.4101772162047192E-2</v>
      </c>
      <c r="M61" s="3">
        <v>44505</v>
      </c>
      <c r="N61">
        <v>7.49</v>
      </c>
      <c r="P61" s="6">
        <f t="shared" si="12"/>
        <v>-7.9470198675496168E-3</v>
      </c>
      <c r="Q61" s="3">
        <v>44505</v>
      </c>
      <c r="R61">
        <v>48.439999</v>
      </c>
      <c r="T61" s="6">
        <f t="shared" si="13"/>
        <v>1.8074757542044656E-2</v>
      </c>
      <c r="U61" s="3">
        <v>44505</v>
      </c>
      <c r="V61">
        <v>614.98999000000003</v>
      </c>
      <c r="X61" s="6">
        <f t="shared" si="14"/>
        <v>-1.7085416058684706E-2</v>
      </c>
      <c r="Y61" s="3">
        <v>44505</v>
      </c>
      <c r="Z61">
        <v>15.43</v>
      </c>
      <c r="AB61" s="6">
        <f t="shared" si="15"/>
        <v>-3.1387319522912745E-2</v>
      </c>
      <c r="AC61" s="1">
        <v>44505</v>
      </c>
      <c r="AD61">
        <v>297.51998900000001</v>
      </c>
      <c r="AF61" s="6">
        <f t="shared" si="8"/>
        <v>-1.6443105384279302E-3</v>
      </c>
      <c r="AG61" s="6"/>
      <c r="AH61" s="6"/>
    </row>
    <row r="62" spans="1:34" x14ac:dyDescent="0.3">
      <c r="A62" s="5">
        <v>44508</v>
      </c>
      <c r="B62">
        <v>152.96000699999999</v>
      </c>
      <c r="D62" s="6">
        <f t="shared" si="9"/>
        <v>-2.1526910761879899E-3</v>
      </c>
      <c r="E62" s="5">
        <v>44508</v>
      </c>
      <c r="F62">
        <v>292.73001099999999</v>
      </c>
      <c r="H62" s="6">
        <f t="shared" si="10"/>
        <v>9.6923215852643043E-3</v>
      </c>
      <c r="I62" s="5">
        <v>44508</v>
      </c>
      <c r="J62">
        <v>178.020004</v>
      </c>
      <c r="L62" s="6">
        <f t="shared" si="11"/>
        <v>6.4450416540862759E-3</v>
      </c>
      <c r="M62" s="3">
        <v>44508</v>
      </c>
      <c r="N62">
        <v>7.55</v>
      </c>
      <c r="P62" s="6">
        <f t="shared" si="12"/>
        <v>8.0106809078771164E-3</v>
      </c>
      <c r="Q62" s="3">
        <v>44508</v>
      </c>
      <c r="R62">
        <v>48.619999</v>
      </c>
      <c r="T62" s="6">
        <f t="shared" si="13"/>
        <v>3.7159373186609625E-3</v>
      </c>
      <c r="U62" s="3">
        <v>44508</v>
      </c>
      <c r="V62">
        <v>615.25</v>
      </c>
      <c r="X62" s="6">
        <f t="shared" si="14"/>
        <v>4.2278736927078381E-4</v>
      </c>
      <c r="Y62" s="3">
        <v>44508</v>
      </c>
      <c r="Z62">
        <v>15.5</v>
      </c>
      <c r="AB62" s="6">
        <f t="shared" si="15"/>
        <v>4.5366169799092859E-3</v>
      </c>
      <c r="AC62" s="1">
        <v>44508</v>
      </c>
      <c r="AD62">
        <v>308.040009</v>
      </c>
      <c r="AF62" s="6">
        <f t="shared" si="8"/>
        <v>3.535903599404875E-2</v>
      </c>
      <c r="AG62" s="6"/>
      <c r="AH62" s="6"/>
    </row>
    <row r="63" spans="1:34" x14ac:dyDescent="0.3">
      <c r="A63" s="5">
        <v>44509</v>
      </c>
      <c r="B63">
        <v>156.28999300000001</v>
      </c>
      <c r="D63" s="6">
        <f t="shared" si="9"/>
        <v>2.1770304966055733E-2</v>
      </c>
      <c r="E63" s="5">
        <v>44509</v>
      </c>
      <c r="F63">
        <v>293.48001099999999</v>
      </c>
      <c r="H63" s="6">
        <f t="shared" si="10"/>
        <v>2.5620878345814706E-3</v>
      </c>
      <c r="I63" s="5">
        <v>44509</v>
      </c>
      <c r="J63">
        <v>176.61999499999999</v>
      </c>
      <c r="L63" s="6">
        <f t="shared" si="11"/>
        <v>-7.8643352912182354E-3</v>
      </c>
      <c r="M63" s="3">
        <v>44509</v>
      </c>
      <c r="N63">
        <v>7.73</v>
      </c>
      <c r="P63" s="6">
        <f t="shared" si="12"/>
        <v>2.3841059602649088E-2</v>
      </c>
      <c r="Q63" s="3">
        <v>44509</v>
      </c>
      <c r="R63">
        <v>49.400002000000001</v>
      </c>
      <c r="T63" s="6">
        <f t="shared" si="13"/>
        <v>1.6042842781629853E-2</v>
      </c>
      <c r="U63" s="3">
        <v>44509</v>
      </c>
      <c r="V63">
        <v>612.78002900000001</v>
      </c>
      <c r="X63" s="6">
        <f t="shared" si="14"/>
        <v>-4.0145810646078613E-3</v>
      </c>
      <c r="Y63" s="3">
        <v>44509</v>
      </c>
      <c r="Z63">
        <v>14.61</v>
      </c>
      <c r="AB63" s="6">
        <f t="shared" si="15"/>
        <v>-5.7419354838709712E-2</v>
      </c>
      <c r="AC63" s="1">
        <v>44509</v>
      </c>
      <c r="AD63">
        <v>306.57000699999998</v>
      </c>
      <c r="AF63" s="6">
        <f t="shared" si="8"/>
        <v>-4.772113871740675E-3</v>
      </c>
      <c r="AG63" s="6"/>
      <c r="AH63" s="6"/>
    </row>
    <row r="64" spans="1:34" x14ac:dyDescent="0.3">
      <c r="A64" s="5">
        <v>44510</v>
      </c>
      <c r="B64">
        <v>150.39999399999999</v>
      </c>
      <c r="D64" s="6">
        <f t="shared" si="9"/>
        <v>-3.7686347583367141E-2</v>
      </c>
      <c r="E64" s="5">
        <v>44510</v>
      </c>
      <c r="F64">
        <v>291.01001000000002</v>
      </c>
      <c r="H64" s="6">
        <f t="shared" si="10"/>
        <v>-8.4162495141788998E-3</v>
      </c>
      <c r="I64" s="5">
        <v>44510</v>
      </c>
      <c r="J64">
        <v>175.759995</v>
      </c>
      <c r="L64" s="6">
        <f t="shared" si="11"/>
        <v>-4.8692108727552922E-3</v>
      </c>
      <c r="M64" s="3">
        <v>44510</v>
      </c>
      <c r="N64">
        <v>7.63</v>
      </c>
      <c r="P64" s="6">
        <f t="shared" si="12"/>
        <v>-1.2936610608020767E-2</v>
      </c>
      <c r="Q64" s="3">
        <v>44510</v>
      </c>
      <c r="R64">
        <v>48.380001</v>
      </c>
      <c r="T64" s="6">
        <f t="shared" si="13"/>
        <v>-2.0647792686324194E-2</v>
      </c>
      <c r="U64" s="3">
        <v>44510</v>
      </c>
      <c r="V64">
        <v>603.97997999999995</v>
      </c>
      <c r="X64" s="6">
        <f t="shared" si="14"/>
        <v>-1.4360861293669964E-2</v>
      </c>
      <c r="Y64" s="3">
        <v>44510</v>
      </c>
      <c r="Z64">
        <v>14.61</v>
      </c>
      <c r="AB64" s="6">
        <f t="shared" si="15"/>
        <v>0</v>
      </c>
      <c r="AC64" s="1">
        <v>44510</v>
      </c>
      <c r="AD64">
        <v>294.58999599999999</v>
      </c>
      <c r="AF64" s="6">
        <f t="shared" si="8"/>
        <v>-3.9077570298649569E-2</v>
      </c>
      <c r="AG64" s="6"/>
      <c r="AH64" s="6"/>
    </row>
    <row r="65" spans="1:34" x14ac:dyDescent="0.3">
      <c r="A65" s="5">
        <v>44511</v>
      </c>
      <c r="B65">
        <v>153.89999399999999</v>
      </c>
      <c r="D65" s="6">
        <f t="shared" si="9"/>
        <v>2.3271277524120115E-2</v>
      </c>
      <c r="E65" s="5">
        <v>44511</v>
      </c>
      <c r="F65">
        <v>295.23998999999998</v>
      </c>
      <c r="H65" s="6">
        <f t="shared" si="10"/>
        <v>1.4535513744011606E-2</v>
      </c>
      <c r="I65" s="5">
        <v>44511</v>
      </c>
      <c r="J65">
        <v>178.449997</v>
      </c>
      <c r="L65" s="6">
        <f t="shared" si="11"/>
        <v>1.5304973125425912E-2</v>
      </c>
      <c r="M65" s="3">
        <v>44511</v>
      </c>
      <c r="N65">
        <v>7.86</v>
      </c>
      <c r="P65" s="6">
        <f t="shared" si="12"/>
        <v>3.0144167758846714E-2</v>
      </c>
      <c r="Q65" s="3">
        <v>44511</v>
      </c>
      <c r="R65">
        <v>48.689999</v>
      </c>
      <c r="T65" s="6">
        <f t="shared" si="13"/>
        <v>6.407564977106971E-3</v>
      </c>
      <c r="U65" s="3">
        <v>44511</v>
      </c>
      <c r="V65">
        <v>606.86999500000002</v>
      </c>
      <c r="X65" s="6">
        <f t="shared" si="14"/>
        <v>4.7849516469073402E-3</v>
      </c>
      <c r="Y65" s="3">
        <v>44511</v>
      </c>
      <c r="Z65">
        <v>15.73</v>
      </c>
      <c r="AB65" s="6">
        <f t="shared" si="15"/>
        <v>7.6659822039698913E-2</v>
      </c>
      <c r="AC65" s="1">
        <v>44511</v>
      </c>
      <c r="AD65">
        <v>303.89999399999999</v>
      </c>
      <c r="AF65" s="6">
        <f t="shared" si="8"/>
        <v>3.1603238828245915E-2</v>
      </c>
      <c r="AG65" s="6"/>
      <c r="AH65" s="6"/>
    </row>
    <row r="66" spans="1:34" x14ac:dyDescent="0.3">
      <c r="A66" s="5">
        <v>44512</v>
      </c>
      <c r="B66">
        <v>156.820007</v>
      </c>
      <c r="D66" s="6">
        <f t="shared" si="9"/>
        <v>1.8973444534377382E-2</v>
      </c>
      <c r="E66" s="5">
        <v>44512</v>
      </c>
      <c r="F66">
        <v>296.45001200000002</v>
      </c>
      <c r="H66" s="6">
        <f t="shared" si="10"/>
        <v>4.098435310203194E-3</v>
      </c>
      <c r="I66" s="5">
        <v>44512</v>
      </c>
      <c r="J66">
        <v>179.71000699999999</v>
      </c>
      <c r="L66" s="6">
        <f t="shared" si="11"/>
        <v>7.0608575017235449E-3</v>
      </c>
      <c r="M66" s="3">
        <v>44512</v>
      </c>
      <c r="N66">
        <v>8.3000000000000007</v>
      </c>
      <c r="P66" s="6">
        <f t="shared" si="12"/>
        <v>5.5979643765903357E-2</v>
      </c>
      <c r="Q66" s="3">
        <v>44512</v>
      </c>
      <c r="R66">
        <v>49.450001</v>
      </c>
      <c r="T66" s="6">
        <f t="shared" si="13"/>
        <v>1.5608996007578478E-2</v>
      </c>
      <c r="U66" s="3">
        <v>44512</v>
      </c>
      <c r="V66">
        <v>626.98999000000003</v>
      </c>
      <c r="X66" s="6">
        <f t="shared" si="14"/>
        <v>3.3153715236819405E-2</v>
      </c>
      <c r="Y66" s="3">
        <v>44512</v>
      </c>
      <c r="Z66">
        <v>14.75</v>
      </c>
      <c r="AB66" s="6">
        <f t="shared" si="15"/>
        <v>-6.2301335028607782E-2</v>
      </c>
      <c r="AC66" s="1">
        <v>44512</v>
      </c>
      <c r="AD66">
        <v>303.89999399999999</v>
      </c>
      <c r="AF66" s="6">
        <f t="shared" si="8"/>
        <v>0</v>
      </c>
      <c r="AG66" s="6"/>
      <c r="AH66" s="6"/>
    </row>
    <row r="67" spans="1:34" x14ac:dyDescent="0.3">
      <c r="A67" s="5">
        <v>44515</v>
      </c>
      <c r="B67">
        <v>156.270004</v>
      </c>
      <c r="D67" s="6">
        <f t="shared" si="9"/>
        <v>-3.5072246872173891E-3</v>
      </c>
      <c r="E67" s="5">
        <v>44515</v>
      </c>
      <c r="F67">
        <v>295.60000600000001</v>
      </c>
      <c r="H67" s="6">
        <f t="shared" si="10"/>
        <v>-2.8672827309583902E-3</v>
      </c>
      <c r="I67" s="5">
        <v>44515</v>
      </c>
      <c r="J67">
        <v>179.75</v>
      </c>
      <c r="L67" s="6">
        <f t="shared" si="11"/>
        <v>2.2254186434932205E-4</v>
      </c>
      <c r="M67" s="3">
        <v>44515</v>
      </c>
      <c r="N67">
        <v>8.4499999999999993</v>
      </c>
      <c r="P67" s="6">
        <f t="shared" si="12"/>
        <v>1.8072289156626332E-2</v>
      </c>
      <c r="Q67" s="3">
        <v>44515</v>
      </c>
      <c r="R67">
        <v>50.549999</v>
      </c>
      <c r="T67" s="6">
        <f t="shared" si="13"/>
        <v>2.2244650712949416E-2</v>
      </c>
      <c r="U67" s="3">
        <v>44515</v>
      </c>
      <c r="V67">
        <v>626.14001499999995</v>
      </c>
      <c r="X67" s="6">
        <f t="shared" si="14"/>
        <v>-1.3556436523015076E-3</v>
      </c>
      <c r="Y67" s="3">
        <v>44515</v>
      </c>
      <c r="Z67">
        <v>14.71</v>
      </c>
      <c r="AB67" s="6">
        <f t="shared" si="15"/>
        <v>-2.7118644067796031E-3</v>
      </c>
      <c r="AC67" s="1">
        <v>44515</v>
      </c>
      <c r="AD67">
        <v>300.25</v>
      </c>
      <c r="AF67" s="6">
        <f t="shared" ref="AF67" si="18">(AD67-AD66+AE67)/AD66</f>
        <v>-1.201051027332364E-2</v>
      </c>
      <c r="AG67" s="6"/>
      <c r="AH67" s="6"/>
    </row>
    <row r="68" spans="1:34" x14ac:dyDescent="0.3">
      <c r="A68" s="12">
        <v>44516</v>
      </c>
      <c r="B68" s="13">
        <v>157.86000100000001</v>
      </c>
      <c r="C68" s="13"/>
      <c r="D68" s="15">
        <f t="shared" si="9"/>
        <v>1.0174678180721177E-2</v>
      </c>
      <c r="E68" s="12">
        <v>44516</v>
      </c>
      <c r="F68" s="13">
        <v>299.83999599999999</v>
      </c>
      <c r="G68" s="13"/>
      <c r="H68" s="15">
        <f t="shared" si="10"/>
        <v>1.4343673592482868E-2</v>
      </c>
      <c r="I68" s="12">
        <v>44516</v>
      </c>
      <c r="J68" s="13">
        <v>181.88999899999999</v>
      </c>
      <c r="K68" s="13"/>
      <c r="L68" s="15">
        <f t="shared" si="11"/>
        <v>1.1905418636995766E-2</v>
      </c>
      <c r="M68" s="12">
        <v>44516</v>
      </c>
      <c r="N68" s="13">
        <v>8.6</v>
      </c>
      <c r="O68" s="13"/>
      <c r="P68" s="15">
        <f t="shared" si="12"/>
        <v>1.775147928994087E-2</v>
      </c>
      <c r="Q68" s="12">
        <v>44516</v>
      </c>
      <c r="R68" s="13">
        <v>51.939999</v>
      </c>
      <c r="S68" s="13"/>
      <c r="T68" s="15">
        <f t="shared" si="13"/>
        <v>2.7497527744758225E-2</v>
      </c>
      <c r="U68" s="12">
        <v>44516</v>
      </c>
      <c r="V68" s="13">
        <v>645.76000999999997</v>
      </c>
      <c r="W68" s="13"/>
      <c r="X68" s="15">
        <f t="shared" si="14"/>
        <v>3.1334836506176689E-2</v>
      </c>
      <c r="Y68" s="12">
        <v>44516</v>
      </c>
      <c r="Z68" s="13">
        <v>14.69</v>
      </c>
      <c r="AA68" s="13"/>
      <c r="AB68" s="15">
        <f t="shared" si="15"/>
        <v>-1.3596193065942453E-3</v>
      </c>
      <c r="AC68" s="1">
        <v>44516</v>
      </c>
      <c r="AD68">
        <v>302.02999899999998</v>
      </c>
      <c r="AF68" s="15">
        <f>(AD68-AD67+AE68)/AD67</f>
        <v>5.9283896752705253E-3</v>
      </c>
      <c r="AG68" s="15"/>
      <c r="AH68" s="15"/>
    </row>
    <row r="69" spans="1:34" x14ac:dyDescent="0.3">
      <c r="AC69" s="1"/>
    </row>
    <row r="70" spans="1:34" x14ac:dyDescent="0.3">
      <c r="AC70" s="1"/>
    </row>
    <row r="71" spans="1:34" x14ac:dyDescent="0.3">
      <c r="AC71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7FE1-F4DD-4D12-AB4F-8E6C3DB0514D}">
  <dimension ref="A3:O22"/>
  <sheetViews>
    <sheetView workbookViewId="0">
      <selection activeCell="M20" sqref="M20"/>
    </sheetView>
  </sheetViews>
  <sheetFormatPr baseColWidth="10" defaultRowHeight="14.4" x14ac:dyDescent="0.3"/>
  <cols>
    <col min="1" max="1" width="6.44140625" bestFit="1" customWidth="1"/>
    <col min="2" max="2" width="15.44140625" bestFit="1" customWidth="1"/>
    <col min="3" max="3" width="14.6640625" bestFit="1" customWidth="1"/>
    <col min="4" max="4" width="14.6640625" customWidth="1"/>
    <col min="5" max="5" width="13.77734375" bestFit="1" customWidth="1"/>
    <col min="6" max="6" width="14.6640625" bestFit="1" customWidth="1"/>
    <col min="7" max="7" width="13.109375" bestFit="1" customWidth="1"/>
    <col min="8" max="8" width="17.109375" bestFit="1" customWidth="1"/>
    <col min="9" max="9" width="13.77734375" bestFit="1" customWidth="1"/>
  </cols>
  <sheetData>
    <row r="3" spans="1:11" x14ac:dyDescent="0.3">
      <c r="A3" t="s">
        <v>233</v>
      </c>
      <c r="B3" t="s">
        <v>234</v>
      </c>
      <c r="C3" t="s">
        <v>235</v>
      </c>
      <c r="D3" t="s">
        <v>236</v>
      </c>
      <c r="E3" s="41" t="s">
        <v>237</v>
      </c>
      <c r="F3" s="41" t="s">
        <v>238</v>
      </c>
      <c r="G3" s="41" t="s">
        <v>236</v>
      </c>
      <c r="H3" s="41" t="s">
        <v>239</v>
      </c>
    </row>
    <row r="4" spans="1:11" x14ac:dyDescent="0.3">
      <c r="A4" t="s">
        <v>8</v>
      </c>
      <c r="B4" s="42">
        <v>184.5</v>
      </c>
      <c r="C4">
        <v>2.5000000000000001E-2</v>
      </c>
      <c r="D4" s="42">
        <f>B4*C4</f>
        <v>4.6124999999999998</v>
      </c>
      <c r="E4" s="43">
        <v>1000000</v>
      </c>
      <c r="F4" s="41">
        <v>5.0000000000000001E-3</v>
      </c>
      <c r="G4" s="43">
        <f>E4*F4</f>
        <v>5000</v>
      </c>
      <c r="H4" s="44">
        <f>G4/D4</f>
        <v>1084.0108401084012</v>
      </c>
      <c r="I4" s="42">
        <f>H4*B4</f>
        <v>200000.00000000003</v>
      </c>
      <c r="K4" t="s">
        <v>240</v>
      </c>
    </row>
    <row r="5" spans="1:11" x14ac:dyDescent="0.3">
      <c r="A5" t="s">
        <v>20</v>
      </c>
      <c r="B5" s="42">
        <v>317.10000000000002</v>
      </c>
      <c r="C5">
        <v>2.5000000000000001E-2</v>
      </c>
      <c r="D5" s="42">
        <f t="shared" ref="D5:D6" si="0">B5*C5</f>
        <v>7.9275000000000011</v>
      </c>
      <c r="E5" s="43">
        <f>E4-H4*B4</f>
        <v>800000</v>
      </c>
      <c r="F5" s="41">
        <v>5.0000000000000001E-3</v>
      </c>
      <c r="G5" s="43">
        <f t="shared" ref="G5:G6" si="1">E5*F5</f>
        <v>4000</v>
      </c>
      <c r="H5" s="44">
        <f t="shared" ref="H5:H6" si="2">G5/D5</f>
        <v>504.57269000315353</v>
      </c>
      <c r="I5" s="42">
        <f t="shared" ref="I5:I6" si="3">H5*B5</f>
        <v>160000</v>
      </c>
      <c r="K5">
        <v>100</v>
      </c>
    </row>
    <row r="6" spans="1:11" x14ac:dyDescent="0.3">
      <c r="A6" t="s">
        <v>5</v>
      </c>
      <c r="B6" s="42">
        <v>8</v>
      </c>
      <c r="C6">
        <v>0.05</v>
      </c>
      <c r="D6" s="42">
        <f t="shared" si="0"/>
        <v>0.4</v>
      </c>
      <c r="E6" s="43">
        <f>E5-H5*B5</f>
        <v>640000</v>
      </c>
      <c r="F6" s="41">
        <v>5.0000000000000001E-3</v>
      </c>
      <c r="G6" s="43">
        <f t="shared" si="1"/>
        <v>3200</v>
      </c>
      <c r="H6" s="44">
        <f t="shared" si="2"/>
        <v>8000</v>
      </c>
      <c r="I6" s="42">
        <f t="shared" si="3"/>
        <v>64000</v>
      </c>
      <c r="K6" t="s">
        <v>241</v>
      </c>
    </row>
    <row r="8" spans="1:11" x14ac:dyDescent="0.3">
      <c r="D8" t="s">
        <v>242</v>
      </c>
    </row>
    <row r="9" spans="1:11" x14ac:dyDescent="0.3">
      <c r="A9" t="s">
        <v>233</v>
      </c>
      <c r="B9" t="s">
        <v>234</v>
      </c>
      <c r="C9" t="s">
        <v>235</v>
      </c>
      <c r="D9" t="s">
        <v>236</v>
      </c>
      <c r="E9" s="41" t="s">
        <v>237</v>
      </c>
      <c r="F9" s="41" t="s">
        <v>238</v>
      </c>
      <c r="G9" s="41" t="s">
        <v>236</v>
      </c>
      <c r="H9" s="41" t="s">
        <v>239</v>
      </c>
    </row>
    <row r="10" spans="1:11" x14ac:dyDescent="0.3">
      <c r="A10" t="s">
        <v>20</v>
      </c>
      <c r="B10" s="42">
        <v>317.10000000000002</v>
      </c>
      <c r="C10">
        <v>2.5000000000000001E-2</v>
      </c>
      <c r="D10" s="42">
        <f>B10*C10</f>
        <v>7.9275000000000011</v>
      </c>
      <c r="E10" s="43">
        <v>1000000</v>
      </c>
      <c r="F10" s="41">
        <v>5.0000000000000001E-3</v>
      </c>
      <c r="G10" s="43">
        <f>E10*F10</f>
        <v>5000</v>
      </c>
      <c r="H10" s="44">
        <f>G10/D10</f>
        <v>630.71586250394193</v>
      </c>
      <c r="I10" s="42">
        <f>H10*B10</f>
        <v>200000</v>
      </c>
    </row>
    <row r="11" spans="1:11" x14ac:dyDescent="0.3">
      <c r="A11" t="s">
        <v>8</v>
      </c>
      <c r="B11" s="42">
        <v>184.5</v>
      </c>
      <c r="C11">
        <v>2.5000000000000001E-2</v>
      </c>
      <c r="D11" s="42">
        <f>B11*C11</f>
        <v>4.6124999999999998</v>
      </c>
      <c r="E11" s="43">
        <f>E10-H10*B10</f>
        <v>800000</v>
      </c>
      <c r="F11" s="41">
        <v>5.0000000000000001E-3</v>
      </c>
      <c r="G11" s="43">
        <f t="shared" ref="G11:G12" si="4">E11*F11</f>
        <v>4000</v>
      </c>
      <c r="H11" s="44">
        <f t="shared" ref="H11:H12" si="5">G11/D11</f>
        <v>867.20867208672087</v>
      </c>
      <c r="I11" s="42">
        <f t="shared" ref="I11:I12" si="6">H11*B11</f>
        <v>160000</v>
      </c>
    </row>
    <row r="12" spans="1:11" x14ac:dyDescent="0.3">
      <c r="A12" t="s">
        <v>5</v>
      </c>
      <c r="B12" s="42">
        <v>8</v>
      </c>
      <c r="C12">
        <v>0.05</v>
      </c>
      <c r="D12" s="42">
        <f t="shared" ref="D12" si="7">B12*C12</f>
        <v>0.4</v>
      </c>
      <c r="E12" s="43">
        <f>E11-H11*B11</f>
        <v>640000</v>
      </c>
      <c r="F12" s="41">
        <v>5.0000000000000001E-3</v>
      </c>
      <c r="G12" s="43">
        <f t="shared" si="4"/>
        <v>3200</v>
      </c>
      <c r="H12" s="44">
        <f t="shared" si="5"/>
        <v>8000</v>
      </c>
      <c r="I12" s="42">
        <f t="shared" si="6"/>
        <v>64000</v>
      </c>
    </row>
    <row r="14" spans="1:11" x14ac:dyDescent="0.3">
      <c r="A14" t="s">
        <v>233</v>
      </c>
      <c r="B14" t="s">
        <v>234</v>
      </c>
      <c r="C14" t="s">
        <v>235</v>
      </c>
      <c r="D14" t="s">
        <v>236</v>
      </c>
      <c r="E14" s="41" t="s">
        <v>237</v>
      </c>
      <c r="F14" s="41" t="s">
        <v>238</v>
      </c>
      <c r="G14" s="41" t="s">
        <v>236</v>
      </c>
      <c r="H14" s="41" t="s">
        <v>239</v>
      </c>
    </row>
    <row r="15" spans="1:11" x14ac:dyDescent="0.3">
      <c r="A15" t="s">
        <v>5</v>
      </c>
      <c r="B15" s="42">
        <v>8</v>
      </c>
      <c r="C15">
        <v>0.05</v>
      </c>
      <c r="D15" s="42">
        <f>B15*C15</f>
        <v>0.4</v>
      </c>
      <c r="E15" s="43">
        <v>1000000</v>
      </c>
      <c r="F15" s="41">
        <v>5.0000000000000001E-3</v>
      </c>
      <c r="G15" s="43">
        <f>E15*F15</f>
        <v>5000</v>
      </c>
      <c r="H15" s="44">
        <f>G15/D15</f>
        <v>12500</v>
      </c>
      <c r="I15" s="42">
        <f>H15*B15</f>
        <v>100000</v>
      </c>
    </row>
    <row r="16" spans="1:11" x14ac:dyDescent="0.3">
      <c r="A16" t="s">
        <v>8</v>
      </c>
      <c r="B16" s="42">
        <v>184.5</v>
      </c>
      <c r="C16">
        <v>2.5000000000000001E-2</v>
      </c>
      <c r="D16" s="42">
        <f>B16*C16</f>
        <v>4.6124999999999998</v>
      </c>
      <c r="E16" s="43">
        <f>E15-H15*B15</f>
        <v>900000</v>
      </c>
      <c r="F16" s="41">
        <v>5.0000000000000001E-3</v>
      </c>
      <c r="G16" s="43">
        <f t="shared" ref="G16:G17" si="8">E16*F16</f>
        <v>4500</v>
      </c>
      <c r="H16" s="44">
        <f t="shared" ref="H16:H17" si="9">G16/D16</f>
        <v>975.60975609756099</v>
      </c>
      <c r="I16" s="42">
        <f t="shared" ref="I16:I17" si="10">H16*B16</f>
        <v>180000</v>
      </c>
    </row>
    <row r="17" spans="1:15" x14ac:dyDescent="0.3">
      <c r="A17" t="s">
        <v>20</v>
      </c>
      <c r="B17" s="42">
        <v>317.10000000000002</v>
      </c>
      <c r="C17">
        <v>2.5000000000000001E-2</v>
      </c>
      <c r="D17" s="42">
        <f>B17*C17</f>
        <v>7.9275000000000011</v>
      </c>
      <c r="E17" s="43">
        <f>E16-H16*B16</f>
        <v>720000</v>
      </c>
      <c r="F17" s="41">
        <v>5.0000000000000001E-3</v>
      </c>
      <c r="G17" s="43">
        <f t="shared" si="8"/>
        <v>3600</v>
      </c>
      <c r="H17" s="44">
        <f t="shared" si="9"/>
        <v>454.11542100283816</v>
      </c>
      <c r="I17" s="42">
        <f t="shared" si="10"/>
        <v>144000</v>
      </c>
    </row>
    <row r="18" spans="1:15" x14ac:dyDescent="0.3">
      <c r="L18">
        <v>3.41</v>
      </c>
      <c r="M18">
        <v>1000</v>
      </c>
      <c r="N18">
        <f>M18*L18</f>
        <v>3410</v>
      </c>
      <c r="O18">
        <f>N18+N19-N20</f>
        <v>2826</v>
      </c>
    </row>
    <row r="19" spans="1:15" x14ac:dyDescent="0.3">
      <c r="A19" t="s">
        <v>233</v>
      </c>
      <c r="B19" t="s">
        <v>234</v>
      </c>
      <c r="C19" t="s">
        <v>235</v>
      </c>
      <c r="D19" t="s">
        <v>236</v>
      </c>
      <c r="E19" s="41" t="s">
        <v>237</v>
      </c>
      <c r="F19" s="41" t="s">
        <v>238</v>
      </c>
      <c r="G19" s="41" t="s">
        <v>236</v>
      </c>
      <c r="H19" t="s">
        <v>239</v>
      </c>
      <c r="L19">
        <v>17.079999999999998</v>
      </c>
      <c r="M19">
        <v>200</v>
      </c>
      <c r="N19">
        <f t="shared" ref="N19:N20" si="11">M19*L19</f>
        <v>3415.9999999999995</v>
      </c>
    </row>
    <row r="20" spans="1:15" x14ac:dyDescent="0.3">
      <c r="A20" t="s">
        <v>8</v>
      </c>
      <c r="B20" s="42">
        <v>184.5</v>
      </c>
      <c r="C20">
        <v>2.5000000000000001E-2</v>
      </c>
      <c r="D20" s="42">
        <f>B20*C20</f>
        <v>4.6124999999999998</v>
      </c>
      <c r="E20" s="43">
        <v>1000000</v>
      </c>
      <c r="F20" s="41">
        <v>5.0000000000000001E-3</v>
      </c>
      <c r="G20" s="43">
        <f>E20*F20</f>
        <v>5000</v>
      </c>
      <c r="H20" s="44">
        <f>G20/D20</f>
        <v>1084.0108401084012</v>
      </c>
      <c r="I20" s="42">
        <f>H20*B20</f>
        <v>200000.00000000003</v>
      </c>
      <c r="L20">
        <v>0.4</v>
      </c>
      <c r="M20">
        <v>10000</v>
      </c>
      <c r="N20">
        <f t="shared" si="11"/>
        <v>4000</v>
      </c>
    </row>
    <row r="21" spans="1:15" x14ac:dyDescent="0.3">
      <c r="A21" t="s">
        <v>5</v>
      </c>
      <c r="B21" s="42">
        <v>8</v>
      </c>
      <c r="C21">
        <v>0.05</v>
      </c>
      <c r="D21" s="42">
        <f t="shared" ref="D21:D22" si="12">B21*C21</f>
        <v>0.4</v>
      </c>
      <c r="E21" s="43">
        <f>E20-H20*B20</f>
        <v>800000</v>
      </c>
      <c r="F21" s="41">
        <v>5.0000000000000001E-3</v>
      </c>
      <c r="G21" s="43">
        <f t="shared" ref="G21:G22" si="13">E21*F21</f>
        <v>4000</v>
      </c>
      <c r="H21" s="44">
        <f t="shared" ref="H21:H22" si="14">G21/D21</f>
        <v>10000</v>
      </c>
      <c r="I21" s="42">
        <f t="shared" ref="I21:I22" si="15">H21*B21</f>
        <v>80000</v>
      </c>
    </row>
    <row r="22" spans="1:15" x14ac:dyDescent="0.3">
      <c r="A22" t="s">
        <v>20</v>
      </c>
      <c r="B22" s="42">
        <v>317.10000000000002</v>
      </c>
      <c r="C22">
        <v>2.5000000000000001E-2</v>
      </c>
      <c r="D22" s="42">
        <f t="shared" si="12"/>
        <v>7.9275000000000011</v>
      </c>
      <c r="E22" s="43">
        <f>E21-H21*B21</f>
        <v>720000</v>
      </c>
      <c r="F22" s="41">
        <v>5.0000000000000001E-3</v>
      </c>
      <c r="G22" s="43">
        <f t="shared" si="13"/>
        <v>3600</v>
      </c>
      <c r="H22" s="44">
        <f t="shared" si="14"/>
        <v>454.11542100283816</v>
      </c>
      <c r="I22" s="42">
        <f t="shared" si="15"/>
        <v>144000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288A-2793-4F2E-8032-3841F261E9DB}">
  <dimension ref="A1:S30"/>
  <sheetViews>
    <sheetView topLeftCell="I1" workbookViewId="0">
      <selection activeCell="P25" sqref="P25"/>
    </sheetView>
  </sheetViews>
  <sheetFormatPr baseColWidth="10" defaultRowHeight="14.4" x14ac:dyDescent="0.3"/>
  <cols>
    <col min="12" max="12" width="19.88671875" bestFit="1" customWidth="1"/>
    <col min="13" max="13" width="6" customWidth="1"/>
  </cols>
  <sheetData>
    <row r="1" spans="1:19" x14ac:dyDescent="0.3">
      <c r="A1" s="45" t="s">
        <v>8</v>
      </c>
      <c r="B1" s="45"/>
      <c r="C1" s="45"/>
      <c r="D1" s="45"/>
      <c r="E1" s="45"/>
      <c r="F1" s="45"/>
      <c r="G1" s="45"/>
      <c r="H1" s="45"/>
      <c r="I1" s="45"/>
      <c r="L1" s="30" t="s">
        <v>34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</row>
    <row r="2" spans="1:19" x14ac:dyDescent="0.3">
      <c r="A2" s="27" t="s">
        <v>22</v>
      </c>
      <c r="B2" s="28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28" t="s">
        <v>32</v>
      </c>
      <c r="I2" s="28" t="s">
        <v>33</v>
      </c>
      <c r="L2" t="s">
        <v>8</v>
      </c>
      <c r="M2" s="31">
        <v>638.04</v>
      </c>
      <c r="N2" s="31">
        <v>709.13</v>
      </c>
      <c r="O2" s="31">
        <v>663.05</v>
      </c>
      <c r="P2" s="31">
        <v>651.48</v>
      </c>
      <c r="Q2" s="31">
        <v>682.25</v>
      </c>
      <c r="R2" s="31">
        <v>722.76</v>
      </c>
      <c r="S2" s="31">
        <v>670.34</v>
      </c>
    </row>
    <row r="3" spans="1:19" x14ac:dyDescent="0.3">
      <c r="A3" s="29"/>
      <c r="B3" s="29"/>
      <c r="C3" s="29"/>
      <c r="D3" s="29"/>
      <c r="E3" s="29"/>
      <c r="F3" s="29"/>
      <c r="G3" s="29"/>
      <c r="H3" s="29"/>
      <c r="I3" s="29"/>
      <c r="L3" t="s">
        <v>20</v>
      </c>
      <c r="M3" s="31">
        <v>6507</v>
      </c>
      <c r="N3" s="31">
        <v>7103</v>
      </c>
      <c r="O3" s="31">
        <v>7417.72</v>
      </c>
      <c r="P3" s="31">
        <v>7231.89</v>
      </c>
      <c r="Q3" s="31">
        <v>7651.36</v>
      </c>
      <c r="R3" s="31">
        <v>8306.76</v>
      </c>
      <c r="S3" s="31">
        <v>8414.17</v>
      </c>
    </row>
    <row r="4" spans="1:19" x14ac:dyDescent="0.3">
      <c r="A4" s="30" t="s">
        <v>34</v>
      </c>
      <c r="B4" s="31" t="s">
        <v>38</v>
      </c>
      <c r="C4" s="31" t="s">
        <v>39</v>
      </c>
      <c r="D4" s="31" t="s">
        <v>40</v>
      </c>
      <c r="E4" s="31" t="s">
        <v>41</v>
      </c>
      <c r="F4" s="31" t="s">
        <v>42</v>
      </c>
      <c r="G4" s="31" t="s">
        <v>43</v>
      </c>
      <c r="H4" s="31" t="s">
        <v>44</v>
      </c>
      <c r="I4" s="31" t="s">
        <v>45</v>
      </c>
      <c r="L4" s="31" t="s">
        <v>5</v>
      </c>
      <c r="M4" s="31">
        <v>138.59</v>
      </c>
      <c r="N4" s="31">
        <v>121.49</v>
      </c>
      <c r="O4" s="31">
        <v>136.5</v>
      </c>
      <c r="P4" s="31">
        <v>117.7</v>
      </c>
      <c r="Q4" s="31">
        <v>142.4</v>
      </c>
      <c r="R4" s="31">
        <v>119</v>
      </c>
      <c r="S4" s="31">
        <v>143</v>
      </c>
    </row>
    <row r="5" spans="1:19" x14ac:dyDescent="0.3">
      <c r="A5" s="32" t="s">
        <v>46</v>
      </c>
      <c r="B5" s="34" t="s">
        <v>50</v>
      </c>
      <c r="C5" s="34" t="s">
        <v>51</v>
      </c>
      <c r="D5" s="34" t="s">
        <v>52</v>
      </c>
      <c r="E5" s="34" t="s">
        <v>53</v>
      </c>
      <c r="F5" s="34" t="s">
        <v>54</v>
      </c>
      <c r="G5" s="34" t="s">
        <v>55</v>
      </c>
      <c r="H5" s="34" t="s">
        <v>56</v>
      </c>
      <c r="I5" s="29"/>
    </row>
    <row r="6" spans="1:19" x14ac:dyDescent="0.3">
      <c r="A6" s="30" t="s">
        <v>57</v>
      </c>
      <c r="B6" s="31" t="s">
        <v>61</v>
      </c>
      <c r="C6" s="31" t="s">
        <v>62</v>
      </c>
      <c r="D6" s="31" t="s">
        <v>63</v>
      </c>
      <c r="E6" s="31" t="s">
        <v>64</v>
      </c>
      <c r="F6" s="31" t="s">
        <v>65</v>
      </c>
      <c r="G6" s="31" t="s">
        <v>66</v>
      </c>
      <c r="H6" s="31" t="s">
        <v>67</v>
      </c>
      <c r="I6" s="31" t="s">
        <v>68</v>
      </c>
      <c r="L6" s="30" t="s">
        <v>34</v>
      </c>
      <c r="M6" t="s">
        <v>226</v>
      </c>
      <c r="N6" t="s">
        <v>227</v>
      </c>
      <c r="O6" t="s">
        <v>228</v>
      </c>
      <c r="P6" t="s">
        <v>229</v>
      </c>
      <c r="Q6" t="s">
        <v>230</v>
      </c>
      <c r="R6" t="s">
        <v>231</v>
      </c>
    </row>
    <row r="7" spans="1:19" x14ac:dyDescent="0.3">
      <c r="A7" s="32" t="s">
        <v>46</v>
      </c>
      <c r="B7" s="34" t="s">
        <v>71</v>
      </c>
      <c r="C7" s="34" t="s">
        <v>72</v>
      </c>
      <c r="D7" s="34" t="s">
        <v>73</v>
      </c>
      <c r="E7" s="34" t="s">
        <v>74</v>
      </c>
      <c r="F7" s="34" t="s">
        <v>75</v>
      </c>
      <c r="G7" s="34" t="s">
        <v>76</v>
      </c>
      <c r="H7" s="34" t="s">
        <v>77</v>
      </c>
      <c r="I7" s="29"/>
      <c r="L7" t="s">
        <v>8</v>
      </c>
      <c r="M7" s="31">
        <v>709.13</v>
      </c>
      <c r="N7" s="31">
        <v>663.05</v>
      </c>
      <c r="O7" s="31">
        <v>651.48</v>
      </c>
      <c r="P7" s="31">
        <v>682.25</v>
      </c>
      <c r="Q7" s="31">
        <v>722.76</v>
      </c>
      <c r="R7" s="31">
        <v>670.34</v>
      </c>
    </row>
    <row r="8" spans="1:19" x14ac:dyDescent="0.3">
      <c r="A8" s="32" t="s">
        <v>78</v>
      </c>
      <c r="B8" s="34" t="s">
        <v>82</v>
      </c>
      <c r="C8" s="34" t="s">
        <v>82</v>
      </c>
      <c r="D8" s="34" t="s">
        <v>53</v>
      </c>
      <c r="E8" s="34" t="s">
        <v>83</v>
      </c>
      <c r="F8" s="34" t="s">
        <v>79</v>
      </c>
      <c r="G8" s="34" t="s">
        <v>84</v>
      </c>
      <c r="H8" s="34" t="s">
        <v>85</v>
      </c>
      <c r="I8" s="34" t="s">
        <v>86</v>
      </c>
      <c r="L8" t="s">
        <v>20</v>
      </c>
      <c r="M8" s="31">
        <v>7103</v>
      </c>
      <c r="N8" s="31">
        <v>7417.72</v>
      </c>
      <c r="O8" s="31">
        <v>7231.89</v>
      </c>
      <c r="P8" s="31">
        <v>7651.36</v>
      </c>
      <c r="Q8" s="31">
        <v>8306.76</v>
      </c>
      <c r="R8" s="31">
        <v>8414.17</v>
      </c>
    </row>
    <row r="9" spans="1:19" x14ac:dyDescent="0.3">
      <c r="A9" s="30" t="s">
        <v>87</v>
      </c>
      <c r="B9" s="31" t="s">
        <v>89</v>
      </c>
      <c r="C9" s="35"/>
      <c r="D9" s="31" t="s">
        <v>89</v>
      </c>
      <c r="E9" s="31" t="s">
        <v>89</v>
      </c>
      <c r="F9" s="31" t="s">
        <v>90</v>
      </c>
      <c r="G9" s="31" t="s">
        <v>90</v>
      </c>
      <c r="H9" s="31" t="s">
        <v>91</v>
      </c>
      <c r="I9" s="31" t="s">
        <v>92</v>
      </c>
      <c r="L9" s="31" t="s">
        <v>5</v>
      </c>
      <c r="M9" s="31">
        <v>121.49</v>
      </c>
      <c r="N9" s="31">
        <v>136.5</v>
      </c>
      <c r="O9" s="31">
        <v>117.7</v>
      </c>
      <c r="P9" s="31">
        <v>142.4</v>
      </c>
      <c r="Q9" s="31">
        <v>119</v>
      </c>
      <c r="R9" s="31">
        <v>143</v>
      </c>
    </row>
    <row r="10" spans="1:19" x14ac:dyDescent="0.3">
      <c r="A10" s="32" t="s">
        <v>46</v>
      </c>
      <c r="B10" s="34" t="s">
        <v>95</v>
      </c>
      <c r="C10" s="36"/>
      <c r="D10" s="34" t="s">
        <v>95</v>
      </c>
      <c r="E10" s="34" t="s">
        <v>95</v>
      </c>
      <c r="F10" s="34" t="s">
        <v>96</v>
      </c>
      <c r="G10" s="36"/>
      <c r="H10" s="34" t="s">
        <v>97</v>
      </c>
      <c r="I10" s="29"/>
    </row>
    <row r="11" spans="1:19" x14ac:dyDescent="0.3">
      <c r="L11" s="38" t="s">
        <v>232</v>
      </c>
      <c r="M11" s="39" t="s">
        <v>226</v>
      </c>
      <c r="N11" s="39" t="s">
        <v>227</v>
      </c>
      <c r="O11" s="39" t="s">
        <v>228</v>
      </c>
      <c r="P11" s="39" t="s">
        <v>229</v>
      </c>
      <c r="Q11" s="39" t="s">
        <v>230</v>
      </c>
      <c r="R11" s="39" t="s">
        <v>231</v>
      </c>
    </row>
    <row r="12" spans="1:19" x14ac:dyDescent="0.3">
      <c r="A12" t="s">
        <v>20</v>
      </c>
      <c r="L12" s="39" t="s">
        <v>8</v>
      </c>
      <c r="M12" s="40">
        <f>M7/$M$7</f>
        <v>1</v>
      </c>
      <c r="N12" s="40">
        <f t="shared" ref="N12:Q12" si="0">N7/$M$7</f>
        <v>0.9350189669031066</v>
      </c>
      <c r="O12" s="40">
        <f t="shared" si="0"/>
        <v>0.91870319969540148</v>
      </c>
      <c r="P12" s="40">
        <f t="shared" si="0"/>
        <v>0.96209439736014557</v>
      </c>
      <c r="Q12" s="40">
        <f t="shared" si="0"/>
        <v>1.0192207352671583</v>
      </c>
      <c r="R12" s="40">
        <f>R7/$M$7</f>
        <v>0.94529916940476366</v>
      </c>
    </row>
    <row r="13" spans="1:19" x14ac:dyDescent="0.3">
      <c r="A13" s="27" t="s">
        <v>22</v>
      </c>
      <c r="B13" s="28" t="s">
        <v>105</v>
      </c>
      <c r="C13" s="28" t="s">
        <v>106</v>
      </c>
      <c r="D13" s="28" t="s">
        <v>107</v>
      </c>
      <c r="E13" s="28" t="s">
        <v>108</v>
      </c>
      <c r="F13" s="28" t="s">
        <v>109</v>
      </c>
      <c r="G13" s="28" t="s">
        <v>110</v>
      </c>
      <c r="H13" s="28" t="s">
        <v>111</v>
      </c>
      <c r="I13" s="28" t="s">
        <v>33</v>
      </c>
      <c r="L13" s="39" t="s">
        <v>20</v>
      </c>
      <c r="M13" s="40">
        <f>M8/$M$8</f>
        <v>1</v>
      </c>
      <c r="N13" s="40">
        <f t="shared" ref="N13:Q13" si="1">N8/$M$8</f>
        <v>1.0443080388568211</v>
      </c>
      <c r="O13" s="40">
        <f t="shared" si="1"/>
        <v>1.0181458538645642</v>
      </c>
      <c r="P13" s="40">
        <f t="shared" si="1"/>
        <v>1.0772011825989019</v>
      </c>
      <c r="Q13" s="40">
        <f t="shared" si="1"/>
        <v>1.1694720540616641</v>
      </c>
      <c r="R13" s="40">
        <f>R8/$M$8</f>
        <v>1.1845938335914403</v>
      </c>
    </row>
    <row r="14" spans="1:19" x14ac:dyDescent="0.3">
      <c r="A14" s="29"/>
      <c r="B14" s="29"/>
      <c r="C14" s="29"/>
      <c r="D14" s="29"/>
      <c r="E14" s="29"/>
      <c r="F14" s="29"/>
      <c r="G14" s="29"/>
      <c r="H14" s="29"/>
      <c r="I14" s="29"/>
      <c r="L14" s="38" t="s">
        <v>5</v>
      </c>
      <c r="M14" s="40">
        <f>M9/$M$9</f>
        <v>1</v>
      </c>
      <c r="N14" s="40">
        <f t="shared" ref="N14:Q14" si="2">N9/$M$9</f>
        <v>1.1235492633138531</v>
      </c>
      <c r="O14" s="40">
        <f t="shared" si="2"/>
        <v>0.96880401679150552</v>
      </c>
      <c r="P14" s="40">
        <f t="shared" si="2"/>
        <v>1.1721129311054408</v>
      </c>
      <c r="Q14" s="40">
        <f t="shared" si="2"/>
        <v>0.97950448596592321</v>
      </c>
      <c r="R14" s="40">
        <f>R9/$M$9</f>
        <v>1.1770516091859413</v>
      </c>
    </row>
    <row r="15" spans="1:19" x14ac:dyDescent="0.3">
      <c r="A15" s="30" t="s">
        <v>34</v>
      </c>
      <c r="B15" s="31" t="s">
        <v>119</v>
      </c>
      <c r="C15" s="31" t="s">
        <v>120</v>
      </c>
      <c r="D15" s="31" t="s">
        <v>121</v>
      </c>
      <c r="E15" s="31" t="s">
        <v>122</v>
      </c>
      <c r="F15" s="31" t="s">
        <v>123</v>
      </c>
      <c r="G15" s="31" t="s">
        <v>124</v>
      </c>
      <c r="H15" s="31" t="s">
        <v>125</v>
      </c>
      <c r="I15" s="31" t="s">
        <v>126</v>
      </c>
    </row>
    <row r="16" spans="1:19" x14ac:dyDescent="0.3">
      <c r="A16" s="32" t="s">
        <v>46</v>
      </c>
      <c r="B16" s="34" t="s">
        <v>134</v>
      </c>
      <c r="C16" s="34" t="s">
        <v>135</v>
      </c>
      <c r="D16" s="34" t="s">
        <v>136</v>
      </c>
      <c r="E16" s="34" t="s">
        <v>137</v>
      </c>
      <c r="F16" s="34" t="s">
        <v>95</v>
      </c>
      <c r="G16" s="34" t="s">
        <v>138</v>
      </c>
      <c r="H16" s="34" t="s">
        <v>139</v>
      </c>
      <c r="I16" s="29"/>
    </row>
    <row r="17" spans="1:15" x14ac:dyDescent="0.3">
      <c r="A17" s="30" t="s">
        <v>57</v>
      </c>
      <c r="B17" s="31" t="s">
        <v>147</v>
      </c>
      <c r="C17" s="31" t="s">
        <v>148</v>
      </c>
      <c r="D17" s="31" t="s">
        <v>149</v>
      </c>
      <c r="E17" s="31" t="s">
        <v>150</v>
      </c>
      <c r="F17" s="31" t="s">
        <v>151</v>
      </c>
      <c r="G17" s="31" t="s">
        <v>152</v>
      </c>
      <c r="H17" s="31" t="s">
        <v>153</v>
      </c>
      <c r="I17" s="31" t="s">
        <v>154</v>
      </c>
    </row>
    <row r="18" spans="1:15" x14ac:dyDescent="0.3">
      <c r="A18" s="32" t="s">
        <v>46</v>
      </c>
      <c r="B18" s="34" t="s">
        <v>162</v>
      </c>
      <c r="C18" s="34" t="s">
        <v>163</v>
      </c>
      <c r="D18" s="34" t="s">
        <v>164</v>
      </c>
      <c r="E18" s="34" t="s">
        <v>165</v>
      </c>
      <c r="F18" s="34" t="s">
        <v>51</v>
      </c>
      <c r="G18" s="34" t="s">
        <v>166</v>
      </c>
      <c r="H18" s="34" t="s">
        <v>167</v>
      </c>
      <c r="I18" s="29"/>
    </row>
    <row r="19" spans="1:15" x14ac:dyDescent="0.3">
      <c r="A19" s="32" t="s">
        <v>78</v>
      </c>
      <c r="B19" s="34" t="s">
        <v>175</v>
      </c>
      <c r="C19" s="34" t="s">
        <v>176</v>
      </c>
      <c r="D19" s="34" t="s">
        <v>177</v>
      </c>
      <c r="E19" s="34" t="s">
        <v>128</v>
      </c>
      <c r="F19" s="34" t="s">
        <v>178</v>
      </c>
      <c r="G19" s="34" t="s">
        <v>179</v>
      </c>
      <c r="H19" s="34" t="s">
        <v>180</v>
      </c>
      <c r="I19" s="34" t="s">
        <v>181</v>
      </c>
    </row>
    <row r="20" spans="1:15" x14ac:dyDescent="0.3">
      <c r="A20" s="30" t="s">
        <v>87</v>
      </c>
      <c r="B20" s="31" t="s">
        <v>182</v>
      </c>
      <c r="C20" s="31" t="s">
        <v>182</v>
      </c>
      <c r="D20" s="31" t="s">
        <v>182</v>
      </c>
      <c r="E20" s="31" t="s">
        <v>183</v>
      </c>
      <c r="F20" s="31" t="s">
        <v>183</v>
      </c>
      <c r="G20" s="31" t="s">
        <v>183</v>
      </c>
      <c r="H20" s="31" t="s">
        <v>184</v>
      </c>
      <c r="I20" s="31" t="s">
        <v>185</v>
      </c>
    </row>
    <row r="21" spans="1:15" x14ac:dyDescent="0.3">
      <c r="A21" s="32" t="s">
        <v>46</v>
      </c>
      <c r="B21" s="33" t="s">
        <v>94</v>
      </c>
      <c r="C21" s="33" t="s">
        <v>94</v>
      </c>
      <c r="D21" s="34" t="s">
        <v>186</v>
      </c>
      <c r="E21" s="34" t="s">
        <v>187</v>
      </c>
      <c r="F21" s="34" t="s">
        <v>187</v>
      </c>
      <c r="G21" s="34" t="s">
        <v>187</v>
      </c>
      <c r="H21" s="34" t="s">
        <v>188</v>
      </c>
      <c r="I21" s="29"/>
    </row>
    <row r="23" spans="1:15" x14ac:dyDescent="0.3">
      <c r="A23" s="45" t="s">
        <v>5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</row>
    <row r="24" spans="1:15" x14ac:dyDescent="0.3">
      <c r="A24" s="27" t="s">
        <v>22</v>
      </c>
      <c r="B24" s="28" t="s">
        <v>105</v>
      </c>
      <c r="C24" s="28" t="s">
        <v>106</v>
      </c>
      <c r="D24" s="28" t="s">
        <v>107</v>
      </c>
      <c r="E24" s="28" t="s">
        <v>108</v>
      </c>
      <c r="F24" s="28" t="s">
        <v>109</v>
      </c>
      <c r="G24" s="28" t="s">
        <v>110</v>
      </c>
      <c r="H24" s="28" t="s">
        <v>111</v>
      </c>
      <c r="I24" s="28" t="s">
        <v>33</v>
      </c>
    </row>
    <row r="25" spans="1:15" x14ac:dyDescent="0.3">
      <c r="A25" s="29"/>
      <c r="B25" s="29"/>
      <c r="C25" s="29"/>
      <c r="D25" s="29"/>
      <c r="E25" s="29"/>
      <c r="F25" s="29"/>
      <c r="G25" s="29"/>
      <c r="H25" s="29"/>
      <c r="I25" s="29"/>
    </row>
    <row r="26" spans="1:15" x14ac:dyDescent="0.3">
      <c r="A26" s="30" t="s">
        <v>34</v>
      </c>
      <c r="B26" s="31" t="s">
        <v>192</v>
      </c>
      <c r="C26" s="31" t="s">
        <v>193</v>
      </c>
      <c r="D26" s="31" t="s">
        <v>194</v>
      </c>
      <c r="E26" s="31" t="s">
        <v>195</v>
      </c>
      <c r="F26" s="31" t="s">
        <v>196</v>
      </c>
      <c r="G26" s="31" t="s">
        <v>197</v>
      </c>
      <c r="H26" s="31" t="s">
        <v>198</v>
      </c>
      <c r="I26" s="31" t="s">
        <v>199</v>
      </c>
    </row>
    <row r="27" spans="1:15" x14ac:dyDescent="0.3">
      <c r="A27" s="32" t="s">
        <v>46</v>
      </c>
      <c r="B27" s="36"/>
      <c r="C27" s="36"/>
      <c r="D27" s="36"/>
      <c r="E27" s="34" t="s">
        <v>202</v>
      </c>
      <c r="F27" s="34" t="s">
        <v>203</v>
      </c>
      <c r="G27" s="33" t="s">
        <v>204</v>
      </c>
      <c r="H27" s="34" t="s">
        <v>205</v>
      </c>
      <c r="I27" s="29"/>
    </row>
    <row r="28" spans="1:15" x14ac:dyDescent="0.3">
      <c r="A28" s="30" t="s">
        <v>57</v>
      </c>
      <c r="B28" s="31" t="s">
        <v>208</v>
      </c>
      <c r="C28" s="31" t="s">
        <v>209</v>
      </c>
      <c r="D28" s="31" t="s">
        <v>210</v>
      </c>
      <c r="E28" s="31" t="s">
        <v>211</v>
      </c>
      <c r="F28" s="31" t="s">
        <v>212</v>
      </c>
      <c r="G28" s="31" t="s">
        <v>213</v>
      </c>
      <c r="H28" s="31" t="s">
        <v>210</v>
      </c>
      <c r="I28" s="35"/>
    </row>
    <row r="29" spans="1:15" x14ac:dyDescent="0.3">
      <c r="A29" s="32" t="s">
        <v>46</v>
      </c>
      <c r="B29" s="36"/>
      <c r="C29" s="36"/>
      <c r="D29" s="36"/>
      <c r="E29" s="36"/>
      <c r="F29" s="33" t="s">
        <v>214</v>
      </c>
      <c r="G29" s="34" t="s">
        <v>215</v>
      </c>
      <c r="H29" s="33" t="s">
        <v>94</v>
      </c>
      <c r="I29" s="29"/>
    </row>
    <row r="30" spans="1:15" x14ac:dyDescent="0.3">
      <c r="A30" s="32" t="s">
        <v>78</v>
      </c>
      <c r="B30" s="34" t="s">
        <v>218</v>
      </c>
      <c r="C30" s="34" t="s">
        <v>219</v>
      </c>
      <c r="D30" s="34" t="s">
        <v>220</v>
      </c>
      <c r="E30" s="34" t="s">
        <v>221</v>
      </c>
      <c r="F30" s="34" t="s">
        <v>222</v>
      </c>
      <c r="G30" s="34" t="s">
        <v>223</v>
      </c>
      <c r="H30" s="34" t="s">
        <v>224</v>
      </c>
      <c r="I30" s="36"/>
    </row>
  </sheetData>
  <mergeCells count="2">
    <mergeCell ref="A1:I1"/>
    <mergeCell ref="A23:O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5552-D303-4350-936E-E5A09ADCC6F9}">
  <dimension ref="A1:W130"/>
  <sheetViews>
    <sheetView topLeftCell="B1" zoomScale="60" zoomScaleNormal="60" workbookViewId="0">
      <selection activeCell="A64" sqref="A64:J64"/>
    </sheetView>
  </sheetViews>
  <sheetFormatPr baseColWidth="10" defaultRowHeight="14.4" x14ac:dyDescent="0.3"/>
  <cols>
    <col min="1" max="1" width="11.5546875" style="4"/>
    <col min="5" max="5" width="11.5546875" style="4"/>
    <col min="7" max="7" width="11.5546875" style="4"/>
    <col min="11" max="11" width="2.77734375" customWidth="1"/>
    <col min="12" max="12" width="11.5546875" style="2"/>
    <col min="14" max="14" width="11.5546875" style="2"/>
    <col min="18" max="18" width="11.5546875" style="2"/>
    <col min="22" max="22" width="11.5546875" style="2"/>
  </cols>
  <sheetData>
    <row r="1" spans="1:23" x14ac:dyDescent="0.3">
      <c r="A1" s="4" t="s">
        <v>2</v>
      </c>
      <c r="B1" t="s">
        <v>1</v>
      </c>
      <c r="C1" t="s">
        <v>0</v>
      </c>
      <c r="D1" t="s">
        <v>3</v>
      </c>
      <c r="E1" s="4" t="s">
        <v>4</v>
      </c>
      <c r="F1" t="s">
        <v>1</v>
      </c>
      <c r="G1" s="4" t="s">
        <v>8</v>
      </c>
      <c r="H1" t="s">
        <v>1</v>
      </c>
      <c r="I1" t="s">
        <v>0</v>
      </c>
      <c r="J1" t="s">
        <v>3</v>
      </c>
      <c r="L1" s="2" t="s">
        <v>5</v>
      </c>
      <c r="M1" t="s">
        <v>1</v>
      </c>
      <c r="N1" s="2" t="s">
        <v>6</v>
      </c>
      <c r="O1" t="s">
        <v>1</v>
      </c>
      <c r="P1" t="s">
        <v>0</v>
      </c>
      <c r="Q1" t="s">
        <v>3</v>
      </c>
      <c r="R1" s="2" t="s">
        <v>7</v>
      </c>
      <c r="S1" t="s">
        <v>1</v>
      </c>
      <c r="T1" t="s">
        <v>0</v>
      </c>
      <c r="U1" t="s">
        <v>3</v>
      </c>
      <c r="V1" s="2" t="s">
        <v>9</v>
      </c>
      <c r="W1" t="s">
        <v>1</v>
      </c>
    </row>
    <row r="2" spans="1:23" x14ac:dyDescent="0.3">
      <c r="A2" s="5">
        <v>44333</v>
      </c>
      <c r="B2">
        <v>123.129082</v>
      </c>
      <c r="E2" s="5">
        <v>44333</v>
      </c>
      <c r="F2">
        <v>229.449997</v>
      </c>
      <c r="G2" s="5">
        <v>44333</v>
      </c>
      <c r="H2">
        <v>121.308289</v>
      </c>
      <c r="L2" s="3">
        <v>44333</v>
      </c>
      <c r="M2">
        <v>2.04</v>
      </c>
      <c r="N2" s="3">
        <v>44333</v>
      </c>
      <c r="O2">
        <v>44.807426</v>
      </c>
      <c r="R2" s="3">
        <v>44333</v>
      </c>
      <c r="S2">
        <v>418.39819299999999</v>
      </c>
      <c r="T2" s="1">
        <v>44386</v>
      </c>
      <c r="U2">
        <v>0.59</v>
      </c>
    </row>
    <row r="3" spans="1:23" x14ac:dyDescent="0.3">
      <c r="A3" s="5">
        <v>44334</v>
      </c>
      <c r="B3">
        <v>121.37535099999999</v>
      </c>
      <c r="E3" s="5">
        <v>44334</v>
      </c>
      <c r="F3">
        <v>225.08999600000001</v>
      </c>
      <c r="G3" s="5">
        <v>44334</v>
      </c>
      <c r="H3">
        <v>118.52246100000001</v>
      </c>
      <c r="L3" s="3">
        <v>44334</v>
      </c>
      <c r="M3">
        <v>2.09</v>
      </c>
      <c r="N3" s="3">
        <v>44334</v>
      </c>
      <c r="O3">
        <v>42.965893000000001</v>
      </c>
      <c r="R3" s="3">
        <v>44334</v>
      </c>
      <c r="S3">
        <v>416.413025</v>
      </c>
      <c r="T3" s="1">
        <v>44476</v>
      </c>
      <c r="U3">
        <v>0.68</v>
      </c>
    </row>
    <row r="4" spans="1:23" x14ac:dyDescent="0.3">
      <c r="A4" s="5">
        <v>44335</v>
      </c>
      <c r="B4">
        <v>124.354691</v>
      </c>
      <c r="E4" s="5">
        <v>44335</v>
      </c>
      <c r="F4">
        <v>226</v>
      </c>
      <c r="G4" s="5">
        <v>44335</v>
      </c>
      <c r="H4">
        <v>119.331253</v>
      </c>
      <c r="L4" s="3">
        <v>44335</v>
      </c>
      <c r="M4">
        <v>2.06</v>
      </c>
      <c r="N4" s="3">
        <v>44335</v>
      </c>
      <c r="O4">
        <v>41.429634</v>
      </c>
      <c r="R4" s="3">
        <v>44335</v>
      </c>
      <c r="S4">
        <v>420.17385899999999</v>
      </c>
    </row>
    <row r="5" spans="1:23" x14ac:dyDescent="0.3">
      <c r="A5" s="5">
        <v>44336</v>
      </c>
      <c r="B5">
        <v>129.845032</v>
      </c>
      <c r="E5" s="5">
        <v>44336</v>
      </c>
      <c r="F5">
        <v>233.429993</v>
      </c>
      <c r="G5" s="5">
        <v>44336</v>
      </c>
      <c r="H5">
        <v>119.660759</v>
      </c>
      <c r="L5" s="3">
        <v>44336</v>
      </c>
      <c r="M5">
        <v>2.11</v>
      </c>
      <c r="N5" s="3">
        <v>44336</v>
      </c>
      <c r="O5">
        <v>39.263123</v>
      </c>
      <c r="R5" s="3">
        <v>44336</v>
      </c>
      <c r="S5">
        <v>434.20953400000002</v>
      </c>
    </row>
    <row r="6" spans="1:23" x14ac:dyDescent="0.3">
      <c r="A6" s="5">
        <v>44337</v>
      </c>
      <c r="B6">
        <v>128.200928</v>
      </c>
      <c r="E6" s="5">
        <v>44337</v>
      </c>
      <c r="F6">
        <v>231.41999799999999</v>
      </c>
      <c r="G6" s="5">
        <v>44337</v>
      </c>
      <c r="H6">
        <v>119.67074599999999</v>
      </c>
      <c r="L6" s="3">
        <v>44337</v>
      </c>
      <c r="M6">
        <v>2.08</v>
      </c>
      <c r="N6" s="3">
        <v>44337</v>
      </c>
      <c r="O6">
        <v>39.706271999999998</v>
      </c>
      <c r="R6" s="3">
        <v>44337</v>
      </c>
      <c r="S6">
        <v>432.37402300000002</v>
      </c>
    </row>
    <row r="7" spans="1:23" x14ac:dyDescent="0.3">
      <c r="A7" s="5">
        <v>44340</v>
      </c>
      <c r="B7">
        <v>134.09979200000001</v>
      </c>
      <c r="E7" s="5">
        <v>44340</v>
      </c>
      <c r="F7">
        <v>234</v>
      </c>
      <c r="G7" s="5">
        <v>44340</v>
      </c>
      <c r="H7">
        <v>119.13155399999999</v>
      </c>
      <c r="L7" s="3">
        <v>44340</v>
      </c>
      <c r="M7">
        <v>2.25</v>
      </c>
      <c r="N7" s="3">
        <v>44340</v>
      </c>
      <c r="O7">
        <v>39.991863000000002</v>
      </c>
      <c r="R7" s="3">
        <v>44340</v>
      </c>
      <c r="S7">
        <v>439.33703600000001</v>
      </c>
    </row>
    <row r="8" spans="1:23" x14ac:dyDescent="0.3">
      <c r="A8" s="5">
        <v>44341</v>
      </c>
      <c r="B8">
        <v>137.00936899999999</v>
      </c>
      <c r="E8" s="5">
        <v>44341</v>
      </c>
      <c r="F8">
        <v>236.570007</v>
      </c>
      <c r="G8" s="5">
        <v>44341</v>
      </c>
      <c r="H8">
        <v>119.291313</v>
      </c>
      <c r="L8" s="3">
        <v>44341</v>
      </c>
      <c r="M8">
        <v>2.2999999999999998</v>
      </c>
      <c r="N8" s="3">
        <v>44341</v>
      </c>
      <c r="O8">
        <v>39.588099999999997</v>
      </c>
      <c r="R8" s="3">
        <v>44341</v>
      </c>
      <c r="S8">
        <v>437.92047100000002</v>
      </c>
    </row>
    <row r="9" spans="1:23" x14ac:dyDescent="0.3">
      <c r="A9" s="5">
        <v>44342</v>
      </c>
      <c r="B9">
        <v>136.650024</v>
      </c>
      <c r="C9" s="1">
        <v>44342</v>
      </c>
      <c r="D9">
        <v>0.24</v>
      </c>
      <c r="E9" s="5">
        <v>44342</v>
      </c>
      <c r="F9">
        <v>237.070007</v>
      </c>
      <c r="G9" s="5">
        <v>44342</v>
      </c>
      <c r="H9">
        <v>117.943336</v>
      </c>
      <c r="L9" s="3">
        <v>44342</v>
      </c>
      <c r="M9">
        <v>2.4500000000000002</v>
      </c>
      <c r="N9" s="3">
        <v>44342</v>
      </c>
      <c r="O9">
        <v>41.862938</v>
      </c>
      <c r="R9" s="3">
        <v>44342</v>
      </c>
      <c r="S9">
        <v>441.73117100000002</v>
      </c>
    </row>
    <row r="10" spans="1:23" x14ac:dyDescent="0.3">
      <c r="A10" s="5">
        <v>44343</v>
      </c>
      <c r="B10">
        <v>137.56835899999999</v>
      </c>
      <c r="E10" s="5">
        <v>44343</v>
      </c>
      <c r="F10">
        <v>229.35000600000001</v>
      </c>
      <c r="G10" s="5">
        <v>44343</v>
      </c>
      <c r="H10">
        <v>119.431107</v>
      </c>
      <c r="L10" s="3">
        <v>44343</v>
      </c>
      <c r="M10">
        <v>3.1</v>
      </c>
      <c r="N10" s="3">
        <v>44343</v>
      </c>
      <c r="O10">
        <v>42.335636000000001</v>
      </c>
      <c r="R10" s="3">
        <v>44343</v>
      </c>
      <c r="S10">
        <v>431.05725100000001</v>
      </c>
    </row>
    <row r="11" spans="1:23" x14ac:dyDescent="0.3">
      <c r="A11" s="5">
        <v>44344</v>
      </c>
      <c r="B11">
        <v>137.877792</v>
      </c>
      <c r="E11" s="5">
        <v>44344</v>
      </c>
      <c r="F11">
        <v>228.720001</v>
      </c>
      <c r="G11" s="5">
        <v>44344</v>
      </c>
      <c r="H11">
        <v>119.291313</v>
      </c>
      <c r="L11" s="3">
        <v>44344</v>
      </c>
      <c r="M11">
        <v>3.5</v>
      </c>
      <c r="N11" s="3">
        <v>44344</v>
      </c>
      <c r="O11">
        <v>41.478873999999998</v>
      </c>
      <c r="R11" s="3">
        <v>44344</v>
      </c>
      <c r="S11">
        <v>438.02023300000002</v>
      </c>
    </row>
    <row r="12" spans="1:23" x14ac:dyDescent="0.3">
      <c r="A12" s="5">
        <v>44348</v>
      </c>
      <c r="B12">
        <v>137.95764199999999</v>
      </c>
      <c r="E12" s="5">
        <v>44348</v>
      </c>
      <c r="F12">
        <v>226.41000399999999</v>
      </c>
      <c r="G12" s="5">
        <v>44348</v>
      </c>
      <c r="H12">
        <v>119.201447</v>
      </c>
      <c r="L12" s="3">
        <v>44348</v>
      </c>
      <c r="M12">
        <v>3.73</v>
      </c>
      <c r="N12" s="3">
        <v>44348</v>
      </c>
      <c r="O12">
        <v>42.483353000000001</v>
      </c>
      <c r="R12" s="3">
        <v>44348</v>
      </c>
      <c r="S12">
        <v>437.59130900000002</v>
      </c>
    </row>
    <row r="13" spans="1:23" x14ac:dyDescent="0.3">
      <c r="A13" s="5">
        <v>44349</v>
      </c>
      <c r="B13">
        <v>138.75616500000001</v>
      </c>
      <c r="E13" s="5">
        <v>44349</v>
      </c>
      <c r="F13">
        <v>226.83000200000001</v>
      </c>
      <c r="G13" s="5">
        <v>44349</v>
      </c>
      <c r="H13">
        <v>119.26136</v>
      </c>
      <c r="L13" s="3">
        <v>44349</v>
      </c>
      <c r="M13">
        <v>3.39</v>
      </c>
      <c r="N13" s="3">
        <v>44349</v>
      </c>
      <c r="O13">
        <v>41.892482999999999</v>
      </c>
      <c r="R13" s="3">
        <v>44349</v>
      </c>
      <c r="S13">
        <v>444.35479700000002</v>
      </c>
    </row>
    <row r="14" spans="1:23" x14ac:dyDescent="0.3">
      <c r="A14" s="5">
        <v>44350</v>
      </c>
      <c r="B14">
        <v>136.13098099999999</v>
      </c>
      <c r="E14" s="5">
        <v>44350</v>
      </c>
      <c r="F14">
        <v>221.240005</v>
      </c>
      <c r="G14" s="5">
        <v>44350</v>
      </c>
      <c r="H14">
        <v>118.392662</v>
      </c>
      <c r="L14" s="3">
        <v>44350</v>
      </c>
      <c r="M14">
        <v>3.36</v>
      </c>
      <c r="N14" s="3">
        <v>44350</v>
      </c>
      <c r="O14">
        <v>40.425159000000001</v>
      </c>
      <c r="R14" s="3">
        <v>44350</v>
      </c>
      <c r="S14">
        <v>449.462311</v>
      </c>
    </row>
    <row r="15" spans="1:23" x14ac:dyDescent="0.3">
      <c r="A15" s="5">
        <v>44351</v>
      </c>
      <c r="B15">
        <v>139.59465</v>
      </c>
      <c r="E15" s="5">
        <v>44351</v>
      </c>
      <c r="F15">
        <v>223.30999800000001</v>
      </c>
      <c r="G15" s="5">
        <v>44351</v>
      </c>
      <c r="H15">
        <v>119.18147999999999</v>
      </c>
      <c r="L15" s="3">
        <v>44351</v>
      </c>
      <c r="M15">
        <v>3.51</v>
      </c>
      <c r="N15" s="3">
        <v>44351</v>
      </c>
      <c r="O15">
        <v>38.879063000000002</v>
      </c>
      <c r="R15" s="3">
        <v>44351</v>
      </c>
      <c r="S15">
        <v>460.804596</v>
      </c>
    </row>
    <row r="16" spans="1:23" x14ac:dyDescent="0.3">
      <c r="A16" s="5">
        <v>44354</v>
      </c>
      <c r="B16">
        <v>138.71624800000001</v>
      </c>
      <c r="E16" s="5">
        <v>44354</v>
      </c>
      <c r="F16">
        <v>225.64999399999999</v>
      </c>
      <c r="G16" s="5">
        <v>44354</v>
      </c>
      <c r="H16">
        <v>120.100098</v>
      </c>
      <c r="L16" s="3">
        <v>44354</v>
      </c>
      <c r="M16">
        <v>3.75</v>
      </c>
      <c r="N16" s="3">
        <v>44354</v>
      </c>
      <c r="O16">
        <v>38.770733</v>
      </c>
      <c r="R16" s="3">
        <v>44354</v>
      </c>
      <c r="S16">
        <v>456.09609999999998</v>
      </c>
    </row>
    <row r="17" spans="1:19" x14ac:dyDescent="0.3">
      <c r="A17" s="5">
        <v>44355</v>
      </c>
      <c r="B17">
        <v>135.61192299999999</v>
      </c>
      <c r="E17" s="5">
        <v>44355</v>
      </c>
      <c r="F17">
        <v>224.720001</v>
      </c>
      <c r="G17" s="5">
        <v>44355</v>
      </c>
      <c r="H17">
        <v>122.486526</v>
      </c>
      <c r="L17" s="3">
        <v>44355</v>
      </c>
      <c r="M17">
        <v>3.75</v>
      </c>
      <c r="N17" s="3">
        <v>44355</v>
      </c>
      <c r="O17">
        <v>38.790427999999999</v>
      </c>
      <c r="R17" s="3">
        <v>44355</v>
      </c>
      <c r="S17">
        <v>464.12652600000001</v>
      </c>
    </row>
    <row r="18" spans="1:19" x14ac:dyDescent="0.3">
      <c r="A18" s="5">
        <v>44356</v>
      </c>
      <c r="B18">
        <v>134.40412900000001</v>
      </c>
      <c r="E18" s="5">
        <v>44356</v>
      </c>
      <c r="F18">
        <v>225.46000699999999</v>
      </c>
      <c r="G18" s="5">
        <v>44356</v>
      </c>
      <c r="H18">
        <v>122.826019</v>
      </c>
      <c r="L18" s="3">
        <v>44356</v>
      </c>
      <c r="M18">
        <v>3.78</v>
      </c>
      <c r="N18" s="3">
        <v>44356</v>
      </c>
      <c r="O18">
        <v>38.652560999999999</v>
      </c>
      <c r="R18" s="3">
        <v>44356</v>
      </c>
      <c r="S18">
        <v>467.18899499999998</v>
      </c>
    </row>
    <row r="19" spans="1:19" x14ac:dyDescent="0.3">
      <c r="A19" s="5">
        <v>44357</v>
      </c>
      <c r="B19">
        <v>136.909561</v>
      </c>
      <c r="E19" s="5">
        <v>44357</v>
      </c>
      <c r="F19">
        <v>229.070007</v>
      </c>
      <c r="G19" s="5">
        <v>44357</v>
      </c>
      <c r="H19">
        <v>122.246887</v>
      </c>
      <c r="L19" s="3">
        <v>44357</v>
      </c>
      <c r="M19">
        <v>3.8</v>
      </c>
      <c r="N19" s="3">
        <v>44357</v>
      </c>
      <c r="O19">
        <v>38.691955999999998</v>
      </c>
      <c r="R19" s="3">
        <v>44357</v>
      </c>
      <c r="S19">
        <v>470.18170199999997</v>
      </c>
    </row>
    <row r="20" spans="1:19" x14ac:dyDescent="0.3">
      <c r="A20" s="5">
        <v>44358</v>
      </c>
      <c r="B20">
        <v>136.57019</v>
      </c>
      <c r="E20" s="5">
        <v>44358</v>
      </c>
      <c r="F20">
        <v>230.08999600000001</v>
      </c>
      <c r="G20" s="5">
        <v>44358</v>
      </c>
      <c r="H20">
        <v>124.95283499999999</v>
      </c>
      <c r="L20" s="3">
        <v>44358</v>
      </c>
      <c r="M20">
        <v>3.8</v>
      </c>
      <c r="N20" s="3">
        <v>44358</v>
      </c>
      <c r="O20">
        <v>40.326687</v>
      </c>
      <c r="R20" s="3">
        <v>44358</v>
      </c>
      <c r="S20">
        <v>471.00967400000002</v>
      </c>
    </row>
    <row r="21" spans="1:19" x14ac:dyDescent="0.3">
      <c r="A21" s="5">
        <v>44361</v>
      </c>
      <c r="B21">
        <v>138.776138</v>
      </c>
      <c r="E21" s="5">
        <v>44361</v>
      </c>
      <c r="F21">
        <v>232.279999</v>
      </c>
      <c r="G21" s="5">
        <v>44361</v>
      </c>
      <c r="H21">
        <v>123.385178</v>
      </c>
      <c r="L21" s="3">
        <v>44361</v>
      </c>
      <c r="M21">
        <v>3.65</v>
      </c>
      <c r="N21" s="3">
        <v>44361</v>
      </c>
      <c r="O21">
        <v>40.710746999999998</v>
      </c>
      <c r="R21" s="3">
        <v>44361</v>
      </c>
      <c r="S21">
        <v>475.807953</v>
      </c>
    </row>
    <row r="22" spans="1:19" x14ac:dyDescent="0.3">
      <c r="A22" s="5">
        <v>44362</v>
      </c>
      <c r="B22">
        <v>138.38685599999999</v>
      </c>
      <c r="E22" s="5">
        <v>44362</v>
      </c>
      <c r="F22">
        <v>231.80999800000001</v>
      </c>
      <c r="G22" s="5">
        <v>44362</v>
      </c>
      <c r="H22">
        <v>123.564911</v>
      </c>
      <c r="L22" s="3">
        <v>44362</v>
      </c>
      <c r="M22">
        <v>3.65</v>
      </c>
      <c r="N22" s="3">
        <v>44362</v>
      </c>
      <c r="O22">
        <v>40.287292000000001</v>
      </c>
      <c r="R22" s="3">
        <v>44362</v>
      </c>
      <c r="S22">
        <v>469.56320199999999</v>
      </c>
    </row>
    <row r="23" spans="1:19" x14ac:dyDescent="0.3">
      <c r="A23" s="5">
        <v>44363</v>
      </c>
      <c r="B23">
        <v>136.729874</v>
      </c>
      <c r="E23" s="5">
        <v>44363</v>
      </c>
      <c r="F23">
        <v>230.199997</v>
      </c>
      <c r="G23" s="5">
        <v>44363</v>
      </c>
      <c r="H23">
        <v>123.055672</v>
      </c>
      <c r="L23" s="3">
        <v>44363</v>
      </c>
      <c r="M23">
        <v>3.6</v>
      </c>
      <c r="N23" s="3">
        <v>44363</v>
      </c>
      <c r="O23">
        <v>41.656135999999996</v>
      </c>
      <c r="R23" s="3">
        <v>44363</v>
      </c>
      <c r="S23">
        <v>468.19656400000002</v>
      </c>
    </row>
    <row r="24" spans="1:19" x14ac:dyDescent="0.3">
      <c r="A24" s="5">
        <v>44364</v>
      </c>
      <c r="B24">
        <v>137.069275</v>
      </c>
      <c r="E24" s="5">
        <v>44364</v>
      </c>
      <c r="F24">
        <v>235.03999300000001</v>
      </c>
      <c r="G24" s="5">
        <v>44364</v>
      </c>
      <c r="H24">
        <v>122.077141</v>
      </c>
      <c r="L24" s="3">
        <v>44364</v>
      </c>
      <c r="M24">
        <v>3.55</v>
      </c>
      <c r="N24" s="3">
        <v>44364</v>
      </c>
      <c r="O24">
        <v>41.301613000000003</v>
      </c>
      <c r="R24" s="3">
        <v>44364</v>
      </c>
      <c r="S24">
        <v>473.57342499999999</v>
      </c>
    </row>
    <row r="25" spans="1:19" x14ac:dyDescent="0.3">
      <c r="A25" s="5">
        <v>44365</v>
      </c>
      <c r="B25">
        <v>130.99037200000001</v>
      </c>
      <c r="E25" s="5">
        <v>44365</v>
      </c>
      <c r="F25">
        <v>236.490005</v>
      </c>
      <c r="G25" s="5">
        <v>44365</v>
      </c>
      <c r="H25">
        <v>115.996246</v>
      </c>
      <c r="L25" s="3">
        <v>44365</v>
      </c>
      <c r="M25">
        <v>3.4</v>
      </c>
      <c r="N25" s="3">
        <v>44365</v>
      </c>
      <c r="O25">
        <v>39.54871</v>
      </c>
      <c r="R25" s="3">
        <v>44365</v>
      </c>
      <c r="S25">
        <v>472.24667399999998</v>
      </c>
    </row>
    <row r="26" spans="1:19" x14ac:dyDescent="0.3">
      <c r="A26" s="5">
        <v>44368</v>
      </c>
      <c r="B26">
        <v>132.80706799999999</v>
      </c>
      <c r="E26" s="5">
        <v>44368</v>
      </c>
      <c r="F26">
        <v>236.929993</v>
      </c>
      <c r="G26" s="5">
        <v>44368</v>
      </c>
      <c r="H26">
        <v>118.822014</v>
      </c>
      <c r="L26" s="3">
        <v>44368</v>
      </c>
      <c r="M26">
        <v>3.45</v>
      </c>
      <c r="N26" s="3">
        <v>44368</v>
      </c>
      <c r="O26">
        <v>41.301613000000003</v>
      </c>
      <c r="R26" s="3">
        <v>44368</v>
      </c>
      <c r="S26">
        <v>476.73568699999998</v>
      </c>
    </row>
    <row r="27" spans="1:19" x14ac:dyDescent="0.3">
      <c r="A27" s="5">
        <v>44369</v>
      </c>
      <c r="B27">
        <v>133.19635</v>
      </c>
      <c r="E27" s="5">
        <v>44369</v>
      </c>
      <c r="F27">
        <v>238.970001</v>
      </c>
      <c r="G27" s="5">
        <v>44369</v>
      </c>
      <c r="H27">
        <v>120.26984400000001</v>
      </c>
      <c r="L27" s="3">
        <v>44369</v>
      </c>
      <c r="M27">
        <v>3.4</v>
      </c>
      <c r="N27" s="3">
        <v>44369</v>
      </c>
      <c r="O27">
        <v>42.207611</v>
      </c>
      <c r="R27" s="3">
        <v>44369</v>
      </c>
      <c r="S27">
        <v>476.396545</v>
      </c>
    </row>
    <row r="28" spans="1:19" x14ac:dyDescent="0.3">
      <c r="A28" s="5">
        <v>44370</v>
      </c>
      <c r="B28">
        <v>135.25259399999999</v>
      </c>
      <c r="E28" s="5">
        <v>44370</v>
      </c>
      <c r="F28">
        <v>238.69000199999999</v>
      </c>
      <c r="G28" s="5">
        <v>44370</v>
      </c>
      <c r="H28">
        <v>119.590858</v>
      </c>
      <c r="L28" s="3">
        <v>44370</v>
      </c>
      <c r="M28">
        <v>3.33</v>
      </c>
      <c r="N28" s="3">
        <v>44370</v>
      </c>
      <c r="O28">
        <v>43.487827000000003</v>
      </c>
      <c r="R28" s="3">
        <v>44370</v>
      </c>
      <c r="S28">
        <v>477.42401100000001</v>
      </c>
    </row>
    <row r="29" spans="1:19" x14ac:dyDescent="0.3">
      <c r="A29" s="5">
        <v>44371</v>
      </c>
      <c r="B29">
        <v>138.00753800000001</v>
      </c>
      <c r="E29" s="5">
        <v>44371</v>
      </c>
      <c r="F29">
        <v>241.71000699999999</v>
      </c>
      <c r="G29" s="5">
        <v>44371</v>
      </c>
      <c r="H29">
        <v>122.576393</v>
      </c>
      <c r="L29" s="3">
        <v>44371</v>
      </c>
      <c r="M29">
        <v>3.23</v>
      </c>
      <c r="N29" s="3">
        <v>44371</v>
      </c>
      <c r="O29">
        <v>44.718795999999998</v>
      </c>
      <c r="R29" s="3">
        <v>44371</v>
      </c>
      <c r="S29">
        <v>481.44418300000001</v>
      </c>
    </row>
    <row r="30" spans="1:19" x14ac:dyDescent="0.3">
      <c r="A30" s="5">
        <v>44372</v>
      </c>
      <c r="B30">
        <v>135.94132999999999</v>
      </c>
      <c r="E30" s="5">
        <v>44372</v>
      </c>
      <c r="F30">
        <v>243</v>
      </c>
      <c r="G30" s="5">
        <v>44372</v>
      </c>
      <c r="H30">
        <v>122.875938</v>
      </c>
      <c r="L30" s="3">
        <v>44372</v>
      </c>
      <c r="M30">
        <v>3.77</v>
      </c>
      <c r="N30" s="3">
        <v>44372</v>
      </c>
      <c r="O30">
        <v>45.802052000000003</v>
      </c>
      <c r="R30" s="3">
        <v>44372</v>
      </c>
      <c r="S30">
        <v>484.90576199999998</v>
      </c>
    </row>
    <row r="31" spans="1:19" x14ac:dyDescent="0.3">
      <c r="A31" s="5">
        <v>44375</v>
      </c>
      <c r="B31">
        <v>140.732574</v>
      </c>
      <c r="E31" s="5">
        <v>44375</v>
      </c>
      <c r="F31">
        <v>242.91000399999999</v>
      </c>
      <c r="G31" s="5">
        <v>44375</v>
      </c>
      <c r="H31">
        <v>119.870453</v>
      </c>
      <c r="L31" s="3">
        <v>44375</v>
      </c>
      <c r="M31">
        <v>3.8</v>
      </c>
      <c r="N31" s="3">
        <v>44375</v>
      </c>
      <c r="O31">
        <v>45.171795000000003</v>
      </c>
      <c r="R31" s="3">
        <v>44375</v>
      </c>
      <c r="S31">
        <v>485.80352800000003</v>
      </c>
    </row>
    <row r="32" spans="1:19" x14ac:dyDescent="0.3">
      <c r="A32" s="5">
        <v>44376</v>
      </c>
      <c r="B32">
        <v>141.66085799999999</v>
      </c>
      <c r="E32" s="5">
        <v>44376</v>
      </c>
      <c r="F32">
        <v>246.38999899999999</v>
      </c>
      <c r="G32" s="5">
        <v>44376</v>
      </c>
      <c r="H32">
        <v>120.629311</v>
      </c>
      <c r="L32" s="3">
        <v>44376</v>
      </c>
      <c r="M32">
        <v>3.77</v>
      </c>
      <c r="N32" s="3">
        <v>44376</v>
      </c>
      <c r="O32">
        <v>45.949772000000003</v>
      </c>
      <c r="R32" s="3">
        <v>44376</v>
      </c>
      <c r="S32">
        <v>490.202789</v>
      </c>
    </row>
    <row r="33" spans="1:19" x14ac:dyDescent="0.3">
      <c r="A33" s="5">
        <v>44377</v>
      </c>
      <c r="B33">
        <v>142.139984</v>
      </c>
      <c r="E33" s="5">
        <v>44377</v>
      </c>
      <c r="F33">
        <v>238.740005</v>
      </c>
      <c r="G33" s="5">
        <v>44377</v>
      </c>
      <c r="H33">
        <v>121.857468</v>
      </c>
      <c r="L33" s="3">
        <v>44377</v>
      </c>
      <c r="M33">
        <v>3.78</v>
      </c>
      <c r="N33" s="3">
        <v>44377</v>
      </c>
      <c r="O33">
        <v>48.992736999999998</v>
      </c>
      <c r="R33" s="3">
        <v>44377</v>
      </c>
      <c r="S33">
        <v>488.97582999999997</v>
      </c>
    </row>
    <row r="34" spans="1:19" x14ac:dyDescent="0.3">
      <c r="A34" s="5">
        <v>44378</v>
      </c>
      <c r="B34">
        <v>137.698105</v>
      </c>
      <c r="E34" s="5">
        <v>44378</v>
      </c>
      <c r="F34">
        <v>235.509995</v>
      </c>
      <c r="G34" s="5">
        <v>44378</v>
      </c>
      <c r="H34">
        <v>123.944344</v>
      </c>
      <c r="L34" s="3">
        <v>44378</v>
      </c>
      <c r="M34">
        <v>3.82</v>
      </c>
      <c r="N34" s="3">
        <v>44378</v>
      </c>
      <c r="O34">
        <v>49.376801</v>
      </c>
      <c r="R34" s="3">
        <v>44378</v>
      </c>
      <c r="S34">
        <v>489.85363799999999</v>
      </c>
    </row>
    <row r="35" spans="1:19" x14ac:dyDescent="0.3">
      <c r="A35" s="5">
        <v>44379</v>
      </c>
      <c r="B35">
        <v>137.90772999999999</v>
      </c>
      <c r="E35" s="5">
        <v>44379</v>
      </c>
      <c r="F35">
        <v>238.300003</v>
      </c>
      <c r="G35" s="5">
        <v>44379</v>
      </c>
      <c r="H35">
        <v>123.834503</v>
      </c>
      <c r="L35" s="3">
        <v>44379</v>
      </c>
      <c r="M35">
        <v>3.75</v>
      </c>
      <c r="N35" s="3">
        <v>44379</v>
      </c>
      <c r="O35">
        <v>48.687454000000002</v>
      </c>
      <c r="R35" s="3">
        <v>44379</v>
      </c>
      <c r="S35">
        <v>496.42764299999999</v>
      </c>
    </row>
    <row r="36" spans="1:19" x14ac:dyDescent="0.3">
      <c r="A36" s="5">
        <v>44383</v>
      </c>
      <c r="B36">
        <v>136.53024300000001</v>
      </c>
      <c r="E36" s="5">
        <v>44383</v>
      </c>
      <c r="F36">
        <v>238.550003</v>
      </c>
      <c r="G36" s="5">
        <v>44383</v>
      </c>
      <c r="H36">
        <v>124.922882</v>
      </c>
      <c r="L36" s="3">
        <v>44383</v>
      </c>
      <c r="M36">
        <v>3.71</v>
      </c>
      <c r="N36" s="3">
        <v>44383</v>
      </c>
      <c r="O36">
        <v>46.156573999999999</v>
      </c>
      <c r="R36" s="3">
        <v>44383</v>
      </c>
      <c r="S36">
        <v>499.749481</v>
      </c>
    </row>
    <row r="37" spans="1:19" x14ac:dyDescent="0.3">
      <c r="A37" s="5">
        <v>44384</v>
      </c>
      <c r="B37">
        <v>134.62373400000001</v>
      </c>
      <c r="E37" s="5">
        <v>44384</v>
      </c>
      <c r="F37">
        <v>238.64999399999999</v>
      </c>
      <c r="G37" s="5">
        <v>44384</v>
      </c>
      <c r="H37">
        <v>124.11409</v>
      </c>
      <c r="L37" s="3">
        <v>44384</v>
      </c>
      <c r="M37">
        <v>3.72</v>
      </c>
      <c r="N37" s="3">
        <v>44384</v>
      </c>
      <c r="O37">
        <v>44.738491000000003</v>
      </c>
      <c r="R37" s="3">
        <v>44384</v>
      </c>
      <c r="S37">
        <v>504.85702500000002</v>
      </c>
    </row>
    <row r="38" spans="1:19" x14ac:dyDescent="0.3">
      <c r="A38" s="5">
        <v>44385</v>
      </c>
      <c r="B38">
        <v>132.28801000000001</v>
      </c>
      <c r="E38" s="5">
        <v>44385</v>
      </c>
      <c r="F38">
        <v>237.08999600000001</v>
      </c>
      <c r="G38" s="5">
        <v>44385</v>
      </c>
      <c r="H38">
        <v>121.77758799999999</v>
      </c>
      <c r="L38" s="3">
        <v>44385</v>
      </c>
      <c r="M38">
        <v>3.8</v>
      </c>
      <c r="N38" s="3">
        <v>44385</v>
      </c>
      <c r="O38">
        <v>44.177169999999997</v>
      </c>
      <c r="R38" s="3">
        <v>44385</v>
      </c>
      <c r="S38">
        <v>504.85702500000002</v>
      </c>
    </row>
    <row r="39" spans="1:19" x14ac:dyDescent="0.3">
      <c r="A39" s="5">
        <v>44386</v>
      </c>
      <c r="B39">
        <v>134.653671</v>
      </c>
      <c r="E39" s="5">
        <v>44386</v>
      </c>
      <c r="F39">
        <v>239.94000199999999</v>
      </c>
      <c r="G39" s="5">
        <v>44386</v>
      </c>
      <c r="H39">
        <v>124.852982</v>
      </c>
      <c r="L39" s="3">
        <v>44386</v>
      </c>
      <c r="M39">
        <v>3.89</v>
      </c>
      <c r="N39" s="3">
        <v>44386</v>
      </c>
      <c r="O39">
        <v>46.717899000000003</v>
      </c>
      <c r="R39" s="3">
        <v>44386</v>
      </c>
      <c r="S39">
        <v>503.28900099999998</v>
      </c>
    </row>
    <row r="40" spans="1:19" x14ac:dyDescent="0.3">
      <c r="A40" s="5">
        <v>44389</v>
      </c>
      <c r="B40">
        <v>136.550217</v>
      </c>
      <c r="E40" s="5">
        <v>44389</v>
      </c>
      <c r="F40">
        <v>236.38999899999999</v>
      </c>
      <c r="G40" s="5">
        <v>44389</v>
      </c>
      <c r="H40">
        <v>125.76161999999999</v>
      </c>
      <c r="L40" s="3">
        <v>44389</v>
      </c>
      <c r="M40">
        <v>3.9</v>
      </c>
      <c r="N40" s="3">
        <v>44389</v>
      </c>
      <c r="O40">
        <v>47.131504</v>
      </c>
      <c r="R40" s="3">
        <v>44389</v>
      </c>
      <c r="S40">
        <v>504.45755000000003</v>
      </c>
    </row>
    <row r="41" spans="1:19" x14ac:dyDescent="0.3">
      <c r="A41" s="5">
        <v>44390</v>
      </c>
      <c r="B41">
        <v>136.04113799999999</v>
      </c>
      <c r="E41" s="5">
        <v>44390</v>
      </c>
      <c r="F41">
        <v>232.990005</v>
      </c>
      <c r="G41" s="5">
        <v>44390</v>
      </c>
      <c r="H41">
        <v>124.443596</v>
      </c>
      <c r="L41" s="3">
        <v>44390</v>
      </c>
      <c r="M41">
        <v>4.1399999999999997</v>
      </c>
      <c r="N41" s="3">
        <v>44390</v>
      </c>
      <c r="O41">
        <v>45.989162</v>
      </c>
      <c r="R41" s="3">
        <v>44390</v>
      </c>
      <c r="S41">
        <v>506.045502</v>
      </c>
    </row>
    <row r="42" spans="1:19" x14ac:dyDescent="0.3">
      <c r="A42" s="5">
        <v>44391</v>
      </c>
      <c r="B42">
        <v>135.40231299999999</v>
      </c>
      <c r="E42" s="5">
        <v>44391</v>
      </c>
      <c r="F42">
        <v>232.029999</v>
      </c>
      <c r="G42" s="5">
        <v>44391</v>
      </c>
      <c r="H42">
        <v>124.07415</v>
      </c>
      <c r="L42" s="3">
        <v>44391</v>
      </c>
      <c r="M42">
        <v>4</v>
      </c>
      <c r="N42" s="3">
        <v>44391</v>
      </c>
      <c r="O42">
        <v>45.513103000000001</v>
      </c>
      <c r="P42" s="1">
        <v>44391</v>
      </c>
      <c r="Q42">
        <v>0.33</v>
      </c>
      <c r="R42" s="3">
        <v>44391</v>
      </c>
      <c r="S42">
        <v>504.91693099999998</v>
      </c>
    </row>
    <row r="43" spans="1:19" x14ac:dyDescent="0.3">
      <c r="A43" s="5">
        <v>44392</v>
      </c>
      <c r="B43">
        <v>132.95678699999999</v>
      </c>
      <c r="E43" s="5">
        <v>44392</v>
      </c>
      <c r="F43">
        <v>228.699997</v>
      </c>
      <c r="G43" s="5">
        <v>44392</v>
      </c>
      <c r="H43">
        <v>123.66476400000001</v>
      </c>
      <c r="L43" s="3">
        <v>44392</v>
      </c>
      <c r="M43">
        <v>3.72</v>
      </c>
      <c r="N43" s="3">
        <v>44392</v>
      </c>
      <c r="O43">
        <v>44.670085999999998</v>
      </c>
      <c r="R43" s="3">
        <v>44392</v>
      </c>
      <c r="S43">
        <v>502.52999899999998</v>
      </c>
    </row>
    <row r="44" spans="1:19" x14ac:dyDescent="0.3">
      <c r="A44" s="5">
        <v>44393</v>
      </c>
      <c r="B44">
        <v>127.94594600000001</v>
      </c>
      <c r="E44" s="5">
        <v>44393</v>
      </c>
      <c r="F44">
        <v>227.529999</v>
      </c>
      <c r="G44" s="5">
        <v>44393</v>
      </c>
      <c r="H44">
        <v>123.61483800000001</v>
      </c>
      <c r="L44" s="3">
        <v>44393</v>
      </c>
      <c r="M44">
        <v>3.66</v>
      </c>
      <c r="N44" s="3">
        <v>44393</v>
      </c>
      <c r="O44">
        <v>42.230288999999999</v>
      </c>
      <c r="R44" s="3">
        <v>44393</v>
      </c>
      <c r="S44">
        <v>500.87210099999999</v>
      </c>
    </row>
    <row r="45" spans="1:19" x14ac:dyDescent="0.3">
      <c r="A45" s="5">
        <v>44396</v>
      </c>
      <c r="B45">
        <v>128.38514699999999</v>
      </c>
      <c r="E45" s="5">
        <v>44396</v>
      </c>
      <c r="F45">
        <v>226.14999399999999</v>
      </c>
      <c r="G45" s="5">
        <v>44396</v>
      </c>
      <c r="H45">
        <v>121.298309</v>
      </c>
      <c r="L45" s="3">
        <v>44396</v>
      </c>
      <c r="M45">
        <v>3.45</v>
      </c>
      <c r="N45" s="3">
        <v>44396</v>
      </c>
      <c r="O45">
        <v>41.397190000000002</v>
      </c>
      <c r="R45" s="3">
        <v>44396</v>
      </c>
      <c r="S45">
        <v>498.14556900000002</v>
      </c>
    </row>
    <row r="46" spans="1:19" x14ac:dyDescent="0.3">
      <c r="A46" s="5">
        <v>44397</v>
      </c>
      <c r="B46">
        <v>131.72903400000001</v>
      </c>
      <c r="E46" s="5">
        <v>44397</v>
      </c>
      <c r="F46">
        <v>230.83000200000001</v>
      </c>
      <c r="G46" s="5">
        <v>44397</v>
      </c>
      <c r="H46">
        <v>125.79158</v>
      </c>
      <c r="L46" s="3">
        <v>44397</v>
      </c>
      <c r="M46">
        <v>3.7</v>
      </c>
      <c r="N46" s="3">
        <v>44397</v>
      </c>
      <c r="O46">
        <v>42.904701000000003</v>
      </c>
      <c r="R46" s="3">
        <v>44397</v>
      </c>
      <c r="S46">
        <v>507.913116</v>
      </c>
    </row>
    <row r="47" spans="1:19" x14ac:dyDescent="0.3">
      <c r="A47" s="5">
        <v>44398</v>
      </c>
      <c r="B47">
        <v>137.74801600000001</v>
      </c>
      <c r="E47" s="5">
        <v>44398</v>
      </c>
      <c r="F47">
        <v>237.36000100000001</v>
      </c>
      <c r="G47" s="5">
        <v>44398</v>
      </c>
      <c r="H47">
        <v>126.889931</v>
      </c>
      <c r="L47" s="3">
        <v>44398</v>
      </c>
      <c r="M47">
        <v>4.25</v>
      </c>
      <c r="N47" s="3">
        <v>44398</v>
      </c>
      <c r="O47">
        <v>43.658462999999998</v>
      </c>
      <c r="R47" s="3">
        <v>44398</v>
      </c>
      <c r="S47">
        <v>513.79565400000001</v>
      </c>
    </row>
    <row r="48" spans="1:19" x14ac:dyDescent="0.3">
      <c r="A48" s="5">
        <v>44399</v>
      </c>
      <c r="B48">
        <v>136.92950400000001</v>
      </c>
      <c r="E48" s="5">
        <v>44399</v>
      </c>
      <c r="F48">
        <v>237.91999799999999</v>
      </c>
      <c r="G48" s="5">
        <v>44399</v>
      </c>
      <c r="H48">
        <v>126.181</v>
      </c>
      <c r="L48" s="3">
        <v>44399</v>
      </c>
      <c r="M48">
        <v>4.45</v>
      </c>
      <c r="N48" s="3">
        <v>44399</v>
      </c>
      <c r="O48">
        <v>42.597251999999997</v>
      </c>
      <c r="R48" s="3">
        <v>44399</v>
      </c>
      <c r="S48">
        <v>520.64691200000004</v>
      </c>
    </row>
    <row r="49" spans="1:23" x14ac:dyDescent="0.3">
      <c r="A49" s="5">
        <v>44400</v>
      </c>
      <c r="B49">
        <v>138.17723100000001</v>
      </c>
      <c r="E49" s="5">
        <v>44400</v>
      </c>
      <c r="F49">
        <v>240.39999399999999</v>
      </c>
      <c r="G49" s="5">
        <v>44400</v>
      </c>
      <c r="H49">
        <v>129.66577100000001</v>
      </c>
      <c r="L49" s="3">
        <v>44400</v>
      </c>
      <c r="M49">
        <v>4.75</v>
      </c>
      <c r="N49" s="3">
        <v>44400</v>
      </c>
      <c r="O49">
        <v>42.845196000000001</v>
      </c>
      <c r="R49" s="3">
        <v>44400</v>
      </c>
      <c r="S49">
        <v>527.75787400000002</v>
      </c>
      <c r="V49" s="3">
        <v>44400</v>
      </c>
      <c r="W49">
        <v>8</v>
      </c>
    </row>
    <row r="50" spans="1:23" x14ac:dyDescent="0.3">
      <c r="A50" s="5">
        <v>44403</v>
      </c>
      <c r="B50">
        <v>138.22714199999999</v>
      </c>
      <c r="E50" s="5">
        <v>44403</v>
      </c>
      <c r="F50">
        <v>238.61000100000001</v>
      </c>
      <c r="G50" s="5">
        <v>44403</v>
      </c>
      <c r="H50">
        <v>129.715698</v>
      </c>
      <c r="L50" s="3">
        <v>44403</v>
      </c>
      <c r="M50">
        <v>4.8899999999999997</v>
      </c>
      <c r="N50" s="3">
        <v>44403</v>
      </c>
      <c r="O50">
        <v>43.370842000000003</v>
      </c>
      <c r="R50" s="3">
        <v>44403</v>
      </c>
      <c r="S50">
        <v>528.63671899999997</v>
      </c>
      <c r="V50" s="3">
        <v>44403</v>
      </c>
      <c r="W50">
        <v>8.2899999999999991</v>
      </c>
    </row>
    <row r="51" spans="1:23" x14ac:dyDescent="0.3">
      <c r="A51" s="5">
        <v>44404</v>
      </c>
      <c r="B51">
        <v>134.653671</v>
      </c>
      <c r="E51" s="5">
        <v>44404</v>
      </c>
      <c r="F51">
        <v>230.66000399999999</v>
      </c>
      <c r="G51" s="5">
        <v>44404</v>
      </c>
      <c r="H51">
        <v>127.71869700000001</v>
      </c>
      <c r="L51" s="3">
        <v>44404</v>
      </c>
      <c r="M51">
        <v>4.8</v>
      </c>
      <c r="N51" s="3">
        <v>44404</v>
      </c>
      <c r="O51">
        <v>42.260044000000001</v>
      </c>
      <c r="R51" s="3">
        <v>44404</v>
      </c>
      <c r="S51">
        <v>522.24487299999998</v>
      </c>
      <c r="V51" s="3">
        <v>44404</v>
      </c>
      <c r="W51">
        <v>7.33</v>
      </c>
    </row>
    <row r="52" spans="1:23" x14ac:dyDescent="0.3">
      <c r="A52" s="5">
        <v>44405</v>
      </c>
      <c r="B52">
        <v>136.959473</v>
      </c>
      <c r="E52" s="5">
        <v>44405</v>
      </c>
      <c r="F52">
        <v>234.38999899999999</v>
      </c>
      <c r="G52" s="5">
        <v>44405</v>
      </c>
      <c r="H52">
        <v>130.76412999999999</v>
      </c>
      <c r="L52" s="3">
        <v>44405</v>
      </c>
      <c r="M52">
        <v>4.88</v>
      </c>
      <c r="N52" s="3">
        <v>44405</v>
      </c>
      <c r="O52">
        <v>42.051769</v>
      </c>
      <c r="R52" s="3">
        <v>44405</v>
      </c>
      <c r="S52">
        <v>522.43463099999997</v>
      </c>
      <c r="V52" s="3">
        <v>44405</v>
      </c>
      <c r="W52">
        <v>7.07</v>
      </c>
    </row>
    <row r="53" spans="1:23" x14ac:dyDescent="0.3">
      <c r="A53" s="5">
        <v>44406</v>
      </c>
      <c r="B53">
        <v>137.248932</v>
      </c>
      <c r="E53" s="5">
        <v>44406</v>
      </c>
      <c r="F53">
        <v>235.25</v>
      </c>
      <c r="G53" s="5">
        <v>44406</v>
      </c>
      <c r="H53">
        <v>129.79557800000001</v>
      </c>
      <c r="L53" s="3">
        <v>44406</v>
      </c>
      <c r="M53">
        <v>4.96</v>
      </c>
      <c r="N53" s="3">
        <v>44406</v>
      </c>
      <c r="O53">
        <v>41.823653999999998</v>
      </c>
      <c r="R53" s="3">
        <v>44406</v>
      </c>
      <c r="S53">
        <v>524.84155299999998</v>
      </c>
      <c r="V53" s="3">
        <v>44406</v>
      </c>
      <c r="W53">
        <v>6.8</v>
      </c>
    </row>
    <row r="54" spans="1:23" x14ac:dyDescent="0.3">
      <c r="A54" s="5">
        <v>44407</v>
      </c>
      <c r="B54">
        <v>139.67448400000001</v>
      </c>
      <c r="E54" s="5">
        <v>44407</v>
      </c>
      <c r="F54">
        <v>234.39999399999999</v>
      </c>
      <c r="G54" s="5">
        <v>44407</v>
      </c>
      <c r="H54">
        <v>133.32029700000001</v>
      </c>
      <c r="L54" s="3">
        <v>44407</v>
      </c>
      <c r="M54">
        <v>4.9400000000000004</v>
      </c>
      <c r="N54" s="3">
        <v>44407</v>
      </c>
      <c r="O54">
        <v>41.734397999999999</v>
      </c>
      <c r="R54" s="3">
        <v>44407</v>
      </c>
      <c r="S54">
        <v>529.29589799999997</v>
      </c>
      <c r="V54" s="3">
        <v>44407</v>
      </c>
      <c r="W54">
        <v>7</v>
      </c>
    </row>
    <row r="55" spans="1:23" x14ac:dyDescent="0.3">
      <c r="A55" s="5">
        <v>44410</v>
      </c>
      <c r="B55">
        <v>141.75070199999999</v>
      </c>
      <c r="E55" s="5">
        <v>44410</v>
      </c>
      <c r="F55">
        <v>233.64999399999999</v>
      </c>
      <c r="G55" s="5">
        <v>44410</v>
      </c>
      <c r="H55">
        <v>131.562927</v>
      </c>
      <c r="L55" s="3">
        <v>44410</v>
      </c>
      <c r="M55">
        <v>5.01</v>
      </c>
      <c r="N55" s="3">
        <v>44410</v>
      </c>
      <c r="O55">
        <v>41.922835999999997</v>
      </c>
      <c r="R55" s="3">
        <v>44410</v>
      </c>
      <c r="S55">
        <v>526.83905000000004</v>
      </c>
      <c r="V55" s="3">
        <v>44410</v>
      </c>
      <c r="W55">
        <v>7.01</v>
      </c>
    </row>
    <row r="56" spans="1:23" x14ac:dyDescent="0.3">
      <c r="A56" s="5">
        <v>44411</v>
      </c>
      <c r="B56">
        <v>141.90043600000001</v>
      </c>
      <c r="E56" s="5">
        <v>44411</v>
      </c>
      <c r="F56">
        <v>235.36000100000001</v>
      </c>
      <c r="G56" s="5">
        <v>44411</v>
      </c>
      <c r="H56">
        <v>133.55993699999999</v>
      </c>
      <c r="L56" s="3">
        <v>44411</v>
      </c>
      <c r="M56">
        <v>5.08</v>
      </c>
      <c r="N56" s="3">
        <v>44411</v>
      </c>
      <c r="O56">
        <v>42.736099000000003</v>
      </c>
      <c r="R56" s="3">
        <v>44411</v>
      </c>
      <c r="S56">
        <v>529.50561500000003</v>
      </c>
      <c r="V56" s="3">
        <v>44411</v>
      </c>
      <c r="W56">
        <v>7</v>
      </c>
    </row>
    <row r="57" spans="1:23" x14ac:dyDescent="0.3">
      <c r="A57" s="5">
        <v>44412</v>
      </c>
      <c r="B57">
        <v>142.49932899999999</v>
      </c>
      <c r="E57" s="5">
        <v>44412</v>
      </c>
      <c r="F57">
        <v>232.229996</v>
      </c>
      <c r="G57" s="5">
        <v>44412</v>
      </c>
      <c r="H57">
        <v>133.14056400000001</v>
      </c>
      <c r="L57" s="3">
        <v>44412</v>
      </c>
      <c r="M57">
        <v>4.9000000000000004</v>
      </c>
      <c r="N57" s="3">
        <v>44412</v>
      </c>
      <c r="O57">
        <v>40.266548</v>
      </c>
      <c r="R57" s="3">
        <v>44412</v>
      </c>
      <c r="S57">
        <v>535.37817399999994</v>
      </c>
      <c r="V57" s="3">
        <v>44412</v>
      </c>
      <c r="W57">
        <v>7.03</v>
      </c>
    </row>
    <row r="58" spans="1:23" x14ac:dyDescent="0.3">
      <c r="A58" s="5">
        <v>44413</v>
      </c>
      <c r="B58">
        <v>142.010223</v>
      </c>
      <c r="E58" s="5">
        <v>44413</v>
      </c>
      <c r="F58">
        <v>236</v>
      </c>
      <c r="G58" s="5">
        <v>44413</v>
      </c>
      <c r="H58">
        <v>135.337265</v>
      </c>
      <c r="L58" s="3">
        <v>44413</v>
      </c>
      <c r="M58">
        <v>4.92</v>
      </c>
      <c r="N58" s="3">
        <v>44413</v>
      </c>
      <c r="O58">
        <v>41.724476000000003</v>
      </c>
      <c r="R58" s="3">
        <v>44413</v>
      </c>
      <c r="S58">
        <v>537.32568400000002</v>
      </c>
      <c r="V58" s="3">
        <v>44413</v>
      </c>
      <c r="W58">
        <v>7.24</v>
      </c>
    </row>
    <row r="59" spans="1:23" x14ac:dyDescent="0.3">
      <c r="A59" s="5">
        <v>44414</v>
      </c>
      <c r="B59">
        <v>142.38952599999999</v>
      </c>
      <c r="E59" s="5">
        <v>44414</v>
      </c>
      <c r="F59">
        <v>235.720001</v>
      </c>
      <c r="G59" s="5">
        <v>44414</v>
      </c>
      <c r="H59">
        <v>135.87647999999999</v>
      </c>
      <c r="L59" s="3">
        <v>44414</v>
      </c>
      <c r="M59">
        <v>4.8600000000000003</v>
      </c>
      <c r="N59" s="3">
        <v>44414</v>
      </c>
      <c r="O59">
        <v>42.736099000000003</v>
      </c>
      <c r="R59" s="3">
        <v>44414</v>
      </c>
      <c r="S59">
        <v>533.61035200000003</v>
      </c>
      <c r="V59" s="3">
        <v>44414</v>
      </c>
      <c r="W59">
        <v>7.23</v>
      </c>
    </row>
    <row r="60" spans="1:23" x14ac:dyDescent="0.3">
      <c r="A60" s="5">
        <v>44417</v>
      </c>
      <c r="B60">
        <v>141.740723</v>
      </c>
      <c r="E60" s="5">
        <v>44417</v>
      </c>
      <c r="F60">
        <v>234.19000199999999</v>
      </c>
      <c r="G60" s="5">
        <v>44417</v>
      </c>
      <c r="H60">
        <v>135.676773</v>
      </c>
      <c r="L60" s="3">
        <v>44417</v>
      </c>
      <c r="M60">
        <v>4.95</v>
      </c>
      <c r="N60" s="3">
        <v>44417</v>
      </c>
      <c r="O60">
        <v>42.398890999999999</v>
      </c>
      <c r="R60" s="3">
        <v>44417</v>
      </c>
      <c r="S60">
        <v>534.54919400000006</v>
      </c>
      <c r="V60" s="3">
        <v>44417</v>
      </c>
      <c r="W60">
        <v>7.36</v>
      </c>
    </row>
    <row r="61" spans="1:23" x14ac:dyDescent="0.3">
      <c r="A61" s="5">
        <v>44418</v>
      </c>
      <c r="B61">
        <v>137.807907</v>
      </c>
      <c r="E61" s="5">
        <v>44418</v>
      </c>
      <c r="F61">
        <v>230.699997</v>
      </c>
      <c r="G61" s="5">
        <v>44418</v>
      </c>
      <c r="H61">
        <v>138.202988</v>
      </c>
      <c r="L61" s="3">
        <v>44418</v>
      </c>
      <c r="M61">
        <v>5.1100000000000003</v>
      </c>
      <c r="N61" s="3">
        <v>44418</v>
      </c>
      <c r="O61">
        <v>44.927948000000001</v>
      </c>
      <c r="R61" s="3">
        <v>44418</v>
      </c>
      <c r="S61">
        <v>529.45568800000001</v>
      </c>
      <c r="V61" s="3">
        <v>44418</v>
      </c>
      <c r="W61">
        <v>7.95</v>
      </c>
    </row>
    <row r="62" spans="1:23" x14ac:dyDescent="0.3">
      <c r="A62" s="5">
        <v>44419</v>
      </c>
      <c r="B62">
        <v>134.573837</v>
      </c>
      <c r="E62" s="5">
        <v>44419</v>
      </c>
      <c r="F62">
        <v>231.36999499999999</v>
      </c>
      <c r="G62" s="5">
        <v>44419</v>
      </c>
      <c r="H62">
        <v>140.000305</v>
      </c>
      <c r="L62" s="3">
        <v>44419</v>
      </c>
      <c r="M62">
        <v>5.19</v>
      </c>
      <c r="N62" s="3">
        <v>44419</v>
      </c>
      <c r="O62">
        <v>44.779181999999999</v>
      </c>
      <c r="R62" s="3">
        <v>44419</v>
      </c>
      <c r="S62">
        <v>531.55297900000005</v>
      </c>
      <c r="V62" s="3">
        <v>44419</v>
      </c>
      <c r="W62">
        <v>7.96</v>
      </c>
    </row>
    <row r="63" spans="1:23" x14ac:dyDescent="0.3">
      <c r="A63" s="5">
        <v>44420</v>
      </c>
      <c r="B63">
        <v>128.98405500000001</v>
      </c>
      <c r="E63" s="5">
        <v>44420</v>
      </c>
      <c r="F63">
        <v>235.33000200000001</v>
      </c>
      <c r="G63" s="5">
        <v>44420</v>
      </c>
      <c r="H63">
        <v>141.388214</v>
      </c>
      <c r="L63" s="3">
        <v>44420</v>
      </c>
      <c r="M63">
        <v>5.12</v>
      </c>
      <c r="N63" s="3">
        <v>44420</v>
      </c>
      <c r="O63">
        <v>45.344501000000001</v>
      </c>
      <c r="R63" s="3">
        <v>44420</v>
      </c>
      <c r="S63">
        <v>536.23706100000004</v>
      </c>
      <c r="V63" s="3">
        <v>44420</v>
      </c>
      <c r="W63">
        <v>7.74</v>
      </c>
    </row>
    <row r="64" spans="1:23" x14ac:dyDescent="0.3">
      <c r="A64" s="5">
        <v>44421</v>
      </c>
      <c r="B64">
        <v>129.662811</v>
      </c>
      <c r="E64" s="5">
        <v>44421</v>
      </c>
      <c r="F64">
        <v>236.679993</v>
      </c>
      <c r="G64" s="5">
        <v>44421</v>
      </c>
      <c r="H64">
        <v>139.98033100000001</v>
      </c>
      <c r="L64" s="3">
        <v>44421</v>
      </c>
      <c r="M64">
        <v>5.13</v>
      </c>
      <c r="N64" s="3">
        <v>44421</v>
      </c>
      <c r="O64">
        <v>44.878360999999998</v>
      </c>
      <c r="R64" s="3">
        <v>44421</v>
      </c>
      <c r="S64">
        <v>540.05218500000001</v>
      </c>
      <c r="V64" s="3">
        <v>44421</v>
      </c>
      <c r="W64">
        <v>7.86</v>
      </c>
    </row>
    <row r="65" spans="1:23" x14ac:dyDescent="0.3">
      <c r="A65" s="5">
        <v>44424</v>
      </c>
      <c r="B65">
        <v>131.44953899999999</v>
      </c>
      <c r="E65" s="5">
        <v>44424</v>
      </c>
      <c r="F65">
        <v>232.58000200000001</v>
      </c>
      <c r="G65" s="5">
        <v>44424</v>
      </c>
      <c r="H65">
        <v>139.301331</v>
      </c>
      <c r="L65" s="3">
        <v>44424</v>
      </c>
      <c r="M65">
        <v>5.05</v>
      </c>
      <c r="N65" s="3">
        <v>44424</v>
      </c>
      <c r="O65">
        <v>44.094849000000004</v>
      </c>
      <c r="R65" s="3">
        <v>44424</v>
      </c>
      <c r="S65">
        <v>542.24938999999995</v>
      </c>
      <c r="V65" s="3">
        <v>44424</v>
      </c>
      <c r="W65">
        <v>7.51</v>
      </c>
    </row>
    <row r="66" spans="1:23" x14ac:dyDescent="0.3">
      <c r="A66" s="5">
        <v>44425</v>
      </c>
      <c r="B66">
        <v>128.564819</v>
      </c>
      <c r="E66" s="5">
        <v>44425</v>
      </c>
      <c r="F66">
        <v>231.36000100000001</v>
      </c>
      <c r="G66" s="5">
        <v>44425</v>
      </c>
      <c r="H66">
        <v>136.76513700000001</v>
      </c>
      <c r="L66" s="3">
        <v>44425</v>
      </c>
      <c r="M66">
        <v>5.0199999999999996</v>
      </c>
      <c r="N66" s="3">
        <v>44425</v>
      </c>
      <c r="O66">
        <v>42.091437999999997</v>
      </c>
      <c r="R66" s="3">
        <v>44425</v>
      </c>
      <c r="S66">
        <v>535.178406</v>
      </c>
      <c r="V66" s="3">
        <v>44425</v>
      </c>
      <c r="W66">
        <v>7.27</v>
      </c>
    </row>
    <row r="67" spans="1:23" x14ac:dyDescent="0.3">
      <c r="A67" s="5">
        <v>44426</v>
      </c>
      <c r="B67">
        <v>127.13743599999999</v>
      </c>
      <c r="E67" s="5">
        <v>44426</v>
      </c>
      <c r="F67">
        <v>231.58000200000001</v>
      </c>
      <c r="G67" s="5">
        <v>44426</v>
      </c>
      <c r="H67">
        <v>133.520004</v>
      </c>
      <c r="L67" s="3">
        <v>44426</v>
      </c>
      <c r="M67">
        <v>4.99</v>
      </c>
      <c r="N67" s="3">
        <v>44426</v>
      </c>
      <c r="O67">
        <v>42.676589999999997</v>
      </c>
      <c r="R67" s="3">
        <v>44426</v>
      </c>
      <c r="S67">
        <v>532.30206299999998</v>
      </c>
      <c r="V67" s="3">
        <v>44426</v>
      </c>
      <c r="W67">
        <v>6.97</v>
      </c>
    </row>
    <row r="68" spans="1:23" x14ac:dyDescent="0.3">
      <c r="A68" s="5">
        <v>44427</v>
      </c>
      <c r="B68">
        <v>128.96408099999999</v>
      </c>
      <c r="E68" s="5">
        <v>44427</v>
      </c>
      <c r="F68">
        <v>231.89999399999999</v>
      </c>
      <c r="G68" s="5">
        <v>44427</v>
      </c>
      <c r="H68">
        <v>133.949997</v>
      </c>
      <c r="I68" s="1">
        <v>44427</v>
      </c>
      <c r="J68">
        <v>0.2</v>
      </c>
      <c r="L68" s="3">
        <v>44427</v>
      </c>
      <c r="M68">
        <v>4.96</v>
      </c>
      <c r="N68" s="3">
        <v>44427</v>
      </c>
      <c r="O68">
        <v>42.686512</v>
      </c>
      <c r="R68" s="3">
        <v>44427</v>
      </c>
      <c r="S68">
        <v>542.74877900000001</v>
      </c>
      <c r="V68" s="3">
        <v>44427</v>
      </c>
      <c r="W68">
        <v>6.82</v>
      </c>
    </row>
    <row r="69" spans="1:23" x14ac:dyDescent="0.3">
      <c r="A69" s="5">
        <v>44428</v>
      </c>
      <c r="B69">
        <v>126.967735</v>
      </c>
      <c r="E69" s="5">
        <v>44428</v>
      </c>
      <c r="F69">
        <v>235.949997</v>
      </c>
      <c r="G69" s="5">
        <v>44428</v>
      </c>
      <c r="H69">
        <v>135.16999799999999</v>
      </c>
      <c r="L69" s="3">
        <v>44428</v>
      </c>
      <c r="M69">
        <v>5.0999999999999996</v>
      </c>
      <c r="N69" s="3">
        <v>44428</v>
      </c>
      <c r="O69">
        <v>41.397190000000002</v>
      </c>
      <c r="R69" s="3">
        <v>44428</v>
      </c>
      <c r="S69">
        <v>544.60638400000005</v>
      </c>
      <c r="V69" s="3">
        <v>44428</v>
      </c>
      <c r="W69">
        <v>6.74</v>
      </c>
    </row>
    <row r="70" spans="1:23" x14ac:dyDescent="0.3">
      <c r="A70" s="5">
        <v>44431</v>
      </c>
      <c r="B70">
        <v>131.249908</v>
      </c>
      <c r="E70" s="5">
        <v>44431</v>
      </c>
      <c r="F70">
        <v>242.61999499999999</v>
      </c>
      <c r="G70" s="5">
        <v>44431</v>
      </c>
      <c r="H70">
        <v>138.30999800000001</v>
      </c>
      <c r="L70" s="3">
        <v>44431</v>
      </c>
      <c r="M70">
        <v>5.33</v>
      </c>
      <c r="N70" s="3">
        <v>44431</v>
      </c>
      <c r="O70">
        <v>40.712851999999998</v>
      </c>
      <c r="R70" s="3">
        <v>44431</v>
      </c>
      <c r="S70">
        <v>551.78723100000002</v>
      </c>
      <c r="V70" s="3">
        <v>44431</v>
      </c>
      <c r="W70">
        <v>6.77</v>
      </c>
    </row>
    <row r="71" spans="1:23" x14ac:dyDescent="0.3">
      <c r="A71" s="5">
        <v>44432</v>
      </c>
      <c r="B71">
        <v>131.199997</v>
      </c>
      <c r="E71" s="5">
        <v>44432</v>
      </c>
      <c r="F71">
        <v>245.80999800000001</v>
      </c>
      <c r="G71" s="5">
        <v>44432</v>
      </c>
      <c r="H71">
        <v>137.009995</v>
      </c>
      <c r="L71" s="3">
        <v>44432</v>
      </c>
      <c r="M71">
        <v>5.25</v>
      </c>
      <c r="N71" s="3">
        <v>44432</v>
      </c>
      <c r="O71">
        <v>42.765853999999997</v>
      </c>
      <c r="R71" s="3">
        <v>44432</v>
      </c>
      <c r="S71">
        <v>553.31530799999996</v>
      </c>
      <c r="V71" s="3">
        <v>44432</v>
      </c>
      <c r="W71">
        <v>6.82</v>
      </c>
    </row>
    <row r="72" spans="1:23" x14ac:dyDescent="0.3">
      <c r="A72" s="5">
        <v>44433</v>
      </c>
      <c r="B72">
        <v>132.820007</v>
      </c>
      <c r="C72" s="1">
        <v>44433</v>
      </c>
      <c r="D72">
        <v>0.24</v>
      </c>
      <c r="E72" s="5">
        <v>44433</v>
      </c>
      <c r="F72">
        <v>246.11000100000001</v>
      </c>
      <c r="G72" s="5">
        <v>44433</v>
      </c>
      <c r="H72">
        <v>139.10000600000001</v>
      </c>
      <c r="L72" s="3">
        <v>44433</v>
      </c>
      <c r="M72">
        <v>5.37</v>
      </c>
      <c r="N72" s="3">
        <v>44433</v>
      </c>
      <c r="O72">
        <v>41.089733000000003</v>
      </c>
      <c r="R72" s="3">
        <v>44433</v>
      </c>
      <c r="S72">
        <v>554.90325900000005</v>
      </c>
      <c r="V72" s="3">
        <v>44433</v>
      </c>
      <c r="W72">
        <v>6.87</v>
      </c>
    </row>
    <row r="73" spans="1:23" x14ac:dyDescent="0.3">
      <c r="A73" s="5">
        <v>44434</v>
      </c>
      <c r="B73">
        <v>132.490005</v>
      </c>
      <c r="E73" s="5">
        <v>44434</v>
      </c>
      <c r="F73">
        <v>246.759995</v>
      </c>
      <c r="G73" s="5">
        <v>44434</v>
      </c>
      <c r="H73">
        <v>138.64999399999999</v>
      </c>
      <c r="L73" s="3">
        <v>44434</v>
      </c>
      <c r="M73">
        <v>5.17</v>
      </c>
      <c r="N73" s="3">
        <v>44434</v>
      </c>
      <c r="O73">
        <v>39.066485999999998</v>
      </c>
      <c r="R73" s="3">
        <v>44434</v>
      </c>
      <c r="S73">
        <v>551.93707300000005</v>
      </c>
      <c r="V73" s="3">
        <v>44434</v>
      </c>
      <c r="W73">
        <v>8.5</v>
      </c>
    </row>
    <row r="74" spans="1:23" x14ac:dyDescent="0.3">
      <c r="A74" s="5">
        <v>44435</v>
      </c>
      <c r="B74">
        <v>136.550003</v>
      </c>
      <c r="E74" s="5">
        <v>44435</v>
      </c>
      <c r="F74">
        <v>269.27999899999998</v>
      </c>
      <c r="G74" s="5">
        <v>44435</v>
      </c>
      <c r="H74">
        <v>141.740005</v>
      </c>
      <c r="L74" s="3">
        <v>44435</v>
      </c>
      <c r="M74">
        <v>5.37</v>
      </c>
      <c r="N74" s="3">
        <v>44435</v>
      </c>
      <c r="O74">
        <v>40.207042999999999</v>
      </c>
      <c r="R74" s="3">
        <v>44435</v>
      </c>
      <c r="S74">
        <v>565.22015399999998</v>
      </c>
      <c r="V74" s="3">
        <v>44435</v>
      </c>
      <c r="W74">
        <v>14.19</v>
      </c>
    </row>
    <row r="75" spans="1:23" x14ac:dyDescent="0.3">
      <c r="A75" s="5">
        <v>44438</v>
      </c>
      <c r="B75">
        <v>136.050003</v>
      </c>
      <c r="E75" s="5">
        <v>44438</v>
      </c>
      <c r="F75">
        <v>271.36999500000002</v>
      </c>
      <c r="G75" s="5">
        <v>44438</v>
      </c>
      <c r="H75">
        <v>143.13999899999999</v>
      </c>
      <c r="L75" s="3">
        <v>44438</v>
      </c>
      <c r="M75">
        <v>5.24</v>
      </c>
      <c r="N75" s="3">
        <v>44438</v>
      </c>
      <c r="O75">
        <v>39.155749999999998</v>
      </c>
      <c r="R75" s="3">
        <v>44438</v>
      </c>
      <c r="S75">
        <v>564.85064699999998</v>
      </c>
      <c r="V75" s="3">
        <v>44438</v>
      </c>
      <c r="W75">
        <v>12.78</v>
      </c>
    </row>
    <row r="76" spans="1:23" x14ac:dyDescent="0.3">
      <c r="A76" s="5">
        <v>44439</v>
      </c>
      <c r="B76">
        <v>135.13000500000001</v>
      </c>
      <c r="E76" s="5">
        <v>44439</v>
      </c>
      <c r="F76">
        <v>273.16000400000001</v>
      </c>
      <c r="G76" s="5">
        <v>44439</v>
      </c>
      <c r="H76">
        <v>143.83999600000001</v>
      </c>
      <c r="L76" s="3">
        <v>44439</v>
      </c>
      <c r="M76">
        <v>5.99</v>
      </c>
      <c r="N76" s="3">
        <v>44439</v>
      </c>
      <c r="O76">
        <v>38.411906999999999</v>
      </c>
      <c r="R76" s="3">
        <v>44439</v>
      </c>
      <c r="S76">
        <v>565.38989300000003</v>
      </c>
      <c r="V76" s="3">
        <v>44439</v>
      </c>
      <c r="W76">
        <v>11.43</v>
      </c>
    </row>
    <row r="77" spans="1:23" x14ac:dyDescent="0.3">
      <c r="A77" s="5">
        <v>44440</v>
      </c>
      <c r="B77">
        <v>133.46000699999999</v>
      </c>
      <c r="E77" s="5">
        <v>44440</v>
      </c>
      <c r="F77">
        <v>273.36999500000002</v>
      </c>
      <c r="G77" s="5">
        <v>44440</v>
      </c>
      <c r="H77">
        <v>145.570007</v>
      </c>
      <c r="L77" s="3">
        <v>44440</v>
      </c>
      <c r="M77">
        <v>6.51</v>
      </c>
      <c r="N77" s="3">
        <v>44440</v>
      </c>
      <c r="O77">
        <v>38.183799999999998</v>
      </c>
      <c r="R77" s="3">
        <v>44440</v>
      </c>
      <c r="S77">
        <v>562.41369599999996</v>
      </c>
      <c r="V77" s="3">
        <v>44440</v>
      </c>
      <c r="W77">
        <v>12.91</v>
      </c>
    </row>
    <row r="78" spans="1:23" x14ac:dyDescent="0.3">
      <c r="A78" s="5">
        <v>44441</v>
      </c>
      <c r="B78">
        <v>134.449997</v>
      </c>
      <c r="E78" s="5">
        <v>44441</v>
      </c>
      <c r="F78">
        <v>271.32000699999998</v>
      </c>
      <c r="G78" s="5">
        <v>44441</v>
      </c>
      <c r="H78">
        <v>150.070007</v>
      </c>
      <c r="L78" s="3">
        <v>44441</v>
      </c>
      <c r="M78">
        <v>6.45</v>
      </c>
      <c r="N78" s="3">
        <v>44441</v>
      </c>
      <c r="O78">
        <v>39.542544999999997</v>
      </c>
      <c r="R78" s="3">
        <v>44441</v>
      </c>
      <c r="S78">
        <v>559.07794200000001</v>
      </c>
      <c r="V78" s="3">
        <v>44441</v>
      </c>
      <c r="W78">
        <v>11.45</v>
      </c>
    </row>
    <row r="79" spans="1:23" x14ac:dyDescent="0.3">
      <c r="A79" s="5">
        <v>44442</v>
      </c>
      <c r="B79">
        <v>135.83000200000001</v>
      </c>
      <c r="E79" s="5">
        <v>44442</v>
      </c>
      <c r="F79">
        <v>277.73998999999998</v>
      </c>
      <c r="G79" s="5">
        <v>44442</v>
      </c>
      <c r="H79">
        <v>151.61999499999999</v>
      </c>
      <c r="L79" s="3">
        <v>44442</v>
      </c>
      <c r="M79">
        <v>6.95</v>
      </c>
      <c r="N79" s="3">
        <v>44442</v>
      </c>
      <c r="O79">
        <v>39.542544999999997</v>
      </c>
      <c r="R79" s="3">
        <v>44442</v>
      </c>
      <c r="S79">
        <v>562.53356900000006</v>
      </c>
      <c r="V79" s="3">
        <v>44442</v>
      </c>
      <c r="W79">
        <v>10.55</v>
      </c>
    </row>
    <row r="80" spans="1:23" x14ac:dyDescent="0.3">
      <c r="A80" s="5">
        <v>44446</v>
      </c>
      <c r="B80">
        <v>136.490005</v>
      </c>
      <c r="E80" s="5">
        <v>44446</v>
      </c>
      <c r="F80">
        <v>274.36999500000002</v>
      </c>
      <c r="G80" s="5">
        <v>44446</v>
      </c>
      <c r="H80">
        <v>147.5</v>
      </c>
      <c r="L80" s="3">
        <v>44446</v>
      </c>
      <c r="M80">
        <v>7.03</v>
      </c>
      <c r="N80" s="3">
        <v>44446</v>
      </c>
      <c r="O80">
        <v>38.947474999999997</v>
      </c>
      <c r="R80" s="3">
        <v>44446</v>
      </c>
      <c r="S80">
        <v>559.75707999999997</v>
      </c>
      <c r="V80" s="3">
        <v>44446</v>
      </c>
      <c r="W80">
        <v>10.220000000000001</v>
      </c>
    </row>
    <row r="81" spans="1:23" x14ac:dyDescent="0.3">
      <c r="A81" s="5">
        <v>44447</v>
      </c>
      <c r="B81">
        <v>133.55999800000001</v>
      </c>
      <c r="E81" s="5">
        <v>44447</v>
      </c>
      <c r="F81">
        <v>272.20001200000002</v>
      </c>
      <c r="G81" s="5">
        <v>44447</v>
      </c>
      <c r="H81">
        <v>148.229996</v>
      </c>
      <c r="L81" s="3">
        <v>44447</v>
      </c>
      <c r="M81">
        <v>6.74</v>
      </c>
      <c r="N81" s="3">
        <v>44447</v>
      </c>
      <c r="O81">
        <v>38.768951000000001</v>
      </c>
      <c r="R81" s="3">
        <v>44447</v>
      </c>
      <c r="S81">
        <v>566.86810300000002</v>
      </c>
      <c r="V81" s="3">
        <v>44447</v>
      </c>
      <c r="W81">
        <v>10.83</v>
      </c>
    </row>
    <row r="82" spans="1:23" x14ac:dyDescent="0.3">
      <c r="A82" s="5">
        <v>44448</v>
      </c>
      <c r="B82">
        <v>135</v>
      </c>
      <c r="E82" s="5">
        <v>44448</v>
      </c>
      <c r="F82">
        <v>270</v>
      </c>
      <c r="G82" s="5">
        <v>44448</v>
      </c>
      <c r="H82">
        <v>148.89999399999999</v>
      </c>
      <c r="L82" s="3">
        <v>44448</v>
      </c>
      <c r="M82">
        <v>6.28</v>
      </c>
      <c r="N82" s="3">
        <v>44448</v>
      </c>
      <c r="O82">
        <v>39.810329000000003</v>
      </c>
      <c r="R82" s="3">
        <v>44448</v>
      </c>
      <c r="S82">
        <v>567.02783199999999</v>
      </c>
      <c r="V82" s="3">
        <v>44448</v>
      </c>
      <c r="W82">
        <v>10.19</v>
      </c>
    </row>
    <row r="83" spans="1:23" x14ac:dyDescent="0.3">
      <c r="A83" s="5">
        <v>44449</v>
      </c>
      <c r="B83">
        <v>136.83999600000001</v>
      </c>
      <c r="E83" s="5">
        <v>44449</v>
      </c>
      <c r="F83">
        <v>267.52999899999998</v>
      </c>
      <c r="G83" s="5">
        <v>44449</v>
      </c>
      <c r="H83">
        <v>147.58999600000001</v>
      </c>
      <c r="L83" s="3">
        <v>44449</v>
      </c>
      <c r="M83">
        <v>6.76</v>
      </c>
      <c r="N83" s="3">
        <v>44449</v>
      </c>
      <c r="O83">
        <v>38.659855</v>
      </c>
      <c r="R83" s="3">
        <v>44449</v>
      </c>
      <c r="S83">
        <v>566.65832499999999</v>
      </c>
      <c r="V83" s="3">
        <v>44449</v>
      </c>
      <c r="W83">
        <v>9.73</v>
      </c>
    </row>
    <row r="84" spans="1:23" x14ac:dyDescent="0.3">
      <c r="A84" s="5">
        <v>44452</v>
      </c>
      <c r="B84">
        <v>139.44000199999999</v>
      </c>
      <c r="E84" s="5">
        <v>44452</v>
      </c>
      <c r="F84">
        <v>267.75</v>
      </c>
      <c r="G84" s="5">
        <v>44452</v>
      </c>
      <c r="H84">
        <v>148.85000600000001</v>
      </c>
      <c r="L84" s="3">
        <v>44452</v>
      </c>
      <c r="M84">
        <v>6.55</v>
      </c>
      <c r="N84" s="3">
        <v>44452</v>
      </c>
      <c r="O84">
        <v>38.768951000000001</v>
      </c>
      <c r="R84" s="3">
        <v>44452</v>
      </c>
      <c r="S84">
        <v>556.71093800000006</v>
      </c>
      <c r="V84" s="3">
        <v>44452</v>
      </c>
      <c r="W84">
        <v>9.85</v>
      </c>
    </row>
    <row r="85" spans="1:23" x14ac:dyDescent="0.3">
      <c r="A85" s="5">
        <v>44453</v>
      </c>
      <c r="B85">
        <v>140.13999899999999</v>
      </c>
      <c r="E85" s="5">
        <v>44453</v>
      </c>
      <c r="F85">
        <v>269.77999899999998</v>
      </c>
      <c r="G85" s="5">
        <v>44453</v>
      </c>
      <c r="H85">
        <v>147.199997</v>
      </c>
      <c r="L85" s="3">
        <v>44453</v>
      </c>
      <c r="M85">
        <v>6.25</v>
      </c>
      <c r="N85" s="3">
        <v>44453</v>
      </c>
      <c r="O85">
        <v>38.957389999999997</v>
      </c>
      <c r="R85" s="3">
        <v>44453</v>
      </c>
      <c r="S85">
        <v>567.54718000000003</v>
      </c>
      <c r="V85" s="3">
        <v>44453</v>
      </c>
      <c r="W85">
        <v>9.5500000000000007</v>
      </c>
    </row>
    <row r="86" spans="1:23" x14ac:dyDescent="0.3">
      <c r="A86" s="5">
        <v>44454</v>
      </c>
      <c r="B86">
        <v>141.229996</v>
      </c>
      <c r="E86" s="5">
        <v>44454</v>
      </c>
      <c r="F86">
        <v>269.85000600000001</v>
      </c>
      <c r="G86" s="5">
        <v>44454</v>
      </c>
      <c r="H86">
        <v>146.429993</v>
      </c>
      <c r="L86" s="3">
        <v>44454</v>
      </c>
      <c r="M86">
        <v>6.28</v>
      </c>
      <c r="N86" s="3">
        <v>44454</v>
      </c>
      <c r="O86">
        <v>39.39378</v>
      </c>
      <c r="R86" s="3">
        <v>44454</v>
      </c>
      <c r="S86">
        <v>571.38226299999997</v>
      </c>
      <c r="V86" s="3">
        <v>44454</v>
      </c>
      <c r="W86">
        <v>9.0299999999999994</v>
      </c>
    </row>
    <row r="87" spans="1:23" x14ac:dyDescent="0.3">
      <c r="A87" s="5">
        <v>44455</v>
      </c>
      <c r="B87">
        <v>144.08999600000001</v>
      </c>
      <c r="E87" s="5">
        <v>44455</v>
      </c>
      <c r="F87">
        <v>271.07000699999998</v>
      </c>
      <c r="G87" s="5">
        <v>44455</v>
      </c>
      <c r="H87">
        <v>147.44000199999999</v>
      </c>
      <c r="L87" s="3">
        <v>44455</v>
      </c>
      <c r="M87">
        <v>6.34</v>
      </c>
      <c r="N87" s="3">
        <v>44455</v>
      </c>
      <c r="O87">
        <v>40.484744999999997</v>
      </c>
      <c r="R87" s="3">
        <v>44455</v>
      </c>
      <c r="S87">
        <v>572.15130599999998</v>
      </c>
      <c r="V87" s="3">
        <v>44455</v>
      </c>
      <c r="W87">
        <v>9.2899999999999991</v>
      </c>
    </row>
    <row r="88" spans="1:23" x14ac:dyDescent="0.3">
      <c r="A88" s="5">
        <v>44456</v>
      </c>
      <c r="B88">
        <v>140.800003</v>
      </c>
      <c r="E88" s="5">
        <v>44456</v>
      </c>
      <c r="F88">
        <v>268.51001000000002</v>
      </c>
      <c r="G88" s="5">
        <v>44456</v>
      </c>
      <c r="H88">
        <v>144.720001</v>
      </c>
      <c r="L88" s="3">
        <v>44456</v>
      </c>
      <c r="M88">
        <v>6.2</v>
      </c>
      <c r="N88" s="3">
        <v>44456</v>
      </c>
      <c r="O88">
        <v>40.812035000000002</v>
      </c>
      <c r="R88" s="3">
        <v>44456</v>
      </c>
      <c r="S88">
        <v>561.13531499999999</v>
      </c>
      <c r="V88" s="3">
        <v>44456</v>
      </c>
      <c r="W88">
        <v>9.17</v>
      </c>
    </row>
    <row r="89" spans="1:23" x14ac:dyDescent="0.3">
      <c r="A89" s="5">
        <v>44459</v>
      </c>
      <c r="B89">
        <v>135.529999</v>
      </c>
      <c r="E89" s="5">
        <v>44459</v>
      </c>
      <c r="F89">
        <v>267.19000199999999</v>
      </c>
      <c r="G89" s="5">
        <v>44459</v>
      </c>
      <c r="H89">
        <v>143.699997</v>
      </c>
      <c r="L89" s="3">
        <v>44459</v>
      </c>
      <c r="M89">
        <v>6.04</v>
      </c>
      <c r="N89" s="3">
        <v>44459</v>
      </c>
      <c r="O89">
        <v>40.236797000000003</v>
      </c>
      <c r="R89" s="3">
        <v>44459</v>
      </c>
      <c r="S89">
        <v>553.69482400000004</v>
      </c>
      <c r="V89" s="3">
        <v>44459</v>
      </c>
      <c r="W89">
        <v>8.7100000000000009</v>
      </c>
    </row>
    <row r="90" spans="1:23" x14ac:dyDescent="0.3">
      <c r="A90" s="5">
        <v>44460</v>
      </c>
      <c r="B90">
        <v>135.179993</v>
      </c>
      <c r="E90" s="5">
        <v>44460</v>
      </c>
      <c r="F90">
        <v>270.17999300000002</v>
      </c>
      <c r="G90" s="5">
        <v>44460</v>
      </c>
      <c r="H90">
        <v>143.44000199999999</v>
      </c>
      <c r="L90" s="3">
        <v>44460</v>
      </c>
      <c r="M90">
        <v>6.28</v>
      </c>
      <c r="N90" s="3">
        <v>44460</v>
      </c>
      <c r="O90">
        <v>40.821953000000001</v>
      </c>
      <c r="R90" s="3">
        <v>44460</v>
      </c>
      <c r="S90">
        <v>554.54376200000002</v>
      </c>
      <c r="V90" s="3">
        <v>44460</v>
      </c>
      <c r="W90">
        <v>8.68</v>
      </c>
    </row>
    <row r="91" spans="1:23" x14ac:dyDescent="0.3">
      <c r="A91" s="5">
        <v>44461</v>
      </c>
      <c r="B91">
        <v>138.10000600000001</v>
      </c>
      <c r="E91" s="5">
        <v>44461</v>
      </c>
      <c r="F91">
        <v>270.709991</v>
      </c>
      <c r="G91" s="5">
        <v>44461</v>
      </c>
      <c r="H91">
        <v>145.61000100000001</v>
      </c>
      <c r="L91" s="3">
        <v>44461</v>
      </c>
      <c r="M91">
        <v>6.36</v>
      </c>
      <c r="N91" s="3">
        <v>44461</v>
      </c>
      <c r="O91">
        <v>42.160862000000002</v>
      </c>
      <c r="R91" s="3">
        <v>44461</v>
      </c>
      <c r="S91">
        <v>562.08410600000002</v>
      </c>
      <c r="V91" s="3">
        <v>44461</v>
      </c>
      <c r="W91">
        <v>9.33</v>
      </c>
    </row>
    <row r="92" spans="1:23" x14ac:dyDescent="0.3">
      <c r="A92" s="5">
        <v>44462</v>
      </c>
      <c r="B92">
        <v>141.11000100000001</v>
      </c>
      <c r="E92" s="5">
        <v>44462</v>
      </c>
      <c r="F92">
        <v>270.07000699999998</v>
      </c>
      <c r="G92" s="5">
        <v>44462</v>
      </c>
      <c r="H92">
        <v>149.41000399999999</v>
      </c>
      <c r="L92" s="3">
        <v>44462</v>
      </c>
      <c r="M92">
        <v>6.32</v>
      </c>
      <c r="N92" s="3">
        <v>44462</v>
      </c>
      <c r="O92">
        <v>42.646839</v>
      </c>
      <c r="R92" s="3">
        <v>44462</v>
      </c>
      <c r="S92">
        <v>576.63562000000002</v>
      </c>
      <c r="V92" s="3">
        <v>44462</v>
      </c>
      <c r="W92">
        <v>9.31</v>
      </c>
    </row>
    <row r="93" spans="1:23" x14ac:dyDescent="0.3">
      <c r="A93" s="5">
        <v>44463</v>
      </c>
      <c r="B93">
        <v>141.91999799999999</v>
      </c>
      <c r="E93" s="5">
        <v>44463</v>
      </c>
      <c r="F93">
        <v>268.42999300000002</v>
      </c>
      <c r="G93" s="5">
        <v>44463</v>
      </c>
      <c r="H93">
        <v>152.449997</v>
      </c>
      <c r="L93" s="3">
        <v>44463</v>
      </c>
      <c r="M93">
        <v>6.32</v>
      </c>
      <c r="N93" s="3">
        <v>44463</v>
      </c>
      <c r="O93">
        <v>42.478237</v>
      </c>
      <c r="R93" s="3">
        <v>44463</v>
      </c>
      <c r="S93">
        <v>577.18487500000003</v>
      </c>
      <c r="V93" s="3">
        <v>44463</v>
      </c>
      <c r="W93">
        <v>9.33</v>
      </c>
    </row>
    <row r="94" spans="1:23" x14ac:dyDescent="0.3">
      <c r="A94" s="5">
        <v>44466</v>
      </c>
      <c r="B94">
        <v>142.740005</v>
      </c>
      <c r="E94" s="5">
        <v>44466</v>
      </c>
      <c r="F94">
        <v>263.77999899999998</v>
      </c>
      <c r="G94" s="5">
        <v>44466</v>
      </c>
      <c r="H94">
        <v>153.259995</v>
      </c>
      <c r="L94" s="3">
        <v>44466</v>
      </c>
      <c r="M94">
        <v>6.39</v>
      </c>
      <c r="N94" s="3">
        <v>44466</v>
      </c>
      <c r="O94">
        <v>43.688212999999998</v>
      </c>
      <c r="R94" s="3">
        <v>44466</v>
      </c>
      <c r="S94">
        <v>566.28881799999999</v>
      </c>
      <c r="V94" s="3">
        <v>44466</v>
      </c>
      <c r="W94">
        <v>10.23</v>
      </c>
    </row>
    <row r="95" spans="1:23" x14ac:dyDescent="0.3">
      <c r="A95" s="5">
        <v>44467</v>
      </c>
      <c r="B95">
        <v>132.88999899999999</v>
      </c>
      <c r="E95" s="5">
        <v>44467</v>
      </c>
      <c r="F95">
        <v>252.36999499999999</v>
      </c>
      <c r="G95" s="5">
        <v>44467</v>
      </c>
      <c r="H95">
        <v>147.729996</v>
      </c>
      <c r="L95" s="3">
        <v>44467</v>
      </c>
      <c r="M95">
        <v>6.31</v>
      </c>
      <c r="N95" s="3">
        <v>44467</v>
      </c>
      <c r="O95">
        <v>43.341090999999999</v>
      </c>
      <c r="R95" s="3">
        <v>44467</v>
      </c>
      <c r="S95">
        <v>544.31677200000001</v>
      </c>
      <c r="V95" s="3">
        <v>44467</v>
      </c>
      <c r="W95">
        <v>9.5</v>
      </c>
    </row>
    <row r="96" spans="1:23" x14ac:dyDescent="0.3">
      <c r="A96" s="5">
        <v>44468</v>
      </c>
      <c r="B96">
        <v>128.270004</v>
      </c>
      <c r="E96" s="5">
        <v>44468</v>
      </c>
      <c r="F96">
        <v>249.509995</v>
      </c>
      <c r="G96" s="5">
        <v>44468</v>
      </c>
      <c r="H96">
        <v>149.60000600000001</v>
      </c>
      <c r="L96" s="3">
        <v>44468</v>
      </c>
      <c r="M96">
        <v>6.34</v>
      </c>
      <c r="N96" s="3">
        <v>44468</v>
      </c>
      <c r="O96">
        <v>43.291504000000003</v>
      </c>
      <c r="R96" s="3">
        <v>44468</v>
      </c>
      <c r="S96">
        <v>546.23431400000004</v>
      </c>
      <c r="V96" s="3">
        <v>44468</v>
      </c>
      <c r="W96">
        <v>9.1</v>
      </c>
    </row>
    <row r="97" spans="1:23" x14ac:dyDescent="0.3">
      <c r="A97" s="5">
        <v>44469</v>
      </c>
      <c r="B97">
        <v>128.729996</v>
      </c>
      <c r="E97" s="5">
        <v>44469</v>
      </c>
      <c r="F97">
        <v>249.88999899999999</v>
      </c>
      <c r="G97" s="5">
        <v>44469</v>
      </c>
      <c r="H97">
        <v>149.33999600000001</v>
      </c>
      <c r="L97" s="3">
        <v>44469</v>
      </c>
      <c r="M97">
        <v>6.12</v>
      </c>
      <c r="N97" s="3">
        <v>44469</v>
      </c>
      <c r="O97">
        <v>39.264847000000003</v>
      </c>
      <c r="R97" s="3">
        <v>44469</v>
      </c>
      <c r="S97">
        <v>538.82379200000003</v>
      </c>
      <c r="V97" s="3">
        <v>44469</v>
      </c>
      <c r="W97">
        <v>9.1300000000000008</v>
      </c>
    </row>
    <row r="98" spans="1:23" x14ac:dyDescent="0.3">
      <c r="A98" s="5">
        <v>44470</v>
      </c>
      <c r="B98">
        <v>129.13000500000001</v>
      </c>
      <c r="E98" s="5">
        <v>44470</v>
      </c>
      <c r="F98">
        <v>254.550003</v>
      </c>
      <c r="G98" s="5">
        <v>44470</v>
      </c>
      <c r="H98">
        <v>151.86000100000001</v>
      </c>
      <c r="L98" s="3">
        <v>44470</v>
      </c>
      <c r="M98">
        <v>6.17</v>
      </c>
      <c r="N98" s="3">
        <v>44470</v>
      </c>
      <c r="O98">
        <v>40.177287999999997</v>
      </c>
      <c r="R98" s="3">
        <v>44470</v>
      </c>
      <c r="S98">
        <v>543.27807600000006</v>
      </c>
      <c r="V98" s="3">
        <v>44470</v>
      </c>
      <c r="W98">
        <v>9.1300000000000008</v>
      </c>
    </row>
    <row r="99" spans="1:23" x14ac:dyDescent="0.3">
      <c r="A99" s="5">
        <v>44473</v>
      </c>
      <c r="B99">
        <v>125.199997</v>
      </c>
      <c r="E99" s="5">
        <v>44473</v>
      </c>
      <c r="F99">
        <v>249.679993</v>
      </c>
      <c r="G99" s="5">
        <v>44473</v>
      </c>
      <c r="H99">
        <v>151.16000399999999</v>
      </c>
      <c r="L99" s="3">
        <v>44473</v>
      </c>
      <c r="M99">
        <v>6.08</v>
      </c>
      <c r="N99" s="3">
        <v>44473</v>
      </c>
      <c r="O99">
        <v>41.75423</v>
      </c>
      <c r="R99" s="3">
        <v>44473</v>
      </c>
      <c r="S99">
        <v>524.68176300000005</v>
      </c>
      <c r="V99" s="3">
        <v>44473</v>
      </c>
      <c r="W99">
        <v>8.57</v>
      </c>
    </row>
    <row r="100" spans="1:23" x14ac:dyDescent="0.3">
      <c r="A100" s="5">
        <v>44474</v>
      </c>
      <c r="B100">
        <v>128.070007</v>
      </c>
      <c r="E100" s="5">
        <v>44474</v>
      </c>
      <c r="F100">
        <v>252.050003</v>
      </c>
      <c r="G100" s="5">
        <v>44474</v>
      </c>
      <c r="H100">
        <v>153.44000199999999</v>
      </c>
      <c r="L100" s="3">
        <v>44474</v>
      </c>
      <c r="M100">
        <v>6</v>
      </c>
      <c r="N100" s="3">
        <v>44474</v>
      </c>
      <c r="O100">
        <v>41.040146</v>
      </c>
      <c r="R100" s="3">
        <v>44474</v>
      </c>
      <c r="S100">
        <v>532.67156999999997</v>
      </c>
      <c r="V100" s="3">
        <v>44474</v>
      </c>
      <c r="W100">
        <v>8.5299999999999994</v>
      </c>
    </row>
    <row r="101" spans="1:23" x14ac:dyDescent="0.3">
      <c r="A101" s="5">
        <v>44475</v>
      </c>
      <c r="B101">
        <v>126.519997</v>
      </c>
      <c r="E101" s="5">
        <v>44475</v>
      </c>
      <c r="F101">
        <v>256.32998700000002</v>
      </c>
      <c r="G101" s="5">
        <v>44475</v>
      </c>
      <c r="H101">
        <v>153.08999600000001</v>
      </c>
      <c r="L101" s="3">
        <v>44475</v>
      </c>
      <c r="M101">
        <v>5.82</v>
      </c>
      <c r="N101" s="3">
        <v>44475</v>
      </c>
      <c r="O101">
        <v>40.078110000000002</v>
      </c>
      <c r="R101" s="3">
        <v>44475</v>
      </c>
      <c r="S101">
        <v>533.92999299999997</v>
      </c>
      <c r="V101" s="3">
        <v>44475</v>
      </c>
      <c r="W101">
        <v>8.75</v>
      </c>
    </row>
    <row r="102" spans="1:23" x14ac:dyDescent="0.3">
      <c r="A102" s="5">
        <v>44476</v>
      </c>
      <c r="B102">
        <v>127.879997</v>
      </c>
      <c r="E102" s="5">
        <v>44476</v>
      </c>
      <c r="F102">
        <v>257.85998499999999</v>
      </c>
      <c r="G102" s="5">
        <v>44476</v>
      </c>
      <c r="H102">
        <v>158.41999799999999</v>
      </c>
      <c r="L102" s="3">
        <v>44476</v>
      </c>
      <c r="M102">
        <v>6.09</v>
      </c>
      <c r="N102" s="3">
        <v>44476</v>
      </c>
      <c r="O102">
        <v>41.793903</v>
      </c>
      <c r="R102" s="3">
        <v>44476</v>
      </c>
      <c r="S102">
        <v>537.72997999999995</v>
      </c>
      <c r="V102" s="3">
        <v>44476</v>
      </c>
      <c r="W102">
        <v>9.18</v>
      </c>
    </row>
    <row r="103" spans="1:23" x14ac:dyDescent="0.3">
      <c r="A103" s="5">
        <v>44477</v>
      </c>
      <c r="B103">
        <v>126.220001</v>
      </c>
      <c r="E103" s="5">
        <v>44477</v>
      </c>
      <c r="F103">
        <v>255.89999399999999</v>
      </c>
      <c r="G103" s="5">
        <v>44477</v>
      </c>
      <c r="H103">
        <v>157.96000699999999</v>
      </c>
      <c r="L103" s="3">
        <v>44477</v>
      </c>
      <c r="M103">
        <v>6.04</v>
      </c>
      <c r="N103" s="3">
        <v>44477</v>
      </c>
      <c r="O103">
        <v>41.178992999999998</v>
      </c>
      <c r="R103" s="3">
        <v>44477</v>
      </c>
      <c r="S103">
        <v>531.11999500000002</v>
      </c>
      <c r="V103" s="3">
        <v>44477</v>
      </c>
      <c r="W103">
        <v>8.7899999999999991</v>
      </c>
    </row>
    <row r="104" spans="1:23" x14ac:dyDescent="0.3">
      <c r="A104" s="5">
        <v>44480</v>
      </c>
      <c r="B104">
        <v>127.5</v>
      </c>
      <c r="E104" s="5">
        <v>44480</v>
      </c>
      <c r="F104">
        <v>253.66999799999999</v>
      </c>
      <c r="G104" s="5">
        <v>44480</v>
      </c>
      <c r="H104">
        <v>157.64999399999999</v>
      </c>
      <c r="L104" s="3">
        <v>44480</v>
      </c>
      <c r="M104">
        <v>5.57</v>
      </c>
      <c r="N104" s="3">
        <v>44480</v>
      </c>
      <c r="O104">
        <v>39.711151000000001</v>
      </c>
      <c r="R104" s="3">
        <v>44480</v>
      </c>
      <c r="S104">
        <v>525.40997300000004</v>
      </c>
      <c r="V104" s="3">
        <v>44480</v>
      </c>
      <c r="W104">
        <v>8.76</v>
      </c>
    </row>
    <row r="105" spans="1:23" x14ac:dyDescent="0.3">
      <c r="A105" s="5">
        <v>44481</v>
      </c>
      <c r="B105">
        <v>126.760002</v>
      </c>
      <c r="E105" s="5">
        <v>44481</v>
      </c>
      <c r="F105">
        <v>257.19000199999999</v>
      </c>
      <c r="G105" s="5">
        <v>44481</v>
      </c>
      <c r="H105">
        <v>157.66000399999999</v>
      </c>
      <c r="L105" s="3">
        <v>44481</v>
      </c>
      <c r="M105">
        <v>5.87</v>
      </c>
      <c r="N105" s="3">
        <v>44481</v>
      </c>
      <c r="O105">
        <v>40.564087000000001</v>
      </c>
      <c r="R105" s="3">
        <v>44481</v>
      </c>
      <c r="S105">
        <v>527.04998799999998</v>
      </c>
      <c r="V105" s="3">
        <v>44481</v>
      </c>
      <c r="W105">
        <v>8.49</v>
      </c>
    </row>
    <row r="106" spans="1:23" x14ac:dyDescent="0.3">
      <c r="A106" s="5">
        <v>44482</v>
      </c>
      <c r="B106">
        <v>128.21000699999999</v>
      </c>
      <c r="E106" s="5">
        <v>44482</v>
      </c>
      <c r="F106">
        <v>266.60000600000001</v>
      </c>
      <c r="G106" s="5">
        <v>44482</v>
      </c>
      <c r="H106">
        <v>159.800003</v>
      </c>
      <c r="L106" s="3">
        <v>44482</v>
      </c>
      <c r="M106">
        <v>5.89</v>
      </c>
      <c r="N106" s="3">
        <v>44482</v>
      </c>
      <c r="O106">
        <v>39.849997999999999</v>
      </c>
      <c r="R106" s="3">
        <v>44482</v>
      </c>
      <c r="S106">
        <v>534.94000200000005</v>
      </c>
      <c r="V106" s="3">
        <v>44482</v>
      </c>
      <c r="W106">
        <v>9.43</v>
      </c>
    </row>
    <row r="107" spans="1:23" x14ac:dyDescent="0.3">
      <c r="A107" s="5">
        <v>44483</v>
      </c>
      <c r="B107">
        <v>132.070007</v>
      </c>
      <c r="E107" s="5">
        <v>44483</v>
      </c>
      <c r="F107">
        <v>271.10998499999999</v>
      </c>
      <c r="G107" s="5">
        <v>44483</v>
      </c>
      <c r="H107">
        <v>162.720001</v>
      </c>
      <c r="L107" s="3">
        <v>44483</v>
      </c>
      <c r="M107">
        <v>5.91</v>
      </c>
      <c r="N107" s="3">
        <v>44483</v>
      </c>
      <c r="O107">
        <v>41.290000999999997</v>
      </c>
      <c r="P107" s="1">
        <v>44483</v>
      </c>
      <c r="Q107">
        <v>0.33</v>
      </c>
      <c r="R107" s="3">
        <v>44483</v>
      </c>
      <c r="S107">
        <v>543.78002900000001</v>
      </c>
      <c r="V107" s="3">
        <v>44483</v>
      </c>
      <c r="W107">
        <v>10.26</v>
      </c>
    </row>
    <row r="108" spans="1:23" x14ac:dyDescent="0.3">
      <c r="A108" s="5">
        <v>44484</v>
      </c>
      <c r="B108">
        <v>131.58999600000001</v>
      </c>
      <c r="E108" s="5">
        <v>44484</v>
      </c>
      <c r="F108">
        <v>270.98998999999998</v>
      </c>
      <c r="G108" s="5">
        <v>44484</v>
      </c>
      <c r="H108">
        <v>162.08000200000001</v>
      </c>
      <c r="L108" s="3">
        <v>44484</v>
      </c>
      <c r="M108">
        <v>6.13</v>
      </c>
      <c r="N108" s="3">
        <v>44484</v>
      </c>
      <c r="O108">
        <v>42.310001</v>
      </c>
      <c r="R108" s="3">
        <v>44484</v>
      </c>
      <c r="S108">
        <v>552.15997300000004</v>
      </c>
      <c r="V108" s="3">
        <v>44484</v>
      </c>
      <c r="W108">
        <v>11.21</v>
      </c>
    </row>
    <row r="109" spans="1:23" x14ac:dyDescent="0.3">
      <c r="A109" s="5">
        <v>44487</v>
      </c>
      <c r="B109">
        <v>133.279999</v>
      </c>
      <c r="E109" s="5">
        <v>44487</v>
      </c>
      <c r="F109">
        <v>272.67001299999998</v>
      </c>
      <c r="G109" s="5">
        <v>44487</v>
      </c>
      <c r="H109">
        <v>161.83000200000001</v>
      </c>
      <c r="L109" s="3">
        <v>44487</v>
      </c>
      <c r="M109">
        <v>6.47</v>
      </c>
      <c r="N109" s="3">
        <v>44487</v>
      </c>
      <c r="O109">
        <v>42.98</v>
      </c>
      <c r="R109" s="3">
        <v>44487</v>
      </c>
      <c r="S109">
        <v>564.55999799999995</v>
      </c>
      <c r="V109" s="3">
        <v>44487</v>
      </c>
      <c r="W109">
        <v>11.63</v>
      </c>
    </row>
    <row r="110" spans="1:23" x14ac:dyDescent="0.3">
      <c r="A110" s="5">
        <v>44488</v>
      </c>
      <c r="B110">
        <v>134.60000600000001</v>
      </c>
      <c r="E110" s="5">
        <v>44488</v>
      </c>
      <c r="F110">
        <v>277.26998900000001</v>
      </c>
      <c r="G110" s="5">
        <v>44488</v>
      </c>
      <c r="H110">
        <v>162.490005</v>
      </c>
      <c r="L110" s="3">
        <v>44488</v>
      </c>
      <c r="M110">
        <v>6.47</v>
      </c>
      <c r="N110" s="3">
        <v>44488</v>
      </c>
      <c r="O110">
        <v>42.540000999999997</v>
      </c>
      <c r="R110" s="3">
        <v>44488</v>
      </c>
      <c r="S110">
        <v>572.79998799999998</v>
      </c>
      <c r="V110" s="3">
        <v>44488</v>
      </c>
      <c r="W110">
        <v>11</v>
      </c>
    </row>
    <row r="111" spans="1:23" x14ac:dyDescent="0.3">
      <c r="A111" s="5">
        <v>44489</v>
      </c>
      <c r="B111">
        <v>133.979996</v>
      </c>
      <c r="E111" s="5">
        <v>44489</v>
      </c>
      <c r="F111">
        <v>277.26001000000002</v>
      </c>
      <c r="G111" s="5">
        <v>44489</v>
      </c>
      <c r="H111">
        <v>161.91999799999999</v>
      </c>
      <c r="L111" s="3">
        <v>44489</v>
      </c>
      <c r="M111">
        <v>6.5</v>
      </c>
      <c r="N111" s="3">
        <v>44489</v>
      </c>
      <c r="O111">
        <v>42.580002</v>
      </c>
      <c r="R111" s="3">
        <v>44489</v>
      </c>
      <c r="S111">
        <v>570.53002900000001</v>
      </c>
      <c r="V111" s="3">
        <v>44489</v>
      </c>
      <c r="W111">
        <v>12.69</v>
      </c>
    </row>
    <row r="112" spans="1:23" x14ac:dyDescent="0.3">
      <c r="A112" s="5">
        <v>44490</v>
      </c>
      <c r="B112">
        <v>133.33999600000001</v>
      </c>
      <c r="E112" s="5">
        <v>44490</v>
      </c>
      <c r="F112">
        <v>281.01001000000002</v>
      </c>
      <c r="G112" s="5">
        <v>44490</v>
      </c>
      <c r="H112">
        <v>164.490005</v>
      </c>
      <c r="L112" s="3">
        <v>44490</v>
      </c>
      <c r="M112">
        <v>6.48</v>
      </c>
      <c r="N112" s="3">
        <v>44490</v>
      </c>
      <c r="O112">
        <v>43.18</v>
      </c>
      <c r="R112" s="3">
        <v>44490</v>
      </c>
      <c r="S112">
        <v>578.34997599999997</v>
      </c>
      <c r="V112" s="3">
        <v>44490</v>
      </c>
      <c r="W112">
        <v>13.76</v>
      </c>
    </row>
    <row r="113" spans="1:23" x14ac:dyDescent="0.3">
      <c r="A113" s="5">
        <v>44491</v>
      </c>
      <c r="B113">
        <v>135.929993</v>
      </c>
      <c r="E113" s="5">
        <v>44491</v>
      </c>
      <c r="F113">
        <v>280.790009</v>
      </c>
      <c r="G113" s="5">
        <v>44491</v>
      </c>
      <c r="H113">
        <v>166.240005</v>
      </c>
      <c r="L113" s="3">
        <v>44491</v>
      </c>
      <c r="M113">
        <v>6.5</v>
      </c>
      <c r="N113" s="3">
        <v>44491</v>
      </c>
      <c r="O113">
        <v>42.400002000000001</v>
      </c>
      <c r="R113" s="3">
        <v>44491</v>
      </c>
      <c r="S113">
        <v>590.79998799999998</v>
      </c>
      <c r="V113" s="3">
        <v>44491</v>
      </c>
      <c r="W113">
        <v>12.7</v>
      </c>
    </row>
    <row r="114" spans="1:23" x14ac:dyDescent="0.3">
      <c r="A114" s="5">
        <v>44494</v>
      </c>
      <c r="B114">
        <v>135.759995</v>
      </c>
      <c r="E114" s="5">
        <v>44494</v>
      </c>
      <c r="F114">
        <v>282.14999399999999</v>
      </c>
      <c r="G114" s="5">
        <v>44494</v>
      </c>
      <c r="H114">
        <v>167.83999600000001</v>
      </c>
      <c r="L114" s="3">
        <v>44494</v>
      </c>
      <c r="M114">
        <v>6.6</v>
      </c>
      <c r="N114" s="3">
        <v>44494</v>
      </c>
      <c r="O114">
        <v>42.98</v>
      </c>
      <c r="R114" s="3">
        <v>44494</v>
      </c>
      <c r="S114">
        <v>602.55999799999995</v>
      </c>
      <c r="V114" s="3">
        <v>44494</v>
      </c>
      <c r="W114">
        <v>13.16</v>
      </c>
    </row>
    <row r="115" spans="1:23" x14ac:dyDescent="0.3">
      <c r="A115" s="5">
        <v>44495</v>
      </c>
      <c r="B115">
        <v>132</v>
      </c>
      <c r="E115" s="5">
        <v>44495</v>
      </c>
      <c r="F115">
        <v>282.76001000000002</v>
      </c>
      <c r="G115" s="5">
        <v>44495</v>
      </c>
      <c r="H115">
        <v>170.03999300000001</v>
      </c>
      <c r="L115" s="3">
        <v>44495</v>
      </c>
      <c r="M115">
        <v>6.44</v>
      </c>
      <c r="N115" s="3">
        <v>44495</v>
      </c>
      <c r="O115">
        <v>42.23</v>
      </c>
      <c r="R115" s="3">
        <v>44495</v>
      </c>
      <c r="S115">
        <v>608.60998500000005</v>
      </c>
      <c r="V115" s="3">
        <v>44495</v>
      </c>
      <c r="W115">
        <v>14.5</v>
      </c>
    </row>
    <row r="116" spans="1:23" x14ac:dyDescent="0.3">
      <c r="A116" s="5">
        <v>44496</v>
      </c>
      <c r="B116">
        <v>132.16000399999999</v>
      </c>
      <c r="E116" s="5">
        <v>44496</v>
      </c>
      <c r="F116">
        <v>283.13000499999998</v>
      </c>
      <c r="G116" s="5">
        <v>44496</v>
      </c>
      <c r="H116">
        <v>168.16999799999999</v>
      </c>
      <c r="L116" s="3">
        <v>44496</v>
      </c>
      <c r="M116">
        <v>6.29</v>
      </c>
      <c r="N116" s="3">
        <v>44496</v>
      </c>
      <c r="O116">
        <v>40.810001</v>
      </c>
      <c r="R116" s="3">
        <v>44496</v>
      </c>
      <c r="S116">
        <v>613.13000499999998</v>
      </c>
      <c r="V116" s="3">
        <v>44496</v>
      </c>
      <c r="W116">
        <v>13.68</v>
      </c>
    </row>
    <row r="117" spans="1:23" x14ac:dyDescent="0.3">
      <c r="A117" s="5">
        <v>44497</v>
      </c>
      <c r="B117">
        <v>136.020004</v>
      </c>
      <c r="E117" s="5">
        <v>44497</v>
      </c>
      <c r="F117">
        <v>286.73998999999998</v>
      </c>
      <c r="G117" s="5">
        <v>44497</v>
      </c>
      <c r="H117">
        <v>173.729996</v>
      </c>
      <c r="L117" s="3">
        <v>44497</v>
      </c>
      <c r="M117">
        <v>6.84</v>
      </c>
      <c r="N117" s="3">
        <v>44497</v>
      </c>
      <c r="O117">
        <v>41.549999</v>
      </c>
      <c r="R117" s="3">
        <v>44497</v>
      </c>
      <c r="S117">
        <v>615.40997300000004</v>
      </c>
      <c r="V117" s="3">
        <v>44497</v>
      </c>
      <c r="W117">
        <v>13.58</v>
      </c>
    </row>
    <row r="118" spans="1:23" x14ac:dyDescent="0.3">
      <c r="A118" s="5">
        <v>44498</v>
      </c>
      <c r="B118">
        <v>136.64999399999999</v>
      </c>
      <c r="E118" s="5">
        <v>44498</v>
      </c>
      <c r="F118">
        <v>289.98001099999999</v>
      </c>
      <c r="G118" s="5">
        <v>44498</v>
      </c>
      <c r="H118">
        <v>175.66000399999999</v>
      </c>
      <c r="L118" s="3">
        <v>44498</v>
      </c>
      <c r="M118">
        <v>7.11</v>
      </c>
      <c r="N118" s="3">
        <v>44498</v>
      </c>
      <c r="O118">
        <v>41.619999</v>
      </c>
      <c r="R118" s="3">
        <v>44498</v>
      </c>
      <c r="S118">
        <v>625.98999000000003</v>
      </c>
      <c r="V118" s="3">
        <v>44498</v>
      </c>
      <c r="W118">
        <v>15.18</v>
      </c>
    </row>
    <row r="119" spans="1:23" x14ac:dyDescent="0.3">
      <c r="A119" s="5">
        <v>44501</v>
      </c>
      <c r="B119">
        <v>139.509995</v>
      </c>
      <c r="E119" s="5">
        <v>44501</v>
      </c>
      <c r="F119">
        <v>288.07000699999998</v>
      </c>
      <c r="G119" s="5">
        <v>44501</v>
      </c>
      <c r="H119">
        <v>175.66999799999999</v>
      </c>
      <c r="L119" s="3">
        <v>44501</v>
      </c>
      <c r="M119">
        <v>7.47</v>
      </c>
      <c r="N119" s="3">
        <v>44501</v>
      </c>
      <c r="O119">
        <v>43.34</v>
      </c>
      <c r="R119" s="3">
        <v>44501</v>
      </c>
      <c r="S119">
        <v>608.80999799999995</v>
      </c>
      <c r="V119" s="3">
        <v>44501</v>
      </c>
      <c r="W119">
        <v>16.700001</v>
      </c>
    </row>
    <row r="120" spans="1:23" x14ac:dyDescent="0.3">
      <c r="A120" s="5">
        <v>44502</v>
      </c>
      <c r="B120">
        <v>141.21000699999999</v>
      </c>
      <c r="E120" s="5">
        <v>44502</v>
      </c>
      <c r="F120">
        <v>291.27999899999998</v>
      </c>
      <c r="G120" s="5">
        <v>44502</v>
      </c>
      <c r="H120">
        <v>178.16000399999999</v>
      </c>
      <c r="L120" s="3">
        <v>44502</v>
      </c>
      <c r="M120">
        <v>7.74</v>
      </c>
      <c r="N120" s="3">
        <v>44502</v>
      </c>
      <c r="O120">
        <v>44.34</v>
      </c>
      <c r="R120" s="3">
        <v>44502</v>
      </c>
      <c r="S120">
        <v>618.39001499999995</v>
      </c>
      <c r="V120" s="3">
        <v>44502</v>
      </c>
      <c r="W120">
        <v>16.200001</v>
      </c>
    </row>
    <row r="121" spans="1:23" x14ac:dyDescent="0.3">
      <c r="A121" s="5">
        <v>44503</v>
      </c>
      <c r="B121">
        <v>142.75</v>
      </c>
      <c r="E121" s="5">
        <v>44503</v>
      </c>
      <c r="F121">
        <v>288.959991</v>
      </c>
      <c r="G121" s="5">
        <v>44503</v>
      </c>
      <c r="H121">
        <v>178.429993</v>
      </c>
      <c r="L121" s="3">
        <v>44503</v>
      </c>
      <c r="M121">
        <v>7.76</v>
      </c>
      <c r="N121" s="3">
        <v>44503</v>
      </c>
      <c r="O121">
        <v>46.560001</v>
      </c>
      <c r="R121" s="3">
        <v>44503</v>
      </c>
      <c r="S121">
        <v>622.86999500000002</v>
      </c>
      <c r="V121" s="3">
        <v>44503</v>
      </c>
      <c r="W121">
        <v>16.290001</v>
      </c>
    </row>
    <row r="122" spans="1:23" x14ac:dyDescent="0.3">
      <c r="A122" s="5">
        <v>44504</v>
      </c>
      <c r="B122">
        <v>150.13000500000001</v>
      </c>
      <c r="E122" s="5">
        <v>44504</v>
      </c>
      <c r="F122">
        <v>290.48001099999999</v>
      </c>
      <c r="G122" s="5">
        <v>44504</v>
      </c>
      <c r="H122">
        <v>179.41000399999999</v>
      </c>
      <c r="L122" s="3">
        <v>44504</v>
      </c>
      <c r="M122">
        <v>7.55</v>
      </c>
      <c r="N122" s="3">
        <v>44504</v>
      </c>
      <c r="O122">
        <v>47.580002</v>
      </c>
      <c r="R122" s="3">
        <v>44504</v>
      </c>
      <c r="S122">
        <v>625.67999299999997</v>
      </c>
      <c r="V122" s="3">
        <v>44504</v>
      </c>
      <c r="W122">
        <v>15.93</v>
      </c>
    </row>
    <row r="123" spans="1:23" x14ac:dyDescent="0.3">
      <c r="A123" s="5">
        <v>44505</v>
      </c>
      <c r="B123">
        <v>153.28999300000001</v>
      </c>
      <c r="E123" s="5">
        <v>44505</v>
      </c>
      <c r="F123">
        <v>289.92001299999998</v>
      </c>
      <c r="G123" s="5">
        <v>44505</v>
      </c>
      <c r="H123">
        <v>176.88000500000001</v>
      </c>
      <c r="L123" s="3">
        <v>44505</v>
      </c>
      <c r="M123">
        <v>7.49</v>
      </c>
      <c r="N123" s="3">
        <v>44505</v>
      </c>
      <c r="O123">
        <v>48.439999</v>
      </c>
      <c r="R123" s="3">
        <v>44505</v>
      </c>
      <c r="S123">
        <v>614.98999000000003</v>
      </c>
      <c r="V123" s="3">
        <v>44505</v>
      </c>
      <c r="W123">
        <v>15.43</v>
      </c>
    </row>
    <row r="124" spans="1:23" x14ac:dyDescent="0.3">
      <c r="A124" s="5">
        <v>44508</v>
      </c>
      <c r="B124">
        <v>152.96000699999999</v>
      </c>
      <c r="E124" s="5">
        <v>44508</v>
      </c>
      <c r="F124">
        <v>292.73001099999999</v>
      </c>
      <c r="G124" s="5">
        <v>44508</v>
      </c>
      <c r="H124">
        <v>178.020004</v>
      </c>
      <c r="L124" s="3">
        <v>44508</v>
      </c>
      <c r="M124">
        <v>7.55</v>
      </c>
      <c r="N124" s="3">
        <v>44508</v>
      </c>
      <c r="O124">
        <v>48.619999</v>
      </c>
      <c r="R124" s="3">
        <v>44508</v>
      </c>
      <c r="S124">
        <v>615.25</v>
      </c>
      <c r="V124" s="3">
        <v>44508</v>
      </c>
      <c r="W124">
        <v>15.5</v>
      </c>
    </row>
    <row r="125" spans="1:23" x14ac:dyDescent="0.3">
      <c r="A125" s="5">
        <v>44509</v>
      </c>
      <c r="B125">
        <v>156.28999300000001</v>
      </c>
      <c r="E125" s="5">
        <v>44509</v>
      </c>
      <c r="F125">
        <v>293.48001099999999</v>
      </c>
      <c r="G125" s="5">
        <v>44509</v>
      </c>
      <c r="H125">
        <v>176.61999499999999</v>
      </c>
      <c r="L125" s="3">
        <v>44509</v>
      </c>
      <c r="M125">
        <v>7.73</v>
      </c>
      <c r="N125" s="3">
        <v>44509</v>
      </c>
      <c r="O125">
        <v>49.400002000000001</v>
      </c>
      <c r="R125" s="3">
        <v>44509</v>
      </c>
      <c r="S125">
        <v>612.78002900000001</v>
      </c>
      <c r="V125" s="3">
        <v>44509</v>
      </c>
      <c r="W125">
        <v>14.61</v>
      </c>
    </row>
    <row r="126" spans="1:23" x14ac:dyDescent="0.3">
      <c r="A126" s="5">
        <v>44510</v>
      </c>
      <c r="B126">
        <v>150.39999399999999</v>
      </c>
      <c r="E126" s="5">
        <v>44510</v>
      </c>
      <c r="F126">
        <v>291.01001000000002</v>
      </c>
      <c r="G126" s="5">
        <v>44510</v>
      </c>
      <c r="H126">
        <v>175.759995</v>
      </c>
      <c r="L126" s="3">
        <v>44510</v>
      </c>
      <c r="M126">
        <v>7.63</v>
      </c>
      <c r="N126" s="3">
        <v>44510</v>
      </c>
      <c r="O126">
        <v>48.380001</v>
      </c>
      <c r="R126" s="3">
        <v>44510</v>
      </c>
      <c r="S126">
        <v>603.97997999999995</v>
      </c>
      <c r="V126" s="3">
        <v>44510</v>
      </c>
      <c r="W126">
        <v>14.61</v>
      </c>
    </row>
    <row r="127" spans="1:23" x14ac:dyDescent="0.3">
      <c r="A127" s="5">
        <v>44511</v>
      </c>
      <c r="B127">
        <v>153.89999399999999</v>
      </c>
      <c r="E127" s="5">
        <v>44511</v>
      </c>
      <c r="F127">
        <v>295.23998999999998</v>
      </c>
      <c r="G127" s="5">
        <v>44511</v>
      </c>
      <c r="H127">
        <v>178.449997</v>
      </c>
      <c r="L127" s="3">
        <v>44511</v>
      </c>
      <c r="M127">
        <v>7.86</v>
      </c>
      <c r="N127" s="3">
        <v>44511</v>
      </c>
      <c r="O127">
        <v>48.689999</v>
      </c>
      <c r="R127" s="3">
        <v>44511</v>
      </c>
      <c r="S127">
        <v>606.86999500000002</v>
      </c>
      <c r="V127" s="3">
        <v>44511</v>
      </c>
      <c r="W127">
        <v>15.73</v>
      </c>
    </row>
    <row r="128" spans="1:23" x14ac:dyDescent="0.3">
      <c r="A128" s="5">
        <v>44512</v>
      </c>
      <c r="B128">
        <v>156.820007</v>
      </c>
      <c r="E128" s="5">
        <v>44512</v>
      </c>
      <c r="F128">
        <v>296.45001200000002</v>
      </c>
      <c r="G128" s="5">
        <v>44512</v>
      </c>
      <c r="H128">
        <v>179.71000699999999</v>
      </c>
      <c r="L128" s="3">
        <v>44512</v>
      </c>
      <c r="M128">
        <v>8.3000000000000007</v>
      </c>
      <c r="N128" s="3">
        <v>44512</v>
      </c>
      <c r="O128">
        <v>49.450001</v>
      </c>
      <c r="R128" s="3">
        <v>44512</v>
      </c>
      <c r="S128">
        <v>626.98999000000003</v>
      </c>
      <c r="V128" s="3">
        <v>44512</v>
      </c>
      <c r="W128">
        <v>14.75</v>
      </c>
    </row>
    <row r="129" spans="1:23" x14ac:dyDescent="0.3">
      <c r="A129" s="5">
        <v>44515</v>
      </c>
      <c r="B129">
        <v>156.270004</v>
      </c>
      <c r="E129" s="5">
        <v>44515</v>
      </c>
      <c r="F129">
        <v>295.60000600000001</v>
      </c>
      <c r="G129" s="5">
        <v>44515</v>
      </c>
      <c r="H129">
        <v>179.75</v>
      </c>
      <c r="L129" s="3">
        <v>44515</v>
      </c>
      <c r="M129">
        <v>8.4499999999999993</v>
      </c>
      <c r="N129" s="3">
        <v>44515</v>
      </c>
      <c r="O129">
        <v>50.549999</v>
      </c>
      <c r="R129" s="3">
        <v>44515</v>
      </c>
      <c r="S129">
        <v>626.14001499999995</v>
      </c>
      <c r="V129" s="3">
        <v>44515</v>
      </c>
      <c r="W129">
        <v>14.71</v>
      </c>
    </row>
    <row r="130" spans="1:23" x14ac:dyDescent="0.3">
      <c r="A130" s="5">
        <v>44516</v>
      </c>
      <c r="B130">
        <v>157.86000100000001</v>
      </c>
      <c r="E130" s="5">
        <v>44516</v>
      </c>
      <c r="F130">
        <v>299.83999599999999</v>
      </c>
      <c r="G130" s="5">
        <v>44516</v>
      </c>
      <c r="H130">
        <v>181.88999899999999</v>
      </c>
      <c r="L130" s="3">
        <v>44516</v>
      </c>
      <c r="M130">
        <v>8.6</v>
      </c>
      <c r="N130" s="3">
        <v>44516</v>
      </c>
      <c r="O130">
        <v>51.939999</v>
      </c>
      <c r="R130" s="3">
        <v>44516</v>
      </c>
      <c r="S130">
        <v>645.76000999999997</v>
      </c>
      <c r="V130" s="3">
        <v>44516</v>
      </c>
      <c r="W130">
        <v>14.69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DA75-31A5-4F42-BC75-2DB316E062DE}">
  <dimension ref="A1:L10"/>
  <sheetViews>
    <sheetView workbookViewId="0">
      <selection activeCell="G15" sqref="G15"/>
    </sheetView>
  </sheetViews>
  <sheetFormatPr baseColWidth="10" defaultRowHeight="14.4" x14ac:dyDescent="0.3"/>
  <cols>
    <col min="1" max="1" width="21.33203125" bestFit="1" customWidth="1"/>
  </cols>
  <sheetData>
    <row r="1" spans="1:12" x14ac:dyDescent="0.3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x14ac:dyDescent="0.3">
      <c r="A2" s="27" t="s">
        <v>22</v>
      </c>
      <c r="B2" s="28" t="s">
        <v>23</v>
      </c>
      <c r="C2" s="28" t="s">
        <v>24</v>
      </c>
      <c r="D2" s="28" t="s">
        <v>25</v>
      </c>
      <c r="E2" s="28" t="s">
        <v>26</v>
      </c>
      <c r="F2" s="28" t="s">
        <v>27</v>
      </c>
      <c r="G2" s="28" t="s">
        <v>28</v>
      </c>
      <c r="H2" s="28" t="s">
        <v>29</v>
      </c>
      <c r="I2" s="28" t="s">
        <v>30</v>
      </c>
      <c r="J2" s="28" t="s">
        <v>31</v>
      </c>
      <c r="K2" s="28" t="s">
        <v>32</v>
      </c>
      <c r="L2" s="28" t="s">
        <v>33</v>
      </c>
    </row>
    <row r="3" spans="1:12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3">
      <c r="A4" s="30" t="s">
        <v>34</v>
      </c>
      <c r="B4" s="31" t="s">
        <v>35</v>
      </c>
      <c r="C4" s="31" t="s">
        <v>36</v>
      </c>
      <c r="D4" s="31" t="s">
        <v>37</v>
      </c>
      <c r="E4" s="31" t="s">
        <v>38</v>
      </c>
      <c r="F4" s="31" t="s">
        <v>39</v>
      </c>
      <c r="G4" s="31" t="s">
        <v>40</v>
      </c>
      <c r="H4" s="31" t="s">
        <v>41</v>
      </c>
      <c r="I4" s="31" t="s">
        <v>42</v>
      </c>
      <c r="J4" s="31" t="s">
        <v>43</v>
      </c>
      <c r="K4" s="31" t="s">
        <v>44</v>
      </c>
      <c r="L4" s="31" t="s">
        <v>45</v>
      </c>
    </row>
    <row r="5" spans="1:12" x14ac:dyDescent="0.3">
      <c r="A5" s="32" t="s">
        <v>46</v>
      </c>
      <c r="B5" s="33" t="s">
        <v>47</v>
      </c>
      <c r="C5" s="33" t="s">
        <v>48</v>
      </c>
      <c r="D5" s="34" t="s">
        <v>49</v>
      </c>
      <c r="E5" s="34" t="s">
        <v>50</v>
      </c>
      <c r="F5" s="34" t="s">
        <v>51</v>
      </c>
      <c r="G5" s="34" t="s">
        <v>52</v>
      </c>
      <c r="H5" s="34" t="s">
        <v>53</v>
      </c>
      <c r="I5" s="34" t="s">
        <v>54</v>
      </c>
      <c r="J5" s="34" t="s">
        <v>55</v>
      </c>
      <c r="K5" s="34" t="s">
        <v>56</v>
      </c>
      <c r="L5" s="29"/>
    </row>
    <row r="6" spans="1:12" x14ac:dyDescent="0.3">
      <c r="A6" s="30" t="s">
        <v>57</v>
      </c>
      <c r="B6" s="31" t="s">
        <v>58</v>
      </c>
      <c r="C6" s="31" t="s">
        <v>59</v>
      </c>
      <c r="D6" s="31" t="s">
        <v>60</v>
      </c>
      <c r="E6" s="31" t="s">
        <v>61</v>
      </c>
      <c r="F6" s="31" t="s">
        <v>62</v>
      </c>
      <c r="G6" s="31" t="s">
        <v>63</v>
      </c>
      <c r="H6" s="31" t="s">
        <v>64</v>
      </c>
      <c r="I6" s="31" t="s">
        <v>65</v>
      </c>
      <c r="J6" s="31" t="s">
        <v>66</v>
      </c>
      <c r="K6" s="31" t="s">
        <v>67</v>
      </c>
      <c r="L6" s="31" t="s">
        <v>68</v>
      </c>
    </row>
    <row r="7" spans="1:12" x14ac:dyDescent="0.3">
      <c r="A7" s="32" t="s">
        <v>46</v>
      </c>
      <c r="B7" s="34" t="s">
        <v>69</v>
      </c>
      <c r="C7" s="34" t="s">
        <v>68</v>
      </c>
      <c r="D7" s="34" t="s">
        <v>70</v>
      </c>
      <c r="E7" s="34" t="s">
        <v>71</v>
      </c>
      <c r="F7" s="34" t="s">
        <v>72</v>
      </c>
      <c r="G7" s="34" t="s">
        <v>73</v>
      </c>
      <c r="H7" s="34" t="s">
        <v>74</v>
      </c>
      <c r="I7" s="34" t="s">
        <v>75</v>
      </c>
      <c r="J7" s="34" t="s">
        <v>76</v>
      </c>
      <c r="K7" s="34" t="s">
        <v>77</v>
      </c>
      <c r="L7" s="29"/>
    </row>
    <row r="8" spans="1:12" x14ac:dyDescent="0.3">
      <c r="A8" s="32" t="s">
        <v>78</v>
      </c>
      <c r="B8" s="34" t="s">
        <v>79</v>
      </c>
      <c r="C8" s="34" t="s">
        <v>80</v>
      </c>
      <c r="D8" s="34" t="s">
        <v>81</v>
      </c>
      <c r="E8" s="34" t="s">
        <v>82</v>
      </c>
      <c r="F8" s="34" t="s">
        <v>82</v>
      </c>
      <c r="G8" s="34" t="s">
        <v>53</v>
      </c>
      <c r="H8" s="34" t="s">
        <v>83</v>
      </c>
      <c r="I8" s="34" t="s">
        <v>79</v>
      </c>
      <c r="J8" s="34" t="s">
        <v>84</v>
      </c>
      <c r="K8" s="34" t="s">
        <v>85</v>
      </c>
      <c r="L8" s="34" t="s">
        <v>86</v>
      </c>
    </row>
    <row r="9" spans="1:12" x14ac:dyDescent="0.3">
      <c r="A9" s="30" t="s">
        <v>87</v>
      </c>
      <c r="B9" s="31" t="s">
        <v>88</v>
      </c>
      <c r="C9" s="31" t="s">
        <v>88</v>
      </c>
      <c r="D9" s="31" t="s">
        <v>88</v>
      </c>
      <c r="E9" s="31" t="s">
        <v>89</v>
      </c>
      <c r="F9" s="35"/>
      <c r="G9" s="31" t="s">
        <v>89</v>
      </c>
      <c r="H9" s="31" t="s">
        <v>89</v>
      </c>
      <c r="I9" s="31" t="s">
        <v>90</v>
      </c>
      <c r="J9" s="31" t="s">
        <v>90</v>
      </c>
      <c r="K9" s="31" t="s">
        <v>91</v>
      </c>
      <c r="L9" s="31" t="s">
        <v>92</v>
      </c>
    </row>
    <row r="10" spans="1:12" x14ac:dyDescent="0.3">
      <c r="A10" s="32" t="s">
        <v>46</v>
      </c>
      <c r="B10" s="34" t="s">
        <v>93</v>
      </c>
      <c r="C10" s="34" t="s">
        <v>93</v>
      </c>
      <c r="D10" s="33" t="s">
        <v>94</v>
      </c>
      <c r="E10" s="34" t="s">
        <v>95</v>
      </c>
      <c r="F10" s="36"/>
      <c r="G10" s="34" t="s">
        <v>95</v>
      </c>
      <c r="H10" s="34" t="s">
        <v>95</v>
      </c>
      <c r="I10" s="34" t="s">
        <v>96</v>
      </c>
      <c r="J10" s="36"/>
      <c r="K10" s="34" t="s">
        <v>97</v>
      </c>
      <c r="L10" s="29"/>
    </row>
  </sheetData>
  <mergeCells count="1">
    <mergeCell ref="A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6A2D-3D68-4552-BCBD-79928FDE930C}">
  <dimension ref="A1:P10"/>
  <sheetViews>
    <sheetView workbookViewId="0">
      <selection sqref="A1:XFD10"/>
    </sheetView>
  </sheetViews>
  <sheetFormatPr baseColWidth="10" defaultRowHeight="14.4" x14ac:dyDescent="0.3"/>
  <sheetData>
    <row r="1" spans="1:16" x14ac:dyDescent="0.3">
      <c r="A1" s="45" t="s">
        <v>20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3">
      <c r="A2" s="27" t="s">
        <v>22</v>
      </c>
      <c r="B2" s="28" t="s">
        <v>98</v>
      </c>
      <c r="C2" s="28" t="s">
        <v>99</v>
      </c>
      <c r="D2" s="28" t="s">
        <v>100</v>
      </c>
      <c r="E2" s="28" t="s">
        <v>101</v>
      </c>
      <c r="F2" s="28" t="s">
        <v>102</v>
      </c>
      <c r="G2" s="28" t="s">
        <v>103</v>
      </c>
      <c r="H2" s="28" t="s">
        <v>104</v>
      </c>
      <c r="I2" s="28" t="s">
        <v>105</v>
      </c>
      <c r="J2" s="28" t="s">
        <v>106</v>
      </c>
      <c r="K2" s="28" t="s">
        <v>107</v>
      </c>
      <c r="L2" s="28" t="s">
        <v>108</v>
      </c>
      <c r="M2" s="28" t="s">
        <v>109</v>
      </c>
      <c r="N2" s="28" t="s">
        <v>110</v>
      </c>
      <c r="O2" s="28" t="s">
        <v>111</v>
      </c>
      <c r="P2" s="28" t="s">
        <v>33</v>
      </c>
    </row>
    <row r="3" spans="1:16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x14ac:dyDescent="0.3">
      <c r="A4" s="30" t="s">
        <v>34</v>
      </c>
      <c r="B4" s="31" t="s">
        <v>112</v>
      </c>
      <c r="C4" s="31" t="s">
        <v>113</v>
      </c>
      <c r="D4" s="31" t="s">
        <v>114</v>
      </c>
      <c r="E4" s="31" t="s">
        <v>115</v>
      </c>
      <c r="F4" s="31" t="s">
        <v>116</v>
      </c>
      <c r="G4" s="31" t="s">
        <v>117</v>
      </c>
      <c r="H4" s="31" t="s">
        <v>118</v>
      </c>
      <c r="I4" s="31" t="s">
        <v>119</v>
      </c>
      <c r="J4" s="31" t="s">
        <v>120</v>
      </c>
      <c r="K4" s="31" t="s">
        <v>121</v>
      </c>
      <c r="L4" s="31" t="s">
        <v>122</v>
      </c>
      <c r="M4" s="31" t="s">
        <v>123</v>
      </c>
      <c r="N4" s="31" t="s">
        <v>124</v>
      </c>
      <c r="O4" s="31" t="s">
        <v>125</v>
      </c>
      <c r="P4" s="31" t="s">
        <v>126</v>
      </c>
    </row>
    <row r="5" spans="1:16" x14ac:dyDescent="0.3">
      <c r="A5" s="32" t="s">
        <v>46</v>
      </c>
      <c r="B5" s="33" t="s">
        <v>127</v>
      </c>
      <c r="C5" s="34" t="s">
        <v>128</v>
      </c>
      <c r="D5" s="34" t="s">
        <v>129</v>
      </c>
      <c r="E5" s="34" t="s">
        <v>130</v>
      </c>
      <c r="F5" s="34" t="s">
        <v>131</v>
      </c>
      <c r="G5" s="34" t="s">
        <v>132</v>
      </c>
      <c r="H5" s="34" t="s">
        <v>133</v>
      </c>
      <c r="I5" s="34" t="s">
        <v>134</v>
      </c>
      <c r="J5" s="34" t="s">
        <v>135</v>
      </c>
      <c r="K5" s="34" t="s">
        <v>136</v>
      </c>
      <c r="L5" s="34" t="s">
        <v>137</v>
      </c>
      <c r="M5" s="34" t="s">
        <v>95</v>
      </c>
      <c r="N5" s="34" t="s">
        <v>138</v>
      </c>
      <c r="O5" s="34" t="s">
        <v>139</v>
      </c>
      <c r="P5" s="29"/>
    </row>
    <row r="6" spans="1:16" x14ac:dyDescent="0.3">
      <c r="A6" s="30" t="s">
        <v>57</v>
      </c>
      <c r="B6" s="31" t="s">
        <v>140</v>
      </c>
      <c r="C6" s="31" t="s">
        <v>141</v>
      </c>
      <c r="D6" s="31" t="s">
        <v>142</v>
      </c>
      <c r="E6" s="31" t="s">
        <v>143</v>
      </c>
      <c r="F6" s="31" t="s">
        <v>144</v>
      </c>
      <c r="G6" s="31" t="s">
        <v>145</v>
      </c>
      <c r="H6" s="31" t="s">
        <v>146</v>
      </c>
      <c r="I6" s="31" t="s">
        <v>147</v>
      </c>
      <c r="J6" s="31" t="s">
        <v>148</v>
      </c>
      <c r="K6" s="31" t="s">
        <v>149</v>
      </c>
      <c r="L6" s="31" t="s">
        <v>150</v>
      </c>
      <c r="M6" s="31" t="s">
        <v>151</v>
      </c>
      <c r="N6" s="31" t="s">
        <v>152</v>
      </c>
      <c r="O6" s="31" t="s">
        <v>153</v>
      </c>
      <c r="P6" s="31" t="s">
        <v>154</v>
      </c>
    </row>
    <row r="7" spans="1:16" x14ac:dyDescent="0.3">
      <c r="A7" s="32" t="s">
        <v>46</v>
      </c>
      <c r="B7" s="33" t="s">
        <v>155</v>
      </c>
      <c r="C7" s="34" t="s">
        <v>156</v>
      </c>
      <c r="D7" s="34" t="s">
        <v>157</v>
      </c>
      <c r="E7" s="34" t="s">
        <v>158</v>
      </c>
      <c r="F7" s="34" t="s">
        <v>159</v>
      </c>
      <c r="G7" s="34" t="s">
        <v>160</v>
      </c>
      <c r="H7" s="34" t="s">
        <v>161</v>
      </c>
      <c r="I7" s="34" t="s">
        <v>162</v>
      </c>
      <c r="J7" s="34" t="s">
        <v>163</v>
      </c>
      <c r="K7" s="34" t="s">
        <v>164</v>
      </c>
      <c r="L7" s="34" t="s">
        <v>165</v>
      </c>
      <c r="M7" s="34" t="s">
        <v>51</v>
      </c>
      <c r="N7" s="34" t="s">
        <v>166</v>
      </c>
      <c r="O7" s="34" t="s">
        <v>167</v>
      </c>
      <c r="P7" s="29"/>
    </row>
    <row r="8" spans="1:16" x14ac:dyDescent="0.3">
      <c r="A8" s="32" t="s">
        <v>78</v>
      </c>
      <c r="B8" s="34" t="s">
        <v>168</v>
      </c>
      <c r="C8" s="34" t="s">
        <v>169</v>
      </c>
      <c r="D8" s="34" t="s">
        <v>170</v>
      </c>
      <c r="E8" s="34" t="s">
        <v>171</v>
      </c>
      <c r="F8" s="34" t="s">
        <v>172</v>
      </c>
      <c r="G8" s="34" t="s">
        <v>173</v>
      </c>
      <c r="H8" s="34" t="s">
        <v>174</v>
      </c>
      <c r="I8" s="34" t="s">
        <v>175</v>
      </c>
      <c r="J8" s="34" t="s">
        <v>176</v>
      </c>
      <c r="K8" s="34" t="s">
        <v>177</v>
      </c>
      <c r="L8" s="34" t="s">
        <v>128</v>
      </c>
      <c r="M8" s="34" t="s">
        <v>178</v>
      </c>
      <c r="N8" s="34" t="s">
        <v>179</v>
      </c>
      <c r="O8" s="34" t="s">
        <v>180</v>
      </c>
      <c r="P8" s="34" t="s">
        <v>181</v>
      </c>
    </row>
    <row r="9" spans="1:16" x14ac:dyDescent="0.3">
      <c r="A9" s="30" t="s">
        <v>87</v>
      </c>
      <c r="B9" s="31" t="s">
        <v>182</v>
      </c>
      <c r="C9" s="31" t="s">
        <v>182</v>
      </c>
      <c r="D9" s="31" t="s">
        <v>182</v>
      </c>
      <c r="E9" s="31" t="s">
        <v>182</v>
      </c>
      <c r="F9" s="31" t="s">
        <v>182</v>
      </c>
      <c r="G9" s="31" t="s">
        <v>182</v>
      </c>
      <c r="H9" s="31" t="s">
        <v>182</v>
      </c>
      <c r="I9" s="31" t="s">
        <v>182</v>
      </c>
      <c r="J9" s="31" t="s">
        <v>182</v>
      </c>
      <c r="K9" s="31" t="s">
        <v>182</v>
      </c>
      <c r="L9" s="31" t="s">
        <v>183</v>
      </c>
      <c r="M9" s="31" t="s">
        <v>183</v>
      </c>
      <c r="N9" s="31" t="s">
        <v>183</v>
      </c>
      <c r="O9" s="31" t="s">
        <v>184</v>
      </c>
      <c r="P9" s="31" t="s">
        <v>185</v>
      </c>
    </row>
    <row r="10" spans="1:16" x14ac:dyDescent="0.3">
      <c r="A10" s="32" t="s">
        <v>46</v>
      </c>
      <c r="B10" s="34" t="s">
        <v>74</v>
      </c>
      <c r="C10" s="33" t="s">
        <v>94</v>
      </c>
      <c r="D10" s="33" t="s">
        <v>94</v>
      </c>
      <c r="E10" s="33" t="s">
        <v>94</v>
      </c>
      <c r="F10" s="33" t="s">
        <v>94</v>
      </c>
      <c r="G10" s="33" t="s">
        <v>94</v>
      </c>
      <c r="H10" s="33" t="s">
        <v>94</v>
      </c>
      <c r="I10" s="33" t="s">
        <v>94</v>
      </c>
      <c r="J10" s="33" t="s">
        <v>94</v>
      </c>
      <c r="K10" s="34" t="s">
        <v>186</v>
      </c>
      <c r="L10" s="34" t="s">
        <v>187</v>
      </c>
      <c r="M10" s="34" t="s">
        <v>187</v>
      </c>
      <c r="N10" s="34" t="s">
        <v>187</v>
      </c>
      <c r="O10" s="34" t="s">
        <v>188</v>
      </c>
      <c r="P10" s="29"/>
    </row>
  </sheetData>
  <mergeCells count="1">
    <mergeCell ref="A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65B0-C236-4E67-B87D-E3FC80D23F82}">
  <dimension ref="A1:P8"/>
  <sheetViews>
    <sheetView workbookViewId="0">
      <selection sqref="A1:XFD8"/>
    </sheetView>
  </sheetViews>
  <sheetFormatPr baseColWidth="10" defaultRowHeight="14.4" x14ac:dyDescent="0.3"/>
  <sheetData>
    <row r="1" spans="1:16" x14ac:dyDescent="0.3">
      <c r="A1" s="45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3">
      <c r="A2" s="27" t="s">
        <v>22</v>
      </c>
      <c r="B2" s="28" t="s">
        <v>98</v>
      </c>
      <c r="C2" s="28" t="s">
        <v>99</v>
      </c>
      <c r="D2" s="28" t="s">
        <v>100</v>
      </c>
      <c r="E2" s="28" t="s">
        <v>101</v>
      </c>
      <c r="F2" s="28" t="s">
        <v>102</v>
      </c>
      <c r="G2" s="28" t="s">
        <v>103</v>
      </c>
      <c r="H2" s="28" t="s">
        <v>104</v>
      </c>
      <c r="I2" s="28" t="s">
        <v>105</v>
      </c>
      <c r="J2" s="28" t="s">
        <v>106</v>
      </c>
      <c r="K2" s="28" t="s">
        <v>107</v>
      </c>
      <c r="L2" s="28" t="s">
        <v>108</v>
      </c>
      <c r="M2" s="28" t="s">
        <v>109</v>
      </c>
      <c r="N2" s="28" t="s">
        <v>110</v>
      </c>
      <c r="O2" s="28" t="s">
        <v>111</v>
      </c>
      <c r="P2" s="28" t="s">
        <v>33</v>
      </c>
    </row>
    <row r="3" spans="1:16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x14ac:dyDescent="0.3">
      <c r="A4" s="30" t="s">
        <v>34</v>
      </c>
      <c r="B4" s="31" t="s">
        <v>189</v>
      </c>
      <c r="C4" s="31" t="s">
        <v>190</v>
      </c>
      <c r="D4" s="35"/>
      <c r="E4" s="35"/>
      <c r="F4" s="35"/>
      <c r="G4" s="35"/>
      <c r="H4" s="31" t="s">
        <v>191</v>
      </c>
      <c r="I4" s="31" t="s">
        <v>192</v>
      </c>
      <c r="J4" s="31" t="s">
        <v>193</v>
      </c>
      <c r="K4" s="31" t="s">
        <v>194</v>
      </c>
      <c r="L4" s="31" t="s">
        <v>195</v>
      </c>
      <c r="M4" s="31" t="s">
        <v>196</v>
      </c>
      <c r="N4" s="31" t="s">
        <v>197</v>
      </c>
      <c r="O4" s="31" t="s">
        <v>198</v>
      </c>
      <c r="P4" s="31" t="s">
        <v>199</v>
      </c>
    </row>
    <row r="5" spans="1:16" x14ac:dyDescent="0.3">
      <c r="A5" s="32" t="s">
        <v>46</v>
      </c>
      <c r="B5" s="33" t="s">
        <v>200</v>
      </c>
      <c r="C5" s="34" t="s">
        <v>201</v>
      </c>
      <c r="D5" s="36"/>
      <c r="E5" s="36"/>
      <c r="F5" s="36"/>
      <c r="G5" s="36"/>
      <c r="H5" s="36"/>
      <c r="I5" s="36"/>
      <c r="J5" s="36"/>
      <c r="K5" s="36"/>
      <c r="L5" s="34" t="s">
        <v>202</v>
      </c>
      <c r="M5" s="34" t="s">
        <v>203</v>
      </c>
      <c r="N5" s="33" t="s">
        <v>204</v>
      </c>
      <c r="O5" s="34" t="s">
        <v>205</v>
      </c>
      <c r="P5" s="29"/>
    </row>
    <row r="6" spans="1:16" x14ac:dyDescent="0.3">
      <c r="A6" s="30" t="s">
        <v>57</v>
      </c>
      <c r="B6" s="37" t="s">
        <v>206</v>
      </c>
      <c r="C6" s="31" t="s">
        <v>207</v>
      </c>
      <c r="D6" s="35"/>
      <c r="E6" s="35"/>
      <c r="F6" s="35"/>
      <c r="G6" s="35"/>
      <c r="H6" s="35"/>
      <c r="I6" s="31" t="s">
        <v>208</v>
      </c>
      <c r="J6" s="31" t="s">
        <v>209</v>
      </c>
      <c r="K6" s="31" t="s">
        <v>210</v>
      </c>
      <c r="L6" s="31" t="s">
        <v>211</v>
      </c>
      <c r="M6" s="31" t="s">
        <v>212</v>
      </c>
      <c r="N6" s="31" t="s">
        <v>213</v>
      </c>
      <c r="O6" s="31" t="s">
        <v>210</v>
      </c>
      <c r="P6" s="35"/>
    </row>
    <row r="7" spans="1:16" x14ac:dyDescent="0.3">
      <c r="A7" s="32" t="s">
        <v>46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3" t="s">
        <v>214</v>
      </c>
      <c r="N7" s="34" t="s">
        <v>215</v>
      </c>
      <c r="O7" s="33" t="s">
        <v>94</v>
      </c>
      <c r="P7" s="29"/>
    </row>
    <row r="8" spans="1:16" x14ac:dyDescent="0.3">
      <c r="A8" s="32" t="s">
        <v>78</v>
      </c>
      <c r="B8" s="33" t="s">
        <v>216</v>
      </c>
      <c r="C8" s="34" t="s">
        <v>217</v>
      </c>
      <c r="D8" s="36"/>
      <c r="E8" s="36"/>
      <c r="F8" s="36"/>
      <c r="G8" s="36"/>
      <c r="H8" s="36"/>
      <c r="I8" s="34" t="s">
        <v>218</v>
      </c>
      <c r="J8" s="34" t="s">
        <v>219</v>
      </c>
      <c r="K8" s="34" t="s">
        <v>220</v>
      </c>
      <c r="L8" s="34" t="s">
        <v>221</v>
      </c>
      <c r="M8" s="34" t="s">
        <v>222</v>
      </c>
      <c r="N8" s="34" t="s">
        <v>223</v>
      </c>
      <c r="O8" s="34" t="s">
        <v>224</v>
      </c>
      <c r="P8" s="36"/>
    </row>
  </sheetData>
  <mergeCells count="1">
    <mergeCell ref="A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6EFA-D6CE-48F5-9949-E59C4FB64999}">
  <dimension ref="A1:S68"/>
  <sheetViews>
    <sheetView tabSelected="1" zoomScale="85" zoomScaleNormal="85" workbookViewId="0">
      <selection activeCell="Q1" sqref="Q1"/>
    </sheetView>
  </sheetViews>
  <sheetFormatPr baseColWidth="10" defaultRowHeight="14.4" x14ac:dyDescent="0.3"/>
  <cols>
    <col min="1" max="1" width="11.5546875" style="4"/>
    <col min="5" max="5" width="21.88671875" bestFit="1" customWidth="1"/>
    <col min="6" max="6" width="11.5546875" style="4"/>
    <col min="8" max="8" width="21.88671875" bestFit="1" customWidth="1"/>
    <col min="9" max="9" width="11.5546875" style="4"/>
    <col min="13" max="13" width="21.88671875" bestFit="1" customWidth="1"/>
    <col min="16" max="16" width="34.109375" bestFit="1" customWidth="1"/>
    <col min="17" max="17" width="22.109375" bestFit="1" customWidth="1"/>
  </cols>
  <sheetData>
    <row r="1" spans="1:19" x14ac:dyDescent="0.3">
      <c r="A1" s="4" t="s">
        <v>2</v>
      </c>
      <c r="B1" t="s">
        <v>1</v>
      </c>
      <c r="C1" t="s">
        <v>0</v>
      </c>
      <c r="D1" t="s">
        <v>3</v>
      </c>
      <c r="E1" t="s">
        <v>10</v>
      </c>
      <c r="F1" s="4" t="s">
        <v>4</v>
      </c>
      <c r="G1" t="s">
        <v>1</v>
      </c>
      <c r="H1" t="s">
        <v>10</v>
      </c>
      <c r="I1" s="4" t="s">
        <v>8</v>
      </c>
      <c r="J1" t="s">
        <v>1</v>
      </c>
      <c r="K1" t="s">
        <v>0</v>
      </c>
      <c r="L1" t="s">
        <v>3</v>
      </c>
      <c r="M1" t="s">
        <v>10</v>
      </c>
      <c r="P1" s="8" t="s">
        <v>11</v>
      </c>
      <c r="Q1" t="s">
        <v>2</v>
      </c>
      <c r="R1" t="s">
        <v>4</v>
      </c>
      <c r="S1" t="s">
        <v>8</v>
      </c>
    </row>
    <row r="2" spans="1:19" x14ac:dyDescent="0.3">
      <c r="A2" s="5">
        <v>44421</v>
      </c>
      <c r="B2">
        <v>129.662811</v>
      </c>
      <c r="F2" s="5">
        <v>44421</v>
      </c>
      <c r="G2">
        <v>236.679993</v>
      </c>
      <c r="I2" s="5">
        <v>44421</v>
      </c>
      <c r="J2">
        <v>139.98033100000001</v>
      </c>
      <c r="P2" s="9" t="s">
        <v>12</v>
      </c>
      <c r="Q2" s="11">
        <f>AVERAGE(E3:E68)</f>
        <v>3.1836758493848255E-3</v>
      </c>
      <c r="R2" s="11">
        <f>AVERAGE(H3:H68)</f>
        <v>3.7201687507126707E-3</v>
      </c>
      <c r="S2" s="11">
        <f>AVERAGE(M3:M68)</f>
        <v>4.0686594428881043E-3</v>
      </c>
    </row>
    <row r="3" spans="1:19" x14ac:dyDescent="0.3">
      <c r="A3" s="12">
        <v>44424</v>
      </c>
      <c r="B3" s="13">
        <v>131.44953899999999</v>
      </c>
      <c r="C3" s="13"/>
      <c r="D3" s="13"/>
      <c r="E3" s="14">
        <f>B3/B2-1</f>
        <v>1.3779803061650275E-2</v>
      </c>
      <c r="F3" s="12">
        <v>44424</v>
      </c>
      <c r="G3" s="13">
        <v>232.58000200000001</v>
      </c>
      <c r="H3" s="14">
        <f t="shared" ref="H3:H5" si="0">G3/G2-1</f>
        <v>-1.7322930206441156E-2</v>
      </c>
      <c r="I3" s="12">
        <v>44424</v>
      </c>
      <c r="J3" s="13">
        <v>139.301331</v>
      </c>
      <c r="K3" s="13"/>
      <c r="L3" s="13"/>
      <c r="M3" s="14">
        <f t="shared" ref="M3:M5" si="1">J3/J2-1</f>
        <v>-4.8506814861011271E-3</v>
      </c>
      <c r="P3" s="9" t="s">
        <v>13</v>
      </c>
      <c r="Q3" s="7">
        <f>Q2*252</f>
        <v>0.80228631404497597</v>
      </c>
      <c r="R3" s="7">
        <f t="shared" ref="R3:S3" si="2">R2*252</f>
        <v>0.93748252517959296</v>
      </c>
      <c r="S3" s="7">
        <f t="shared" si="2"/>
        <v>1.0253021796078023</v>
      </c>
    </row>
    <row r="4" spans="1:19" x14ac:dyDescent="0.3">
      <c r="A4" s="5">
        <v>44425</v>
      </c>
      <c r="B4">
        <v>128.564819</v>
      </c>
      <c r="E4" s="7">
        <f t="shared" ref="E4:E5" si="3">B4/B3-1</f>
        <v>-2.1945455434423278E-2</v>
      </c>
      <c r="F4" s="5">
        <v>44425</v>
      </c>
      <c r="G4">
        <v>231.36000100000001</v>
      </c>
      <c r="H4" s="7">
        <f t="shared" si="0"/>
        <v>-5.2455111768379137E-3</v>
      </c>
      <c r="I4" s="5">
        <v>44425</v>
      </c>
      <c r="J4">
        <v>136.76513700000001</v>
      </c>
      <c r="M4" s="7">
        <f t="shared" si="1"/>
        <v>-1.8206530991437542E-2</v>
      </c>
      <c r="P4" s="9" t="s">
        <v>14</v>
      </c>
      <c r="Q4" s="7">
        <f>B25/B3-1</f>
        <v>9.616204892129776E-2</v>
      </c>
      <c r="R4" s="7">
        <f>G25/G3-1</f>
        <v>0.16549146387916869</v>
      </c>
      <c r="S4" s="7">
        <f>J25/J3-1</f>
        <v>5.8424933499020115E-2</v>
      </c>
    </row>
    <row r="5" spans="1:19" x14ac:dyDescent="0.3">
      <c r="A5" s="5">
        <v>44426</v>
      </c>
      <c r="B5">
        <v>127.13743599999999</v>
      </c>
      <c r="E5" s="7">
        <f t="shared" si="3"/>
        <v>-1.1102438529470571E-2</v>
      </c>
      <c r="F5" s="5">
        <v>44426</v>
      </c>
      <c r="G5">
        <v>231.58000200000001</v>
      </c>
      <c r="H5" s="7">
        <f t="shared" si="0"/>
        <v>9.509033499701669E-4</v>
      </c>
      <c r="I5" s="5">
        <v>44426</v>
      </c>
      <c r="J5">
        <v>133.520004</v>
      </c>
      <c r="M5" s="7">
        <f t="shared" si="1"/>
        <v>-2.372777939746451E-2</v>
      </c>
      <c r="P5" s="9" t="s">
        <v>17</v>
      </c>
      <c r="Q5" s="7">
        <f>B47/B25-1</f>
        <v>-7.5022536609689494E-2</v>
      </c>
      <c r="R5" s="7">
        <f>G47/G25-1</f>
        <v>5.9025563827872496E-3</v>
      </c>
      <c r="S5" s="7">
        <f>J47/J25-1</f>
        <v>9.7599022007609726E-2</v>
      </c>
    </row>
    <row r="6" spans="1:19" x14ac:dyDescent="0.3">
      <c r="A6" s="5">
        <v>44427</v>
      </c>
      <c r="B6">
        <v>128.96408099999999</v>
      </c>
      <c r="E6" s="7">
        <f t="shared" ref="E6:E68" si="4">B6/B5-1</f>
        <v>1.4367483390179459E-2</v>
      </c>
      <c r="F6" s="5">
        <v>44427</v>
      </c>
      <c r="G6">
        <v>231.89999399999999</v>
      </c>
      <c r="H6" s="7">
        <f t="shared" ref="H6:H67" si="5">G6/G5-1</f>
        <v>1.3817773436239911E-3</v>
      </c>
      <c r="I6" s="5">
        <v>44427</v>
      </c>
      <c r="J6">
        <v>133.949997</v>
      </c>
      <c r="K6" s="1">
        <v>44427</v>
      </c>
      <c r="L6">
        <v>0.2</v>
      </c>
      <c r="M6" s="7">
        <f t="shared" ref="M6:M67" si="6">J6/J5-1</f>
        <v>3.2204387890821806E-3</v>
      </c>
      <c r="P6" s="9" t="s">
        <v>18</v>
      </c>
      <c r="Q6" s="7">
        <f>B68/B47-1</f>
        <v>0.1844237858975375</v>
      </c>
      <c r="R6" s="7">
        <f>G68/G47-1</f>
        <v>9.9644191530515069E-2</v>
      </c>
      <c r="S6" s="7">
        <f>J68/J47-1</f>
        <v>0.12395721900812906</v>
      </c>
    </row>
    <row r="7" spans="1:19" x14ac:dyDescent="0.3">
      <c r="A7" s="5">
        <v>44428</v>
      </c>
      <c r="B7">
        <v>126.967735</v>
      </c>
      <c r="E7" s="7">
        <f t="shared" si="4"/>
        <v>-1.5479860628790032E-2</v>
      </c>
      <c r="F7" s="5">
        <v>44428</v>
      </c>
      <c r="G7">
        <v>235.949997</v>
      </c>
      <c r="H7" s="7">
        <f t="shared" si="5"/>
        <v>1.746443770929984E-2</v>
      </c>
      <c r="I7" s="5">
        <v>44428</v>
      </c>
      <c r="J7">
        <v>135.16999799999999</v>
      </c>
      <c r="M7" s="7">
        <f t="shared" si="6"/>
        <v>9.1078837426177284E-3</v>
      </c>
      <c r="P7" s="10" t="s">
        <v>15</v>
      </c>
      <c r="Q7" s="7">
        <f>(1+Q4)*(1+Q5)*(1+Q6)-1</f>
        <v>0.20091711390482736</v>
      </c>
      <c r="R7" s="7">
        <f t="shared" ref="R7:S7" si="7">(1+R4)*(1+R5)*(1+R6)-1</f>
        <v>0.28919078777890839</v>
      </c>
      <c r="S7" s="7">
        <f t="shared" si="7"/>
        <v>0.30573051739182566</v>
      </c>
    </row>
    <row r="8" spans="1:19" x14ac:dyDescent="0.3">
      <c r="A8" s="5">
        <v>44431</v>
      </c>
      <c r="B8">
        <v>131.249908</v>
      </c>
      <c r="E8" s="7">
        <f t="shared" si="4"/>
        <v>3.3726466019103229E-2</v>
      </c>
      <c r="F8" s="5">
        <v>44431</v>
      </c>
      <c r="G8">
        <v>242.61999499999999</v>
      </c>
      <c r="H8" s="7">
        <f t="shared" si="5"/>
        <v>2.8268692879025448E-2</v>
      </c>
      <c r="I8" s="5">
        <v>44431</v>
      </c>
      <c r="J8">
        <v>138.30999800000001</v>
      </c>
      <c r="M8" s="7">
        <f t="shared" si="6"/>
        <v>2.3230007001997732E-2</v>
      </c>
      <c r="P8" s="10" t="s">
        <v>16</v>
      </c>
      <c r="Q8" s="7">
        <f>((1+Q4)*(1+Q5)*(1+Q6))^(1/3)-1</f>
        <v>6.2929216620803308E-2</v>
      </c>
      <c r="R8" s="7">
        <f t="shared" ref="R8:S8" si="8">((1+R4)*(1+R5)*(1+R6))^(1/3)-1</f>
        <v>8.835956359454622E-2</v>
      </c>
      <c r="S8" s="7">
        <f t="shared" si="8"/>
        <v>9.2994185260261597E-2</v>
      </c>
    </row>
    <row r="9" spans="1:19" x14ac:dyDescent="0.3">
      <c r="A9" s="5">
        <v>44432</v>
      </c>
      <c r="B9">
        <v>131.199997</v>
      </c>
      <c r="E9" s="7">
        <f t="shared" si="4"/>
        <v>-3.8027455226874451E-4</v>
      </c>
      <c r="F9" s="5">
        <v>44432</v>
      </c>
      <c r="G9">
        <v>245.80999800000001</v>
      </c>
      <c r="H9" s="7">
        <f t="shared" si="5"/>
        <v>1.3148145518674159E-2</v>
      </c>
      <c r="I9" s="5">
        <v>44432</v>
      </c>
      <c r="J9">
        <v>137.009995</v>
      </c>
      <c r="M9" s="7">
        <f t="shared" si="6"/>
        <v>-9.3991975909073489E-3</v>
      </c>
    </row>
    <row r="10" spans="1:19" x14ac:dyDescent="0.3">
      <c r="A10" s="5">
        <v>44433</v>
      </c>
      <c r="B10">
        <v>132.820007</v>
      </c>
      <c r="C10" s="1">
        <v>44433</v>
      </c>
      <c r="D10">
        <v>0.24</v>
      </c>
      <c r="E10" s="7">
        <f t="shared" si="4"/>
        <v>1.2347637477461371E-2</v>
      </c>
      <c r="F10" s="5">
        <v>44433</v>
      </c>
      <c r="G10">
        <v>246.11000100000001</v>
      </c>
      <c r="H10" s="7">
        <f t="shared" si="5"/>
        <v>1.2204670373090476E-3</v>
      </c>
      <c r="I10" s="5">
        <v>44433</v>
      </c>
      <c r="J10">
        <v>139.10000600000001</v>
      </c>
      <c r="M10" s="7">
        <f t="shared" si="6"/>
        <v>1.525444183834912E-2</v>
      </c>
    </row>
    <row r="11" spans="1:19" x14ac:dyDescent="0.3">
      <c r="A11" s="5">
        <v>44434</v>
      </c>
      <c r="B11">
        <v>132.490005</v>
      </c>
      <c r="E11" s="7">
        <f t="shared" si="4"/>
        <v>-2.4845805045019542E-3</v>
      </c>
      <c r="F11" s="5">
        <v>44434</v>
      </c>
      <c r="G11">
        <v>246.759995</v>
      </c>
      <c r="H11" s="7">
        <f t="shared" si="5"/>
        <v>2.6410710550524019E-3</v>
      </c>
      <c r="I11" s="5">
        <v>44434</v>
      </c>
      <c r="J11">
        <v>138.64999399999999</v>
      </c>
      <c r="M11" s="7">
        <f t="shared" si="6"/>
        <v>-3.2351688036592607E-3</v>
      </c>
    </row>
    <row r="12" spans="1:19" x14ac:dyDescent="0.3">
      <c r="A12" s="5">
        <v>44435</v>
      </c>
      <c r="B12">
        <v>136.550003</v>
      </c>
      <c r="E12" s="7">
        <f t="shared" si="4"/>
        <v>3.0643805923322276E-2</v>
      </c>
      <c r="F12" s="5">
        <v>44435</v>
      </c>
      <c r="G12">
        <v>269.27999899999998</v>
      </c>
      <c r="H12" s="7">
        <f t="shared" si="5"/>
        <v>9.1262783499407973E-2</v>
      </c>
      <c r="I12" s="5">
        <v>44435</v>
      </c>
      <c r="J12">
        <v>141.740005</v>
      </c>
      <c r="M12" s="7">
        <f t="shared" si="6"/>
        <v>2.2286412792776655E-2</v>
      </c>
    </row>
    <row r="13" spans="1:19" x14ac:dyDescent="0.3">
      <c r="A13" s="5">
        <v>44438</v>
      </c>
      <c r="B13">
        <v>136.050003</v>
      </c>
      <c r="E13" s="7">
        <f t="shared" si="4"/>
        <v>-3.661662314280556E-3</v>
      </c>
      <c r="F13" s="5">
        <v>44438</v>
      </c>
      <c r="G13">
        <v>271.36999500000002</v>
      </c>
      <c r="H13" s="7">
        <f t="shared" si="5"/>
        <v>7.7614230828930708E-3</v>
      </c>
      <c r="I13" s="5">
        <v>44438</v>
      </c>
      <c r="J13">
        <v>143.13999899999999</v>
      </c>
      <c r="M13" s="7">
        <f t="shared" si="6"/>
        <v>9.8771973374771616E-3</v>
      </c>
    </row>
    <row r="14" spans="1:19" x14ac:dyDescent="0.3">
      <c r="A14" s="5">
        <v>44439</v>
      </c>
      <c r="B14">
        <v>135.13000500000001</v>
      </c>
      <c r="E14" s="7">
        <f t="shared" si="4"/>
        <v>-6.7622049225533054E-3</v>
      </c>
      <c r="F14" s="5">
        <v>44439</v>
      </c>
      <c r="G14">
        <v>273.16000400000001</v>
      </c>
      <c r="H14" s="7">
        <f t="shared" si="5"/>
        <v>6.5961935106348957E-3</v>
      </c>
      <c r="I14" s="5">
        <v>44439</v>
      </c>
      <c r="J14">
        <v>143.83999600000001</v>
      </c>
      <c r="M14" s="7">
        <f t="shared" si="6"/>
        <v>4.8902962476617962E-3</v>
      </c>
    </row>
    <row r="15" spans="1:19" x14ac:dyDescent="0.3">
      <c r="A15" s="5">
        <v>44440</v>
      </c>
      <c r="B15">
        <v>133.46000699999999</v>
      </c>
      <c r="E15" s="7">
        <f t="shared" si="4"/>
        <v>-1.235845436400318E-2</v>
      </c>
      <c r="F15" s="5">
        <v>44440</v>
      </c>
      <c r="G15">
        <v>273.36999500000002</v>
      </c>
      <c r="H15" s="7">
        <f t="shared" si="5"/>
        <v>7.68747243099277E-4</v>
      </c>
      <c r="I15" s="5">
        <v>44440</v>
      </c>
      <c r="J15">
        <v>145.570007</v>
      </c>
      <c r="M15" s="7">
        <f t="shared" si="6"/>
        <v>1.202732931110484E-2</v>
      </c>
    </row>
    <row r="16" spans="1:19" x14ac:dyDescent="0.3">
      <c r="A16" s="5">
        <v>44441</v>
      </c>
      <c r="B16">
        <v>134.449997</v>
      </c>
      <c r="E16" s="7">
        <f t="shared" si="4"/>
        <v>7.4178776268158941E-3</v>
      </c>
      <c r="F16" s="5">
        <v>44441</v>
      </c>
      <c r="G16">
        <v>271.32000699999998</v>
      </c>
      <c r="H16" s="7">
        <f t="shared" si="5"/>
        <v>-7.4989502779924111E-3</v>
      </c>
      <c r="I16" s="5">
        <v>44441</v>
      </c>
      <c r="J16">
        <v>150.070007</v>
      </c>
      <c r="M16" s="7">
        <f t="shared" si="6"/>
        <v>3.0912961349242707E-2</v>
      </c>
    </row>
    <row r="17" spans="1:13" x14ac:dyDescent="0.3">
      <c r="A17" s="5">
        <v>44442</v>
      </c>
      <c r="B17">
        <v>135.83000200000001</v>
      </c>
      <c r="E17" s="7">
        <f t="shared" si="4"/>
        <v>1.0264076093657426E-2</v>
      </c>
      <c r="F17" s="5">
        <v>44442</v>
      </c>
      <c r="G17">
        <v>277.73998999999998</v>
      </c>
      <c r="H17" s="7">
        <f t="shared" si="5"/>
        <v>2.3662033150397166E-2</v>
      </c>
      <c r="I17" s="5">
        <v>44442</v>
      </c>
      <c r="J17">
        <v>151.61999499999999</v>
      </c>
      <c r="M17" s="7">
        <f t="shared" si="6"/>
        <v>1.0328432915978958E-2</v>
      </c>
    </row>
    <row r="18" spans="1:13" x14ac:dyDescent="0.3">
      <c r="A18" s="5">
        <v>44446</v>
      </c>
      <c r="B18">
        <v>136.490005</v>
      </c>
      <c r="E18" s="7">
        <f t="shared" si="4"/>
        <v>4.8590369600376437E-3</v>
      </c>
      <c r="F18" s="5">
        <v>44446</v>
      </c>
      <c r="G18">
        <v>274.36999500000002</v>
      </c>
      <c r="H18" s="7">
        <f t="shared" si="5"/>
        <v>-1.2133632610845657E-2</v>
      </c>
      <c r="I18" s="5">
        <v>44446</v>
      </c>
      <c r="J18">
        <v>147.5</v>
      </c>
      <c r="M18" s="7">
        <f t="shared" si="6"/>
        <v>-2.7173164067179845E-2</v>
      </c>
    </row>
    <row r="19" spans="1:13" x14ac:dyDescent="0.3">
      <c r="A19" s="5">
        <v>44447</v>
      </c>
      <c r="B19">
        <v>133.55999800000001</v>
      </c>
      <c r="E19" s="7">
        <f t="shared" si="4"/>
        <v>-2.1466824622066616E-2</v>
      </c>
      <c r="F19" s="5">
        <v>44447</v>
      </c>
      <c r="G19">
        <v>272.20001200000002</v>
      </c>
      <c r="H19" s="7">
        <f t="shared" si="5"/>
        <v>-7.9089661389540877E-3</v>
      </c>
      <c r="I19" s="5">
        <v>44447</v>
      </c>
      <c r="J19">
        <v>148.229996</v>
      </c>
      <c r="M19" s="7">
        <f t="shared" si="6"/>
        <v>4.9491254237288285E-3</v>
      </c>
    </row>
    <row r="20" spans="1:13" x14ac:dyDescent="0.3">
      <c r="A20" s="5">
        <v>44448</v>
      </c>
      <c r="B20">
        <v>135</v>
      </c>
      <c r="E20" s="7">
        <f t="shared" si="4"/>
        <v>1.0781686295023629E-2</v>
      </c>
      <c r="F20" s="5">
        <v>44448</v>
      </c>
      <c r="G20">
        <v>270</v>
      </c>
      <c r="H20" s="7">
        <f t="shared" si="5"/>
        <v>-8.0823361609551059E-3</v>
      </c>
      <c r="I20" s="5">
        <v>44448</v>
      </c>
      <c r="J20">
        <v>148.89999399999999</v>
      </c>
      <c r="M20" s="7">
        <f t="shared" si="6"/>
        <v>4.5199893279359582E-3</v>
      </c>
    </row>
    <row r="21" spans="1:13" x14ac:dyDescent="0.3">
      <c r="A21" s="5">
        <v>44449</v>
      </c>
      <c r="B21">
        <v>136.83999600000001</v>
      </c>
      <c r="E21" s="7">
        <f t="shared" si="4"/>
        <v>1.3629600000000019E-2</v>
      </c>
      <c r="F21" s="5">
        <v>44449</v>
      </c>
      <c r="G21">
        <v>267.52999899999998</v>
      </c>
      <c r="H21" s="7">
        <f t="shared" si="5"/>
        <v>-9.1481518518519156E-3</v>
      </c>
      <c r="I21" s="5">
        <v>44449</v>
      </c>
      <c r="J21">
        <v>147.58999600000001</v>
      </c>
      <c r="M21" s="7">
        <f t="shared" si="6"/>
        <v>-8.7978378293284143E-3</v>
      </c>
    </row>
    <row r="22" spans="1:13" x14ac:dyDescent="0.3">
      <c r="A22" s="5">
        <v>44452</v>
      </c>
      <c r="B22">
        <v>139.44000199999999</v>
      </c>
      <c r="E22" s="7">
        <f t="shared" si="4"/>
        <v>1.9000336714420696E-2</v>
      </c>
      <c r="F22" s="5">
        <v>44452</v>
      </c>
      <c r="G22">
        <v>267.75</v>
      </c>
      <c r="H22" s="7">
        <f t="shared" si="5"/>
        <v>8.2234142272774591E-4</v>
      </c>
      <c r="I22" s="5">
        <v>44452</v>
      </c>
      <c r="J22">
        <v>148.85000600000001</v>
      </c>
      <c r="M22" s="7">
        <f t="shared" si="6"/>
        <v>8.5372317511276385E-3</v>
      </c>
    </row>
    <row r="23" spans="1:13" x14ac:dyDescent="0.3">
      <c r="A23" s="5">
        <v>44453</v>
      </c>
      <c r="B23">
        <v>140.13999899999999</v>
      </c>
      <c r="E23" s="7">
        <f t="shared" si="4"/>
        <v>5.0200587346520553E-3</v>
      </c>
      <c r="F23" s="5">
        <v>44453</v>
      </c>
      <c r="G23">
        <v>269.77999899999998</v>
      </c>
      <c r="H23" s="7">
        <f t="shared" si="5"/>
        <v>7.5816956115779544E-3</v>
      </c>
      <c r="I23" s="5">
        <v>44453</v>
      </c>
      <c r="J23">
        <v>147.199997</v>
      </c>
      <c r="M23" s="7">
        <f t="shared" si="6"/>
        <v>-1.1085044900838059E-2</v>
      </c>
    </row>
    <row r="24" spans="1:13" x14ac:dyDescent="0.3">
      <c r="A24" s="5">
        <v>44454</v>
      </c>
      <c r="B24">
        <v>141.229996</v>
      </c>
      <c r="E24" s="7">
        <f t="shared" si="4"/>
        <v>7.7779149977017514E-3</v>
      </c>
      <c r="F24" s="5">
        <v>44454</v>
      </c>
      <c r="G24">
        <v>269.85000600000001</v>
      </c>
      <c r="H24" s="7">
        <f t="shared" si="5"/>
        <v>2.5949662784308103E-4</v>
      </c>
      <c r="I24" s="5">
        <v>44454</v>
      </c>
      <c r="J24">
        <v>146.429993</v>
      </c>
      <c r="M24" s="7">
        <f t="shared" si="6"/>
        <v>-5.2310055413927747E-3</v>
      </c>
    </row>
    <row r="25" spans="1:13" x14ac:dyDescent="0.3">
      <c r="A25" s="12">
        <v>44455</v>
      </c>
      <c r="B25" s="13">
        <v>144.08999600000001</v>
      </c>
      <c r="C25" s="13"/>
      <c r="D25" s="13"/>
      <c r="E25" s="14">
        <f t="shared" si="4"/>
        <v>2.0250655533545547E-2</v>
      </c>
      <c r="F25" s="12">
        <v>44455</v>
      </c>
      <c r="G25" s="13">
        <v>271.07000699999998</v>
      </c>
      <c r="H25" s="14">
        <f t="shared" si="5"/>
        <v>4.5210338072030343E-3</v>
      </c>
      <c r="I25" s="12">
        <v>44455</v>
      </c>
      <c r="J25" s="13">
        <v>147.44000199999999</v>
      </c>
      <c r="K25" s="13"/>
      <c r="L25" s="13"/>
      <c r="M25" s="14">
        <f t="shared" si="6"/>
        <v>6.8975554755370538E-3</v>
      </c>
    </row>
    <row r="26" spans="1:13" x14ac:dyDescent="0.3">
      <c r="A26" s="5">
        <v>44456</v>
      </c>
      <c r="B26">
        <v>140.800003</v>
      </c>
      <c r="E26" s="7">
        <f t="shared" si="4"/>
        <v>-2.2832903680558125E-2</v>
      </c>
      <c r="F26" s="5">
        <v>44456</v>
      </c>
      <c r="G26">
        <v>268.51001000000002</v>
      </c>
      <c r="H26" s="7">
        <f t="shared" si="5"/>
        <v>-9.4440437300020719E-3</v>
      </c>
      <c r="I26" s="5">
        <v>44456</v>
      </c>
      <c r="J26">
        <v>144.720001</v>
      </c>
      <c r="M26" s="7">
        <f t="shared" si="6"/>
        <v>-1.8448188843621982E-2</v>
      </c>
    </row>
    <row r="27" spans="1:13" x14ac:dyDescent="0.3">
      <c r="A27" s="5">
        <v>44459</v>
      </c>
      <c r="B27">
        <v>135.529999</v>
      </c>
      <c r="E27" s="7">
        <f t="shared" si="4"/>
        <v>-3.7429004884325212E-2</v>
      </c>
      <c r="F27" s="5">
        <v>44459</v>
      </c>
      <c r="G27">
        <v>267.19000199999999</v>
      </c>
      <c r="H27" s="7">
        <f t="shared" si="5"/>
        <v>-4.9160476363619976E-3</v>
      </c>
      <c r="I27" s="5">
        <v>44459</v>
      </c>
      <c r="J27">
        <v>143.699997</v>
      </c>
      <c r="M27" s="7">
        <f t="shared" si="6"/>
        <v>-7.0481204598664693E-3</v>
      </c>
    </row>
    <row r="28" spans="1:13" x14ac:dyDescent="0.3">
      <c r="A28" s="5">
        <v>44460</v>
      </c>
      <c r="B28">
        <v>135.179993</v>
      </c>
      <c r="E28" s="7">
        <f t="shared" si="4"/>
        <v>-2.5824983589057826E-3</v>
      </c>
      <c r="F28" s="5">
        <v>44460</v>
      </c>
      <c r="G28">
        <v>270.17999300000002</v>
      </c>
      <c r="H28" s="7">
        <f t="shared" si="5"/>
        <v>1.1190504800400625E-2</v>
      </c>
      <c r="I28" s="5">
        <v>44460</v>
      </c>
      <c r="J28">
        <v>143.44000199999999</v>
      </c>
      <c r="M28" s="7">
        <f t="shared" si="6"/>
        <v>-1.8092902256636734E-3</v>
      </c>
    </row>
    <row r="29" spans="1:13" x14ac:dyDescent="0.3">
      <c r="A29" s="5">
        <v>44461</v>
      </c>
      <c r="B29">
        <v>138.10000600000001</v>
      </c>
      <c r="E29" s="7">
        <f t="shared" si="4"/>
        <v>2.1600925811558591E-2</v>
      </c>
      <c r="F29" s="5">
        <v>44461</v>
      </c>
      <c r="G29">
        <v>270.709991</v>
      </c>
      <c r="H29" s="7">
        <f t="shared" si="5"/>
        <v>1.9616478411854654E-3</v>
      </c>
      <c r="I29" s="5">
        <v>44461</v>
      </c>
      <c r="J29">
        <v>145.61000100000001</v>
      </c>
      <c r="M29" s="7">
        <f t="shared" si="6"/>
        <v>1.5128269448853038E-2</v>
      </c>
    </row>
    <row r="30" spans="1:13" x14ac:dyDescent="0.3">
      <c r="A30" s="5">
        <v>44462</v>
      </c>
      <c r="B30">
        <v>141.11000100000001</v>
      </c>
      <c r="E30" s="7">
        <f t="shared" si="4"/>
        <v>2.179576299221897E-2</v>
      </c>
      <c r="F30" s="5">
        <v>44462</v>
      </c>
      <c r="G30">
        <v>270.07000699999998</v>
      </c>
      <c r="H30" s="7">
        <f t="shared" si="5"/>
        <v>-2.364094496977831E-3</v>
      </c>
      <c r="I30" s="5">
        <v>44462</v>
      </c>
      <c r="J30">
        <v>149.41000399999999</v>
      </c>
      <c r="M30" s="7">
        <f t="shared" si="6"/>
        <v>2.6097129138815012E-2</v>
      </c>
    </row>
    <row r="31" spans="1:13" x14ac:dyDescent="0.3">
      <c r="A31" s="5">
        <v>44463</v>
      </c>
      <c r="B31">
        <v>141.91999799999999</v>
      </c>
      <c r="E31" s="7">
        <f t="shared" si="4"/>
        <v>5.7401813780724176E-3</v>
      </c>
      <c r="F31" s="5">
        <v>44463</v>
      </c>
      <c r="G31">
        <v>268.42999300000002</v>
      </c>
      <c r="H31" s="7">
        <f t="shared" si="5"/>
        <v>-6.0725514033106442E-3</v>
      </c>
      <c r="I31" s="5">
        <v>44463</v>
      </c>
      <c r="J31">
        <v>152.449997</v>
      </c>
      <c r="M31" s="7">
        <f t="shared" si="6"/>
        <v>2.0346649612565493E-2</v>
      </c>
    </row>
    <row r="32" spans="1:13" x14ac:dyDescent="0.3">
      <c r="A32" s="5">
        <v>44466</v>
      </c>
      <c r="B32">
        <v>142.740005</v>
      </c>
      <c r="E32" s="7">
        <f t="shared" si="4"/>
        <v>5.7779524489565137E-3</v>
      </c>
      <c r="F32" s="5">
        <v>44466</v>
      </c>
      <c r="G32">
        <v>263.77999899999998</v>
      </c>
      <c r="H32" s="7">
        <f t="shared" si="5"/>
        <v>-1.732293007957586E-2</v>
      </c>
      <c r="I32" s="5">
        <v>44466</v>
      </c>
      <c r="J32">
        <v>153.259995</v>
      </c>
      <c r="M32" s="7">
        <f t="shared" si="6"/>
        <v>5.3132044338446427E-3</v>
      </c>
    </row>
    <row r="33" spans="1:13" x14ac:dyDescent="0.3">
      <c r="A33" s="5">
        <v>44467</v>
      </c>
      <c r="B33">
        <v>132.88999899999999</v>
      </c>
      <c r="E33" s="7">
        <f t="shared" si="4"/>
        <v>-6.9006625017282386E-2</v>
      </c>
      <c r="F33" s="5">
        <v>44467</v>
      </c>
      <c r="G33">
        <v>252.36999499999999</v>
      </c>
      <c r="H33" s="7">
        <f t="shared" si="5"/>
        <v>-4.3255758750685214E-2</v>
      </c>
      <c r="I33" s="5">
        <v>44467</v>
      </c>
      <c r="J33">
        <v>147.729996</v>
      </c>
      <c r="M33" s="7">
        <f t="shared" si="6"/>
        <v>-3.6082468879109708E-2</v>
      </c>
    </row>
    <row r="34" spans="1:13" x14ac:dyDescent="0.3">
      <c r="A34" s="5">
        <v>44468</v>
      </c>
      <c r="B34">
        <v>128.270004</v>
      </c>
      <c r="E34" s="7">
        <f t="shared" si="4"/>
        <v>-3.4765558241895866E-2</v>
      </c>
      <c r="F34" s="5">
        <v>44468</v>
      </c>
      <c r="G34">
        <v>249.509995</v>
      </c>
      <c r="H34" s="7">
        <f t="shared" si="5"/>
        <v>-1.1332567486875722E-2</v>
      </c>
      <c r="I34" s="5">
        <v>44468</v>
      </c>
      <c r="J34">
        <v>149.60000600000001</v>
      </c>
      <c r="M34" s="7">
        <f t="shared" si="6"/>
        <v>1.2658295881900816E-2</v>
      </c>
    </row>
    <row r="35" spans="1:13" x14ac:dyDescent="0.3">
      <c r="A35" s="5">
        <v>44469</v>
      </c>
      <c r="B35">
        <v>128.729996</v>
      </c>
      <c r="E35" s="7">
        <f t="shared" si="4"/>
        <v>3.5861229099205527E-3</v>
      </c>
      <c r="F35" s="5">
        <v>44469</v>
      </c>
      <c r="G35">
        <v>249.88999899999999</v>
      </c>
      <c r="H35" s="7">
        <f t="shared" si="5"/>
        <v>1.5230011126408094E-3</v>
      </c>
      <c r="I35" s="5">
        <v>44469</v>
      </c>
      <c r="J35">
        <v>149.33999600000001</v>
      </c>
      <c r="M35" s="7">
        <f t="shared" si="6"/>
        <v>-1.7380346896509469E-3</v>
      </c>
    </row>
    <row r="36" spans="1:13" x14ac:dyDescent="0.3">
      <c r="A36" s="5">
        <v>44470</v>
      </c>
      <c r="B36">
        <v>129.13000500000001</v>
      </c>
      <c r="E36" s="7">
        <f t="shared" si="4"/>
        <v>3.1073488109174541E-3</v>
      </c>
      <c r="F36" s="5">
        <v>44470</v>
      </c>
      <c r="G36">
        <v>254.550003</v>
      </c>
      <c r="H36" s="7">
        <f t="shared" si="5"/>
        <v>1.864822129196142E-2</v>
      </c>
      <c r="I36" s="5">
        <v>44470</v>
      </c>
      <c r="J36">
        <v>151.86000100000001</v>
      </c>
      <c r="M36" s="7">
        <f t="shared" si="6"/>
        <v>1.6874280618033533E-2</v>
      </c>
    </row>
    <row r="37" spans="1:13" x14ac:dyDescent="0.3">
      <c r="A37" s="5">
        <v>44473</v>
      </c>
      <c r="B37">
        <v>125.199997</v>
      </c>
      <c r="E37" s="7">
        <f t="shared" si="4"/>
        <v>-3.0434506681851436E-2</v>
      </c>
      <c r="F37" s="5">
        <v>44473</v>
      </c>
      <c r="G37">
        <v>249.679993</v>
      </c>
      <c r="H37" s="7">
        <f t="shared" si="5"/>
        <v>-1.9131840277369805E-2</v>
      </c>
      <c r="I37" s="5">
        <v>44473</v>
      </c>
      <c r="J37">
        <v>151.16000399999999</v>
      </c>
      <c r="M37" s="7">
        <f t="shared" si="6"/>
        <v>-4.6094889726757682E-3</v>
      </c>
    </row>
    <row r="38" spans="1:13" x14ac:dyDescent="0.3">
      <c r="A38" s="5">
        <v>44474</v>
      </c>
      <c r="B38">
        <v>128.070007</v>
      </c>
      <c r="E38" s="7">
        <f t="shared" si="4"/>
        <v>2.2923403105193474E-2</v>
      </c>
      <c r="F38" s="5">
        <v>44474</v>
      </c>
      <c r="G38">
        <v>252.050003</v>
      </c>
      <c r="H38" s="7">
        <f t="shared" si="5"/>
        <v>9.4921902693261284E-3</v>
      </c>
      <c r="I38" s="5">
        <v>44474</v>
      </c>
      <c r="J38">
        <v>153.44000199999999</v>
      </c>
      <c r="M38" s="7">
        <f t="shared" si="6"/>
        <v>1.5083341754873247E-2</v>
      </c>
    </row>
    <row r="39" spans="1:13" x14ac:dyDescent="0.3">
      <c r="A39" s="5">
        <v>44475</v>
      </c>
      <c r="B39">
        <v>126.519997</v>
      </c>
      <c r="E39" s="7">
        <f t="shared" si="4"/>
        <v>-1.210283372593246E-2</v>
      </c>
      <c r="F39" s="5">
        <v>44475</v>
      </c>
      <c r="G39">
        <v>256.32998700000002</v>
      </c>
      <c r="H39" s="7">
        <f t="shared" si="5"/>
        <v>1.6980694104574257E-2</v>
      </c>
      <c r="I39" s="5">
        <v>44475</v>
      </c>
      <c r="J39">
        <v>153.08999600000001</v>
      </c>
      <c r="M39" s="7">
        <f t="shared" si="6"/>
        <v>-2.2810609713103114E-3</v>
      </c>
    </row>
    <row r="40" spans="1:13" x14ac:dyDescent="0.3">
      <c r="A40" s="5">
        <v>44476</v>
      </c>
      <c r="B40">
        <v>127.879997</v>
      </c>
      <c r="E40" s="7">
        <f t="shared" si="4"/>
        <v>1.0749288904899457E-2</v>
      </c>
      <c r="F40" s="5">
        <v>44476</v>
      </c>
      <c r="G40">
        <v>257.85998499999999</v>
      </c>
      <c r="H40" s="7">
        <f t="shared" si="5"/>
        <v>5.9688607560377527E-3</v>
      </c>
      <c r="I40" s="5">
        <v>44476</v>
      </c>
      <c r="J40">
        <v>158.41999799999999</v>
      </c>
      <c r="M40" s="7">
        <f t="shared" si="6"/>
        <v>3.4816135209775334E-2</v>
      </c>
    </row>
    <row r="41" spans="1:13" x14ac:dyDescent="0.3">
      <c r="A41" s="5">
        <v>44477</v>
      </c>
      <c r="B41">
        <v>126.220001</v>
      </c>
      <c r="E41" s="7">
        <f t="shared" si="4"/>
        <v>-1.2980888637337151E-2</v>
      </c>
      <c r="F41" s="5">
        <v>44477</v>
      </c>
      <c r="G41">
        <v>255.89999399999999</v>
      </c>
      <c r="H41" s="7">
        <f t="shared" si="5"/>
        <v>-7.6009893508680593E-3</v>
      </c>
      <c r="I41" s="5">
        <v>44477</v>
      </c>
      <c r="J41">
        <v>157.96000699999999</v>
      </c>
      <c r="M41" s="7">
        <f t="shared" si="6"/>
        <v>-2.9036170042118226E-3</v>
      </c>
    </row>
    <row r="42" spans="1:13" x14ac:dyDescent="0.3">
      <c r="A42" s="5">
        <v>44480</v>
      </c>
      <c r="B42">
        <v>127.5</v>
      </c>
      <c r="E42" s="7">
        <f t="shared" si="4"/>
        <v>1.0141015606552006E-2</v>
      </c>
      <c r="F42" s="5">
        <v>44480</v>
      </c>
      <c r="G42">
        <v>253.66999799999999</v>
      </c>
      <c r="H42" s="7">
        <f t="shared" si="5"/>
        <v>-8.7143261128798111E-3</v>
      </c>
      <c r="I42" s="5">
        <v>44480</v>
      </c>
      <c r="J42">
        <v>157.64999399999999</v>
      </c>
      <c r="M42" s="7">
        <f t="shared" si="6"/>
        <v>-1.9626043698516282E-3</v>
      </c>
    </row>
    <row r="43" spans="1:13" x14ac:dyDescent="0.3">
      <c r="A43" s="5">
        <v>44481</v>
      </c>
      <c r="B43">
        <v>126.760002</v>
      </c>
      <c r="E43" s="7">
        <f t="shared" si="4"/>
        <v>-5.803905882352911E-3</v>
      </c>
      <c r="F43" s="5">
        <v>44481</v>
      </c>
      <c r="G43">
        <v>257.19000199999999</v>
      </c>
      <c r="H43" s="7">
        <f t="shared" si="5"/>
        <v>1.3876311853008305E-2</v>
      </c>
      <c r="I43" s="5">
        <v>44481</v>
      </c>
      <c r="J43">
        <v>157.66000399999999</v>
      </c>
      <c r="M43" s="7">
        <f t="shared" si="6"/>
        <v>6.3495086463527528E-5</v>
      </c>
    </row>
    <row r="44" spans="1:13" x14ac:dyDescent="0.3">
      <c r="A44" s="5">
        <v>44482</v>
      </c>
      <c r="B44">
        <v>128.21000699999999</v>
      </c>
      <c r="E44" s="7">
        <f t="shared" si="4"/>
        <v>1.1438978992758253E-2</v>
      </c>
      <c r="F44" s="5">
        <v>44482</v>
      </c>
      <c r="G44">
        <v>266.60000600000001</v>
      </c>
      <c r="H44" s="7">
        <f t="shared" si="5"/>
        <v>3.6587751960902581E-2</v>
      </c>
      <c r="I44" s="5">
        <v>44482</v>
      </c>
      <c r="J44">
        <v>159.800003</v>
      </c>
      <c r="M44" s="7">
        <f t="shared" si="6"/>
        <v>1.3573505934961316E-2</v>
      </c>
    </row>
    <row r="45" spans="1:13" x14ac:dyDescent="0.3">
      <c r="A45" s="5">
        <v>44483</v>
      </c>
      <c r="B45">
        <v>132.070007</v>
      </c>
      <c r="E45" s="7">
        <f t="shared" si="4"/>
        <v>3.010685429570259E-2</v>
      </c>
      <c r="F45" s="5">
        <v>44483</v>
      </c>
      <c r="G45">
        <v>271.10998499999999</v>
      </c>
      <c r="H45" s="7">
        <f t="shared" si="5"/>
        <v>1.6916650031883362E-2</v>
      </c>
      <c r="I45" s="5">
        <v>44483</v>
      </c>
      <c r="J45">
        <v>162.720001</v>
      </c>
      <c r="M45" s="7">
        <f t="shared" si="6"/>
        <v>1.8272828192625212E-2</v>
      </c>
    </row>
    <row r="46" spans="1:13" x14ac:dyDescent="0.3">
      <c r="A46" s="5">
        <v>44484</v>
      </c>
      <c r="B46">
        <v>131.58999600000001</v>
      </c>
      <c r="E46" s="7">
        <f t="shared" si="4"/>
        <v>-3.6345193803161147E-3</v>
      </c>
      <c r="F46" s="5">
        <v>44484</v>
      </c>
      <c r="G46">
        <v>270.98998999999998</v>
      </c>
      <c r="H46" s="7">
        <f t="shared" si="5"/>
        <v>-4.4260634664572418E-4</v>
      </c>
      <c r="I46" s="5">
        <v>44484</v>
      </c>
      <c r="J46">
        <v>162.08000200000001</v>
      </c>
      <c r="M46" s="7">
        <f t="shared" si="6"/>
        <v>-3.9331305068022182E-3</v>
      </c>
    </row>
    <row r="47" spans="1:13" x14ac:dyDescent="0.3">
      <c r="A47" s="12">
        <v>44487</v>
      </c>
      <c r="B47" s="13">
        <v>133.279999</v>
      </c>
      <c r="C47" s="13"/>
      <c r="D47" s="13"/>
      <c r="E47" s="14">
        <f t="shared" si="4"/>
        <v>1.2842944383097299E-2</v>
      </c>
      <c r="F47" s="12">
        <v>44487</v>
      </c>
      <c r="G47" s="13">
        <v>272.67001299999998</v>
      </c>
      <c r="H47" s="14">
        <f t="shared" si="5"/>
        <v>6.1995758588722083E-3</v>
      </c>
      <c r="I47" s="12">
        <v>44487</v>
      </c>
      <c r="J47" s="13">
        <v>161.83000200000001</v>
      </c>
      <c r="K47" s="13"/>
      <c r="L47" s="13"/>
      <c r="M47" s="14">
        <f t="shared" si="6"/>
        <v>-1.5424481547081648E-3</v>
      </c>
    </row>
    <row r="48" spans="1:13" x14ac:dyDescent="0.3">
      <c r="A48" s="5">
        <v>44488</v>
      </c>
      <c r="B48">
        <v>134.60000600000001</v>
      </c>
      <c r="E48" s="7">
        <f t="shared" si="4"/>
        <v>9.9040141799520143E-3</v>
      </c>
      <c r="F48" s="5">
        <v>44488</v>
      </c>
      <c r="G48">
        <v>277.26998900000001</v>
      </c>
      <c r="H48" s="7">
        <f t="shared" si="5"/>
        <v>1.687012058784787E-2</v>
      </c>
      <c r="I48" s="5">
        <v>44488</v>
      </c>
      <c r="J48">
        <v>162.490005</v>
      </c>
      <c r="M48" s="7">
        <f t="shared" si="6"/>
        <v>4.0783723156598839E-3</v>
      </c>
    </row>
    <row r="49" spans="1:13" x14ac:dyDescent="0.3">
      <c r="A49" s="5">
        <v>44489</v>
      </c>
      <c r="B49">
        <v>133.979996</v>
      </c>
      <c r="E49" s="7">
        <f t="shared" si="4"/>
        <v>-4.6063148020959455E-3</v>
      </c>
      <c r="F49" s="5">
        <v>44489</v>
      </c>
      <c r="G49">
        <v>277.26001000000002</v>
      </c>
      <c r="H49" s="7">
        <f t="shared" si="5"/>
        <v>-3.5990191495249846E-5</v>
      </c>
      <c r="I49" s="5">
        <v>44489</v>
      </c>
      <c r="J49">
        <v>161.91999799999999</v>
      </c>
      <c r="M49" s="7">
        <f t="shared" si="6"/>
        <v>-3.5079511505954342E-3</v>
      </c>
    </row>
    <row r="50" spans="1:13" x14ac:dyDescent="0.3">
      <c r="A50" s="5">
        <v>44490</v>
      </c>
      <c r="B50">
        <v>133.33999600000001</v>
      </c>
      <c r="E50" s="7">
        <f t="shared" si="4"/>
        <v>-4.7768325056524175E-3</v>
      </c>
      <c r="F50" s="5">
        <v>44490</v>
      </c>
      <c r="G50">
        <v>281.01001000000002</v>
      </c>
      <c r="H50" s="7">
        <f t="shared" si="5"/>
        <v>1.3525210505474616E-2</v>
      </c>
      <c r="I50" s="5">
        <v>44490</v>
      </c>
      <c r="J50">
        <v>164.490005</v>
      </c>
      <c r="M50" s="7">
        <f t="shared" si="6"/>
        <v>1.5872079000396333E-2</v>
      </c>
    </row>
    <row r="51" spans="1:13" x14ac:dyDescent="0.3">
      <c r="A51" s="5">
        <v>44491</v>
      </c>
      <c r="B51">
        <v>135.929993</v>
      </c>
      <c r="E51" s="7">
        <f t="shared" si="4"/>
        <v>1.9424006882375888E-2</v>
      </c>
      <c r="F51" s="5">
        <v>44491</v>
      </c>
      <c r="G51">
        <v>280.790009</v>
      </c>
      <c r="H51" s="7">
        <f t="shared" si="5"/>
        <v>-7.828938193341628E-4</v>
      </c>
      <c r="I51" s="5">
        <v>44491</v>
      </c>
      <c r="J51">
        <v>166.240005</v>
      </c>
      <c r="M51" s="7">
        <f t="shared" si="6"/>
        <v>1.0638944293302144E-2</v>
      </c>
    </row>
    <row r="52" spans="1:13" x14ac:dyDescent="0.3">
      <c r="A52" s="5">
        <v>44494</v>
      </c>
      <c r="B52">
        <v>135.759995</v>
      </c>
      <c r="E52" s="7">
        <f t="shared" si="4"/>
        <v>-1.2506290646243645E-3</v>
      </c>
      <c r="F52" s="5">
        <v>44494</v>
      </c>
      <c r="G52">
        <v>282.14999399999999</v>
      </c>
      <c r="H52" s="7">
        <f t="shared" si="5"/>
        <v>4.843423755864551E-3</v>
      </c>
      <c r="I52" s="5">
        <v>44494</v>
      </c>
      <c r="J52">
        <v>167.83999600000001</v>
      </c>
      <c r="M52" s="7">
        <f t="shared" si="6"/>
        <v>9.6245846479614539E-3</v>
      </c>
    </row>
    <row r="53" spans="1:13" x14ac:dyDescent="0.3">
      <c r="A53" s="5">
        <v>44495</v>
      </c>
      <c r="B53">
        <v>132</v>
      </c>
      <c r="E53" s="7">
        <f t="shared" si="4"/>
        <v>-2.7695898191510748E-2</v>
      </c>
      <c r="F53" s="5">
        <v>44495</v>
      </c>
      <c r="G53">
        <v>282.76001000000002</v>
      </c>
      <c r="H53" s="7">
        <f t="shared" si="5"/>
        <v>2.1620273364246767E-3</v>
      </c>
      <c r="I53" s="5">
        <v>44495</v>
      </c>
      <c r="J53">
        <v>170.03999300000001</v>
      </c>
      <c r="M53" s="7">
        <f t="shared" si="6"/>
        <v>1.3107704077876647E-2</v>
      </c>
    </row>
    <row r="54" spans="1:13" x14ac:dyDescent="0.3">
      <c r="A54" s="5">
        <v>44496</v>
      </c>
      <c r="B54">
        <v>132.16000399999999</v>
      </c>
      <c r="E54" s="7">
        <f t="shared" si="4"/>
        <v>1.2121515151513051E-3</v>
      </c>
      <c r="F54" s="5">
        <v>44496</v>
      </c>
      <c r="G54">
        <v>283.13000499999998</v>
      </c>
      <c r="H54" s="7">
        <f t="shared" si="5"/>
        <v>1.30851247317465E-3</v>
      </c>
      <c r="I54" s="5">
        <v>44496</v>
      </c>
      <c r="J54">
        <v>168.16999799999999</v>
      </c>
      <c r="M54" s="7">
        <f t="shared" si="6"/>
        <v>-1.0997383421440299E-2</v>
      </c>
    </row>
    <row r="55" spans="1:13" x14ac:dyDescent="0.3">
      <c r="A55" s="5">
        <v>44497</v>
      </c>
      <c r="B55">
        <v>136.020004</v>
      </c>
      <c r="E55" s="7">
        <f t="shared" si="4"/>
        <v>2.9207020907777936E-2</v>
      </c>
      <c r="F55" s="5">
        <v>44497</v>
      </c>
      <c r="G55">
        <v>286.73998999999998</v>
      </c>
      <c r="H55" s="7">
        <f t="shared" si="5"/>
        <v>1.2750273500683917E-2</v>
      </c>
      <c r="I55" s="5">
        <v>44497</v>
      </c>
      <c r="J55">
        <v>173.729996</v>
      </c>
      <c r="M55" s="7">
        <f t="shared" si="6"/>
        <v>3.3061771220333824E-2</v>
      </c>
    </row>
    <row r="56" spans="1:13" x14ac:dyDescent="0.3">
      <c r="A56" s="5">
        <v>44498</v>
      </c>
      <c r="B56">
        <v>136.64999399999999</v>
      </c>
      <c r="E56" s="7">
        <f t="shared" si="4"/>
        <v>4.6315981581650512E-3</v>
      </c>
      <c r="F56" s="5">
        <v>44498</v>
      </c>
      <c r="G56">
        <v>289.98001099999999</v>
      </c>
      <c r="H56" s="7">
        <f t="shared" si="5"/>
        <v>1.1299508659395663E-2</v>
      </c>
      <c r="I56" s="5">
        <v>44498</v>
      </c>
      <c r="J56">
        <v>175.66000399999999</v>
      </c>
      <c r="M56" s="7">
        <f t="shared" si="6"/>
        <v>1.1109238729275051E-2</v>
      </c>
    </row>
    <row r="57" spans="1:13" x14ac:dyDescent="0.3">
      <c r="A57" s="5">
        <v>44501</v>
      </c>
      <c r="B57">
        <v>139.509995</v>
      </c>
      <c r="E57" s="7">
        <f t="shared" si="4"/>
        <v>2.0929389868835413E-2</v>
      </c>
      <c r="F57" s="5">
        <v>44501</v>
      </c>
      <c r="G57">
        <v>288.07000699999998</v>
      </c>
      <c r="H57" s="7">
        <f t="shared" si="5"/>
        <v>-6.5866746932429221E-3</v>
      </c>
      <c r="I57" s="5">
        <v>44501</v>
      </c>
      <c r="J57">
        <v>175.66999799999999</v>
      </c>
      <c r="M57" s="7">
        <f t="shared" si="6"/>
        <v>5.6893998476859053E-5</v>
      </c>
    </row>
    <row r="58" spans="1:13" x14ac:dyDescent="0.3">
      <c r="A58" s="5">
        <v>44502</v>
      </c>
      <c r="B58">
        <v>141.21000699999999</v>
      </c>
      <c r="E58" s="7">
        <f t="shared" si="4"/>
        <v>1.2185592867378414E-2</v>
      </c>
      <c r="F58" s="5">
        <v>44502</v>
      </c>
      <c r="G58">
        <v>291.27999899999998</v>
      </c>
      <c r="H58" s="7">
        <f t="shared" si="5"/>
        <v>1.1143096893110327E-2</v>
      </c>
      <c r="I58" s="5">
        <v>44502</v>
      </c>
      <c r="J58">
        <v>178.16000399999999</v>
      </c>
      <c r="M58" s="7">
        <f t="shared" si="6"/>
        <v>1.4174338409225662E-2</v>
      </c>
    </row>
    <row r="59" spans="1:13" x14ac:dyDescent="0.3">
      <c r="A59" s="5">
        <v>44503</v>
      </c>
      <c r="B59">
        <v>142.75</v>
      </c>
      <c r="E59" s="7">
        <f t="shared" si="4"/>
        <v>1.0905693107146508E-2</v>
      </c>
      <c r="F59" s="5">
        <v>44503</v>
      </c>
      <c r="G59">
        <v>288.959991</v>
      </c>
      <c r="H59" s="7">
        <f t="shared" si="5"/>
        <v>-7.9648723151772849E-3</v>
      </c>
      <c r="I59" s="5">
        <v>44503</v>
      </c>
      <c r="J59">
        <v>178.429993</v>
      </c>
      <c r="M59" s="7">
        <f t="shared" si="6"/>
        <v>1.5154299165822671E-3</v>
      </c>
    </row>
    <row r="60" spans="1:13" x14ac:dyDescent="0.3">
      <c r="A60" s="5">
        <v>44504</v>
      </c>
      <c r="B60">
        <v>150.13000500000001</v>
      </c>
      <c r="E60" s="7">
        <f t="shared" si="4"/>
        <v>5.1698809106830224E-2</v>
      </c>
      <c r="F60" s="5">
        <v>44504</v>
      </c>
      <c r="G60">
        <v>290.48001099999999</v>
      </c>
      <c r="H60" s="7">
        <f t="shared" si="5"/>
        <v>5.2603130099073692E-3</v>
      </c>
      <c r="I60" s="5">
        <v>44504</v>
      </c>
      <c r="J60">
        <v>179.41000399999999</v>
      </c>
      <c r="M60" s="7">
        <f t="shared" si="6"/>
        <v>5.4924118054524573E-3</v>
      </c>
    </row>
    <row r="61" spans="1:13" x14ac:dyDescent="0.3">
      <c r="A61" s="5">
        <v>44505</v>
      </c>
      <c r="B61">
        <v>153.28999300000001</v>
      </c>
      <c r="E61" s="7">
        <f t="shared" si="4"/>
        <v>2.1048344066863844E-2</v>
      </c>
      <c r="F61" s="5">
        <v>44505</v>
      </c>
      <c r="G61">
        <v>289.92001299999998</v>
      </c>
      <c r="H61" s="7">
        <f t="shared" si="5"/>
        <v>-1.9278366111050715E-3</v>
      </c>
      <c r="I61" s="5">
        <v>44505</v>
      </c>
      <c r="J61">
        <v>176.88000500000001</v>
      </c>
      <c r="M61" s="7">
        <f t="shared" si="6"/>
        <v>-1.4101772162047221E-2</v>
      </c>
    </row>
    <row r="62" spans="1:13" x14ac:dyDescent="0.3">
      <c r="A62" s="5">
        <v>44508</v>
      </c>
      <c r="B62">
        <v>152.96000699999999</v>
      </c>
      <c r="E62" s="7">
        <f t="shared" si="4"/>
        <v>-2.1526910761879847E-3</v>
      </c>
      <c r="F62" s="5">
        <v>44508</v>
      </c>
      <c r="G62">
        <v>292.73001099999999</v>
      </c>
      <c r="H62" s="7">
        <f t="shared" si="5"/>
        <v>9.6923215852642297E-3</v>
      </c>
      <c r="I62" s="5">
        <v>44508</v>
      </c>
      <c r="J62">
        <v>178.020004</v>
      </c>
      <c r="M62" s="7">
        <f t="shared" si="6"/>
        <v>6.4450416540862143E-3</v>
      </c>
    </row>
    <row r="63" spans="1:13" x14ac:dyDescent="0.3">
      <c r="A63" s="5">
        <v>44509</v>
      </c>
      <c r="B63">
        <v>156.28999300000001</v>
      </c>
      <c r="E63" s="7">
        <f t="shared" si="4"/>
        <v>2.1770304966055809E-2</v>
      </c>
      <c r="F63" s="5">
        <v>44509</v>
      </c>
      <c r="G63">
        <v>293.48001099999999</v>
      </c>
      <c r="H63" s="7">
        <f t="shared" si="5"/>
        <v>2.5620878345815612E-3</v>
      </c>
      <c r="I63" s="5">
        <v>44509</v>
      </c>
      <c r="J63">
        <v>176.61999499999999</v>
      </c>
      <c r="M63" s="7">
        <f t="shared" si="6"/>
        <v>-7.8643352912182163E-3</v>
      </c>
    </row>
    <row r="64" spans="1:13" x14ac:dyDescent="0.3">
      <c r="A64" s="5">
        <v>44510</v>
      </c>
      <c r="B64">
        <v>150.39999399999999</v>
      </c>
      <c r="E64" s="7">
        <f t="shared" si="4"/>
        <v>-3.7686347583367086E-2</v>
      </c>
      <c r="F64" s="5">
        <v>44510</v>
      </c>
      <c r="G64">
        <v>291.01001000000002</v>
      </c>
      <c r="H64" s="7">
        <f t="shared" si="5"/>
        <v>-8.4162495141788529E-3</v>
      </c>
      <c r="I64" s="5">
        <v>44510</v>
      </c>
      <c r="J64">
        <v>175.759995</v>
      </c>
      <c r="M64" s="7">
        <f t="shared" si="6"/>
        <v>-4.8692108727552696E-3</v>
      </c>
    </row>
    <row r="65" spans="1:13" x14ac:dyDescent="0.3">
      <c r="A65" s="5">
        <v>44511</v>
      </c>
      <c r="B65">
        <v>153.89999399999999</v>
      </c>
      <c r="E65" s="7">
        <f t="shared" si="4"/>
        <v>2.3271277524120171E-2</v>
      </c>
      <c r="F65" s="5">
        <v>44511</v>
      </c>
      <c r="G65">
        <v>295.23998999999998</v>
      </c>
      <c r="H65" s="7">
        <f t="shared" si="5"/>
        <v>1.4535513744011519E-2</v>
      </c>
      <c r="I65" s="5">
        <v>44511</v>
      </c>
      <c r="J65">
        <v>178.449997</v>
      </c>
      <c r="M65" s="7">
        <f t="shared" si="6"/>
        <v>1.5304973125426002E-2</v>
      </c>
    </row>
    <row r="66" spans="1:13" x14ac:dyDescent="0.3">
      <c r="A66" s="5">
        <v>44512</v>
      </c>
      <c r="B66">
        <v>156.820007</v>
      </c>
      <c r="E66" s="7">
        <f t="shared" si="4"/>
        <v>1.8973444534377437E-2</v>
      </c>
      <c r="F66" s="5">
        <v>44512</v>
      </c>
      <c r="G66">
        <v>296.45001200000002</v>
      </c>
      <c r="H66" s="7">
        <f t="shared" si="5"/>
        <v>4.0984353102031523E-3</v>
      </c>
      <c r="I66" s="5">
        <v>44512</v>
      </c>
      <c r="J66">
        <v>179.71000699999999</v>
      </c>
      <c r="M66" s="7">
        <f t="shared" si="6"/>
        <v>7.060857501723472E-3</v>
      </c>
    </row>
    <row r="67" spans="1:13" x14ac:dyDescent="0.3">
      <c r="A67" s="5">
        <v>44515</v>
      </c>
      <c r="B67">
        <v>156.270004</v>
      </c>
      <c r="E67" s="7">
        <f t="shared" si="4"/>
        <v>-3.5072246872174251E-3</v>
      </c>
      <c r="F67" s="5">
        <v>44515</v>
      </c>
      <c r="G67">
        <v>295.60000600000001</v>
      </c>
      <c r="H67" s="7">
        <f t="shared" si="5"/>
        <v>-2.8672827309583759E-3</v>
      </c>
      <c r="I67" s="5">
        <v>44515</v>
      </c>
      <c r="J67">
        <v>179.75</v>
      </c>
      <c r="M67" s="7">
        <f t="shared" si="6"/>
        <v>2.2254186434933487E-4</v>
      </c>
    </row>
    <row r="68" spans="1:13" x14ac:dyDescent="0.3">
      <c r="A68" s="12">
        <v>44516</v>
      </c>
      <c r="B68" s="13">
        <v>157.86000100000001</v>
      </c>
      <c r="C68" s="13"/>
      <c r="D68" s="13"/>
      <c r="E68" s="14">
        <f t="shared" si="4"/>
        <v>1.0174678180721264E-2</v>
      </c>
      <c r="F68" s="12">
        <v>44516</v>
      </c>
      <c r="G68" s="13">
        <v>299.83999599999999</v>
      </c>
      <c r="H68" s="14">
        <f>G68/G67-1</f>
        <v>1.4343673592482897E-2</v>
      </c>
      <c r="I68" s="12">
        <v>44516</v>
      </c>
      <c r="J68" s="13">
        <v>181.88999899999999</v>
      </c>
      <c r="K68" s="13"/>
      <c r="L68" s="13"/>
      <c r="M68" s="14">
        <f>J68/J67-1</f>
        <v>1.190541863699579E-2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 1</vt:lpstr>
      <vt:lpstr>Tabla 2</vt:lpstr>
      <vt:lpstr>Grafico 2</vt:lpstr>
      <vt:lpstr>Data</vt:lpstr>
      <vt:lpstr>ER-TTEK</vt:lpstr>
      <vt:lpstr>ER-NVDA</vt:lpstr>
      <vt:lpstr>ER-DXLG</vt:lpstr>
      <vt:lpstr>selec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Alejandro Martinez Vasquez</dc:creator>
  <cp:lastModifiedBy>Rafael Alejandro Martinez Vasquez</cp:lastModifiedBy>
  <dcterms:created xsi:type="dcterms:W3CDTF">2021-11-17T19:15:11Z</dcterms:created>
  <dcterms:modified xsi:type="dcterms:W3CDTF">2023-05-14T04:14:32Z</dcterms:modified>
</cp:coreProperties>
</file>