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calcPr/>
  <extLst>
    <ext uri="GoogleSheetsCustomDataVersion1">
      <go:sheetsCustomData xmlns:go="http://customooxmlschemas.google.com/" r:id="rId17" roundtripDataSignature="AMtx7mi/U3T004W9Rw5ilNjH7RWpqoF/rw=="/>
    </ext>
  </extLst>
</workbook>
</file>

<file path=xl/sharedStrings.xml><?xml version="1.0" encoding="utf-8"?>
<sst xmlns="http://schemas.openxmlformats.org/spreadsheetml/2006/main" count="731" uniqueCount="119">
  <si>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</si>
  <si>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</si>
  <si>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</si>
  <si>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</si>
  <si>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</si>
  <si>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</si>
  <si>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</si>
  <si>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</si>
  <si>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</si>
  <si>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</si>
  <si>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</si>
  <si>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</si>
  <si>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</si>
  <si>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</si>
  <si>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</si>
  <si>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</si>
  <si>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</si>
  <si>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</si>
  <si>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</si>
  <si>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</si>
  <si>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</si>
  <si>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</si>
  <si>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</si>
  <si>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</si>
  <si>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</si>
  <si>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</si>
  <si>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</si>
  <si>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</si>
  <si>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</si>
  <si>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</si>
  <si>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</si>
  <si>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</si>
  <si>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</si>
  <si>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</si>
  <si>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</si>
  <si>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</si>
  <si>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</si>
  <si>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</si>
  <si>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</si>
  <si>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</si>
  <si>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</si>
  <si>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</si>
  <si>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</si>
  <si>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</si>
  <si>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</si>
  <si>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</si>
  <si>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</si>
  <si>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</si>
  <si>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</si>
  <si>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</si>
  <si>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</si>
  <si>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</si>
  <si>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</si>
  <si>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</si>
  <si>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</si>
  <si>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</si>
  <si>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</si>
  <si>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</si>
  <si>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</si>
  <si>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</si>
  <si>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</si>
  <si>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</si>
  <si>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</si>
  <si>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</si>
  <si>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</si>
  <si>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</si>
  <si>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</si>
  <si>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</si>
  <si>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Ivette Amalfi</t>
  </si>
  <si>
    <t>C.IF./N.I.F:</t>
  </si>
  <si>
    <t>B63998843</t>
  </si>
  <si>
    <t>N.I.F:</t>
  </si>
  <si>
    <t>41026600M</t>
  </si>
  <si>
    <t>Centro de Trabajo:</t>
  </si>
  <si>
    <t>Nº Afiliación:</t>
  </si>
  <si>
    <t>08/12417690-10</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</si>
  <si>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</si>
  <si>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</si>
  <si>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</si>
  <si>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</si>
  <si>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</si>
  <si>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</si>
  <si>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</si>
  <si>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</si>
  <si>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</si>
  <si>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</si>
  <si>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</si>
  <si>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</si>
  <si>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</si>
  <si>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</si>
  <si>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</si>
  <si>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</si>
  <si>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</si>
  <si>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</si>
  <si>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</si>
  <si>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</si>
  <si>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</si>
  <si>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</si>
  <si>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</si>
  <si>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</si>
  <si>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</si>
  <si>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</si>
  <si>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</si>
  <si>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</si>
  <si>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</si>
  <si>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</si>
  <si>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</si>
  <si>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</si>
  <si>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</si>
  <si>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</si>
  <si>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</si>
  <si>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</si>
  <si>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</si>
  <si>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</si>
  <si>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</si>
  <si>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</si>
  <si>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0</t>
  </si>
  <si>
    <t>Medio Dia</t>
  </si>
  <si>
    <t>Medio dia</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</si>
</sst>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28">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2.0"/>
      <color theme="0"/>
      <name val="Calibri"/>
    </font>
    <font>
      <sz val="12.0"/>
      <color theme="1"/>
      <name val="Calibri"/>
    </font>
    <font>
      <b/>
      <sz val="12.0"/>
      <color theme="1"/>
      <name val="Calibri"/>
    </font>
    <font>
      <b/>
      <sz val="12.0"/>
      <color rgb="FF263E74"/>
      <name val="Calibri"/>
    </font>
    <font>
      <sz val="10.0"/>
      <color rgb="FF938953"/>
      <name val="Calibri"/>
    </font>
    <font>
      <sz val="10.0"/>
      <color theme="1"/>
      <name val="Calibri"/>
    </font>
    <font>
      <sz val="11.0"/>
      <color rgb="FF000000"/>
      <name val="Calibri"/>
    </font>
    <font>
      <sz val="11.0"/>
      <color theme="0"/>
      <name val="Calibri"/>
    </font>
    <font>
      <sz val="7.0"/>
      <color theme="1"/>
      <name val="Calibri"/>
    </font>
  </fonts>
  <fills count="14">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EECE1"/>
        <bgColor rgb="FFEEECE1"/>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top/>
      <bottom style="hair">
        <color rgb="FF000000"/>
      </bottom>
    </border>
    <border>
      <left/>
      <right style="hair">
        <color rgb="FF000000"/>
      </right>
      <top style="hair">
        <color rgb="FF000000"/>
      </top>
      <bottom style="hair">
        <color rgb="FF000000"/>
      </bottom>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9" fontId="14" numFmtId="167" xfId="0" applyAlignment="1" applyBorder="1" applyFont="1" applyNumberFormat="1">
      <alignment horizontal="center" shrinkToFit="0" vertical="center" wrapText="1"/>
    </xf>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0" fontId="18" numFmtId="0" xfId="0" applyBorder="1" applyFill="1"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10" fontId="14"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1" fontId="19"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0" numFmtId="0" xfId="0" applyFont="1"/>
    <xf borderId="0" fillId="0" fontId="21" numFmtId="0" xfId="0" applyAlignment="1" applyFont="1">
      <alignment horizontal="center" vertical="center"/>
    </xf>
    <xf borderId="0" fillId="0" fontId="21" numFmtId="0" xfId="0" applyAlignment="1" applyFont="1">
      <alignment horizontal="center"/>
    </xf>
    <xf borderId="0" fillId="0" fontId="20" numFmtId="0" xfId="0" applyAlignment="1" applyFont="1">
      <alignment horizontal="center" vertical="center"/>
    </xf>
    <xf borderId="50" fillId="6" fontId="22" numFmtId="0" xfId="0" applyAlignment="1" applyBorder="1" applyFont="1">
      <alignment horizontal="center" shrinkToFit="0" vertical="center" wrapText="1"/>
    </xf>
    <xf borderId="31" fillId="6" fontId="22" numFmtId="0" xfId="0" applyAlignment="1" applyBorder="1" applyFont="1">
      <alignment horizontal="center" shrinkToFit="0" vertical="center" wrapText="1"/>
    </xf>
    <xf borderId="0" fillId="0" fontId="20" numFmtId="20" xfId="0" applyAlignment="1" applyFont="1" applyNumberFormat="1">
      <alignment horizontal="center" vertical="center"/>
    </xf>
    <xf borderId="51" fillId="4" fontId="18" numFmtId="0" xfId="0" applyBorder="1" applyFont="1"/>
    <xf borderId="31" fillId="12" fontId="23" numFmtId="0" xfId="0" applyBorder="1" applyFill="1" applyFont="1"/>
    <xf borderId="31" fillId="12" fontId="24" numFmtId="0" xfId="0" applyBorder="1" applyFont="1"/>
    <xf borderId="51" fillId="9" fontId="14" numFmtId="167" xfId="0" applyAlignment="1" applyBorder="1" applyFont="1" applyNumberFormat="1">
      <alignment horizontal="center" shrinkToFit="1" vertical="center" wrapText="0"/>
    </xf>
    <xf borderId="51" fillId="10"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3"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2" fontId="12" numFmtId="0" xfId="0" applyBorder="1" applyFont="1"/>
    <xf borderId="58" fillId="12" fontId="18" numFmtId="20" xfId="0" applyBorder="1" applyFont="1" applyNumberFormat="1"/>
    <xf borderId="58" fillId="12" fontId="12" numFmtId="20" xfId="0" applyBorder="1" applyFont="1" applyNumberFormat="1"/>
    <xf borderId="59" fillId="12" fontId="18" numFmtId="0" xfId="0" applyAlignment="1" applyBorder="1" applyFont="1">
      <alignment horizontal="right"/>
    </xf>
    <xf borderId="59" fillId="12" fontId="18" numFmtId="168" xfId="0" applyAlignment="1" applyBorder="1" applyFont="1" applyNumberFormat="1">
      <alignment horizontal="right"/>
    </xf>
    <xf borderId="58" fillId="12" fontId="12" numFmtId="20" xfId="0" applyAlignment="1" applyBorder="1" applyFont="1" applyNumberFormat="1">
      <alignment horizontal="center"/>
    </xf>
    <xf borderId="58" fillId="12" fontId="12" numFmtId="0" xfId="0" applyAlignment="1" applyBorder="1" applyFont="1">
      <alignment horizontal="center"/>
    </xf>
    <xf borderId="31" fillId="12" fontId="12" numFmtId="0" xfId="0" applyBorder="1" applyFont="1"/>
    <xf borderId="58" fillId="12" fontId="18" numFmtId="2" xfId="0" applyAlignment="1" applyBorder="1" applyFont="1" applyNumberFormat="1">
      <alignment horizontal="center"/>
    </xf>
    <xf borderId="31" fillId="12" fontId="18" numFmtId="2" xfId="0" applyBorder="1" applyFont="1" applyNumberFormat="1"/>
    <xf borderId="58" fillId="12" fontId="17" numFmtId="0" xfId="0" applyAlignment="1" applyBorder="1" applyFont="1">
      <alignment horizontal="center" shrinkToFit="1" vertical="center" wrapText="0"/>
    </xf>
    <xf borderId="0" fillId="0" fontId="25" numFmtId="20" xfId="0" applyAlignment="1" applyFont="1" applyNumberFormat="1">
      <alignment horizontal="center"/>
    </xf>
    <xf borderId="31" fillId="12" fontId="12" numFmtId="20" xfId="0" applyBorder="1" applyFont="1" applyNumberFormat="1"/>
    <xf borderId="58" fillId="12" fontId="12" numFmtId="2" xfId="0" applyAlignment="1" applyBorder="1" applyFont="1" applyNumberFormat="1">
      <alignment horizontal="center"/>
    </xf>
    <xf borderId="31" fillId="12" fontId="26" numFmtId="0" xfId="0" applyBorder="1" applyFont="1"/>
    <xf borderId="31" fillId="12" fontId="18" numFmtId="0" xfId="0" applyBorder="1" applyFont="1"/>
    <xf borderId="31" fillId="12" fontId="18" numFmtId="20" xfId="0" applyBorder="1" applyFont="1" applyNumberFormat="1"/>
    <xf borderId="60" fillId="12" fontId="18" numFmtId="0" xfId="0" applyAlignment="1" applyBorder="1" applyFont="1">
      <alignment horizontal="center"/>
    </xf>
    <xf borderId="31" fillId="12" fontId="18" numFmtId="20" xfId="0" applyAlignment="1" applyBorder="1" applyFont="1" applyNumberFormat="1">
      <alignment horizontal="center"/>
    </xf>
    <xf borderId="60" fillId="12" fontId="18" numFmtId="20" xfId="0" applyAlignment="1" applyBorder="1" applyFont="1" applyNumberFormat="1">
      <alignment horizontal="center"/>
    </xf>
    <xf borderId="31" fillId="12" fontId="18" numFmtId="0" xfId="0" applyAlignment="1" applyBorder="1" applyFont="1">
      <alignment horizontal="center"/>
    </xf>
    <xf borderId="31" fillId="12" fontId="18" numFmtId="0" xfId="0" applyAlignment="1" applyBorder="1" applyFont="1">
      <alignment horizontal="right"/>
    </xf>
    <xf borderId="0" fillId="0" fontId="27" numFmtId="0" xfId="0" applyAlignment="1" applyFont="1">
      <alignment horizontal="center" shrinkToFit="0" vertical="center" wrapText="1"/>
    </xf>
    <xf borderId="58" fillId="12" fontId="18" numFmtId="0" xfId="0" applyAlignment="1" applyBorder="1" applyFont="1">
      <alignment horizontal="center"/>
    </xf>
    <xf borderId="61" fillId="13" fontId="18" numFmtId="20" xfId="0" applyAlignment="1" applyBorder="1" applyFont="1" applyNumberFormat="1">
      <alignment horizontal="center"/>
    </xf>
    <xf borderId="31" fillId="12" fontId="27" numFmtId="0" xfId="0" applyAlignment="1" applyBorder="1" applyFont="1">
      <alignment shrinkToFit="0"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13.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3.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AC1000"/>
  <sheetViews>
    <sheetView workbookViewId="0"/>
  </sheetViews>
  <sheetFormatPr customHeight="1" defaultColWidth="14.43" defaultRowHeight="15.0"/>
  <cols>
    <col min="1" max="1" customWidth="true" width="2.71" collapsed="true"/>
    <col min="2" max="8" customWidth="true" width="6.71" collapsed="true"/>
    <col min="9" max="9" customWidth="true" width="2.71" collapsed="true"/>
    <col min="10" max="16" customWidth="true" width="6.71" collapsed="true"/>
    <col min="17" max="17" customWidth="true" width="2.71" collapsed="true"/>
    <col min="18" max="24" customWidth="true" width="6.71" collapsed="true"/>
    <col min="25" max="25" customWidth="true" width="10.0" collapsed="true"/>
    <col min="26" max="26" customWidth="true" width="6.0" collapsed="true"/>
    <col min="27" max="29" customWidth="true" width="21.71" collapsed="true"/>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52">
        <v>44718.0</v>
      </c>
      <c r="T16" s="29">
        <v>44719.0</v>
      </c>
      <c r="U16" s="29">
        <v>44720.0</v>
      </c>
      <c r="V16" s="29">
        <v>44721.0</v>
      </c>
      <c r="W16" s="29">
        <v>44722.0</v>
      </c>
      <c r="X16" s="28">
        <v>44723.0</v>
      </c>
      <c r="Z16" s="17" t="s">
        <v>34</v>
      </c>
    </row>
    <row r="17" ht="14.25" customHeight="1">
      <c r="B17" s="32">
        <v>44661.0</v>
      </c>
      <c r="C17" s="34">
        <v>44662.0</v>
      </c>
      <c r="D17" s="35">
        <v>44663.0</v>
      </c>
      <c r="E17" s="35">
        <v>44664.0</v>
      </c>
      <c r="F17" s="35">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17" t="s">
        <v>35</v>
      </c>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52">
        <v>44736.0</v>
      </c>
      <c r="X18" s="37">
        <v>44737.0</v>
      </c>
      <c r="Z18" s="17" t="s">
        <v>36</v>
      </c>
    </row>
    <row r="19" ht="14.25" customHeight="1">
      <c r="B19" s="41">
        <v>44675.0</v>
      </c>
      <c r="C19" s="43">
        <v>44676.0</v>
      </c>
      <c r="D19" s="44">
        <v>44677.0</v>
      </c>
      <c r="E19" s="44">
        <v>44678.0</v>
      </c>
      <c r="F19" s="44">
        <v>44679.0</v>
      </c>
      <c r="G19" s="44">
        <v>44680.0</v>
      </c>
      <c r="H19" s="53">
        <v>44681.0</v>
      </c>
      <c r="J19" s="41">
        <v>44710.0</v>
      </c>
      <c r="K19" s="43">
        <v>44711.0</v>
      </c>
      <c r="L19" s="45">
        <v>44712.0</v>
      </c>
      <c r="M19" s="54"/>
      <c r="N19" s="54"/>
      <c r="O19" s="54"/>
      <c r="P19" s="54"/>
      <c r="R19" s="41">
        <v>44738.0</v>
      </c>
      <c r="S19" s="29">
        <v>44739.0</v>
      </c>
      <c r="T19" s="29">
        <v>44740.0</v>
      </c>
      <c r="U19" s="29">
        <v>44741.0</v>
      </c>
      <c r="V19" s="29">
        <v>44742.0</v>
      </c>
      <c r="W19" s="54"/>
      <c r="X19" s="42"/>
    </row>
    <row r="20" ht="15.0" customHeight="1">
      <c r="B20" s="46">
        <v>19.0</v>
      </c>
      <c r="C20" s="47"/>
      <c r="D20" s="47"/>
      <c r="E20" s="47"/>
      <c r="F20" s="47"/>
      <c r="G20" s="47"/>
      <c r="J20" s="47"/>
      <c r="K20" s="47"/>
      <c r="L20" s="47"/>
      <c r="M20" s="47"/>
      <c r="N20" s="47"/>
      <c r="O20" s="47"/>
      <c r="P20" s="47"/>
      <c r="R20" s="46">
        <v>20.0</v>
      </c>
      <c r="S20" s="47"/>
      <c r="T20" s="47"/>
      <c r="U20" s="47"/>
      <c r="V20" s="47"/>
      <c r="W20" s="47"/>
    </row>
    <row r="21" ht="15.0" customHeight="1">
      <c r="H21" s="46">
        <f>B20*8</f>
        <v>152</v>
      </c>
      <c r="J21" s="46">
        <v>22.0</v>
      </c>
      <c r="K21" s="47"/>
      <c r="L21" s="47"/>
      <c r="M21" s="47"/>
      <c r="N21" s="47"/>
      <c r="O21" s="47"/>
      <c r="P21" s="46">
        <f>J21*8</f>
        <v>176</v>
      </c>
      <c r="X21" s="46">
        <f>R20*8</f>
        <v>160</v>
      </c>
      <c r="Z21" s="55"/>
      <c r="AA21" s="17" t="s">
        <v>37</v>
      </c>
    </row>
    <row r="22" ht="14.25" customHeight="1">
      <c r="Z22" s="17" t="s">
        <v>38</v>
      </c>
    </row>
    <row r="23" ht="17.25" customHeight="1">
      <c r="B23" s="5"/>
      <c r="C23" s="6"/>
      <c r="D23" s="7" t="s">
        <v>39</v>
      </c>
      <c r="E23" s="8"/>
      <c r="F23" s="9"/>
      <c r="G23" s="6"/>
      <c r="H23" s="10"/>
      <c r="J23" s="5"/>
      <c r="K23" s="6"/>
      <c r="L23" s="7" t="s">
        <v>40</v>
      </c>
      <c r="M23" s="8"/>
      <c r="N23" s="9"/>
      <c r="O23" s="6"/>
      <c r="P23" s="10"/>
      <c r="R23" s="5"/>
      <c r="S23" s="6"/>
      <c r="T23" s="7" t="s">
        <v>41</v>
      </c>
      <c r="U23" s="8"/>
      <c r="V23" s="9"/>
      <c r="W23" s="6"/>
      <c r="X23" s="10"/>
      <c r="Z23" s="17" t="s">
        <v>42</v>
      </c>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56">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57">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43">
        <v>44767.0</v>
      </c>
      <c r="D29" s="44">
        <v>44768.0</v>
      </c>
      <c r="E29" s="58">
        <v>44769.0</v>
      </c>
      <c r="F29" s="58">
        <v>44770.0</v>
      </c>
      <c r="G29" s="44">
        <v>44771.0</v>
      </c>
      <c r="H29" s="59">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0">
        <v>44773.0</v>
      </c>
      <c r="C30" s="23"/>
      <c r="D30" s="23"/>
      <c r="E30" s="23"/>
      <c r="F30" s="23"/>
      <c r="G30" s="23"/>
      <c r="H30" s="46">
        <f>B31*8</f>
        <v>152</v>
      </c>
      <c r="J30" s="46">
        <v>22.0</v>
      </c>
      <c r="K30" s="47"/>
      <c r="L30" s="47"/>
      <c r="M30" s="47"/>
      <c r="N30" s="47"/>
      <c r="O30" s="47"/>
      <c r="P30" s="46">
        <f>J30*8</f>
        <v>176</v>
      </c>
      <c r="R30" s="46">
        <v>22.0</v>
      </c>
      <c r="S30" s="47"/>
      <c r="T30" s="47"/>
      <c r="U30" s="47"/>
      <c r="V30" s="47"/>
      <c r="W30" s="47"/>
      <c r="X30" s="46">
        <f>R30*8</f>
        <v>176</v>
      </c>
    </row>
    <row r="31" ht="15.75" customHeight="1">
      <c r="B31" s="46">
        <v>19.0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1">
        <f>H11+P11+X11+H21+P21+X21+H30+P30+X30+H40+P40+X40</f>
        <v>1976</v>
      </c>
      <c r="AA32" s="62" t="s">
        <v>46</v>
      </c>
      <c r="AB32" s="62"/>
      <c r="AC32" s="63"/>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4">
        <v>1752.0</v>
      </c>
      <c r="AA33" s="65" t="s">
        <v>47</v>
      </c>
      <c r="AB33" s="66"/>
      <c r="AC33" s="67"/>
    </row>
    <row r="34" ht="14.25" customHeight="1">
      <c r="B34" s="18"/>
      <c r="C34" s="19"/>
      <c r="D34" s="19"/>
      <c r="E34" s="19"/>
      <c r="F34" s="20"/>
      <c r="G34" s="20"/>
      <c r="H34" s="68">
        <v>44835.0</v>
      </c>
      <c r="J34" s="22"/>
      <c r="K34" s="22"/>
      <c r="L34" s="21">
        <v>44866.0</v>
      </c>
      <c r="M34" s="26">
        <v>44867.0</v>
      </c>
      <c r="N34" s="26">
        <v>44868.0</v>
      </c>
      <c r="O34" s="26">
        <v>44869.0</v>
      </c>
      <c r="P34" s="25">
        <v>44870.0</v>
      </c>
      <c r="R34" s="18"/>
      <c r="S34" s="19"/>
      <c r="T34" s="20"/>
      <c r="U34" s="20"/>
      <c r="V34" s="24">
        <v>44896.0</v>
      </c>
      <c r="W34" s="26">
        <v>44897.0</v>
      </c>
      <c r="X34" s="25">
        <v>44898.0</v>
      </c>
      <c r="Z34" s="69">
        <f>Z32-Z33</f>
        <v>224</v>
      </c>
      <c r="AA34" s="65" t="s">
        <v>48</v>
      </c>
      <c r="AB34" s="66"/>
      <c r="AC34" s="67"/>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0">
        <v>44901.0</v>
      </c>
      <c r="U35" s="30">
        <v>44902.0</v>
      </c>
      <c r="V35" s="70">
        <v>44903.0</v>
      </c>
      <c r="W35" s="30">
        <v>44904.0</v>
      </c>
      <c r="X35" s="28">
        <v>44905.0</v>
      </c>
      <c r="Z35" s="71">
        <f>Z34/8</f>
        <v>28</v>
      </c>
      <c r="AA35" s="72" t="s">
        <v>49</v>
      </c>
      <c r="AB35" s="72"/>
      <c r="AC35" s="73"/>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44">
        <v>44894.0</v>
      </c>
      <c r="M38" s="45">
        <v>44895.0</v>
      </c>
      <c r="N38" s="23"/>
      <c r="O38" s="23"/>
      <c r="P38" s="42"/>
      <c r="R38" s="74">
        <v>44920.0</v>
      </c>
      <c r="S38" s="52">
        <v>44921.0</v>
      </c>
      <c r="T38" s="44">
        <v>44922.0</v>
      </c>
      <c r="U38" s="44">
        <v>44923.0</v>
      </c>
      <c r="V38" s="44">
        <v>44924.0</v>
      </c>
      <c r="W38" s="44">
        <v>44925.0</v>
      </c>
      <c r="X38" s="37">
        <v>44926.0</v>
      </c>
    </row>
    <row r="39" ht="15.0" customHeight="1">
      <c r="B39" s="41">
        <v>44864.0</v>
      </c>
      <c r="C39" s="75">
        <v>44865.0</v>
      </c>
      <c r="D39" s="54"/>
      <c r="E39" s="23"/>
      <c r="F39" s="23"/>
      <c r="G39" s="23"/>
      <c r="H39" s="42"/>
      <c r="J39" s="46">
        <v>21.0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168</v>
      </c>
      <c r="X40" s="46">
        <f>R39*8</f>
        <v>152</v>
      </c>
      <c r="AA40" s="76" t="s">
        <v>50</v>
      </c>
      <c r="AB40" s="77"/>
      <c r="AC40" s="78"/>
    </row>
    <row r="41" ht="15.0" customHeight="1">
      <c r="Z41" s="79"/>
      <c r="AA41" s="80" t="s">
        <v>51</v>
      </c>
      <c r="AB41" s="80" t="s">
        <v>52</v>
      </c>
      <c r="AC41" s="80" t="s">
        <v>53</v>
      </c>
    </row>
    <row r="42" ht="15.0" customHeight="1">
      <c r="Z42" s="81" t="s">
        <v>54</v>
      </c>
      <c r="AA42" s="80" t="s">
        <v>55</v>
      </c>
      <c r="AB42" s="80" t="s">
        <v>56</v>
      </c>
      <c r="AC42" s="82"/>
    </row>
    <row r="43" ht="15.0" customHeight="1">
      <c r="Z43" s="83">
        <v>1.0</v>
      </c>
      <c r="AA43" s="82" t="s">
        <v>57</v>
      </c>
      <c r="AB43" s="82" t="s">
        <v>57</v>
      </c>
      <c r="AC43" s="82" t="s">
        <v>57</v>
      </c>
    </row>
    <row r="44" ht="15.0" customHeight="1">
      <c r="Z44" s="84">
        <v>2.0</v>
      </c>
      <c r="AA44" s="82" t="s">
        <v>58</v>
      </c>
      <c r="AB44" s="82" t="s">
        <v>58</v>
      </c>
      <c r="AC44" s="82" t="s">
        <v>58</v>
      </c>
    </row>
    <row r="45" ht="15.0" customHeight="1">
      <c r="Z45" s="80">
        <v>3.0</v>
      </c>
      <c r="AA45" s="82" t="s">
        <v>59</v>
      </c>
      <c r="AB45" s="82" t="s">
        <v>59</v>
      </c>
      <c r="AC45" s="82" t="s">
        <v>59</v>
      </c>
    </row>
    <row r="46" ht="15.0" customHeight="1">
      <c r="Z46" s="80"/>
      <c r="AA46" s="85"/>
      <c r="AB46" s="85"/>
      <c r="AC46" s="82"/>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108</v>
      </c>
      <c r="G11" s="96"/>
      <c r="H11" s="97"/>
    </row>
    <row r="14" ht="14.25" customHeight="1">
      <c r="C14" s="103" t="s">
        <v>80</v>
      </c>
      <c r="E14" s="103" t="s">
        <v>81</v>
      </c>
      <c r="G14" s="104" t="s">
        <v>82</v>
      </c>
      <c r="I14" s="105" t="s">
        <v>83</v>
      </c>
    </row>
    <row r="15" ht="14.25" customHeight="1">
      <c r="B15" s="104" t="s">
        <v>84</v>
      </c>
      <c r="C15" s="103" t="s">
        <v>85</v>
      </c>
      <c r="E15" s="103" t="s">
        <v>86</v>
      </c>
      <c r="G15" s="106"/>
      <c r="I15" s="107">
        <f>'8'!I15-((G49-G47))/8</f>
        <v>-139</v>
      </c>
    </row>
    <row r="16" ht="14.25" customHeight="1">
      <c r="B16" s="121">
        <v>1.0</v>
      </c>
      <c r="C16" s="122"/>
      <c r="E16" s="122"/>
      <c r="G16" s="106">
        <f t="shared" ref="G16:G17" si="1">IF((E16-C16)*24&lt;=4,(E16-C16)*24,(E16-C16)*24-1)</f>
        <v>0</v>
      </c>
    </row>
    <row r="17" ht="14.25" customHeight="1">
      <c r="B17" s="121">
        <v>2.0</v>
      </c>
      <c r="C17" s="122"/>
      <c r="E17" s="122"/>
      <c r="G17" s="106">
        <f t="shared" si="1"/>
        <v>0</v>
      </c>
    </row>
    <row r="18" ht="14.25" customHeight="1">
      <c r="B18" s="25">
        <v>3.0</v>
      </c>
      <c r="C18" s="25"/>
      <c r="E18" s="25"/>
      <c r="G18" s="25" t="s">
        <v>87</v>
      </c>
    </row>
    <row r="19" ht="14.25" customHeight="1">
      <c r="B19" s="27">
        <v>4.0</v>
      </c>
      <c r="C19" s="27"/>
      <c r="E19" s="27"/>
      <c r="G19" s="27" t="s">
        <v>87</v>
      </c>
    </row>
    <row r="20" ht="14.25" customHeight="1">
      <c r="B20" s="121">
        <v>5.0</v>
      </c>
      <c r="C20" s="122"/>
      <c r="E20" s="122"/>
      <c r="G20" s="106">
        <f t="shared" ref="G20:G24" si="2">IF((E20-C20)*24&lt;=4,(E20-C20)*24,(E20-C20)*24-1)</f>
        <v>0</v>
      </c>
    </row>
    <row r="21" ht="14.25" customHeight="1">
      <c r="B21" s="121">
        <v>6.0</v>
      </c>
      <c r="C21" s="122"/>
      <c r="E21" s="122"/>
      <c r="G21" s="106">
        <f t="shared" si="2"/>
        <v>0</v>
      </c>
    </row>
    <row r="22" ht="14.25" customHeight="1">
      <c r="B22" s="121">
        <v>7.0</v>
      </c>
      <c r="C22" s="122"/>
      <c r="E22" s="122"/>
      <c r="G22" s="106">
        <f t="shared" si="2"/>
        <v>0</v>
      </c>
    </row>
    <row r="23" ht="14.25" customHeight="1">
      <c r="B23" s="121">
        <v>8.0</v>
      </c>
      <c r="C23" s="122"/>
      <c r="E23" s="122"/>
      <c r="G23" s="106">
        <f t="shared" si="2"/>
        <v>0</v>
      </c>
    </row>
    <row r="24" ht="14.25" customHeight="1">
      <c r="B24" s="121">
        <v>9.0</v>
      </c>
      <c r="C24" s="122"/>
      <c r="E24" s="122"/>
      <c r="G24" s="106">
        <f t="shared" si="2"/>
        <v>0</v>
      </c>
    </row>
    <row r="25" ht="14.25" customHeight="1">
      <c r="B25" s="28">
        <v>10.0</v>
      </c>
      <c r="C25" s="28"/>
      <c r="E25" s="28"/>
      <c r="G25" s="28" t="s">
        <v>87</v>
      </c>
    </row>
    <row r="26" ht="14.25" customHeight="1">
      <c r="B26" s="32">
        <v>11.0</v>
      </c>
      <c r="C26" s="32"/>
      <c r="E26" s="32"/>
      <c r="G26" s="32" t="s">
        <v>87</v>
      </c>
    </row>
    <row r="27" ht="14.25" customHeight="1">
      <c r="B27" s="121">
        <v>12.0</v>
      </c>
      <c r="C27" s="122"/>
      <c r="E27" s="122"/>
      <c r="G27" s="106">
        <f t="shared" ref="G27:G31" si="3">IF((E27-C27)*24&lt;=4,(E27-C27)*24,(E27-C27)*24-1)</f>
        <v>0</v>
      </c>
    </row>
    <row r="28" ht="14.25" customHeight="1">
      <c r="B28" s="121">
        <v>13.0</v>
      </c>
      <c r="C28" s="122"/>
      <c r="E28" s="122"/>
      <c r="G28" s="106">
        <f t="shared" si="3"/>
        <v>0</v>
      </c>
    </row>
    <row r="29" ht="14.25" customHeight="1">
      <c r="B29" s="121">
        <v>14.0</v>
      </c>
      <c r="C29" s="122"/>
      <c r="E29" s="122"/>
      <c r="G29" s="106">
        <f t="shared" si="3"/>
        <v>0</v>
      </c>
    </row>
    <row r="30" ht="14.25" customHeight="1">
      <c r="B30" s="121">
        <v>15.0</v>
      </c>
      <c r="C30" s="122"/>
      <c r="E30" s="122"/>
      <c r="G30" s="106">
        <f t="shared" si="3"/>
        <v>0</v>
      </c>
    </row>
    <row r="31" ht="14.25" customHeight="1">
      <c r="B31" s="121">
        <v>16.0</v>
      </c>
      <c r="C31" s="122"/>
      <c r="E31" s="122"/>
      <c r="G31" s="106">
        <f t="shared" si="3"/>
        <v>0</v>
      </c>
    </row>
    <row r="32" ht="14.25" customHeight="1">
      <c r="B32" s="33">
        <v>17.0</v>
      </c>
      <c r="C32" s="33"/>
      <c r="E32" s="33"/>
      <c r="G32" s="33" t="s">
        <v>87</v>
      </c>
    </row>
    <row r="33" ht="14.25" customHeight="1">
      <c r="B33" s="36">
        <v>18.0</v>
      </c>
      <c r="C33" s="36"/>
      <c r="E33" s="36"/>
      <c r="G33" s="36" t="s">
        <v>87</v>
      </c>
    </row>
    <row r="34" ht="14.25" customHeight="1">
      <c r="B34" s="121">
        <v>19.0</v>
      </c>
      <c r="C34" s="122"/>
      <c r="E34" s="122"/>
      <c r="G34" s="106">
        <f t="shared" ref="G34:G38" si="4">IF((E34-C34)*24&lt;=4,(E34-C34)*24,(E34-C34)*24-1)</f>
        <v>0</v>
      </c>
    </row>
    <row r="35" ht="14.25" customHeight="1">
      <c r="B35" s="121">
        <v>20.0</v>
      </c>
      <c r="C35" s="122"/>
      <c r="E35" s="122"/>
      <c r="G35" s="106">
        <f t="shared" si="4"/>
        <v>0</v>
      </c>
    </row>
    <row r="36" ht="14.25" customHeight="1">
      <c r="B36" s="121">
        <v>21.0</v>
      </c>
      <c r="C36" s="122"/>
      <c r="E36" s="122"/>
      <c r="G36" s="106">
        <f t="shared" si="4"/>
        <v>0</v>
      </c>
    </row>
    <row r="37" ht="14.25" customHeight="1">
      <c r="B37" s="121">
        <v>22.0</v>
      </c>
      <c r="C37" s="122"/>
      <c r="E37" s="122"/>
      <c r="G37" s="106">
        <f t="shared" si="4"/>
        <v>0</v>
      </c>
    </row>
    <row r="38" ht="14.25" customHeight="1">
      <c r="B38" s="121">
        <v>23.0</v>
      </c>
      <c r="C38" s="122"/>
      <c r="E38" s="122"/>
      <c r="G38" s="106">
        <f t="shared" si="4"/>
        <v>0</v>
      </c>
    </row>
    <row r="39" ht="14.25" customHeight="1">
      <c r="B39" s="37">
        <v>24.0</v>
      </c>
      <c r="C39" s="37"/>
      <c r="E39" s="37"/>
      <c r="G39" s="37" t="s">
        <v>87</v>
      </c>
    </row>
    <row r="40" ht="14.25" customHeight="1">
      <c r="B40" s="41">
        <v>25.0</v>
      </c>
      <c r="C40" s="41"/>
      <c r="E40" s="41"/>
      <c r="G40" s="41" t="s">
        <v>87</v>
      </c>
    </row>
    <row r="41" ht="14.25" customHeight="1">
      <c r="B41" s="121">
        <v>26.0</v>
      </c>
      <c r="C41" s="122"/>
      <c r="E41" s="122"/>
      <c r="G41" s="106">
        <f t="shared" ref="G41:G45" si="5">IF((E41-C41)*24&lt;=4,(E41-C41)*24,(E41-C41)*24-1)</f>
        <v>0</v>
      </c>
    </row>
    <row r="42" ht="14.25" customHeight="1">
      <c r="B42" s="121">
        <v>27.0</v>
      </c>
      <c r="C42" s="122"/>
      <c r="E42" s="122"/>
      <c r="G42" s="106">
        <f t="shared" si="5"/>
        <v>0</v>
      </c>
    </row>
    <row r="43" ht="14.25" customHeight="1">
      <c r="B43" s="121">
        <v>28.0</v>
      </c>
      <c r="C43" s="122"/>
      <c r="E43" s="122"/>
      <c r="G43" s="106">
        <f t="shared" si="5"/>
        <v>0</v>
      </c>
    </row>
    <row r="44" ht="14.25" customHeight="1">
      <c r="B44" s="121">
        <v>29.0</v>
      </c>
      <c r="C44" s="122"/>
      <c r="E44" s="122"/>
      <c r="G44" s="106">
        <f t="shared" si="5"/>
        <v>0</v>
      </c>
    </row>
    <row r="45" ht="14.25" customHeight="1">
      <c r="B45" s="121">
        <v>30.0</v>
      </c>
      <c r="C45" s="122"/>
      <c r="E45" s="122"/>
      <c r="G45" s="106">
        <f t="shared" si="5"/>
        <v>0</v>
      </c>
    </row>
    <row r="46" ht="15.75" customHeight="1"/>
    <row r="47" ht="14.25" customHeight="1">
      <c r="E47" s="110"/>
      <c r="G47" s="111">
        <f>SUMIF(G16:G46,"&lt;&gt;Vacaciones")+(COUNTIF(G16:G46,"Baja")+COUNTIF(G16:G46,"Vacaciones Anteriores")+(COUNTIF(G16:G46,"Medio Dia"))/2)*8</f>
        <v>0</v>
      </c>
    </row>
    <row r="48" ht="15.75" customHeight="1"/>
    <row r="49" ht="14.25" customHeight="1">
      <c r="G49" s="111">
        <f>('2022'!X30*8)/8</f>
        <v>176</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109</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110</v>
      </c>
      <c r="G11" s="96"/>
      <c r="H11" s="97"/>
    </row>
    <row r="14" ht="14.25" customHeight="1">
      <c r="C14" s="103" t="s">
        <v>80</v>
      </c>
      <c r="E14" s="103" t="s">
        <v>81</v>
      </c>
      <c r="G14" s="104" t="s">
        <v>82</v>
      </c>
      <c r="I14" s="105" t="s">
        <v>83</v>
      </c>
    </row>
    <row r="15" ht="14.25" customHeight="1">
      <c r="B15" s="104" t="s">
        <v>84</v>
      </c>
      <c r="C15" s="103" t="s">
        <v>85</v>
      </c>
      <c r="E15" s="103" t="s">
        <v>86</v>
      </c>
      <c r="G15" s="106"/>
      <c r="I15" s="107">
        <f>'9'!I15-((G49-G47))/8</f>
        <v>-159</v>
      </c>
    </row>
    <row r="16" ht="14.25" customHeight="1">
      <c r="B16" s="68">
        <v>1.0</v>
      </c>
      <c r="C16" s="68"/>
      <c r="E16" s="68"/>
      <c r="G16" s="68" t="s">
        <v>87</v>
      </c>
    </row>
    <row r="17" ht="14.25" customHeight="1">
      <c r="B17" s="27">
        <v>2.0</v>
      </c>
      <c r="C17" s="27"/>
      <c r="E17" s="27"/>
      <c r="G17" s="27" t="s">
        <v>87</v>
      </c>
    </row>
    <row r="18" ht="14.25" customHeight="1">
      <c r="B18" s="121">
        <v>3.0</v>
      </c>
      <c r="C18" s="122"/>
      <c r="E18" s="122"/>
      <c r="G18" s="106">
        <f t="shared" ref="G18:G22" si="1">IF((E18-C18)*24&lt;=4,(E18-C18)*24,(E18-C18)*24-1)</f>
        <v>0</v>
      </c>
    </row>
    <row r="19" ht="14.25" customHeight="1">
      <c r="B19" s="121">
        <v>4.0</v>
      </c>
      <c r="C19" s="122"/>
      <c r="E19" s="122"/>
      <c r="G19" s="106">
        <f t="shared" si="1"/>
        <v>0</v>
      </c>
    </row>
    <row r="20" ht="14.25" customHeight="1">
      <c r="B20" s="121">
        <v>5.0</v>
      </c>
      <c r="C20" s="122"/>
      <c r="E20" s="122"/>
      <c r="G20" s="106">
        <f t="shared" si="1"/>
        <v>0</v>
      </c>
    </row>
    <row r="21" ht="14.25" customHeight="1">
      <c r="B21" s="121">
        <v>6.0</v>
      </c>
      <c r="C21" s="122"/>
      <c r="E21" s="122"/>
      <c r="G21" s="106">
        <f t="shared" si="1"/>
        <v>0</v>
      </c>
    </row>
    <row r="22" ht="14.25" customHeight="1">
      <c r="B22" s="121">
        <v>7.0</v>
      </c>
      <c r="C22" s="122"/>
      <c r="E22" s="122"/>
      <c r="G22" s="106">
        <f t="shared" si="1"/>
        <v>0</v>
      </c>
    </row>
    <row r="23" ht="14.25" customHeight="1">
      <c r="B23" s="28">
        <v>8.0</v>
      </c>
      <c r="C23" s="28"/>
      <c r="E23" s="28"/>
      <c r="G23" s="28" t="s">
        <v>87</v>
      </c>
    </row>
    <row r="24" ht="14.25" customHeight="1">
      <c r="B24" s="32">
        <v>9.0</v>
      </c>
      <c r="C24" s="32"/>
      <c r="E24" s="32"/>
      <c r="G24" s="32" t="s">
        <v>87</v>
      </c>
    </row>
    <row r="25" ht="14.25" customHeight="1">
      <c r="B25" s="121">
        <v>10.0</v>
      </c>
      <c r="C25" s="122"/>
      <c r="E25" s="122"/>
      <c r="G25" s="106">
        <f t="shared" ref="G25:G26" si="2">IF((E25-C25)*24&lt;=4,(E25-C25)*24,(E25-C25)*24-1)</f>
        <v>0</v>
      </c>
    </row>
    <row r="26" ht="14.25" customHeight="1">
      <c r="B26" s="121">
        <v>11.0</v>
      </c>
      <c r="C26" s="122"/>
      <c r="E26" s="122"/>
      <c r="G26" s="106">
        <f t="shared" si="2"/>
        <v>0</v>
      </c>
    </row>
    <row r="27" ht="14.25" customHeight="1">
      <c r="B27" s="16">
        <v>12.0</v>
      </c>
      <c r="C27" s="16"/>
      <c r="E27" s="16"/>
      <c r="G27" s="16" t="s">
        <v>87</v>
      </c>
    </row>
    <row r="28" ht="14.25" customHeight="1">
      <c r="B28" s="121">
        <v>13.0</v>
      </c>
      <c r="C28" s="122"/>
      <c r="E28" s="122"/>
      <c r="G28" s="106">
        <f t="shared" ref="G28:G29" si="3">IF((E28-C28)*24&lt;=4,(E28-C28)*24,(E28-C28)*24-1)</f>
        <v>0</v>
      </c>
    </row>
    <row r="29" ht="14.25" customHeight="1">
      <c r="B29" s="121">
        <v>14.0</v>
      </c>
      <c r="C29" s="122"/>
      <c r="E29" s="122"/>
      <c r="G29" s="106">
        <f t="shared" si="3"/>
        <v>0</v>
      </c>
    </row>
    <row r="30" ht="14.25" customHeight="1">
      <c r="B30" s="33">
        <v>15.0</v>
      </c>
      <c r="C30" s="33"/>
      <c r="E30" s="33"/>
      <c r="G30" s="33" t="s">
        <v>87</v>
      </c>
    </row>
    <row r="31" ht="14.25" customHeight="1">
      <c r="B31" s="36">
        <v>16.0</v>
      </c>
      <c r="C31" s="36"/>
      <c r="E31" s="36"/>
      <c r="G31" s="36" t="s">
        <v>87</v>
      </c>
    </row>
    <row r="32" ht="14.25" customHeight="1">
      <c r="B32" s="121">
        <v>17.0</v>
      </c>
      <c r="C32" s="122"/>
      <c r="E32" s="122"/>
      <c r="G32" s="106">
        <f t="shared" ref="G32:G36" si="4">IF((E32-C32)*24&lt;=4,(E32-C32)*24,(E32-C32)*24-1)</f>
        <v>0</v>
      </c>
    </row>
    <row r="33" ht="14.25" customHeight="1">
      <c r="B33" s="121">
        <v>18.0</v>
      </c>
      <c r="C33" s="122"/>
      <c r="E33" s="122"/>
      <c r="G33" s="106">
        <f t="shared" si="4"/>
        <v>0</v>
      </c>
    </row>
    <row r="34" ht="14.25" customHeight="1">
      <c r="B34" s="121">
        <v>19.0</v>
      </c>
      <c r="C34" s="122"/>
      <c r="E34" s="122"/>
      <c r="G34" s="106">
        <f t="shared" si="4"/>
        <v>0</v>
      </c>
    </row>
    <row r="35" ht="14.25" customHeight="1">
      <c r="B35" s="121">
        <v>20.0</v>
      </c>
      <c r="C35" s="122"/>
      <c r="E35" s="122"/>
      <c r="G35" s="106">
        <f t="shared" si="4"/>
        <v>0</v>
      </c>
    </row>
    <row r="36" ht="14.25" customHeight="1">
      <c r="B36" s="121">
        <v>21.0</v>
      </c>
      <c r="C36" s="122"/>
      <c r="E36" s="122"/>
      <c r="G36" s="106">
        <f t="shared" si="4"/>
        <v>0</v>
      </c>
    </row>
    <row r="37" ht="14.25" customHeight="1">
      <c r="B37" s="33">
        <v>22.0</v>
      </c>
      <c r="C37" s="33"/>
      <c r="E37" s="33"/>
      <c r="G37" s="33" t="s">
        <v>87</v>
      </c>
    </row>
    <row r="38" ht="14.25" customHeight="1">
      <c r="B38" s="36">
        <v>23.0</v>
      </c>
      <c r="C38" s="36"/>
      <c r="E38" s="36"/>
      <c r="G38" s="36" t="s">
        <v>87</v>
      </c>
    </row>
    <row r="39" ht="14.25" customHeight="1">
      <c r="B39" s="121">
        <v>24.0</v>
      </c>
      <c r="C39" s="122"/>
      <c r="E39" s="122"/>
      <c r="G39" s="106">
        <f t="shared" ref="G39:G43" si="5">IF((E39-C39)*24&lt;=4,(E39-C39)*24,(E39-C39)*24-1)</f>
        <v>0</v>
      </c>
    </row>
    <row r="40" ht="14.25" customHeight="1">
      <c r="B40" s="121">
        <v>25.0</v>
      </c>
      <c r="C40" s="122"/>
      <c r="E40" s="122"/>
      <c r="G40" s="106">
        <f t="shared" si="5"/>
        <v>0</v>
      </c>
    </row>
    <row r="41" ht="14.25" customHeight="1">
      <c r="B41" s="121">
        <v>26.0</v>
      </c>
      <c r="C41" s="122"/>
      <c r="E41" s="122"/>
      <c r="G41" s="106">
        <f t="shared" si="5"/>
        <v>0</v>
      </c>
    </row>
    <row r="42" ht="14.25" customHeight="1">
      <c r="B42" s="121">
        <v>27.0</v>
      </c>
      <c r="C42" s="122"/>
      <c r="E42" s="122"/>
      <c r="G42" s="106">
        <f t="shared" si="5"/>
        <v>0</v>
      </c>
    </row>
    <row r="43" ht="14.25" customHeight="1">
      <c r="B43" s="121">
        <v>28.0</v>
      </c>
      <c r="C43" s="122"/>
      <c r="E43" s="122"/>
      <c r="G43" s="106">
        <f t="shared" si="5"/>
        <v>0</v>
      </c>
    </row>
    <row r="44" ht="14.25" customHeight="1">
      <c r="B44" s="37">
        <v>29.0</v>
      </c>
      <c r="C44" s="37"/>
      <c r="E44" s="37"/>
      <c r="G44" s="37" t="s">
        <v>87</v>
      </c>
    </row>
    <row r="45" ht="14.25" customHeight="1">
      <c r="B45" s="41">
        <v>30.0</v>
      </c>
      <c r="C45" s="41"/>
      <c r="E45" s="41"/>
      <c r="G45" s="41" t="s">
        <v>87</v>
      </c>
    </row>
    <row r="46" ht="14.25" customHeight="1">
      <c r="B46" s="121">
        <v>31.0</v>
      </c>
      <c r="C46" s="122"/>
      <c r="E46" s="122"/>
      <c r="G46" s="106">
        <f>IF((E46-C46)*24&lt;=4,(E46-C46)*24,(E46-C46)*24-1)</f>
        <v>0</v>
      </c>
    </row>
    <row r="47" ht="14.25" customHeight="1">
      <c r="E47" s="110"/>
      <c r="G47" s="111">
        <f>SUMIF(G16:G46,"&lt;&gt;Vacaciones")+(COUNTIF(G16:G46,"Baja")+COUNTIF(G16:G46,"Vacaciones Anteriores")+(COUNTIF(G16:G46,"Medio Dia"))/2)*8</f>
        <v>0</v>
      </c>
    </row>
    <row r="48" ht="15.75" customHeight="1"/>
    <row r="49" ht="14.25" customHeight="1">
      <c r="G49" s="111">
        <f>('2022'!H40*8)/8</f>
        <v>160</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111</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112</v>
      </c>
      <c r="G11" s="96"/>
      <c r="H11" s="97"/>
    </row>
    <row r="14" ht="14.25" customHeight="1">
      <c r="C14" s="103" t="s">
        <v>80</v>
      </c>
      <c r="E14" s="103" t="s">
        <v>81</v>
      </c>
      <c r="G14" s="104" t="s">
        <v>82</v>
      </c>
      <c r="I14" s="105" t="s">
        <v>83</v>
      </c>
    </row>
    <row r="15" ht="14.25" customHeight="1">
      <c r="B15" s="104" t="s">
        <v>84</v>
      </c>
      <c r="C15" s="103" t="s">
        <v>85</v>
      </c>
      <c r="E15" s="103" t="s">
        <v>86</v>
      </c>
      <c r="G15" s="106"/>
      <c r="I15" s="107">
        <f>'10'!I15-((G49-G47))/8</f>
        <v>-180</v>
      </c>
    </row>
    <row r="16" ht="14.25" customHeight="1">
      <c r="B16" s="21">
        <v>1.0</v>
      </c>
      <c r="C16" s="21"/>
      <c r="E16" s="21"/>
      <c r="G16" s="21" t="s">
        <v>87</v>
      </c>
    </row>
    <row r="17" ht="14.25" customHeight="1">
      <c r="B17" s="121">
        <v>2.0</v>
      </c>
      <c r="C17" s="122"/>
      <c r="E17" s="122"/>
      <c r="G17" s="106">
        <f t="shared" ref="G17:G19" si="1">IF((E17-C17)*24&lt;=4,(E17-C17)*24,(E17-C17)*24-1)</f>
        <v>0</v>
      </c>
    </row>
    <row r="18" ht="14.25" customHeight="1">
      <c r="B18" s="121">
        <v>3.0</v>
      </c>
      <c r="C18" s="122"/>
      <c r="E18" s="122"/>
      <c r="G18" s="106">
        <f t="shared" si="1"/>
        <v>0</v>
      </c>
    </row>
    <row r="19" ht="14.25" customHeight="1">
      <c r="B19" s="121">
        <v>4.0</v>
      </c>
      <c r="C19" s="122"/>
      <c r="E19" s="122"/>
      <c r="G19" s="106">
        <f t="shared" si="1"/>
        <v>0</v>
      </c>
    </row>
    <row r="20" ht="14.25" customHeight="1">
      <c r="B20" s="25">
        <v>5.0</v>
      </c>
      <c r="C20" s="25"/>
      <c r="E20" s="25"/>
      <c r="G20" s="25" t="s">
        <v>87</v>
      </c>
    </row>
    <row r="21" ht="14.25" customHeight="1">
      <c r="B21" s="27">
        <v>6.0</v>
      </c>
      <c r="C21" s="27"/>
      <c r="E21" s="27"/>
      <c r="G21" s="27" t="s">
        <v>87</v>
      </c>
    </row>
    <row r="22" ht="14.25" customHeight="1">
      <c r="B22" s="121">
        <v>7.0</v>
      </c>
      <c r="C22" s="122"/>
      <c r="E22" s="122"/>
      <c r="G22" s="106">
        <f t="shared" ref="G22:G26" si="2">IF((E22-C22)*24&lt;=4,(E22-C22)*24,(E22-C22)*24-1)</f>
        <v>0</v>
      </c>
    </row>
    <row r="23" ht="14.25" customHeight="1">
      <c r="B23" s="121">
        <v>8.0</v>
      </c>
      <c r="C23" s="122"/>
      <c r="E23" s="122"/>
      <c r="G23" s="106">
        <f t="shared" si="2"/>
        <v>0</v>
      </c>
    </row>
    <row r="24" ht="14.25" customHeight="1">
      <c r="B24" s="121">
        <v>9.0</v>
      </c>
      <c r="C24" s="122"/>
      <c r="E24" s="122"/>
      <c r="G24" s="106">
        <f t="shared" si="2"/>
        <v>0</v>
      </c>
    </row>
    <row r="25" ht="14.25" customHeight="1">
      <c r="B25" s="121">
        <v>10.0</v>
      </c>
      <c r="C25" s="122"/>
      <c r="E25" s="122"/>
      <c r="G25" s="106">
        <f t="shared" si="2"/>
        <v>0</v>
      </c>
    </row>
    <row r="26" ht="14.25" customHeight="1">
      <c r="B26" s="121">
        <v>11.0</v>
      </c>
      <c r="C26" s="122"/>
      <c r="E26" s="122"/>
      <c r="G26" s="106">
        <f t="shared" si="2"/>
        <v>0</v>
      </c>
    </row>
    <row r="27" ht="14.25" customHeight="1">
      <c r="B27" s="28">
        <v>12.0</v>
      </c>
      <c r="C27" s="28"/>
      <c r="E27" s="28"/>
      <c r="G27" s="28" t="s">
        <v>87</v>
      </c>
    </row>
    <row r="28" ht="14.25" customHeight="1">
      <c r="B28" s="32">
        <v>13.0</v>
      </c>
      <c r="C28" s="32"/>
      <c r="E28" s="32"/>
      <c r="G28" s="32" t="s">
        <v>87</v>
      </c>
    </row>
    <row r="29" ht="14.25" customHeight="1">
      <c r="B29" s="121">
        <v>14.0</v>
      </c>
      <c r="C29" s="122"/>
      <c r="E29" s="122"/>
      <c r="G29" s="106">
        <f t="shared" ref="G29:G33" si="3">IF((E29-C29)*24&lt;=4,(E29-C29)*24,(E29-C29)*24-1)</f>
        <v>0</v>
      </c>
    </row>
    <row r="30" ht="14.25" customHeight="1">
      <c r="B30" s="121">
        <v>15.0</v>
      </c>
      <c r="C30" s="122"/>
      <c r="E30" s="122"/>
      <c r="G30" s="106">
        <f t="shared" si="3"/>
        <v>0</v>
      </c>
    </row>
    <row r="31" ht="14.25" customHeight="1">
      <c r="B31" s="121">
        <v>16.0</v>
      </c>
      <c r="C31" s="122"/>
      <c r="E31" s="122"/>
      <c r="G31" s="106">
        <f t="shared" si="3"/>
        <v>0</v>
      </c>
    </row>
    <row r="32" ht="14.25" customHeight="1">
      <c r="B32" s="121">
        <v>17.0</v>
      </c>
      <c r="C32" s="122"/>
      <c r="E32" s="122"/>
      <c r="G32" s="106">
        <f t="shared" si="3"/>
        <v>0</v>
      </c>
    </row>
    <row r="33" ht="14.25" customHeight="1">
      <c r="B33" s="121">
        <v>18.0</v>
      </c>
      <c r="C33" s="122"/>
      <c r="E33" s="122"/>
      <c r="G33" s="106">
        <f t="shared" si="3"/>
        <v>0</v>
      </c>
    </row>
    <row r="34" ht="14.25" customHeight="1">
      <c r="B34" s="33">
        <v>19.0</v>
      </c>
      <c r="C34" s="33"/>
      <c r="E34" s="33"/>
      <c r="G34" s="33" t="s">
        <v>87</v>
      </c>
    </row>
    <row r="35" ht="14.25" customHeight="1">
      <c r="B35" s="36">
        <v>20.0</v>
      </c>
      <c r="C35" s="36"/>
      <c r="E35" s="36"/>
      <c r="G35" s="36" t="s">
        <v>87</v>
      </c>
    </row>
    <row r="36" ht="14.25" customHeight="1">
      <c r="B36" s="121">
        <v>21.0</v>
      </c>
      <c r="C36" s="122"/>
      <c r="E36" s="122"/>
      <c r="G36" s="106">
        <f t="shared" ref="G36:G40" si="4">IF((E36-C36)*24&lt;=4,(E36-C36)*24,(E36-C36)*24-1)</f>
        <v>0</v>
      </c>
    </row>
    <row r="37" ht="14.25" customHeight="1">
      <c r="B37" s="121">
        <v>22.0</v>
      </c>
      <c r="C37" s="122"/>
      <c r="E37" s="122"/>
      <c r="G37" s="106">
        <f t="shared" si="4"/>
        <v>0</v>
      </c>
    </row>
    <row r="38" ht="14.25" customHeight="1">
      <c r="B38" s="121">
        <v>23.0</v>
      </c>
      <c r="C38" s="122"/>
      <c r="E38" s="122"/>
      <c r="G38" s="106">
        <f t="shared" si="4"/>
        <v>0</v>
      </c>
    </row>
    <row r="39" ht="14.25" customHeight="1">
      <c r="B39" s="121">
        <v>24.0</v>
      </c>
      <c r="C39" s="122"/>
      <c r="E39" s="122"/>
      <c r="G39" s="106">
        <f t="shared" si="4"/>
        <v>0</v>
      </c>
    </row>
    <row r="40" ht="14.25" customHeight="1">
      <c r="B40" s="121">
        <v>25.0</v>
      </c>
      <c r="C40" s="122"/>
      <c r="E40" s="122"/>
      <c r="G40" s="106">
        <f t="shared" si="4"/>
        <v>0</v>
      </c>
    </row>
    <row r="41" ht="14.25" customHeight="1">
      <c r="B41" s="37">
        <v>26.0</v>
      </c>
      <c r="C41" s="37"/>
      <c r="E41" s="37"/>
      <c r="G41" s="37" t="s">
        <v>87</v>
      </c>
    </row>
    <row r="42" ht="14.25" customHeight="1">
      <c r="B42" s="41">
        <v>27.0</v>
      </c>
      <c r="C42" s="41"/>
      <c r="E42" s="41"/>
      <c r="G42" s="41" t="s">
        <v>87</v>
      </c>
    </row>
    <row r="43" ht="14.25" customHeight="1">
      <c r="B43" s="121">
        <v>28.0</v>
      </c>
      <c r="C43" s="122"/>
      <c r="E43" s="122"/>
      <c r="G43" s="106">
        <f t="shared" ref="G43:G45" si="5">IF((E43-C43)*24&lt;=4,(E43-C43)*24,(E43-C43)*24-1)</f>
        <v>0</v>
      </c>
    </row>
    <row r="44" ht="14.25" customHeight="1">
      <c r="B44" s="121">
        <v>29.0</v>
      </c>
      <c r="C44" s="122"/>
      <c r="E44" s="122"/>
      <c r="G44" s="106">
        <f t="shared" si="5"/>
        <v>0</v>
      </c>
    </row>
    <row r="45" ht="14.25" customHeight="1">
      <c r="B45" s="121">
        <v>30.0</v>
      </c>
      <c r="C45" s="122"/>
      <c r="E45" s="122"/>
      <c r="G45" s="106">
        <f t="shared" si="5"/>
        <v>0</v>
      </c>
    </row>
    <row r="46" ht="15.75" customHeight="1"/>
    <row r="47" ht="14.25" customHeight="1">
      <c r="E47" s="110"/>
      <c r="G47" s="111">
        <f>SUMIF(G16:G46,"&lt;&gt;Vacaciones")+(COUNTIF(G16:G46,"Baja")+COUNTIF(G16:G46,"Vacaciones Anteriores")+(COUNTIF(G16:G46,"Medio Dia"))/2)*8</f>
        <v>0</v>
      </c>
    </row>
    <row r="48" ht="15.75" customHeight="1"/>
    <row r="49" ht="14.25" customHeight="1">
      <c r="G49" s="111">
        <f>('2022'!P40*8)/8</f>
        <v>168</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113</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114</v>
      </c>
      <c r="G11" s="96"/>
      <c r="H11" s="97"/>
    </row>
    <row r="14" ht="14.25" customHeight="1">
      <c r="C14" s="103" t="s">
        <v>80</v>
      </c>
      <c r="E14" s="103" t="s">
        <v>81</v>
      </c>
      <c r="G14" s="104" t="s">
        <v>82</v>
      </c>
      <c r="I14" s="105" t="s">
        <v>83</v>
      </c>
    </row>
    <row r="15" ht="14.25" customHeight="1">
      <c r="B15" s="104" t="s">
        <v>84</v>
      </c>
      <c r="C15" s="103" t="s">
        <v>85</v>
      </c>
      <c r="E15" s="103" t="s">
        <v>86</v>
      </c>
      <c r="G15" s="106"/>
      <c r="I15" s="107">
        <f>'11'!I15-((G49-G47))/8</f>
        <v>-199</v>
      </c>
    </row>
    <row r="16" ht="14.25" customHeight="1">
      <c r="B16" s="121">
        <v>1.0</v>
      </c>
      <c r="C16" s="122"/>
      <c r="E16" s="122"/>
      <c r="G16" s="106">
        <f t="shared" ref="G16:G17" si="1">IF((E16-C16)*24&lt;=4,(E16-C16)*24,(E16-C16)*24-1)</f>
        <v>0</v>
      </c>
    </row>
    <row r="17" ht="14.25" customHeight="1">
      <c r="B17" s="121">
        <v>2.0</v>
      </c>
      <c r="C17" s="122"/>
      <c r="E17" s="122"/>
      <c r="G17" s="106">
        <f t="shared" si="1"/>
        <v>0</v>
      </c>
    </row>
    <row r="18" ht="14.25" customHeight="1">
      <c r="B18" s="25">
        <v>3.0</v>
      </c>
      <c r="C18" s="25"/>
      <c r="E18" s="25"/>
      <c r="G18" s="25" t="s">
        <v>87</v>
      </c>
    </row>
    <row r="19" ht="14.25" customHeight="1">
      <c r="B19" s="27">
        <v>4.0</v>
      </c>
      <c r="C19" s="27"/>
      <c r="E19" s="27"/>
      <c r="G19" s="27" t="s">
        <v>87</v>
      </c>
    </row>
    <row r="20" ht="14.25" customHeight="1">
      <c r="B20" s="121">
        <v>5.0</v>
      </c>
      <c r="C20" s="122"/>
      <c r="E20" s="122"/>
      <c r="G20" s="106">
        <f>IF((E20-C20)*24&lt;=4,(E20-C20)*24,(E20-C20)*24-1)</f>
        <v>0</v>
      </c>
    </row>
    <row r="21" ht="14.25" customHeight="1">
      <c r="B21" s="70">
        <v>6.0</v>
      </c>
      <c r="C21" s="70"/>
      <c r="E21" s="70"/>
      <c r="G21" s="70" t="s">
        <v>87</v>
      </c>
    </row>
    <row r="22" ht="14.25" customHeight="1">
      <c r="B22" s="121">
        <v>7.0</v>
      </c>
      <c r="C22" s="122"/>
      <c r="E22" s="122"/>
      <c r="G22" s="106">
        <f>IF((E22-C22)*24&lt;=4,(E22-C22)*24,(E22-C22)*24-1)</f>
        <v>0</v>
      </c>
    </row>
    <row r="23" ht="14.25" customHeight="1">
      <c r="B23" s="70">
        <v>8.0</v>
      </c>
      <c r="C23" s="70"/>
      <c r="E23" s="70"/>
      <c r="G23" s="70" t="s">
        <v>87</v>
      </c>
    </row>
    <row r="24" ht="14.25" customHeight="1">
      <c r="B24" s="121">
        <v>9.0</v>
      </c>
      <c r="C24" s="122"/>
      <c r="E24" s="122"/>
      <c r="G24" s="106">
        <f>IF((E24-C24)*24&lt;=4,(E24-C24)*24,(E24-C24)*24-1)</f>
        <v>0</v>
      </c>
    </row>
    <row r="25" ht="14.25" customHeight="1">
      <c r="B25" s="28">
        <v>10.0</v>
      </c>
      <c r="C25" s="28"/>
      <c r="E25" s="28"/>
      <c r="G25" s="28" t="s">
        <v>87</v>
      </c>
    </row>
    <row r="26" ht="14.25" customHeight="1">
      <c r="B26" s="32">
        <v>11.0</v>
      </c>
      <c r="C26" s="32"/>
      <c r="E26" s="32"/>
      <c r="G26" s="32" t="s">
        <v>87</v>
      </c>
    </row>
    <row r="27" ht="14.25" customHeight="1">
      <c r="B27" s="121">
        <v>12.0</v>
      </c>
      <c r="C27" s="122"/>
      <c r="E27" s="122"/>
      <c r="G27" s="106">
        <f t="shared" ref="G27:G31" si="2">IF((E27-C27)*24&lt;=4,(E27-C27)*24,(E27-C27)*24-1)</f>
        <v>0</v>
      </c>
    </row>
    <row r="28" ht="14.25" customHeight="1">
      <c r="B28" s="121">
        <v>13.0</v>
      </c>
      <c r="C28" s="122"/>
      <c r="E28" s="122"/>
      <c r="G28" s="106">
        <f t="shared" si="2"/>
        <v>0</v>
      </c>
    </row>
    <row r="29" ht="14.25" customHeight="1">
      <c r="B29" s="121">
        <v>14.0</v>
      </c>
      <c r="C29" s="122"/>
      <c r="E29" s="122"/>
      <c r="G29" s="106">
        <f t="shared" si="2"/>
        <v>0</v>
      </c>
    </row>
    <row r="30" ht="14.25" customHeight="1">
      <c r="B30" s="121">
        <v>15.0</v>
      </c>
      <c r="C30" s="122"/>
      <c r="E30" s="122"/>
      <c r="G30" s="106">
        <f t="shared" si="2"/>
        <v>0</v>
      </c>
    </row>
    <row r="31" ht="14.25" customHeight="1">
      <c r="B31" s="121">
        <v>16.0</v>
      </c>
      <c r="C31" s="122"/>
      <c r="E31" s="122"/>
      <c r="G31" s="106">
        <f t="shared" si="2"/>
        <v>0</v>
      </c>
    </row>
    <row r="32" ht="14.25" customHeight="1">
      <c r="B32" s="33">
        <v>17.0</v>
      </c>
      <c r="C32" s="33"/>
      <c r="E32" s="33"/>
      <c r="G32" s="33" t="s">
        <v>87</v>
      </c>
    </row>
    <row r="33" ht="14.25" customHeight="1">
      <c r="B33" s="36">
        <v>18.0</v>
      </c>
      <c r="C33" s="36"/>
      <c r="E33" s="36"/>
      <c r="G33" s="36" t="s">
        <v>87</v>
      </c>
    </row>
    <row r="34" ht="14.25" customHeight="1">
      <c r="B34" s="121">
        <v>19.0</v>
      </c>
      <c r="C34" s="122"/>
      <c r="E34" s="122"/>
      <c r="G34" s="106">
        <f t="shared" ref="G34:G38" si="3">IF((E34-C34)*24&lt;=4,(E34-C34)*24,(E34-C34)*24-1)</f>
        <v>0</v>
      </c>
    </row>
    <row r="35" ht="14.25" customHeight="1">
      <c r="B35" s="121">
        <v>20.0</v>
      </c>
      <c r="C35" s="122"/>
      <c r="E35" s="122"/>
      <c r="G35" s="106">
        <f t="shared" si="3"/>
        <v>0</v>
      </c>
    </row>
    <row r="36" ht="14.25" customHeight="1">
      <c r="B36" s="121">
        <v>21.0</v>
      </c>
      <c r="C36" s="122"/>
      <c r="E36" s="122"/>
      <c r="G36" s="106">
        <f t="shared" si="3"/>
        <v>0</v>
      </c>
    </row>
    <row r="37" ht="14.25" customHeight="1">
      <c r="B37" s="121">
        <v>22.0</v>
      </c>
      <c r="C37" s="122"/>
      <c r="E37" s="122"/>
      <c r="G37" s="106">
        <f t="shared" si="3"/>
        <v>0</v>
      </c>
    </row>
    <row r="38" ht="14.25" customHeight="1">
      <c r="B38" s="121">
        <v>23.0</v>
      </c>
      <c r="C38" s="122"/>
      <c r="E38" s="122"/>
      <c r="G38" s="106">
        <f t="shared" si="3"/>
        <v>0</v>
      </c>
    </row>
    <row r="39" ht="14.25" customHeight="1">
      <c r="B39" s="37">
        <v>24.0</v>
      </c>
      <c r="C39" s="37"/>
      <c r="E39" s="37"/>
      <c r="G39" s="37" t="s">
        <v>87</v>
      </c>
    </row>
    <row r="40" ht="14.25" customHeight="1">
      <c r="B40" s="74">
        <v>25.0</v>
      </c>
      <c r="C40" s="74"/>
      <c r="E40" s="74"/>
      <c r="G40" s="74" t="s">
        <v>87</v>
      </c>
    </row>
    <row r="41" ht="14.25" customHeight="1">
      <c r="B41" s="52">
        <v>26.0</v>
      </c>
      <c r="C41" s="52"/>
      <c r="E41" s="52"/>
      <c r="G41" s="52" t="s">
        <v>87</v>
      </c>
    </row>
    <row r="42" ht="14.25" customHeight="1">
      <c r="B42" s="121">
        <v>27.0</v>
      </c>
      <c r="C42" s="122"/>
      <c r="E42" s="122"/>
      <c r="G42" s="106">
        <f t="shared" ref="G42:G45" si="4">IF((E42-C42)*24&lt;=4,(E42-C42)*24,(E42-C42)*24-1)</f>
        <v>0</v>
      </c>
    </row>
    <row r="43" ht="14.25" customHeight="1">
      <c r="B43" s="121">
        <v>28.0</v>
      </c>
      <c r="C43" s="122"/>
      <c r="E43" s="122"/>
      <c r="G43" s="106">
        <f t="shared" si="4"/>
        <v>0</v>
      </c>
    </row>
    <row r="44" ht="14.25" customHeight="1">
      <c r="B44" s="121">
        <v>29.0</v>
      </c>
      <c r="C44" s="122"/>
      <c r="E44" s="122"/>
      <c r="G44" s="106">
        <f t="shared" si="4"/>
        <v>0</v>
      </c>
    </row>
    <row r="45" ht="14.25" customHeight="1">
      <c r="B45" s="121">
        <v>30.0</v>
      </c>
      <c r="C45" s="122"/>
      <c r="E45" s="122"/>
      <c r="G45" s="106">
        <f t="shared" si="4"/>
        <v>0</v>
      </c>
    </row>
    <row r="46" ht="14.25" customHeight="1">
      <c r="B46" s="37">
        <v>31.0</v>
      </c>
      <c r="C46" s="37"/>
      <c r="E46" s="37"/>
      <c r="G46" s="37" t="s">
        <v>87</v>
      </c>
    </row>
    <row r="47" ht="14.25" customHeight="1">
      <c r="E47" s="110"/>
      <c r="G47" s="111">
        <f>SUMIF(G16:G46,"&lt;&gt;Vacaciones")+(COUNTIF(G16:G46,"Baja")+COUNTIF(G16:G46,"Vacaciones Anteriores")+(COUNTIF(G16:G46,"Medio Dia"))/2)*8</f>
        <v>0</v>
      </c>
    </row>
    <row r="48" ht="15.75" customHeight="1"/>
    <row r="49" ht="14.25" customHeight="1">
      <c r="G49" s="111">
        <f>('2022'!X40*8)/8</f>
        <v>152</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115</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79</v>
      </c>
      <c r="G11" s="96"/>
      <c r="H11" s="97"/>
    </row>
    <row r="14" ht="14.25" customHeight="1">
      <c r="C14" s="103" t="s">
        <v>80</v>
      </c>
      <c r="E14" s="103" t="s">
        <v>81</v>
      </c>
      <c r="G14" s="104" t="s">
        <v>82</v>
      </c>
      <c r="I14" s="105" t="s">
        <v>83</v>
      </c>
      <c r="J14" s="105"/>
    </row>
    <row r="15" ht="14.25" customHeight="1">
      <c r="B15" s="104" t="s">
        <v>84</v>
      </c>
      <c r="C15" s="103" t="s">
        <v>85</v>
      </c>
      <c r="E15" s="103" t="s">
        <v>86</v>
      </c>
      <c r="G15" s="106"/>
      <c r="I15" s="107">
        <f>'2022'!Z35-((G49-G47))/8</f>
        <v>28</v>
      </c>
    </row>
    <row r="16" ht="14.25" customHeight="1">
      <c r="B16" s="21">
        <v>1.0</v>
      </c>
      <c r="C16" s="21"/>
      <c r="E16" s="21"/>
      <c r="G16" s="21" t="s">
        <v>87</v>
      </c>
    </row>
    <row r="17" ht="14.25" customHeight="1">
      <c r="B17" s="27">
        <v>2.0</v>
      </c>
      <c r="C17" s="27"/>
      <c r="E17" s="27"/>
      <c r="G17" s="27" t="s">
        <v>87</v>
      </c>
    </row>
    <row r="18" ht="14.25" customHeight="1">
      <c r="B18" s="108">
        <v>3.0</v>
      </c>
      <c r="C18" s="109">
        <v>0.3541666666666667</v>
      </c>
      <c r="E18" s="109">
        <v>0.7291666666666666</v>
      </c>
      <c r="G18" s="106">
        <f t="shared" ref="G18:G20" si="1">IF((E18-C18)*24&lt;=4,(E18-C18)*24,(E18-C18)*24-1)</f>
        <v>8</v>
      </c>
    </row>
    <row r="19" ht="14.25" customHeight="1">
      <c r="B19" s="108">
        <v>4.0</v>
      </c>
      <c r="C19" s="109">
        <v>0.3854166666666667</v>
      </c>
      <c r="E19" s="109">
        <v>0.7604166666666666</v>
      </c>
      <c r="G19" s="106">
        <f t="shared" si="1"/>
        <v>8</v>
      </c>
    </row>
    <row r="20" ht="14.25" customHeight="1">
      <c r="B20" s="108">
        <v>5.0</v>
      </c>
      <c r="C20" s="109">
        <v>0.3888888888888889</v>
      </c>
      <c r="E20" s="109">
        <v>0.7638888888888888</v>
      </c>
      <c r="G20" s="106">
        <f t="shared" si="1"/>
        <v>8</v>
      </c>
    </row>
    <row r="21" ht="14.25" customHeight="1">
      <c r="B21" s="16">
        <v>6.0</v>
      </c>
      <c r="C21" s="16"/>
      <c r="E21" s="16"/>
      <c r="G21" s="16" t="s">
        <v>87</v>
      </c>
    </row>
    <row r="22" ht="14.25" customHeight="1">
      <c r="B22" s="108">
        <v>7.0</v>
      </c>
      <c r="C22" s="109">
        <v>0.34375</v>
      </c>
      <c r="E22" s="109">
        <v>0.71875</v>
      </c>
      <c r="G22" s="106">
        <f>IF((E22-C22)*24&lt;=4,(E22-C22)*24,(E22-C22)*24-1)</f>
        <v>8</v>
      </c>
    </row>
    <row r="23" ht="14.25" customHeight="1">
      <c r="B23" s="28">
        <v>8.0</v>
      </c>
      <c r="C23" s="28"/>
      <c r="E23" s="28"/>
      <c r="G23" s="28" t="s">
        <v>87</v>
      </c>
    </row>
    <row r="24" ht="14.25" customHeight="1">
      <c r="B24" s="32">
        <v>9.0</v>
      </c>
      <c r="C24" s="32"/>
      <c r="E24" s="32"/>
      <c r="G24" s="32" t="s">
        <v>87</v>
      </c>
    </row>
    <row r="25" ht="14.25" customHeight="1">
      <c r="B25" s="108">
        <v>10.0</v>
      </c>
      <c r="C25" s="109">
        <v>0.3576388888888889</v>
      </c>
      <c r="E25" s="109">
        <v>0.7326388888888888</v>
      </c>
      <c r="G25" s="106">
        <f t="shared" ref="G25:G29" si="2">IF((E25-C25)*24&lt;=4,(E25-C25)*24,(E25-C25)*24-1)</f>
        <v>8</v>
      </c>
    </row>
    <row r="26" ht="14.25" customHeight="1">
      <c r="B26" s="108">
        <v>11.0</v>
      </c>
      <c r="C26" s="109">
        <v>0.3402777777777778</v>
      </c>
      <c r="E26" s="109">
        <v>0.7152777777777778</v>
      </c>
      <c r="G26" s="106">
        <f t="shared" si="2"/>
        <v>8</v>
      </c>
    </row>
    <row r="27" ht="14.25" customHeight="1">
      <c r="B27" s="108">
        <v>12.0</v>
      </c>
      <c r="C27" s="109">
        <v>0.3506944444444444</v>
      </c>
      <c r="E27" s="109">
        <v>0.7256944444444444</v>
      </c>
      <c r="G27" s="106">
        <f t="shared" si="2"/>
        <v>8</v>
      </c>
    </row>
    <row r="28" ht="14.25" customHeight="1">
      <c r="B28" s="108">
        <v>13.0</v>
      </c>
      <c r="C28" s="109">
        <v>0.375</v>
      </c>
      <c r="E28" s="109">
        <v>0.75</v>
      </c>
      <c r="G28" s="106">
        <f t="shared" si="2"/>
        <v>8</v>
      </c>
    </row>
    <row r="29" ht="14.25" customHeight="1">
      <c r="B29" s="108">
        <v>14.0</v>
      </c>
      <c r="C29" s="109">
        <v>0.3770833333333333</v>
      </c>
      <c r="E29" s="109">
        <v>0.7520833333333333</v>
      </c>
      <c r="G29" s="106">
        <f t="shared" si="2"/>
        <v>8</v>
      </c>
    </row>
    <row r="30" ht="14.25" customHeight="1">
      <c r="B30" s="33">
        <v>15.0</v>
      </c>
      <c r="C30" s="33"/>
      <c r="E30" s="33"/>
      <c r="G30" s="33" t="s">
        <v>87</v>
      </c>
    </row>
    <row r="31" ht="14.25" customHeight="1">
      <c r="B31" s="36">
        <v>16.0</v>
      </c>
      <c r="C31" s="36"/>
      <c r="E31" s="36"/>
      <c r="G31" s="36" t="s">
        <v>87</v>
      </c>
    </row>
    <row r="32" ht="14.25" customHeight="1">
      <c r="B32" s="108">
        <v>17.0</v>
      </c>
      <c r="C32" s="109">
        <v>0.3333333333333333</v>
      </c>
      <c r="E32" s="109">
        <v>0.7083333333333334</v>
      </c>
      <c r="G32" s="106">
        <f t="shared" ref="G32:G36" si="3">IF((E32-C32)*24&lt;=4,(E32-C32)*24,(E32-C32)*24-1)</f>
        <v>8</v>
      </c>
    </row>
    <row r="33" ht="14.25" customHeight="1">
      <c r="B33" s="108">
        <v>18.0</v>
      </c>
      <c r="C33" s="109">
        <v>0.3402777777777778</v>
      </c>
      <c r="E33" s="109">
        <v>0.7152777777777778</v>
      </c>
      <c r="G33" s="106">
        <f t="shared" si="3"/>
        <v>8</v>
      </c>
    </row>
    <row r="34" ht="14.25" customHeight="1">
      <c r="B34" s="108">
        <v>19.0</v>
      </c>
      <c r="C34" s="109">
        <v>0.3854166666666667</v>
      </c>
      <c r="E34" s="109">
        <v>0.7604166666666666</v>
      </c>
      <c r="G34" s="106">
        <f t="shared" si="3"/>
        <v>8</v>
      </c>
    </row>
    <row r="35" ht="14.25" customHeight="1">
      <c r="B35" s="108">
        <v>20.0</v>
      </c>
      <c r="C35" s="109">
        <v>0.375</v>
      </c>
      <c r="E35" s="109">
        <v>0.75</v>
      </c>
      <c r="G35" s="106">
        <f t="shared" si="3"/>
        <v>8</v>
      </c>
    </row>
    <row r="36" ht="14.25" customHeight="1">
      <c r="B36" s="108">
        <v>21.0</v>
      </c>
      <c r="C36" s="109">
        <v>0.3541666666666667</v>
      </c>
      <c r="E36" s="109">
        <v>0.7291666666666666</v>
      </c>
      <c r="G36" s="106">
        <f t="shared" si="3"/>
        <v>8</v>
      </c>
    </row>
    <row r="37" ht="14.25" customHeight="1">
      <c r="B37" s="33">
        <v>22.0</v>
      </c>
      <c r="C37" s="33"/>
      <c r="E37" s="33"/>
      <c r="G37" s="33" t="s">
        <v>87</v>
      </c>
    </row>
    <row r="38" ht="14.25" customHeight="1">
      <c r="B38" s="36">
        <v>23.0</v>
      </c>
      <c r="C38" s="36"/>
      <c r="E38" s="36"/>
      <c r="G38" s="36" t="s">
        <v>87</v>
      </c>
    </row>
    <row r="39" ht="14.25" customHeight="1">
      <c r="B39" s="108">
        <v>24.0</v>
      </c>
      <c r="C39" s="109">
        <v>0.40625</v>
      </c>
      <c r="E39" s="109">
        <v>0.78125</v>
      </c>
      <c r="G39" s="106">
        <f t="shared" ref="G39:G43" si="4">IF((E39-C39)*24&lt;=4,(E39-C39)*24,(E39-C39)*24-1)</f>
        <v>8</v>
      </c>
    </row>
    <row r="40" ht="14.25" customHeight="1">
      <c r="B40" s="108">
        <v>25.0</v>
      </c>
      <c r="C40" s="109">
        <v>0.3402777777777778</v>
      </c>
      <c r="E40" s="109">
        <v>0.7152777777777778</v>
      </c>
      <c r="G40" s="106">
        <f t="shared" si="4"/>
        <v>8</v>
      </c>
    </row>
    <row r="41" ht="14.25" customHeight="1">
      <c r="B41" s="108">
        <v>26.0</v>
      </c>
      <c r="C41" s="109">
        <v>0.3958333333333333</v>
      </c>
      <c r="E41" s="109">
        <v>0.7708333333333334</v>
      </c>
      <c r="G41" s="106">
        <f t="shared" si="4"/>
        <v>8</v>
      </c>
    </row>
    <row r="42" ht="14.25" customHeight="1">
      <c r="B42" s="108">
        <v>27.0</v>
      </c>
      <c r="C42" s="109">
        <v>0.3506944444444444</v>
      </c>
      <c r="E42" s="109">
        <v>0.7256944444444444</v>
      </c>
      <c r="G42" s="106">
        <f t="shared" si="4"/>
        <v>8</v>
      </c>
    </row>
    <row r="43" ht="14.25" customHeight="1">
      <c r="B43" s="108">
        <v>28.0</v>
      </c>
      <c r="C43" s="109">
        <v>0.375</v>
      </c>
      <c r="E43" s="109">
        <v>0.75</v>
      </c>
      <c r="G43" s="106">
        <f t="shared" si="4"/>
        <v>8</v>
      </c>
    </row>
    <row r="44" ht="14.25" customHeight="1">
      <c r="B44" s="37">
        <v>29.0</v>
      </c>
      <c r="C44" s="37"/>
      <c r="E44" s="37"/>
      <c r="G44" s="37" t="s">
        <v>87</v>
      </c>
    </row>
    <row r="45" ht="14.25" customHeight="1">
      <c r="B45" s="41">
        <v>30.0</v>
      </c>
      <c r="C45" s="41"/>
      <c r="E45" s="41"/>
      <c r="G45" s="41" t="s">
        <v>87</v>
      </c>
    </row>
    <row r="46" ht="14.25" customHeight="1">
      <c r="B46" s="108">
        <v>31.0</v>
      </c>
      <c r="C46" s="109">
        <v>0.3333333333333333</v>
      </c>
      <c r="E46" s="109">
        <v>0.7083333333333334</v>
      </c>
      <c r="G46" s="106">
        <f>IF((E46-C46)*24&lt;=4,(E46-C46)*24,(E46-C46)*24-1)</f>
        <v>8</v>
      </c>
    </row>
    <row r="47" ht="14.25" customHeight="1">
      <c r="E47" s="110"/>
      <c r="G47" s="111">
        <f>SUMIF(G16:G46,"&lt;&gt;Vacaciones")+(COUNTIF(G16:G46,"Baja")+COUNTIF(G16:G46,"Vacaciones Anteriores")+(COUNTIF(G16:G46,"Medio Dia"))/2)*8</f>
        <v>160</v>
      </c>
    </row>
    <row r="48" ht="14.25" customHeight="1">
      <c r="G48" s="112">
        <v>0.0</v>
      </c>
    </row>
    <row r="49" ht="14.25" customHeight="1">
      <c r="G49" s="111">
        <f>('2022'!H11*8)/8</f>
        <v>160</v>
      </c>
      <c r="I49" s="107"/>
    </row>
    <row r="50" ht="15.75" customHeight="1"/>
    <row r="51" ht="14.25" customHeight="1">
      <c r="B51" s="113" t="s">
        <v>88</v>
      </c>
      <c r="E51" s="114" t="s">
        <v>89</v>
      </c>
    </row>
    <row r="52" ht="15.75" customHeight="1"/>
    <row r="53" ht="15.75" customHeight="1"/>
    <row r="54" ht="14.25" customHeight="1">
      <c r="B54" s="113" t="s">
        <v>90</v>
      </c>
      <c r="C54" s="115">
        <v>31.0</v>
      </c>
      <c r="D54" s="116" t="s">
        <v>91</v>
      </c>
      <c r="E54" s="117" t="s">
        <v>92</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94</v>
      </c>
      <c r="G11" s="96"/>
      <c r="H11" s="97"/>
    </row>
    <row r="14" ht="14.25" customHeight="1">
      <c r="C14" s="103" t="s">
        <v>80</v>
      </c>
      <c r="E14" s="103" t="s">
        <v>81</v>
      </c>
      <c r="G14" s="104" t="s">
        <v>82</v>
      </c>
      <c r="I14" s="105" t="s">
        <v>83</v>
      </c>
    </row>
    <row r="15" ht="14.25" customHeight="1">
      <c r="B15" s="104" t="s">
        <v>84</v>
      </c>
      <c r="C15" s="103" t="s">
        <v>85</v>
      </c>
      <c r="E15" s="103" t="s">
        <v>86</v>
      </c>
      <c r="G15" s="106"/>
      <c r="I15" s="107">
        <f>'1'!I15-((G49-G47))/8</f>
        <v>8</v>
      </c>
    </row>
    <row r="16" ht="14.25" customHeight="1">
      <c r="B16" s="121">
        <v>1.0</v>
      </c>
      <c r="C16" s="122"/>
      <c r="E16" s="122"/>
      <c r="G16" s="106">
        <f t="shared" ref="G16:G19" si="1">IF((E16-C16)*24&lt;=4,(E16-C16)*24,(E16-C16)*24-1)</f>
        <v>0</v>
      </c>
    </row>
    <row r="17" ht="14.25" customHeight="1">
      <c r="B17" s="121">
        <v>2.0</v>
      </c>
      <c r="C17" s="122"/>
      <c r="E17" s="122"/>
      <c r="G17" s="106">
        <f t="shared" si="1"/>
        <v>0</v>
      </c>
    </row>
    <row r="18" ht="14.25" customHeight="1">
      <c r="B18" s="121">
        <v>3.0</v>
      </c>
      <c r="C18" s="122"/>
      <c r="E18" s="122"/>
      <c r="G18" s="106">
        <f t="shared" si="1"/>
        <v>0</v>
      </c>
    </row>
    <row r="19" ht="14.25" customHeight="1">
      <c r="B19" s="121">
        <v>4.0</v>
      </c>
      <c r="C19" s="122"/>
      <c r="E19" s="122"/>
      <c r="G19" s="106">
        <f t="shared" si="1"/>
        <v>0</v>
      </c>
    </row>
    <row r="20" ht="14.25" customHeight="1">
      <c r="B20" s="25">
        <v>5.0</v>
      </c>
      <c r="C20" s="25"/>
      <c r="E20" s="25"/>
      <c r="G20" s="25" t="s">
        <v>87</v>
      </c>
    </row>
    <row r="21" ht="14.25" customHeight="1">
      <c r="B21" s="27">
        <v>6.0</v>
      </c>
      <c r="C21" s="27"/>
      <c r="E21" s="27"/>
      <c r="G21" s="27" t="s">
        <v>87</v>
      </c>
    </row>
    <row r="22" ht="14.25" customHeight="1">
      <c r="B22" s="121">
        <v>7.0</v>
      </c>
      <c r="C22" s="122"/>
      <c r="E22" s="122"/>
      <c r="G22" s="106">
        <f t="shared" ref="G22:G26" si="2">IF((E22-C22)*24&lt;=4,(E22-C22)*24,(E22-C22)*24-1)</f>
        <v>0</v>
      </c>
    </row>
    <row r="23" ht="14.25" customHeight="1">
      <c r="B23" s="121">
        <v>8.0</v>
      </c>
      <c r="C23" s="122"/>
      <c r="E23" s="122"/>
      <c r="G23" s="106">
        <f t="shared" si="2"/>
        <v>0</v>
      </c>
    </row>
    <row r="24" ht="14.25" customHeight="1">
      <c r="B24" s="121">
        <v>9.0</v>
      </c>
      <c r="C24" s="122"/>
      <c r="E24" s="122"/>
      <c r="G24" s="106">
        <f t="shared" si="2"/>
        <v>0</v>
      </c>
    </row>
    <row r="25" ht="14.25" customHeight="1">
      <c r="B25" s="121">
        <v>10.0</v>
      </c>
      <c r="C25" s="122"/>
      <c r="E25" s="122"/>
      <c r="G25" s="106">
        <f t="shared" si="2"/>
        <v>0</v>
      </c>
    </row>
    <row r="26" ht="14.25" customHeight="1">
      <c r="B26" s="121">
        <v>11.0</v>
      </c>
      <c r="C26" s="122"/>
      <c r="E26" s="122"/>
      <c r="G26" s="106">
        <f t="shared" si="2"/>
        <v>0</v>
      </c>
    </row>
    <row r="27" ht="14.25" customHeight="1">
      <c r="B27" s="28">
        <v>12.0</v>
      </c>
      <c r="C27" s="28"/>
      <c r="E27" s="28"/>
      <c r="G27" s="28" t="s">
        <v>87</v>
      </c>
    </row>
    <row r="28" ht="14.25" customHeight="1">
      <c r="B28" s="32">
        <v>13.0</v>
      </c>
      <c r="C28" s="32"/>
      <c r="E28" s="32"/>
      <c r="G28" s="32" t="s">
        <v>87</v>
      </c>
    </row>
    <row r="29" ht="14.25" customHeight="1">
      <c r="B29" s="121">
        <v>14.0</v>
      </c>
      <c r="C29" s="122"/>
      <c r="E29" s="122"/>
      <c r="G29" s="106">
        <f t="shared" ref="G29:G33" si="3">IF((E29-C29)*24&lt;=4,(E29-C29)*24,(E29-C29)*24-1)</f>
        <v>0</v>
      </c>
    </row>
    <row r="30" ht="14.25" customHeight="1">
      <c r="B30" s="121">
        <v>15.0</v>
      </c>
      <c r="C30" s="122"/>
      <c r="E30" s="122"/>
      <c r="G30" s="106">
        <f t="shared" si="3"/>
        <v>0</v>
      </c>
    </row>
    <row r="31" ht="14.25" customHeight="1">
      <c r="B31" s="121">
        <v>16.0</v>
      </c>
      <c r="C31" s="122"/>
      <c r="E31" s="122"/>
      <c r="G31" s="106">
        <f t="shared" si="3"/>
        <v>0</v>
      </c>
    </row>
    <row r="32" ht="14.25" customHeight="1">
      <c r="B32" s="121">
        <v>17.0</v>
      </c>
      <c r="C32" s="122"/>
      <c r="E32" s="122"/>
      <c r="G32" s="106">
        <f t="shared" si="3"/>
        <v>0</v>
      </c>
    </row>
    <row r="33" ht="14.25" customHeight="1">
      <c r="B33" s="121">
        <v>18.0</v>
      </c>
      <c r="C33" s="122"/>
      <c r="E33" s="122"/>
      <c r="G33" s="106">
        <f t="shared" si="3"/>
        <v>0</v>
      </c>
    </row>
    <row r="34" ht="14.25" customHeight="1">
      <c r="B34" s="33">
        <v>19.0</v>
      </c>
      <c r="C34" s="33"/>
      <c r="E34" s="33"/>
      <c r="G34" s="33" t="s">
        <v>87</v>
      </c>
    </row>
    <row r="35" ht="14.25" customHeight="1">
      <c r="B35" s="36">
        <v>20.0</v>
      </c>
      <c r="C35" s="36"/>
      <c r="E35" s="36"/>
      <c r="G35" s="36" t="s">
        <v>87</v>
      </c>
    </row>
    <row r="36" ht="14.25" customHeight="1">
      <c r="B36" s="121">
        <v>21.0</v>
      </c>
      <c r="C36" s="122"/>
      <c r="E36" s="122"/>
      <c r="G36" s="106">
        <f t="shared" ref="G36:G40" si="4">IF((E36-C36)*24&lt;=4,(E36-C36)*24,(E36-C36)*24-1)</f>
        <v>0</v>
      </c>
    </row>
    <row r="37" ht="14.25" customHeight="1">
      <c r="B37" s="121">
        <v>22.0</v>
      </c>
      <c r="C37" s="122"/>
      <c r="E37" s="122"/>
      <c r="G37" s="106">
        <f t="shared" si="4"/>
        <v>0</v>
      </c>
    </row>
    <row r="38" ht="14.25" customHeight="1">
      <c r="B38" s="121">
        <v>23.0</v>
      </c>
      <c r="C38" s="122"/>
      <c r="E38" s="122"/>
      <c r="G38" s="106">
        <f t="shared" si="4"/>
        <v>0</v>
      </c>
    </row>
    <row r="39" ht="14.25" customHeight="1">
      <c r="B39" s="121">
        <v>24.0</v>
      </c>
      <c r="C39" s="122"/>
      <c r="E39" s="122"/>
      <c r="G39" s="106">
        <f t="shared" si="4"/>
        <v>0</v>
      </c>
    </row>
    <row r="40" ht="14.25" customHeight="1">
      <c r="B40" s="121">
        <v>25.0</v>
      </c>
      <c r="C40" s="122"/>
      <c r="E40" s="122"/>
      <c r="G40" s="106">
        <f t="shared" si="4"/>
        <v>0</v>
      </c>
    </row>
    <row r="41" ht="14.25" customHeight="1">
      <c r="B41" s="37">
        <v>26.0</v>
      </c>
      <c r="C41" s="37"/>
      <c r="E41" s="37"/>
      <c r="G41" s="37" t="s">
        <v>87</v>
      </c>
    </row>
    <row r="42" ht="14.25" customHeight="1">
      <c r="B42" s="41">
        <v>27.0</v>
      </c>
      <c r="C42" s="41"/>
      <c r="E42" s="41"/>
      <c r="G42" s="41" t="s">
        <v>87</v>
      </c>
    </row>
    <row r="43" ht="14.25" customHeight="1">
      <c r="B43" s="121">
        <v>28.0</v>
      </c>
      <c r="C43" s="122"/>
      <c r="E43" s="122"/>
      <c r="G43" s="106">
        <f>IF((E43-C43)*24&lt;=4,(E43-C43)*24,(E43-C43)*24-1)</f>
        <v>0</v>
      </c>
    </row>
    <row r="44" ht="14.25" customHeight="1">
      <c r="C44" s="113"/>
      <c r="D44" s="113"/>
      <c r="E44" s="113"/>
    </row>
    <row r="45" ht="14.25" customHeight="1">
      <c r="C45" s="113"/>
      <c r="D45" s="113"/>
      <c r="E45" s="113"/>
    </row>
    <row r="46" ht="14.25" customHeight="1">
      <c r="E46" s="110"/>
    </row>
    <row r="47" ht="14.25" customHeight="1">
      <c r="G47" s="111">
        <f>SUMIF(G16:G46,"&lt;&gt;Vacaciones")+(COUNTIF(G16:G46,"Baja")+COUNTIF(G16:G46,"Vacaciones Anteriores")+(COUNTIF(G16:G46,"Medio Dia"))/2)*8</f>
        <v>0</v>
      </c>
    </row>
    <row r="48" ht="15.75" customHeight="1"/>
    <row r="49" ht="14.25" customHeight="1">
      <c r="G49" s="111">
        <f>('2022'!P11*8)/8</f>
        <v>160</v>
      </c>
      <c r="I49" s="107"/>
    </row>
    <row r="50" ht="15.75" customHeight="1"/>
    <row r="51" ht="14.25" customHeight="1">
      <c r="B51" s="113" t="s">
        <v>88</v>
      </c>
      <c r="E51" s="114" t="s">
        <v>89</v>
      </c>
    </row>
    <row r="52" ht="15.75" customHeight="1"/>
    <row r="53" ht="15.75" customHeight="1"/>
    <row r="54" ht="14.25" customHeight="1">
      <c r="B54" s="113" t="s">
        <v>90</v>
      </c>
      <c r="C54" s="115">
        <v>28.0</v>
      </c>
      <c r="D54" s="116" t="s">
        <v>91</v>
      </c>
      <c r="E54" s="117" t="s">
        <v>95</v>
      </c>
      <c r="F54" s="118" t="s">
        <v>91</v>
      </c>
      <c r="G54" s="119">
        <v>2022.0</v>
      </c>
    </row>
    <row r="55" ht="15.75" customHeight="1"/>
    <row r="56" ht="15.75" customHeight="1"/>
    <row r="57" ht="14.25" customHeight="1">
      <c r="B57" s="123"/>
      <c r="C57" s="123"/>
      <c r="D57" s="123"/>
      <c r="E57" s="123"/>
      <c r="F57" s="123"/>
      <c r="G57" s="123"/>
      <c r="H57" s="123"/>
    </row>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96</v>
      </c>
      <c r="G11" s="96"/>
      <c r="H11" s="97"/>
    </row>
    <row r="14" ht="14.25" customHeight="1">
      <c r="C14" s="103" t="s">
        <v>80</v>
      </c>
      <c r="E14" s="103" t="s">
        <v>81</v>
      </c>
      <c r="G14" s="104" t="s">
        <v>82</v>
      </c>
      <c r="I14" s="105" t="s">
        <v>83</v>
      </c>
    </row>
    <row r="15" ht="14.25" customHeight="1">
      <c r="B15" s="104" t="s">
        <v>84</v>
      </c>
      <c r="C15" s="103" t="s">
        <v>85</v>
      </c>
      <c r="E15" s="103" t="s">
        <v>86</v>
      </c>
      <c r="G15" s="106"/>
      <c r="I15" s="107">
        <f>'2'!I15-((G49-G47))/8</f>
        <v>-15</v>
      </c>
    </row>
    <row r="16" ht="14.25" customHeight="1">
      <c r="B16" s="121">
        <v>1.0</v>
      </c>
      <c r="C16" s="122"/>
      <c r="E16" s="122"/>
      <c r="G16" s="106">
        <f t="shared" ref="G16:G19" si="1">IF((E16-C16)*24&lt;=4,(E16-C16)*24,(E16-C16)*24-1)</f>
        <v>0</v>
      </c>
    </row>
    <row r="17" ht="14.25" customHeight="1">
      <c r="B17" s="121">
        <v>2.0</v>
      </c>
      <c r="C17" s="122"/>
      <c r="E17" s="122"/>
      <c r="G17" s="106">
        <f t="shared" si="1"/>
        <v>0</v>
      </c>
    </row>
    <row r="18" ht="14.25" customHeight="1">
      <c r="B18" s="121">
        <v>3.0</v>
      </c>
      <c r="C18" s="122"/>
      <c r="E18" s="122"/>
      <c r="G18" s="106">
        <f t="shared" si="1"/>
        <v>0</v>
      </c>
    </row>
    <row r="19" ht="14.25" customHeight="1">
      <c r="B19" s="121">
        <v>4.0</v>
      </c>
      <c r="C19" s="122"/>
      <c r="E19" s="122"/>
      <c r="G19" s="106">
        <f t="shared" si="1"/>
        <v>0</v>
      </c>
    </row>
    <row r="20" ht="14.25" customHeight="1">
      <c r="B20" s="25">
        <v>5.0</v>
      </c>
      <c r="C20" s="25"/>
      <c r="E20" s="25"/>
      <c r="G20" s="25" t="s">
        <v>87</v>
      </c>
    </row>
    <row r="21" ht="14.25" customHeight="1">
      <c r="B21" s="27">
        <v>6.0</v>
      </c>
      <c r="C21" s="27"/>
      <c r="E21" s="27"/>
      <c r="G21" s="27" t="s">
        <v>87</v>
      </c>
    </row>
    <row r="22" ht="14.25" customHeight="1">
      <c r="B22" s="121">
        <v>7.0</v>
      </c>
      <c r="C22" s="122"/>
      <c r="E22" s="122"/>
      <c r="G22" s="106">
        <f t="shared" ref="G22:G26" si="2">IF((E22-C22)*24&lt;=4,(E22-C22)*24,(E22-C22)*24-1)</f>
        <v>0</v>
      </c>
    </row>
    <row r="23" ht="14.25" customHeight="1">
      <c r="B23" s="121">
        <v>8.0</v>
      </c>
      <c r="C23" s="122"/>
      <c r="E23" s="122"/>
      <c r="G23" s="106">
        <f t="shared" si="2"/>
        <v>0</v>
      </c>
    </row>
    <row r="24" ht="14.25" customHeight="1">
      <c r="B24" s="121">
        <v>9.0</v>
      </c>
      <c r="C24" s="122"/>
      <c r="E24" s="122"/>
      <c r="G24" s="106">
        <f t="shared" si="2"/>
        <v>0</v>
      </c>
    </row>
    <row r="25" ht="14.25" customHeight="1">
      <c r="B25" s="121">
        <v>10.0</v>
      </c>
      <c r="C25" s="122"/>
      <c r="E25" s="122"/>
      <c r="G25" s="106">
        <f t="shared" si="2"/>
        <v>0</v>
      </c>
    </row>
    <row r="26" ht="14.25" customHeight="1">
      <c r="B26" s="121">
        <v>11.0</v>
      </c>
      <c r="C26" s="122"/>
      <c r="E26" s="122"/>
      <c r="G26" s="106">
        <f t="shared" si="2"/>
        <v>0</v>
      </c>
    </row>
    <row r="27" ht="14.25" customHeight="1">
      <c r="B27" s="28">
        <v>12.0</v>
      </c>
      <c r="C27" s="28"/>
      <c r="E27" s="28"/>
      <c r="G27" s="28" t="s">
        <v>87</v>
      </c>
    </row>
    <row r="28" ht="14.25" customHeight="1">
      <c r="B28" s="32">
        <v>13.0</v>
      </c>
      <c r="C28" s="32"/>
      <c r="E28" s="32"/>
      <c r="G28" s="32" t="s">
        <v>87</v>
      </c>
    </row>
    <row r="29" ht="14.25" customHeight="1">
      <c r="B29" s="121">
        <v>14.0</v>
      </c>
      <c r="C29" s="122"/>
      <c r="E29" s="122"/>
      <c r="G29" s="106">
        <f t="shared" ref="G29:G33" si="3">IF((E29-C29)*24&lt;=4,(E29-C29)*24,(E29-C29)*24-1)</f>
        <v>0</v>
      </c>
    </row>
    <row r="30" ht="14.25" customHeight="1">
      <c r="B30" s="121">
        <v>15.0</v>
      </c>
      <c r="C30" s="122"/>
      <c r="E30" s="122"/>
      <c r="G30" s="106">
        <f t="shared" si="3"/>
        <v>0</v>
      </c>
    </row>
    <row r="31" ht="14.25" customHeight="1">
      <c r="B31" s="121">
        <v>16.0</v>
      </c>
      <c r="C31" s="122"/>
      <c r="E31" s="122"/>
      <c r="G31" s="106">
        <f t="shared" si="3"/>
        <v>0</v>
      </c>
    </row>
    <row r="32" ht="14.25" customHeight="1">
      <c r="B32" s="121">
        <v>17.0</v>
      </c>
      <c r="C32" s="122"/>
      <c r="E32" s="122"/>
      <c r="G32" s="106">
        <f t="shared" si="3"/>
        <v>0</v>
      </c>
    </row>
    <row r="33" ht="14.25" customHeight="1">
      <c r="B33" s="121">
        <v>18.0</v>
      </c>
      <c r="C33" s="122"/>
      <c r="E33" s="122"/>
      <c r="G33" s="106">
        <f t="shared" si="3"/>
        <v>0</v>
      </c>
    </row>
    <row r="34" ht="14.25" customHeight="1">
      <c r="B34" s="33">
        <v>19.0</v>
      </c>
      <c r="C34" s="33"/>
      <c r="E34" s="33"/>
      <c r="G34" s="33" t="s">
        <v>87</v>
      </c>
    </row>
    <row r="35" ht="14.25" customHeight="1">
      <c r="B35" s="36">
        <v>20.0</v>
      </c>
      <c r="C35" s="36"/>
      <c r="E35" s="36"/>
      <c r="G35" s="36" t="s">
        <v>87</v>
      </c>
    </row>
    <row r="36" ht="14.25" customHeight="1">
      <c r="B36" s="121">
        <v>21.0</v>
      </c>
      <c r="C36" s="122"/>
      <c r="E36" s="122"/>
      <c r="G36" s="106">
        <f t="shared" ref="G36:G40" si="4">IF((E36-C36)*24&lt;=4,(E36-C36)*24,(E36-C36)*24-1)</f>
        <v>0</v>
      </c>
    </row>
    <row r="37" ht="14.25" customHeight="1">
      <c r="B37" s="121">
        <v>22.0</v>
      </c>
      <c r="C37" s="122"/>
      <c r="E37" s="122"/>
      <c r="G37" s="106">
        <f t="shared" si="4"/>
        <v>0</v>
      </c>
    </row>
    <row r="38" ht="14.25" customHeight="1">
      <c r="B38" s="121">
        <v>23.0</v>
      </c>
      <c r="C38" s="122"/>
      <c r="E38" s="122"/>
      <c r="G38" s="106">
        <f t="shared" si="4"/>
        <v>0</v>
      </c>
    </row>
    <row r="39" ht="14.25" customHeight="1">
      <c r="B39" s="121">
        <v>24.0</v>
      </c>
      <c r="C39" s="122"/>
      <c r="E39" s="122"/>
      <c r="G39" s="106">
        <f t="shared" si="4"/>
        <v>0</v>
      </c>
    </row>
    <row r="40" ht="14.25" customHeight="1">
      <c r="B40" s="121">
        <v>25.0</v>
      </c>
      <c r="C40" s="122"/>
      <c r="E40" s="122"/>
      <c r="G40" s="106">
        <f t="shared" si="4"/>
        <v>0</v>
      </c>
    </row>
    <row r="41" ht="14.25" customHeight="1">
      <c r="B41" s="37">
        <v>26.0</v>
      </c>
      <c r="C41" s="37"/>
      <c r="E41" s="37"/>
      <c r="G41" s="37" t="s">
        <v>87</v>
      </c>
    </row>
    <row r="42" ht="14.25" customHeight="1">
      <c r="B42" s="41">
        <v>27.0</v>
      </c>
      <c r="C42" s="41"/>
      <c r="E42" s="41"/>
      <c r="G42" s="41" t="s">
        <v>87</v>
      </c>
    </row>
    <row r="43" ht="14.25" customHeight="1">
      <c r="B43" s="121">
        <v>28.0</v>
      </c>
      <c r="C43" s="122"/>
      <c r="E43" s="122"/>
      <c r="G43" s="106">
        <f t="shared" ref="G43:G46" si="5">IF((E43-C43)*24&lt;=4,(E43-C43)*24,(E43-C43)*24-1)</f>
        <v>0</v>
      </c>
    </row>
    <row r="44" ht="14.25" customHeight="1">
      <c r="B44" s="121">
        <v>29.0</v>
      </c>
      <c r="C44" s="122"/>
      <c r="E44" s="122"/>
      <c r="G44" s="106">
        <f t="shared" si="5"/>
        <v>0</v>
      </c>
    </row>
    <row r="45" ht="14.25" customHeight="1">
      <c r="B45" s="121">
        <v>30.0</v>
      </c>
      <c r="C45" s="122"/>
      <c r="E45" s="122"/>
      <c r="G45" s="106">
        <f t="shared" si="5"/>
        <v>0</v>
      </c>
    </row>
    <row r="46" ht="14.25" customHeight="1">
      <c r="B46" s="121">
        <v>31.0</v>
      </c>
      <c r="C46" s="122"/>
      <c r="E46" s="122"/>
      <c r="G46" s="106">
        <f t="shared" si="5"/>
        <v>0</v>
      </c>
    </row>
    <row r="47" ht="14.25" customHeight="1">
      <c r="E47" s="110"/>
      <c r="G47" s="111">
        <f>SUMIF(G16:G46,"&lt;&gt;Vacaciones")+(COUNTIF(G16:G46,"Baja")+COUNTIF(G16:G46,"Vacaciones Anteriores")+(COUNTIF(G16:G46,"Medio Dia"))/2)*8</f>
        <v>0</v>
      </c>
    </row>
    <row r="48" ht="15.75" customHeight="1"/>
    <row r="49" ht="14.25" customHeight="1">
      <c r="G49" s="111">
        <f>('2022'!X11*8)/8</f>
        <v>184</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97</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98</v>
      </c>
      <c r="G11" s="96"/>
      <c r="H11" s="97"/>
    </row>
    <row r="14" ht="14.25" customHeight="1">
      <c r="C14" s="103" t="s">
        <v>80</v>
      </c>
      <c r="E14" s="103" t="s">
        <v>81</v>
      </c>
      <c r="G14" s="104" t="s">
        <v>82</v>
      </c>
      <c r="I14" s="105" t="s">
        <v>83</v>
      </c>
    </row>
    <row r="15" ht="14.25" customHeight="1">
      <c r="B15" s="104" t="s">
        <v>84</v>
      </c>
      <c r="C15" s="103" t="s">
        <v>85</v>
      </c>
      <c r="E15" s="103" t="s">
        <v>86</v>
      </c>
      <c r="G15" s="106"/>
      <c r="I15" s="107">
        <f>'3'!I15-((G49-G47))/8</f>
        <v>-34</v>
      </c>
    </row>
    <row r="16" ht="14.25" customHeight="1">
      <c r="B16" s="121">
        <v>1.0</v>
      </c>
      <c r="C16" s="122"/>
      <c r="E16" s="122"/>
      <c r="G16" s="106">
        <f>IF((E16-C16)*24&lt;=4,(E16-C16)*24,(E16-C16)*24-1)</f>
        <v>0</v>
      </c>
    </row>
    <row r="17" ht="14.25" customHeight="1">
      <c r="B17" s="25">
        <v>2.0</v>
      </c>
      <c r="C17" s="25"/>
      <c r="E17" s="25"/>
      <c r="G17" s="25" t="s">
        <v>87</v>
      </c>
    </row>
    <row r="18" ht="14.25" customHeight="1">
      <c r="B18" s="27">
        <v>3.0</v>
      </c>
      <c r="C18" s="27"/>
      <c r="E18" s="27"/>
      <c r="G18" s="27" t="s">
        <v>87</v>
      </c>
    </row>
    <row r="19" ht="14.25" customHeight="1">
      <c r="B19" s="121">
        <v>4.0</v>
      </c>
      <c r="C19" s="122"/>
      <c r="E19" s="122"/>
      <c r="G19" s="106">
        <f t="shared" ref="G19:G23" si="1">IF((E19-C19)*24&lt;=4,(E19-C19)*24,(E19-C19)*24-1)</f>
        <v>0</v>
      </c>
    </row>
    <row r="20" ht="14.25" customHeight="1">
      <c r="B20" s="121">
        <v>5.0</v>
      </c>
      <c r="C20" s="122"/>
      <c r="E20" s="122"/>
      <c r="G20" s="106">
        <f t="shared" si="1"/>
        <v>0</v>
      </c>
    </row>
    <row r="21" ht="14.25" customHeight="1">
      <c r="B21" s="121">
        <v>6.0</v>
      </c>
      <c r="C21" s="122"/>
      <c r="E21" s="122"/>
      <c r="G21" s="106">
        <f t="shared" si="1"/>
        <v>0</v>
      </c>
    </row>
    <row r="22" ht="14.25" customHeight="1">
      <c r="B22" s="121">
        <v>7.0</v>
      </c>
      <c r="C22" s="122"/>
      <c r="E22" s="122"/>
      <c r="G22" s="106">
        <f t="shared" si="1"/>
        <v>0</v>
      </c>
    </row>
    <row r="23" ht="14.25" customHeight="1">
      <c r="B23" s="121">
        <v>8.0</v>
      </c>
      <c r="C23" s="122"/>
      <c r="E23" s="122"/>
      <c r="G23" s="106">
        <f t="shared" si="1"/>
        <v>0</v>
      </c>
    </row>
    <row r="24" ht="14.25" customHeight="1">
      <c r="B24" s="28">
        <v>9.0</v>
      </c>
      <c r="C24" s="28"/>
      <c r="E24" s="28"/>
      <c r="G24" s="28" t="s">
        <v>87</v>
      </c>
    </row>
    <row r="25" ht="14.25" customHeight="1">
      <c r="B25" s="32">
        <v>10.0</v>
      </c>
      <c r="C25" s="32"/>
      <c r="E25" s="32"/>
      <c r="G25" s="32" t="s">
        <v>87</v>
      </c>
    </row>
    <row r="26" ht="14.25" customHeight="1">
      <c r="B26" s="121">
        <v>11.0</v>
      </c>
      <c r="C26" s="122"/>
      <c r="E26" s="122"/>
      <c r="G26" s="106">
        <f t="shared" ref="G26:G29" si="2">IF((E26-C26)*24&lt;=4,(E26-C26)*24,(E26-C26)*24-1)</f>
        <v>0</v>
      </c>
    </row>
    <row r="27" ht="14.25" customHeight="1">
      <c r="B27" s="121">
        <v>12.0</v>
      </c>
      <c r="C27" s="122"/>
      <c r="E27" s="122"/>
      <c r="G27" s="106">
        <f t="shared" si="2"/>
        <v>0</v>
      </c>
    </row>
    <row r="28" ht="14.25" customHeight="1">
      <c r="B28" s="121">
        <v>13.0</v>
      </c>
      <c r="C28" s="122"/>
      <c r="E28" s="122"/>
      <c r="G28" s="106">
        <f t="shared" si="2"/>
        <v>0</v>
      </c>
    </row>
    <row r="29" ht="14.25" customHeight="1">
      <c r="B29" s="121">
        <v>14.0</v>
      </c>
      <c r="C29" s="122"/>
      <c r="E29" s="122"/>
      <c r="G29" s="106">
        <f t="shared" si="2"/>
        <v>0</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1">
        <v>19.0</v>
      </c>
      <c r="C34" s="122"/>
      <c r="E34" s="122"/>
      <c r="G34" s="106">
        <f t="shared" ref="G34:G37" si="3">IF((E34-C34)*24&lt;=4,(E34-C34)*24,(E34-C34)*24-1)</f>
        <v>0</v>
      </c>
    </row>
    <row r="35" ht="14.25" customHeight="1">
      <c r="B35" s="121">
        <v>20.0</v>
      </c>
      <c r="C35" s="122"/>
      <c r="E35" s="122"/>
      <c r="G35" s="106">
        <f t="shared" si="3"/>
        <v>0</v>
      </c>
    </row>
    <row r="36" ht="14.25" customHeight="1">
      <c r="B36" s="121">
        <v>21.0</v>
      </c>
      <c r="C36" s="122"/>
      <c r="E36" s="122"/>
      <c r="G36" s="106">
        <f t="shared" si="3"/>
        <v>0</v>
      </c>
    </row>
    <row r="37" ht="14.25" customHeight="1">
      <c r="B37" s="121">
        <v>22.0</v>
      </c>
      <c r="C37" s="122"/>
      <c r="E37" s="122"/>
      <c r="G37" s="106">
        <f t="shared" si="3"/>
        <v>0</v>
      </c>
    </row>
    <row r="38" ht="14.25" customHeight="1">
      <c r="B38" s="37">
        <v>23.0</v>
      </c>
      <c r="C38" s="37"/>
      <c r="E38" s="37"/>
      <c r="G38" s="37" t="s">
        <v>87</v>
      </c>
    </row>
    <row r="39" ht="14.25" customHeight="1">
      <c r="B39" s="41">
        <v>24.0</v>
      </c>
      <c r="C39" s="41"/>
      <c r="E39" s="41"/>
      <c r="G39" s="41" t="s">
        <v>87</v>
      </c>
    </row>
    <row r="40" ht="14.25" customHeight="1">
      <c r="B40" s="121">
        <v>25.0</v>
      </c>
      <c r="C40" s="122"/>
      <c r="E40" s="122"/>
      <c r="G40" s="106">
        <f t="shared" ref="G40:G44" si="4">IF((E40-C40)*24&lt;=4,(E40-C40)*24,(E40-C40)*24-1)</f>
        <v>0</v>
      </c>
    </row>
    <row r="41" ht="14.25" customHeight="1">
      <c r="B41" s="121">
        <v>26.0</v>
      </c>
      <c r="C41" s="122"/>
      <c r="E41" s="122"/>
      <c r="G41" s="106">
        <f t="shared" si="4"/>
        <v>0</v>
      </c>
    </row>
    <row r="42" ht="14.25" customHeight="1">
      <c r="B42" s="121">
        <v>27.0</v>
      </c>
      <c r="C42" s="122"/>
      <c r="E42" s="122"/>
      <c r="G42" s="106">
        <f t="shared" si="4"/>
        <v>0</v>
      </c>
    </row>
    <row r="43" ht="14.25" customHeight="1">
      <c r="B43" s="121">
        <v>28.0</v>
      </c>
      <c r="C43" s="122"/>
      <c r="E43" s="122"/>
      <c r="G43" s="106">
        <f t="shared" si="4"/>
        <v>0</v>
      </c>
    </row>
    <row r="44" ht="14.25" customHeight="1">
      <c r="B44" s="121">
        <v>29.0</v>
      </c>
      <c r="C44" s="122"/>
      <c r="E44" s="122"/>
      <c r="G44" s="106">
        <f t="shared" si="4"/>
        <v>0</v>
      </c>
    </row>
    <row r="45" ht="14.25" customHeight="1">
      <c r="B45" s="53">
        <v>30.0</v>
      </c>
      <c r="C45" s="53"/>
      <c r="E45" s="53"/>
      <c r="G45" s="53" t="s">
        <v>87</v>
      </c>
    </row>
    <row r="46" ht="14.25" customHeight="1">
      <c r="C46" s="113"/>
      <c r="D46" s="113"/>
      <c r="E46" s="113"/>
    </row>
    <row r="47" ht="14.25" customHeight="1">
      <c r="E47" s="110"/>
      <c r="G47" s="111">
        <f>SUMIF(G16:G46,"&lt;&gt;Vacaciones")+(COUNTIF(G16:G46,"Baja")+COUNTIF(G16:G46,"Vacaciones Anteriores")+(COUNTIF(G16:G46,"Medio Dia"))/2)*8</f>
        <v>0</v>
      </c>
    </row>
    <row r="48" ht="15.75" customHeight="1"/>
    <row r="49" ht="14.25" customHeight="1">
      <c r="G49" s="111">
        <f>('2022'!H21*8)/8</f>
        <v>152</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99</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100</v>
      </c>
      <c r="G11" s="96"/>
      <c r="H11" s="97"/>
    </row>
    <row r="14" ht="14.25" customHeight="1">
      <c r="C14" s="103" t="s">
        <v>80</v>
      </c>
      <c r="E14" s="103" t="s">
        <v>81</v>
      </c>
      <c r="G14" s="104" t="s">
        <v>82</v>
      </c>
      <c r="I14" s="105" t="s">
        <v>83</v>
      </c>
    </row>
    <row r="15" ht="14.25" customHeight="1">
      <c r="B15" s="104" t="s">
        <v>84</v>
      </c>
      <c r="C15" s="103" t="s">
        <v>85</v>
      </c>
      <c r="E15" s="103" t="s">
        <v>86</v>
      </c>
      <c r="G15" s="106"/>
      <c r="I15" s="107">
        <f>'4'!I15-((G49-G47))/8</f>
        <v>-56</v>
      </c>
    </row>
    <row r="16" ht="14.25" customHeight="1">
      <c r="B16" s="51">
        <v>1.0</v>
      </c>
      <c r="C16" s="51"/>
      <c r="E16" s="51"/>
      <c r="G16" s="51" t="s">
        <v>87</v>
      </c>
    </row>
    <row r="17" ht="14.25" customHeight="1">
      <c r="B17" s="121">
        <v>2.0</v>
      </c>
      <c r="C17" s="122"/>
      <c r="E17" s="122"/>
      <c r="G17" s="106">
        <f t="shared" ref="G17:G21" si="1">IF((E17-C17)*24&lt;=4,(E17-C17)*24,(E17-C17)*24-1)</f>
        <v>0</v>
      </c>
    </row>
    <row r="18" ht="14.25" customHeight="1">
      <c r="B18" s="121">
        <v>3.0</v>
      </c>
      <c r="C18" s="122"/>
      <c r="E18" s="122"/>
      <c r="G18" s="106">
        <f t="shared" si="1"/>
        <v>0</v>
      </c>
    </row>
    <row r="19" ht="14.25" customHeight="1">
      <c r="B19" s="121">
        <v>4.0</v>
      </c>
      <c r="C19" s="122"/>
      <c r="E19" s="122"/>
      <c r="G19" s="106">
        <f t="shared" si="1"/>
        <v>0</v>
      </c>
    </row>
    <row r="20" ht="14.25" customHeight="1">
      <c r="B20" s="121">
        <v>5.0</v>
      </c>
      <c r="C20" s="122"/>
      <c r="E20" s="122"/>
      <c r="G20" s="106">
        <f t="shared" si="1"/>
        <v>0</v>
      </c>
    </row>
    <row r="21" ht="14.25" customHeight="1">
      <c r="B21" s="121">
        <v>6.0</v>
      </c>
      <c r="C21" s="122"/>
      <c r="E21" s="122"/>
      <c r="G21" s="106">
        <f t="shared" si="1"/>
        <v>0</v>
      </c>
    </row>
    <row r="22" ht="14.25" customHeight="1">
      <c r="B22" s="28">
        <v>7.0</v>
      </c>
      <c r="C22" s="28"/>
      <c r="E22" s="28"/>
      <c r="G22" s="28" t="s">
        <v>87</v>
      </c>
    </row>
    <row r="23" ht="14.25" customHeight="1">
      <c r="B23" s="32">
        <v>8.0</v>
      </c>
      <c r="C23" s="32"/>
      <c r="E23" s="32"/>
      <c r="G23" s="32" t="s">
        <v>87</v>
      </c>
    </row>
    <row r="24" ht="14.25" customHeight="1">
      <c r="B24" s="121">
        <v>9.0</v>
      </c>
      <c r="C24" s="122"/>
      <c r="E24" s="122"/>
      <c r="G24" s="106">
        <f t="shared" ref="G24:G28" si="2">IF((E24-C24)*24&lt;=4,(E24-C24)*24,(E24-C24)*24-1)</f>
        <v>0</v>
      </c>
    </row>
    <row r="25" ht="14.25" customHeight="1">
      <c r="B25" s="121">
        <v>10.0</v>
      </c>
      <c r="C25" s="122"/>
      <c r="E25" s="122"/>
      <c r="G25" s="106">
        <f t="shared" si="2"/>
        <v>0</v>
      </c>
    </row>
    <row r="26" ht="14.25" customHeight="1">
      <c r="B26" s="121">
        <v>11.0</v>
      </c>
      <c r="C26" s="122"/>
      <c r="E26" s="122"/>
      <c r="G26" s="106">
        <f t="shared" si="2"/>
        <v>0</v>
      </c>
    </row>
    <row r="27" ht="14.25" customHeight="1">
      <c r="B27" s="121">
        <v>12.0</v>
      </c>
      <c r="C27" s="122"/>
      <c r="E27" s="122"/>
      <c r="G27" s="106">
        <f t="shared" si="2"/>
        <v>0</v>
      </c>
    </row>
    <row r="28" ht="14.25" customHeight="1">
      <c r="B28" s="121">
        <v>13.0</v>
      </c>
      <c r="C28" s="122"/>
      <c r="E28" s="122"/>
      <c r="G28" s="106">
        <f t="shared" si="2"/>
        <v>0</v>
      </c>
    </row>
    <row r="29" ht="14.25" customHeight="1">
      <c r="B29" s="33">
        <v>14.0</v>
      </c>
      <c r="C29" s="33"/>
      <c r="E29" s="33"/>
      <c r="G29" s="33" t="s">
        <v>87</v>
      </c>
    </row>
    <row r="30" ht="14.25" customHeight="1">
      <c r="B30" s="36">
        <v>15.0</v>
      </c>
      <c r="C30" s="36"/>
      <c r="E30" s="36"/>
      <c r="G30" s="36" t="s">
        <v>87</v>
      </c>
    </row>
    <row r="31" ht="14.25" customHeight="1">
      <c r="B31" s="121">
        <v>16.0</v>
      </c>
      <c r="C31" s="122"/>
      <c r="E31" s="122"/>
      <c r="G31" s="106">
        <f t="shared" ref="G31:G35" si="3">IF((E31-C31)*24&lt;=4,(E31-C31)*24,(E31-C31)*24-1)</f>
        <v>0</v>
      </c>
    </row>
    <row r="32" ht="14.25" customHeight="1">
      <c r="B32" s="121">
        <v>17.0</v>
      </c>
      <c r="C32" s="122"/>
      <c r="E32" s="122"/>
      <c r="G32" s="106">
        <f t="shared" si="3"/>
        <v>0</v>
      </c>
    </row>
    <row r="33" ht="14.25" customHeight="1">
      <c r="B33" s="121">
        <v>18.0</v>
      </c>
      <c r="C33" s="122"/>
      <c r="E33" s="122"/>
      <c r="G33" s="106">
        <f t="shared" si="3"/>
        <v>0</v>
      </c>
    </row>
    <row r="34" ht="14.25" customHeight="1">
      <c r="B34" s="121">
        <v>19.0</v>
      </c>
      <c r="C34" s="122"/>
      <c r="E34" s="122"/>
      <c r="G34" s="106">
        <f t="shared" si="3"/>
        <v>0</v>
      </c>
    </row>
    <row r="35" ht="14.25" customHeight="1">
      <c r="B35" s="121">
        <v>20.0</v>
      </c>
      <c r="C35" s="122"/>
      <c r="E35" s="122"/>
      <c r="G35" s="106">
        <f t="shared" si="3"/>
        <v>0</v>
      </c>
    </row>
    <row r="36" ht="14.25" customHeight="1">
      <c r="B36" s="33">
        <v>21.0</v>
      </c>
      <c r="C36" s="33"/>
      <c r="E36" s="33"/>
      <c r="G36" s="33" t="s">
        <v>87</v>
      </c>
    </row>
    <row r="37" ht="14.25" customHeight="1">
      <c r="B37" s="36">
        <v>22.0</v>
      </c>
      <c r="C37" s="36"/>
      <c r="E37" s="36"/>
      <c r="G37" s="36" t="s">
        <v>87</v>
      </c>
    </row>
    <row r="38" ht="14.25" customHeight="1">
      <c r="B38" s="121">
        <v>23.0</v>
      </c>
      <c r="C38" s="122"/>
      <c r="E38" s="122"/>
      <c r="G38" s="106">
        <f t="shared" ref="G38:G42" si="4">IF((E38-C38)*24&lt;=4,(E38-C38)*24,(E38-C38)*24-1)</f>
        <v>0</v>
      </c>
    </row>
    <row r="39" ht="14.25" customHeight="1">
      <c r="B39" s="121">
        <v>24.0</v>
      </c>
      <c r="C39" s="122"/>
      <c r="E39" s="122"/>
      <c r="G39" s="106">
        <f t="shared" si="4"/>
        <v>0</v>
      </c>
    </row>
    <row r="40" ht="14.25" customHeight="1">
      <c r="B40" s="121">
        <v>25.0</v>
      </c>
      <c r="C40" s="122"/>
      <c r="E40" s="122"/>
      <c r="G40" s="106">
        <f t="shared" si="4"/>
        <v>0</v>
      </c>
    </row>
    <row r="41" ht="14.25" customHeight="1">
      <c r="B41" s="121">
        <v>26.0</v>
      </c>
      <c r="C41" s="122"/>
      <c r="E41" s="122"/>
      <c r="G41" s="106">
        <f t="shared" si="4"/>
        <v>0</v>
      </c>
    </row>
    <row r="42" ht="14.25" customHeight="1">
      <c r="B42" s="121">
        <v>27.0</v>
      </c>
      <c r="C42" s="122" t="s">
        <v>57</v>
      </c>
      <c r="E42" s="122" t="s">
        <v>57</v>
      </c>
      <c r="G42" s="106" t="s">
        <v>57</v>
      </c>
    </row>
    <row r="43" ht="14.25" customHeight="1">
      <c r="B43" s="37">
        <v>28.0</v>
      </c>
      <c r="C43" s="37"/>
      <c r="E43" s="37"/>
      <c r="G43" s="37" t="s">
        <v>87</v>
      </c>
    </row>
    <row r="44" ht="14.25" customHeight="1">
      <c r="B44" s="41">
        <v>29.0</v>
      </c>
      <c r="C44" s="41"/>
      <c r="E44" s="41"/>
      <c r="G44" s="41" t="s">
        <v>87</v>
      </c>
    </row>
    <row r="45" ht="14.25" customHeight="1">
      <c r="B45" s="121">
        <v>30.0</v>
      </c>
      <c r="C45" s="122"/>
      <c r="E45" s="122"/>
      <c r="G45" s="106">
        <f t="shared" ref="G45:G46" si="5">IF((E45-C45)*24&lt;=4,(E45-C45)*24,(E45-C45)*24-1)</f>
        <v>0</v>
      </c>
    </row>
    <row r="46" ht="14.25" customHeight="1">
      <c r="B46" s="121">
        <v>31.0</v>
      </c>
      <c r="C46" s="122"/>
      <c r="E46" s="122"/>
      <c r="G46" s="106">
        <f t="shared" si="5"/>
        <v>0</v>
      </c>
    </row>
    <row r="47" ht="14.25" customHeight="1">
      <c r="E47" s="110"/>
      <c r="G47" s="111">
        <f>SUMIF(G16:G46,"&lt;&gt;Vacaciones")+(COUNTIF(G16:G46,"Baja")+COUNTIF(G16:G46,"Vacaciones Anteriores")+(COUNTIF(G16:G46,"Medio Dia"))/2)*8</f>
        <v>0</v>
      </c>
    </row>
    <row r="48" ht="15.75" customHeight="1"/>
    <row r="49" ht="14.25" customHeight="1">
      <c r="G49" s="111">
        <f>('2022'!P21*8)/8</f>
        <v>176</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101</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102</v>
      </c>
      <c r="G11" s="96"/>
      <c r="H11" s="97"/>
    </row>
    <row r="12" ht="14.25" customHeight="1">
      <c r="F12" s="119"/>
      <c r="G12" s="119"/>
      <c r="H12" s="119"/>
    </row>
    <row r="14" ht="14.25" customHeight="1">
      <c r="C14" s="103" t="s">
        <v>80</v>
      </c>
      <c r="E14" s="103" t="s">
        <v>81</v>
      </c>
      <c r="G14" s="104" t="s">
        <v>82</v>
      </c>
      <c r="I14" s="105" t="s">
        <v>83</v>
      </c>
    </row>
    <row r="15" ht="14.25" customHeight="1">
      <c r="B15" s="104" t="s">
        <v>84</v>
      </c>
      <c r="C15" s="103" t="s">
        <v>85</v>
      </c>
      <c r="E15" s="103" t="s">
        <v>86</v>
      </c>
      <c r="G15" s="106"/>
      <c r="I15" s="107">
        <f>'5'!I15-((G49-G47))/8</f>
        <v>-76</v>
      </c>
    </row>
    <row r="16" ht="14.25" customHeight="1">
      <c r="B16" s="121">
        <v>1.0</v>
      </c>
      <c r="C16" s="122"/>
      <c r="E16" s="122"/>
      <c r="G16" s="106">
        <f t="shared" ref="G16:G18" si="1">IF((E16-C16)*24&lt;=4,(E16-C16)*24,(E16-C16)*24-1)</f>
        <v>0</v>
      </c>
    </row>
    <row r="17" ht="14.25" customHeight="1">
      <c r="B17" s="121">
        <v>2.0</v>
      </c>
      <c r="C17" s="122"/>
      <c r="E17" s="122"/>
      <c r="G17" s="106">
        <f t="shared" si="1"/>
        <v>0</v>
      </c>
    </row>
    <row r="18" ht="14.25" customHeight="1">
      <c r="B18" s="121">
        <v>3.0</v>
      </c>
      <c r="C18" s="122"/>
      <c r="E18" s="122"/>
      <c r="G18" s="106">
        <f t="shared" si="1"/>
        <v>0</v>
      </c>
    </row>
    <row r="19" ht="14.25" customHeight="1">
      <c r="B19" s="25">
        <v>4.0</v>
      </c>
      <c r="C19" s="25"/>
      <c r="E19" s="25"/>
      <c r="G19" s="25" t="s">
        <v>87</v>
      </c>
    </row>
    <row r="20" ht="14.25" customHeight="1">
      <c r="B20" s="27">
        <v>5.0</v>
      </c>
      <c r="C20" s="27"/>
      <c r="E20" s="27"/>
      <c r="G20" s="27" t="s">
        <v>87</v>
      </c>
    </row>
    <row r="21" ht="14.25" customHeight="1">
      <c r="B21" s="52">
        <v>6.0</v>
      </c>
      <c r="C21" s="52"/>
      <c r="E21" s="52"/>
      <c r="G21" s="52" t="s">
        <v>87</v>
      </c>
    </row>
    <row r="22" ht="14.25" customHeight="1">
      <c r="B22" s="121">
        <v>7.0</v>
      </c>
      <c r="C22" s="122"/>
      <c r="E22" s="122"/>
      <c r="G22" s="106">
        <f t="shared" ref="G22:G25" si="2">IF((E22-C22)*24&lt;=4,(E22-C22)*24,(E22-C22)*24-1)</f>
        <v>0</v>
      </c>
    </row>
    <row r="23" ht="14.25" customHeight="1">
      <c r="B23" s="121">
        <v>8.0</v>
      </c>
      <c r="C23" s="122"/>
      <c r="E23" s="122"/>
      <c r="G23" s="106">
        <f t="shared" si="2"/>
        <v>0</v>
      </c>
    </row>
    <row r="24" ht="14.25" customHeight="1">
      <c r="B24" s="121">
        <v>9.0</v>
      </c>
      <c r="C24" s="122"/>
      <c r="E24" s="122"/>
      <c r="G24" s="106">
        <f t="shared" si="2"/>
        <v>0</v>
      </c>
    </row>
    <row r="25" ht="14.25" customHeight="1">
      <c r="B25" s="121">
        <v>10.0</v>
      </c>
      <c r="C25" s="122"/>
      <c r="E25" s="122"/>
      <c r="G25" s="106">
        <f t="shared" si="2"/>
        <v>0</v>
      </c>
    </row>
    <row r="26" ht="14.25" customHeight="1">
      <c r="B26" s="28">
        <v>11.0</v>
      </c>
      <c r="C26" s="28"/>
      <c r="E26" s="28"/>
      <c r="G26" s="28" t="s">
        <v>87</v>
      </c>
    </row>
    <row r="27" ht="14.25" customHeight="1">
      <c r="B27" s="32">
        <v>12.0</v>
      </c>
      <c r="C27" s="32"/>
      <c r="E27" s="32"/>
      <c r="G27" s="32" t="s">
        <v>87</v>
      </c>
    </row>
    <row r="28" ht="14.25" customHeight="1">
      <c r="B28" s="121">
        <v>13.0</v>
      </c>
      <c r="C28" s="122"/>
      <c r="E28" s="122"/>
      <c r="G28" s="106">
        <f t="shared" ref="G28:G32" si="3">IF((E28-C28)*24&lt;=4,(E28-C28)*24,(E28-C28)*24-1)</f>
        <v>0</v>
      </c>
    </row>
    <row r="29" ht="14.25" customHeight="1">
      <c r="B29" s="121">
        <v>14.0</v>
      </c>
      <c r="C29" s="122"/>
      <c r="E29" s="122"/>
      <c r="G29" s="106">
        <f t="shared" si="3"/>
        <v>0</v>
      </c>
    </row>
    <row r="30" ht="14.25" customHeight="1">
      <c r="B30" s="121">
        <v>15.0</v>
      </c>
      <c r="C30" s="122"/>
      <c r="E30" s="122"/>
      <c r="G30" s="106">
        <f t="shared" si="3"/>
        <v>0</v>
      </c>
    </row>
    <row r="31" ht="14.25" customHeight="1">
      <c r="B31" s="121">
        <v>16.0</v>
      </c>
      <c r="C31" s="122"/>
      <c r="E31" s="122"/>
      <c r="G31" s="106">
        <f t="shared" si="3"/>
        <v>0</v>
      </c>
    </row>
    <row r="32" ht="14.25" customHeight="1">
      <c r="B32" s="121">
        <v>17.0</v>
      </c>
      <c r="C32" s="122" t="s">
        <v>57</v>
      </c>
      <c r="E32" s="122" t="s">
        <v>57</v>
      </c>
      <c r="G32" s="106" t="s">
        <v>57</v>
      </c>
    </row>
    <row r="33" ht="14.25" customHeight="1">
      <c r="B33" s="33">
        <v>18.0</v>
      </c>
      <c r="C33" s="33"/>
      <c r="E33" s="33"/>
      <c r="G33" s="33" t="s">
        <v>87</v>
      </c>
    </row>
    <row r="34" ht="14.25" customHeight="1">
      <c r="B34" s="36">
        <v>19.0</v>
      </c>
      <c r="C34" s="36"/>
      <c r="E34" s="36"/>
      <c r="G34" s="36" t="s">
        <v>87</v>
      </c>
    </row>
    <row r="35" ht="14.25" customHeight="1">
      <c r="B35" s="121">
        <v>20.0</v>
      </c>
      <c r="C35" s="122" t="s">
        <v>57</v>
      </c>
      <c r="E35" s="122" t="s">
        <v>57</v>
      </c>
      <c r="G35" s="106" t="s">
        <v>57</v>
      </c>
    </row>
    <row r="36" ht="14.25" customHeight="1">
      <c r="B36" s="121">
        <v>21.0</v>
      </c>
      <c r="C36" s="122" t="s">
        <v>57</v>
      </c>
      <c r="E36" s="122" t="s">
        <v>57</v>
      </c>
      <c r="G36" s="106" t="s">
        <v>57</v>
      </c>
    </row>
    <row r="37" ht="14.25" customHeight="1">
      <c r="B37" s="121">
        <v>22.0</v>
      </c>
      <c r="C37" s="122" t="s">
        <v>57</v>
      </c>
      <c r="E37" s="122" t="s">
        <v>57</v>
      </c>
      <c r="G37" s="106" t="s">
        <v>57</v>
      </c>
    </row>
    <row r="38" ht="14.25" customHeight="1">
      <c r="B38" s="121">
        <v>23.0</v>
      </c>
      <c r="C38" s="122" t="s">
        <v>57</v>
      </c>
      <c r="E38" s="122" t="s">
        <v>57</v>
      </c>
      <c r="G38" s="106" t="s">
        <v>57</v>
      </c>
    </row>
    <row r="39" ht="14.25" customHeight="1">
      <c r="B39" s="52">
        <v>24.0</v>
      </c>
      <c r="C39" s="52"/>
      <c r="E39" s="52"/>
      <c r="G39" s="52" t="s">
        <v>87</v>
      </c>
    </row>
    <row r="40" ht="14.25" customHeight="1">
      <c r="B40" s="37">
        <v>25.0</v>
      </c>
      <c r="C40" s="37"/>
      <c r="E40" s="37"/>
      <c r="G40" s="37" t="s">
        <v>87</v>
      </c>
    </row>
    <row r="41" ht="14.25" customHeight="1">
      <c r="B41" s="41">
        <v>26.0</v>
      </c>
      <c r="C41" s="41"/>
      <c r="E41" s="41"/>
      <c r="G41" s="41" t="s">
        <v>87</v>
      </c>
    </row>
    <row r="42" ht="14.25" customHeight="1">
      <c r="B42" s="121">
        <v>27.0</v>
      </c>
      <c r="C42" s="122" t="s">
        <v>57</v>
      </c>
      <c r="E42" s="122" t="s">
        <v>57</v>
      </c>
      <c r="G42" s="106" t="s">
        <v>57</v>
      </c>
    </row>
    <row r="43" ht="14.25" customHeight="1">
      <c r="B43" s="121">
        <v>28.0</v>
      </c>
      <c r="C43" s="122" t="s">
        <v>57</v>
      </c>
      <c r="E43" s="122" t="s">
        <v>57</v>
      </c>
      <c r="G43" s="106" t="s">
        <v>57</v>
      </c>
    </row>
    <row r="44" ht="14.25" customHeight="1">
      <c r="B44" s="121">
        <v>29.0</v>
      </c>
      <c r="C44" s="122" t="s">
        <v>57</v>
      </c>
      <c r="E44" s="122" t="s">
        <v>57</v>
      </c>
      <c r="G44" s="106" t="s">
        <v>57</v>
      </c>
    </row>
    <row r="45" ht="14.25" customHeight="1">
      <c r="B45" s="121">
        <v>30.0</v>
      </c>
      <c r="C45" s="122" t="s">
        <v>57</v>
      </c>
      <c r="E45" s="122" t="s">
        <v>57</v>
      </c>
      <c r="G45" s="106" t="s">
        <v>57</v>
      </c>
    </row>
    <row r="46" ht="15.75" customHeight="1"/>
    <row r="47" ht="14.25" customHeight="1">
      <c r="E47" s="110"/>
      <c r="G47" s="111">
        <f>SUMIF(G16:G46,"&lt;&gt;Vacaciones")+(COUNTIF(G16:G46,"Baja")+COUNTIF(G16:G46,"Vacaciones Anteriores")+(COUNTIF(G16:G46,"Medio Dia"))/2)*8</f>
        <v>0</v>
      </c>
    </row>
    <row r="48" ht="15.75" customHeight="1"/>
    <row r="49" ht="14.25" customHeight="1">
      <c r="G49" s="111">
        <f>('2022'!X21*8)/8</f>
        <v>160</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103</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104</v>
      </c>
      <c r="G11" s="96"/>
      <c r="H11" s="97"/>
    </row>
    <row r="14" ht="14.25" customHeight="1">
      <c r="C14" s="103" t="s">
        <v>80</v>
      </c>
      <c r="E14" s="103" t="s">
        <v>81</v>
      </c>
      <c r="G14" s="104" t="s">
        <v>82</v>
      </c>
      <c r="I14" s="105" t="s">
        <v>83</v>
      </c>
    </row>
    <row r="15" ht="14.25" customHeight="1">
      <c r="B15" s="104" t="s">
        <v>84</v>
      </c>
      <c r="C15" s="103" t="s">
        <v>85</v>
      </c>
      <c r="E15" s="103" t="s">
        <v>86</v>
      </c>
      <c r="G15" s="106"/>
      <c r="I15" s="107">
        <f>'6'!I15-((G49-G47))/8</f>
        <v>-95</v>
      </c>
    </row>
    <row r="16" ht="14.25" customHeight="1">
      <c r="B16" s="121">
        <v>1.0</v>
      </c>
      <c r="C16" s="147" t="s">
        <v>118</v>
      </c>
      <c r="E16" s="147" t="s">
        <v>118</v>
      </c>
      <c r="G16" s="106" t="s">
        <v>118</v>
      </c>
    </row>
    <row r="17" ht="14.25" customHeight="1">
      <c r="B17" s="25">
        <v>2.0</v>
      </c>
      <c r="C17" s="25"/>
      <c r="E17" s="25"/>
      <c r="G17" s="25" t="s">
        <v>87</v>
      </c>
    </row>
    <row r="18" ht="14.25" customHeight="1">
      <c r="B18" s="27">
        <v>3.0</v>
      </c>
      <c r="C18" s="27"/>
      <c r="E18" s="27"/>
      <c r="G18" s="27" t="s">
        <v>87</v>
      </c>
    </row>
    <row r="19" ht="14.25" customHeight="1">
      <c r="B19" s="121">
        <v>4.0</v>
      </c>
      <c r="C19" s="122"/>
      <c r="E19" s="122"/>
      <c r="G19" s="106">
        <f t="shared" ref="G19:G23" si="1">IF((E19-C19)*24&lt;=4,(E19-C19)*24,(E19-C19)*24-1)</f>
        <v>0</v>
      </c>
    </row>
    <row r="20" ht="14.25" customHeight="1">
      <c r="B20" s="121">
        <v>5.0</v>
      </c>
      <c r="C20" s="122"/>
      <c r="E20" s="122"/>
      <c r="G20" s="106">
        <f t="shared" si="1"/>
        <v>0</v>
      </c>
    </row>
    <row r="21" ht="14.25" customHeight="1">
      <c r="B21" s="121">
        <v>6.0</v>
      </c>
      <c r="C21" s="122"/>
      <c r="E21" s="122"/>
      <c r="G21" s="106">
        <f t="shared" si="1"/>
        <v>0</v>
      </c>
    </row>
    <row r="22" ht="14.25" customHeight="1">
      <c r="B22" s="121">
        <v>7.0</v>
      </c>
      <c r="C22" s="122"/>
      <c r="E22" s="122"/>
      <c r="G22" s="106">
        <f t="shared" si="1"/>
        <v>0</v>
      </c>
    </row>
    <row r="23" ht="14.25" customHeight="1">
      <c r="B23" s="121">
        <v>8.0</v>
      </c>
      <c r="C23" s="122"/>
      <c r="E23" s="122"/>
      <c r="G23" s="106">
        <f t="shared" si="1"/>
        <v>0</v>
      </c>
    </row>
    <row r="24" ht="14.25" customHeight="1">
      <c r="B24" s="28">
        <v>9.0</v>
      </c>
      <c r="C24" s="28"/>
      <c r="E24" s="28"/>
      <c r="G24" s="28" t="s">
        <v>87</v>
      </c>
    </row>
    <row r="25" ht="14.25" customHeight="1">
      <c r="B25" s="32">
        <v>10.0</v>
      </c>
      <c r="C25" s="32"/>
      <c r="E25" s="32"/>
      <c r="G25" s="32" t="s">
        <v>87</v>
      </c>
    </row>
    <row r="26" ht="14.25" customHeight="1">
      <c r="B26" s="121">
        <v>11.0</v>
      </c>
      <c r="C26" s="122"/>
      <c r="E26" s="122"/>
      <c r="G26" s="106">
        <f t="shared" ref="G26:G30" si="2">IF((E26-C26)*24&lt;=4,(E26-C26)*24,(E26-C26)*24-1)</f>
        <v>0</v>
      </c>
    </row>
    <row r="27" ht="14.25" customHeight="1">
      <c r="B27" s="121">
        <v>12.0</v>
      </c>
      <c r="C27" s="122"/>
      <c r="E27" s="122"/>
      <c r="G27" s="106">
        <f t="shared" si="2"/>
        <v>0</v>
      </c>
    </row>
    <row r="28" ht="14.25" customHeight="1">
      <c r="B28" s="121">
        <v>13.0</v>
      </c>
      <c r="C28" s="122"/>
      <c r="E28" s="122"/>
      <c r="G28" s="106">
        <f t="shared" si="2"/>
        <v>0</v>
      </c>
    </row>
    <row r="29" ht="14.25" customHeight="1">
      <c r="B29" s="121">
        <v>14.0</v>
      </c>
      <c r="C29" s="122"/>
      <c r="E29" s="122"/>
      <c r="G29" s="106">
        <f t="shared" si="2"/>
        <v>0</v>
      </c>
    </row>
    <row r="30" ht="14.25" customHeight="1">
      <c r="B30" s="121">
        <v>15.0</v>
      </c>
      <c r="C30" s="122"/>
      <c r="E30" s="122"/>
      <c r="G30" s="106">
        <f t="shared" si="2"/>
        <v>0</v>
      </c>
    </row>
    <row r="31" ht="14.25" customHeight="1">
      <c r="B31" s="33">
        <v>16.0</v>
      </c>
      <c r="C31" s="33"/>
      <c r="E31" s="33"/>
      <c r="G31" s="33" t="s">
        <v>87</v>
      </c>
    </row>
    <row r="32" ht="14.25" customHeight="1">
      <c r="B32" s="36">
        <v>17.0</v>
      </c>
      <c r="C32" s="36"/>
      <c r="E32" s="36"/>
      <c r="G32" s="36" t="s">
        <v>87</v>
      </c>
    </row>
    <row r="33" ht="14.25" customHeight="1">
      <c r="B33" s="121">
        <v>18.0</v>
      </c>
      <c r="C33" s="122"/>
      <c r="E33" s="122"/>
      <c r="G33" s="106">
        <f t="shared" ref="G33:G37" si="3">IF((E33-C33)*24&lt;=4,(E33-C33)*24,(E33-C33)*24-1)</f>
        <v>0</v>
      </c>
    </row>
    <row r="34" ht="14.25" customHeight="1">
      <c r="B34" s="121">
        <v>19.0</v>
      </c>
      <c r="C34" s="122"/>
      <c r="E34" s="122"/>
      <c r="G34" s="106">
        <f t="shared" si="3"/>
        <v>0</v>
      </c>
    </row>
    <row r="35" ht="14.25" customHeight="1">
      <c r="B35" s="121">
        <v>20.0</v>
      </c>
      <c r="C35" s="122"/>
      <c r="E35" s="122"/>
      <c r="G35" s="106">
        <f t="shared" si="3"/>
        <v>0</v>
      </c>
    </row>
    <row r="36" ht="14.25" customHeight="1">
      <c r="B36" s="121">
        <v>21.0</v>
      </c>
      <c r="C36" s="122"/>
      <c r="E36" s="122"/>
      <c r="G36" s="106">
        <f t="shared" si="3"/>
        <v>0</v>
      </c>
    </row>
    <row r="37" ht="14.25" customHeight="1">
      <c r="B37" s="121">
        <v>22.0</v>
      </c>
      <c r="C37" s="122"/>
      <c r="E37" s="122"/>
      <c r="G37" s="106">
        <f t="shared" si="3"/>
        <v>0</v>
      </c>
    </row>
    <row r="38" ht="14.25" customHeight="1">
      <c r="B38" s="37">
        <v>23.0</v>
      </c>
      <c r="C38" s="37"/>
      <c r="E38" s="37"/>
      <c r="G38" s="37" t="s">
        <v>87</v>
      </c>
    </row>
    <row r="39" ht="14.25" customHeight="1">
      <c r="B39" s="41">
        <v>24.0</v>
      </c>
      <c r="C39" s="41"/>
      <c r="E39" s="41"/>
      <c r="G39" s="41" t="s">
        <v>87</v>
      </c>
    </row>
    <row r="40" ht="14.25" customHeight="1">
      <c r="B40" s="121">
        <v>25.0</v>
      </c>
      <c r="C40" s="122"/>
      <c r="E40" s="122"/>
      <c r="G40" s="106">
        <f t="shared" ref="G40:G41" si="4">IF((E40-C40)*24&lt;=4,(E40-C40)*24,(E40-C40)*24-1)</f>
        <v>0</v>
      </c>
    </row>
    <row r="41" ht="14.25" customHeight="1">
      <c r="B41" s="121">
        <v>26.0</v>
      </c>
      <c r="C41" s="122"/>
      <c r="E41" s="122"/>
      <c r="G41" s="106">
        <f t="shared" si="4"/>
        <v>0</v>
      </c>
    </row>
    <row r="42" ht="14.25" customHeight="1">
      <c r="B42" s="58">
        <v>27.0</v>
      </c>
      <c r="C42" s="58"/>
      <c r="E42" s="58"/>
      <c r="G42" s="58" t="s">
        <v>87</v>
      </c>
    </row>
    <row r="43" ht="14.25" customHeight="1">
      <c r="B43" s="58">
        <v>28.0</v>
      </c>
      <c r="C43" s="58"/>
      <c r="E43" s="58"/>
      <c r="G43" s="58" t="s">
        <v>87</v>
      </c>
    </row>
    <row r="44" ht="14.25" customHeight="1">
      <c r="B44" s="121">
        <v>29.0</v>
      </c>
      <c r="C44" s="122"/>
      <c r="E44" s="122"/>
      <c r="G44" s="106">
        <f>IF((E44-C44)*24&lt;=4,(E44-C44)*24,(E44-C44)*24-1)</f>
        <v>0</v>
      </c>
    </row>
    <row r="45" ht="14.25" customHeight="1">
      <c r="B45" s="59">
        <v>30.0</v>
      </c>
      <c r="C45" s="59"/>
      <c r="E45" s="59"/>
      <c r="G45" s="59" t="s">
        <v>87</v>
      </c>
    </row>
    <row r="46" ht="14.25" customHeight="1">
      <c r="B46" s="60">
        <v>31.0</v>
      </c>
      <c r="C46" s="60"/>
      <c r="E46" s="60"/>
      <c r="G46" s="60" t="s">
        <v>87</v>
      </c>
    </row>
    <row r="47" ht="14.25" customHeight="1">
      <c r="E47" s="110"/>
      <c r="G47" s="111">
        <f>SUMIF(G16:G46,"&lt;&gt;Vacaciones")+(COUNTIF(G16:G46,"Baja")+COUNTIF(G16:G46,"Vacaciones Anteriores")+(COUNTIF(G16:G46,"Medio Dia"))/2)*8</f>
        <v>0</v>
      </c>
    </row>
    <row r="48" ht="15.75" customHeight="1"/>
    <row r="49" ht="14.25" customHeight="1">
      <c r="G49" s="111">
        <f>('2022'!H30*8)/8</f>
        <v>152</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105</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106</v>
      </c>
      <c r="G11" s="96"/>
      <c r="H11" s="97"/>
    </row>
    <row r="14" ht="14.25" customHeight="1">
      <c r="C14" s="103" t="s">
        <v>80</v>
      </c>
      <c r="E14" s="103" t="s">
        <v>81</v>
      </c>
      <c r="G14" s="104" t="s">
        <v>82</v>
      </c>
      <c r="I14" s="105" t="s">
        <v>83</v>
      </c>
    </row>
    <row r="15" ht="14.25" customHeight="1">
      <c r="B15" s="104" t="s">
        <v>84</v>
      </c>
      <c r="C15" s="103" t="s">
        <v>85</v>
      </c>
      <c r="E15" s="103" t="s">
        <v>86</v>
      </c>
      <c r="G15" s="106"/>
      <c r="I15" s="107">
        <f>'7'!I15-((G49-G47))/8</f>
        <v>-117</v>
      </c>
    </row>
    <row r="16" ht="14.25" customHeight="1">
      <c r="B16" s="121">
        <v>1.0</v>
      </c>
      <c r="C16" s="128" t="n">
        <v>0.375</v>
      </c>
      <c r="E16" s="128" t="n">
        <v>0.75</v>
      </c>
      <c r="G16" s="106">
        <f t="shared" ref="G16:G20" si="1">IF((E16-C16)*24&lt;=4,(E16-C16)*24,(E16-C16)*24-1)</f>
        <v>0</v>
      </c>
    </row>
    <row r="17" ht="14.25" customHeight="1">
      <c r="B17" s="121">
        <v>2.0</v>
      </c>
      <c r="C17" s="128" t="n">
        <v>0.375</v>
      </c>
      <c r="E17" s="128" t="n">
        <v>0.75</v>
      </c>
      <c r="G17" s="106">
        <f t="shared" si="1"/>
        <v>0</v>
      </c>
    </row>
    <row r="18" ht="14.25" customHeight="1">
      <c r="B18" s="121">
        <v>3.0</v>
      </c>
      <c r="C18" s="128" t="n">
        <v>0.375</v>
      </c>
      <c r="E18" s="128" t="n">
        <v>0.75</v>
      </c>
      <c r="G18" s="106">
        <f t="shared" si="1"/>
        <v>0</v>
      </c>
    </row>
    <row r="19" ht="14.25" customHeight="1">
      <c r="B19" s="121">
        <v>4.0</v>
      </c>
      <c r="C19" s="122"/>
      <c r="E19" s="122"/>
      <c r="G19" s="106">
        <f t="shared" si="1"/>
        <v>0</v>
      </c>
    </row>
    <row r="20" ht="14.25" customHeight="1">
      <c r="B20" s="121">
        <v>5.0</v>
      </c>
      <c r="C20" s="122"/>
      <c r="E20" s="122"/>
      <c r="G20" s="106">
        <f t="shared" si="1"/>
        <v>0</v>
      </c>
    </row>
    <row r="21" ht="14.25" customHeight="1">
      <c r="B21" s="25">
        <v>6.0</v>
      </c>
      <c r="C21" s="25"/>
      <c r="E21" s="25"/>
      <c r="G21" s="25" t="s">
        <v>87</v>
      </c>
    </row>
    <row r="22" ht="14.25" customHeight="1">
      <c r="B22" s="27">
        <v>7.0</v>
      </c>
      <c r="C22" s="27"/>
      <c r="E22" s="27"/>
      <c r="G22" s="27" t="s">
        <v>87</v>
      </c>
    </row>
    <row r="23" ht="14.25" customHeight="1">
      <c r="B23" s="121">
        <v>8.0</v>
      </c>
      <c r="C23" s="122"/>
      <c r="E23" s="122"/>
      <c r="G23" s="106">
        <f t="shared" ref="G23:G27" si="2">IF((E23-C23)*24&lt;=4,(E23-C23)*24,(E23-C23)*24-1)</f>
        <v>0</v>
      </c>
    </row>
    <row r="24" ht="14.25" customHeight="1">
      <c r="B24" s="121">
        <v>9.0</v>
      </c>
      <c r="C24" s="122"/>
      <c r="E24" s="122"/>
      <c r="G24" s="106">
        <f t="shared" si="2"/>
        <v>0</v>
      </c>
    </row>
    <row r="25" ht="14.25" customHeight="1">
      <c r="B25" s="121">
        <v>10.0</v>
      </c>
      <c r="C25" s="122"/>
      <c r="E25" s="122"/>
      <c r="G25" s="106">
        <f t="shared" si="2"/>
        <v>0</v>
      </c>
    </row>
    <row r="26" ht="14.25" customHeight="1">
      <c r="B26" s="121">
        <v>11.0</v>
      </c>
      <c r="C26" s="122"/>
      <c r="E26" s="122"/>
      <c r="G26" s="106">
        <f t="shared" si="2"/>
        <v>0</v>
      </c>
    </row>
    <row r="27" ht="14.25" customHeight="1">
      <c r="B27" s="121">
        <v>12.0</v>
      </c>
      <c r="C27" s="122"/>
      <c r="E27" s="122"/>
      <c r="G27" s="106">
        <f t="shared" si="2"/>
        <v>0</v>
      </c>
    </row>
    <row r="28" ht="14.25" customHeight="1">
      <c r="B28" s="28">
        <v>13.0</v>
      </c>
      <c r="C28" s="28"/>
      <c r="E28" s="28"/>
      <c r="G28" s="28" t="s">
        <v>87</v>
      </c>
    </row>
    <row r="29" ht="14.25" customHeight="1">
      <c r="B29" s="32">
        <v>14.0</v>
      </c>
      <c r="C29" s="32"/>
      <c r="E29" s="32"/>
      <c r="G29" s="32" t="s">
        <v>87</v>
      </c>
    </row>
    <row r="30" ht="14.25" customHeight="1">
      <c r="B30" s="57">
        <v>15.0</v>
      </c>
      <c r="C30" s="57"/>
      <c r="E30" s="57"/>
      <c r="G30" s="57" t="s">
        <v>87</v>
      </c>
    </row>
    <row r="31" ht="14.25" customHeight="1">
      <c r="B31" s="121">
        <v>16.0</v>
      </c>
      <c r="C31" s="122"/>
      <c r="E31" s="122"/>
      <c r="G31" s="106">
        <f t="shared" ref="G31:G34" si="3">IF((E31-C31)*24&lt;=4,(E31-C31)*24,(E31-C31)*24-1)</f>
        <v>0</v>
      </c>
    </row>
    <row r="32" ht="14.25" customHeight="1">
      <c r="B32" s="121">
        <v>17.0</v>
      </c>
      <c r="C32" s="122"/>
      <c r="E32" s="122"/>
      <c r="G32" s="106">
        <f t="shared" si="3"/>
        <v>0</v>
      </c>
    </row>
    <row r="33" ht="14.25" customHeight="1">
      <c r="B33" s="121">
        <v>18.0</v>
      </c>
      <c r="C33" s="122"/>
      <c r="E33" s="122"/>
      <c r="G33" s="106">
        <f t="shared" si="3"/>
        <v>0</v>
      </c>
    </row>
    <row r="34" ht="14.25" customHeight="1">
      <c r="B34" s="121">
        <v>19.0</v>
      </c>
      <c r="C34" s="122"/>
      <c r="E34" s="122"/>
      <c r="G34" s="106">
        <f t="shared" si="3"/>
        <v>0</v>
      </c>
    </row>
    <row r="35" ht="14.25" customHeight="1">
      <c r="B35" s="33">
        <v>20.0</v>
      </c>
      <c r="C35" s="33"/>
      <c r="E35" s="33"/>
      <c r="G35" s="33" t="s">
        <v>87</v>
      </c>
    </row>
    <row r="36" ht="14.25" customHeight="1">
      <c r="B36" s="36">
        <v>21.0</v>
      </c>
      <c r="C36" s="36"/>
      <c r="E36" s="36"/>
      <c r="G36" s="36" t="s">
        <v>87</v>
      </c>
    </row>
    <row r="37" ht="14.25" customHeight="1">
      <c r="B37" s="121">
        <v>22.0</v>
      </c>
      <c r="C37" s="122"/>
      <c r="E37" s="122"/>
      <c r="G37" s="106">
        <f t="shared" ref="G37:G41" si="4">IF((E37-C37)*24&lt;=4,(E37-C37)*24,(E37-C37)*24-1)</f>
        <v>0</v>
      </c>
    </row>
    <row r="38" ht="14.25" customHeight="1">
      <c r="B38" s="121">
        <v>23.0</v>
      </c>
      <c r="C38" s="122"/>
      <c r="E38" s="122"/>
      <c r="G38" s="106">
        <f t="shared" si="4"/>
        <v>0</v>
      </c>
    </row>
    <row r="39" ht="14.25" customHeight="1">
      <c r="B39" s="121">
        <v>24.0</v>
      </c>
      <c r="C39" s="122"/>
      <c r="E39" s="122"/>
      <c r="G39" s="106">
        <f t="shared" si="4"/>
        <v>0</v>
      </c>
    </row>
    <row r="40" ht="14.25" customHeight="1">
      <c r="B40" s="121">
        <v>25.0</v>
      </c>
      <c r="C40" s="122"/>
      <c r="E40" s="122"/>
      <c r="G40" s="106">
        <f t="shared" si="4"/>
        <v>0</v>
      </c>
    </row>
    <row r="41" ht="14.25" customHeight="1">
      <c r="B41" s="121">
        <v>26.0</v>
      </c>
      <c r="C41" s="122"/>
      <c r="E41" s="122"/>
      <c r="G41" s="106">
        <f t="shared" si="4"/>
        <v>0</v>
      </c>
    </row>
    <row r="42" ht="14.25" customHeight="1">
      <c r="B42" s="37">
        <v>27.0</v>
      </c>
      <c r="C42" s="37"/>
      <c r="E42" s="37"/>
      <c r="G42" s="37" t="s">
        <v>87</v>
      </c>
    </row>
    <row r="43" ht="14.25" customHeight="1">
      <c r="B43" s="41">
        <v>28.0</v>
      </c>
      <c r="C43" s="41"/>
      <c r="E43" s="41"/>
      <c r="G43" s="41" t="s">
        <v>87</v>
      </c>
    </row>
    <row r="44" ht="14.25" customHeight="1">
      <c r="B44" s="121">
        <v>29.0</v>
      </c>
      <c r="C44" s="122"/>
      <c r="E44" s="122"/>
      <c r="G44" s="106">
        <f t="shared" ref="G44:G46" si="5">IF((E44-C44)*24&lt;=4,(E44-C44)*24,(E44-C44)*24-1)</f>
        <v>0</v>
      </c>
    </row>
    <row r="45" ht="14.25" customHeight="1">
      <c r="B45" s="121">
        <v>30.0</v>
      </c>
      <c r="C45" s="122"/>
      <c r="E45" s="122"/>
      <c r="G45" s="106">
        <f t="shared" si="5"/>
        <v>0</v>
      </c>
    </row>
    <row r="46" ht="14.25" customHeight="1">
      <c r="B46" s="121">
        <v>31.0</v>
      </c>
      <c r="C46" s="122"/>
      <c r="E46" s="122"/>
      <c r="G46" s="106">
        <f t="shared" si="5"/>
        <v>0</v>
      </c>
    </row>
    <row r="47" ht="14.25" customHeight="1">
      <c r="E47" s="110"/>
      <c r="G47" s="111">
        <f>SUMIF(G16:G46,"&lt;&gt;Vacaciones")+(COUNTIF(G16:G46,"Baja")+COUNTIF(G16:G46,"Vacaciones Anteriores")+(COUNTIF(G16:G46,"Medio Dia"))/2)*8</f>
        <v>0</v>
      </c>
    </row>
    <row r="48" ht="15.75" customHeight="1"/>
    <row r="49" ht="14.25" customHeight="1">
      <c r="G49" s="111">
        <f>('2022'!P30*8)/8</f>
        <v>176</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107</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2022-02-28T15:26:23Z</dcterms:created>
  <dc:creator>Apache POI</dc:creator>
</cp:coreProperties>
</file>