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6"/>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<sst xmlns="http://schemas.openxmlformats.org/spreadsheetml/2006/main" count="880" uniqueCount="118">
  <si>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</si>
  <si>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</si>
  <si>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</si>
  <si>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</si>
  <si>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</si>
  <si>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</si>
  <si>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</si>
  <si>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</si>
  <si>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</si>
  <si>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</si>
  <si>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</si>
  <si>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</si>
  <si>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</si>
  <si>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</si>
  <si>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</si>
  <si>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</si>
  <si>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</si>
  <si>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</si>
  <si>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</si>
  <si>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</si>
  <si>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</si>
  <si>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</si>
  <si>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</si>
  <si>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</si>
  <si>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</si>
  <si>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</si>
  <si>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</si>
  <si>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</si>
  <si>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</si>
  <si>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</si>
  <si>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</si>
  <si>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</si>
  <si>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</si>
  <si>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</si>
  <si>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</si>
  <si>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</si>
  <si>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</si>
  <si>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</si>
  <si>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</si>
  <si>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</si>
  <si>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</si>
  <si>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</si>
  <si>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</si>
  <si>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</si>
  <si>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</si>
  <si>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</si>
  <si>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</si>
  <si>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</si>
  <si>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</si>
  <si>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</si>
  <si>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</si>
  <si>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</si>
  <si>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</si>
  <si>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</si>
  <si>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</si>
  <si>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</si>
  <si>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</si>
  <si>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</si>
  <si>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</si>
  <si>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</si>
  <si>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</si>
  <si>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</si>
  <si>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</si>
  <si>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</si>
  <si>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</si>
  <si>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</si>
  <si>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</si>
  <si>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</si>
  <si>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Alba Velle</t>
  </si>
  <si>
    <t>C.IF./N.I.F:</t>
  </si>
  <si>
    <t xml:space="preserve">B66918053
</t>
  </si>
  <si>
    <t>N.I.F:</t>
  </si>
  <si>
    <t>78756736K</t>
  </si>
  <si>
    <t>Centro de Trabajo:</t>
  </si>
  <si>
    <t>Nº Afiliación:</t>
  </si>
  <si>
    <t>50/10279902-12</t>
  </si>
  <si>
    <t>C.C.C</t>
  </si>
  <si>
    <t>31/1124914-33</t>
  </si>
  <si>
    <t>Mes y Año.</t>
  </si>
  <si>
    <t>31/01/2022</t>
  </si>
  <si>
    <t>MAÑANA</t>
  </si>
  <si>
    <t>TARDE</t>
  </si>
  <si>
    <t>TOTAL JORNADA</t>
  </si>
  <si>
    <t>Días Restantes de Vacaciones</t>
  </si>
  <si>
    <t>DIA</t>
  </si>
  <si>
    <t>HORA ENTRADA</t>
  </si>
  <si>
    <t>HORA SALIDA</t>
  </si>
  <si>
    <t xml:space="preserve"> </t>
  </si>
  <si>
    <t>Vacaciones anteriores</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</si>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</sst>
</file>

<file path=xl/styles.xml><?xml version="1.0" encoding="utf-8"?>
<styleSheet xmlns="http://schemas.openxmlformats.org/spreadsheetml/2006/main">
  <numFmts count="8">
    <numFmt numFmtId="41" formatCode="_-* #,##0_-;\-* #,##0_-;_-* &quot;-&quot;_-;_-@_-"/>
    <numFmt numFmtId="43" formatCode="_-* #,##0.00_-;\-* #,##0.00_-;_-* &quot;-&quot;??_-;_-@_-"/>
    <numFmt numFmtId="176" formatCode="_-* #,##0\ &quot;€&quot;_-;\-* #,##0\ &quot;€&quot;_-;_-* &quot;-&quot;\ &quot;€&quot;_-;_-@_-"/>
    <numFmt numFmtId="177" formatCode="ddd"/>
    <numFmt numFmtId="178" formatCode="_-* #,##0.00\ &quot;€&quot;_-;\-* #,##0.00\ &quot;€&quot;_-;_-* \-??\ &quot;€&quot;_-;_-@_-"/>
    <numFmt numFmtId="179" formatCode="d"/>
    <numFmt numFmtId="180" formatCode="mmmm\ yyyy"/>
    <numFmt numFmtId="181" formatCode="[$-40A]d\ mmm;@"/>
  </numFmts>
  <fonts count="52">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
      <sz val="11"/>
      <color theme="1"/>
      <name val="Calibri"/>
      <charset val="0"/>
      <scheme val="minor"/>
    </font>
    <font>
      <b/>
      <sz val="11"/>
      <color theme="3"/>
      <name val="Calibri"/>
      <charset val="134"/>
      <scheme val="minor"/>
    </font>
    <font>
      <sz val="11"/>
      <color theme="1"/>
      <name val="Calibri"/>
      <charset val="134"/>
      <scheme val="minor"/>
    </font>
    <font>
      <sz val="11"/>
      <color theme="0"/>
      <name val="Calibri"/>
      <charset val="0"/>
      <scheme val="minor"/>
    </font>
    <font>
      <u/>
      <sz val="11"/>
      <color rgb="FF0000FF"/>
      <name val="Calibri"/>
      <charset val="0"/>
      <scheme val="minor"/>
    </font>
    <font>
      <u/>
      <sz val="11"/>
      <color rgb="FF800080"/>
      <name val="Calibri"/>
      <charset val="0"/>
      <scheme val="minor"/>
    </font>
    <font>
      <b/>
      <sz val="11"/>
      <color rgb="FF3F3F3F"/>
      <name val="Calibri"/>
      <charset val="0"/>
      <scheme val="minor"/>
    </font>
    <font>
      <b/>
      <sz val="13"/>
      <color theme="3"/>
      <name val="Calibri"/>
      <charset val="134"/>
      <scheme val="minor"/>
    </font>
    <font>
      <sz val="11"/>
      <color rgb="FF9C0006"/>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006100"/>
      <name val="Calibri"/>
      <charset val="0"/>
      <scheme val="minor"/>
    </font>
    <font>
      <b/>
      <sz val="11"/>
      <color rgb="FFFA7D00"/>
      <name val="Calibri"/>
      <charset val="0"/>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9C6500"/>
      <name val="Calibri"/>
      <charset val="0"/>
      <scheme val="minor"/>
    </font>
  </fonts>
  <fills count="4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0070C0"/>
        <bgColor indexed="64"/>
      </patternFill>
    </fill>
    <fill>
      <patternFill patternType="solid">
        <fgColor theme="4" tint="0.599993896298105"/>
        <bgColor indexed="64"/>
      </patternFill>
    </fill>
    <fill>
      <patternFill patternType="solid">
        <fgColor theme="9"/>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rgb="FFFFCC99"/>
        <bgColor indexed="64"/>
      </patternFill>
    </fill>
    <fill>
      <patternFill patternType="solid">
        <fgColor theme="6"/>
        <bgColor indexed="64"/>
      </patternFill>
    </fill>
    <fill>
      <patternFill patternType="solid">
        <fgColor rgb="FFC6EFCE"/>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8"/>
        <bgColor indexed="64"/>
      </patternFill>
    </fill>
  </fills>
  <borders count="5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33" fillId="0" borderId="50" applyNumberFormat="0" applyFill="0" applyAlignment="0" applyProtection="0">
      <alignment vertical="center"/>
    </xf>
    <xf numFmtId="176" fontId="34" fillId="0" borderId="0" applyFont="0" applyFill="0" applyBorder="0" applyAlignment="0" applyProtection="0">
      <alignment vertical="center"/>
    </xf>
    <xf numFmtId="0" fontId="32" fillId="17" borderId="0" applyNumberFormat="0" applyBorder="0" applyAlignment="0" applyProtection="0">
      <alignment vertical="center"/>
    </xf>
    <xf numFmtId="41" fontId="34" fillId="0" borderId="0" applyFont="0" applyFill="0" applyBorder="0" applyAlignment="0" applyProtection="0">
      <alignment vertical="center"/>
    </xf>
    <xf numFmtId="178" fontId="34" fillId="0" borderId="0" applyFont="0" applyFill="0" applyBorder="0" applyAlignment="0" applyProtection="0">
      <alignment vertical="center"/>
    </xf>
    <xf numFmtId="43" fontId="34" fillId="0" borderId="0" applyFont="0" applyFill="0" applyBorder="0" applyAlignment="0" applyProtection="0">
      <alignment vertical="center"/>
    </xf>
    <xf numFmtId="9" fontId="34" fillId="0" borderId="0" applyFon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19" borderId="51" applyNumberFormat="0" applyAlignment="0" applyProtection="0">
      <alignment vertical="center"/>
    </xf>
    <xf numFmtId="0" fontId="34" fillId="20" borderId="52" applyNumberFormat="0" applyFont="0" applyAlignment="0" applyProtection="0">
      <alignment vertical="center"/>
    </xf>
    <xf numFmtId="0" fontId="39" fillId="0" borderId="53" applyNumberFormat="0" applyFill="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53" applyNumberFormat="0" applyFill="0" applyAlignment="0" applyProtection="0">
      <alignment vertical="center"/>
    </xf>
    <xf numFmtId="0" fontId="33" fillId="0" borderId="0" applyNumberFormat="0" applyFill="0" applyBorder="0" applyAlignment="0" applyProtection="0">
      <alignment vertical="center"/>
    </xf>
    <xf numFmtId="0" fontId="45" fillId="25" borderId="54" applyNumberFormat="0" applyAlignment="0" applyProtection="0">
      <alignment vertical="center"/>
    </xf>
    <xf numFmtId="0" fontId="47" fillId="19" borderId="54" applyNumberFormat="0" applyAlignment="0" applyProtection="0">
      <alignment vertical="center"/>
    </xf>
    <xf numFmtId="0" fontId="48" fillId="30" borderId="55" applyNumberFormat="0" applyAlignment="0" applyProtection="0">
      <alignment vertical="center"/>
    </xf>
    <xf numFmtId="0" fontId="50" fillId="0" borderId="57" applyNumberFormat="0" applyFill="0" applyAlignment="0" applyProtection="0">
      <alignment vertical="center"/>
    </xf>
    <xf numFmtId="0" fontId="49" fillId="0" borderId="56" applyNumberFormat="0" applyFill="0" applyAlignment="0" applyProtection="0">
      <alignment vertical="center"/>
    </xf>
    <xf numFmtId="0" fontId="46" fillId="27" borderId="0" applyNumberFormat="0" applyBorder="0" applyAlignment="0" applyProtection="0">
      <alignment vertical="center"/>
    </xf>
    <xf numFmtId="0" fontId="32" fillId="32" borderId="0" applyNumberFormat="0" applyBorder="0" applyAlignment="0" applyProtection="0">
      <alignment vertical="center"/>
    </xf>
    <xf numFmtId="0" fontId="40" fillId="23" borderId="0" applyNumberFormat="0" applyBorder="0" applyAlignment="0" applyProtection="0">
      <alignment vertical="center"/>
    </xf>
    <xf numFmtId="0" fontId="51" fillId="35" borderId="0" applyNumberFormat="0" applyBorder="0" applyAlignment="0" applyProtection="0">
      <alignment vertical="center"/>
    </xf>
    <xf numFmtId="0" fontId="32" fillId="36" borderId="0" applyNumberFormat="0" applyBorder="0" applyAlignment="0" applyProtection="0">
      <alignment vertical="center"/>
    </xf>
    <xf numFmtId="0" fontId="35" fillId="37" borderId="0" applyNumberFormat="0" applyBorder="0" applyAlignment="0" applyProtection="0">
      <alignment vertical="center"/>
    </xf>
    <xf numFmtId="0" fontId="32" fillId="38" borderId="0" applyNumberFormat="0" applyBorder="0" applyAlignment="0" applyProtection="0">
      <alignment vertical="center"/>
    </xf>
    <xf numFmtId="0" fontId="35" fillId="22" borderId="0" applyNumberFormat="0" applyBorder="0" applyAlignment="0" applyProtection="0">
      <alignment vertical="center"/>
    </xf>
    <xf numFmtId="0" fontId="32" fillId="39" borderId="0" applyNumberFormat="0" applyBorder="0" applyAlignment="0" applyProtection="0">
      <alignment vertical="center"/>
    </xf>
    <xf numFmtId="0" fontId="35" fillId="34" borderId="0" applyNumberFormat="0" applyBorder="0" applyAlignment="0" applyProtection="0">
      <alignment vertical="center"/>
    </xf>
    <xf numFmtId="0" fontId="32" fillId="33" borderId="0" applyNumberFormat="0" applyBorder="0" applyAlignment="0" applyProtection="0">
      <alignment vertical="center"/>
    </xf>
    <xf numFmtId="0" fontId="32" fillId="21" borderId="0" applyNumberFormat="0" applyBorder="0" applyAlignment="0" applyProtection="0">
      <alignment vertical="center"/>
    </xf>
    <xf numFmtId="0" fontId="35" fillId="40" borderId="0" applyNumberFormat="0" applyBorder="0" applyAlignment="0" applyProtection="0">
      <alignment vertical="center"/>
    </xf>
    <xf numFmtId="0" fontId="35" fillId="26"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5" fillId="44" borderId="0" applyNumberFormat="0" applyBorder="0" applyAlignment="0" applyProtection="0">
      <alignment vertical="center"/>
    </xf>
    <xf numFmtId="0" fontId="35" fillId="24" borderId="0" applyNumberFormat="0" applyBorder="0" applyAlignment="0" applyProtection="0">
      <alignment vertical="center"/>
    </xf>
    <xf numFmtId="0" fontId="32" fillId="45" borderId="0" applyNumberFormat="0" applyBorder="0" applyAlignment="0" applyProtection="0">
      <alignment vertical="center"/>
    </xf>
    <xf numFmtId="0" fontId="32" fillId="29" borderId="0" applyNumberFormat="0" applyBorder="0" applyAlignment="0" applyProtection="0">
      <alignment vertical="center"/>
    </xf>
    <xf numFmtId="0" fontId="35" fillId="28" borderId="0" applyNumberFormat="0" applyBorder="0" applyAlignment="0" applyProtection="0">
      <alignment vertical="center"/>
    </xf>
    <xf numFmtId="0" fontId="35" fillId="47" borderId="0" applyNumberFormat="0" applyBorder="0" applyAlignment="0" applyProtection="0">
      <alignment vertical="center"/>
    </xf>
    <xf numFmtId="0" fontId="35" fillId="46" borderId="0" applyNumberFormat="0" applyBorder="0" applyAlignment="0" applyProtection="0">
      <alignment vertical="center"/>
    </xf>
    <xf numFmtId="0" fontId="35" fillId="18" borderId="0" applyNumberFormat="0" applyBorder="0" applyAlignment="0" applyProtection="0">
      <alignment vertical="center"/>
    </xf>
    <xf numFmtId="0" fontId="32" fillId="31" borderId="0" applyNumberFormat="0" applyBorder="0" applyAlignment="0" applyProtection="0">
      <alignment vertical="center"/>
    </xf>
    <xf numFmtId="0" fontId="35" fillId="43" borderId="0" applyNumberFormat="0" applyBorder="0" applyAlignment="0" applyProtection="0">
      <alignment vertical="center"/>
    </xf>
  </cellStyleXfs>
  <cellXfs count="138">
    <xf numFmtId="0" fontId="0" fillId="0" borderId="0" xfId="0"/>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0" fontId="2" fillId="2" borderId="4" xfId="0" applyNumberFormat="1" applyFont="1" applyFill="1" applyBorder="1"/>
    <xf numFmtId="20" fontId="3" fillId="2" borderId="4" xfId="0" applyNumberFormat="1" applyFont="1" applyFill="1" applyBorder="1"/>
    <xf numFmtId="20" fontId="2" fillId="2" borderId="4" xfId="0" applyNumberFormat="1" applyFont="1" applyFill="1" applyBorder="1"/>
    <xf numFmtId="0" fontId="3" fillId="2" borderId="4" xfId="0" applyNumberFormat="1" applyFont="1" applyFill="1" applyBorder="1" applyAlignment="1">
      <alignment horizontal="right"/>
    </xf>
    <xf numFmtId="58" fontId="3" fillId="2" borderId="4" xfId="0" applyNumberFormat="1" applyFont="1" applyFill="1" applyBorder="1" applyAlignment="1">
      <alignment horizontal="right"/>
    </xf>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179" fontId="4" fillId="4" borderId="6" xfId="0" applyNumberFormat="1" applyFont="1" applyFill="1" applyBorder="1" applyAlignment="1">
      <alignment horizontal="center" vertical="center" wrapText="1"/>
    </xf>
    <xf numFmtId="179" fontId="4" fillId="4" borderId="7" xfId="0" applyNumberFormat="1" applyFont="1" applyFill="1" applyBorder="1" applyAlignment="1">
      <alignment horizontal="center" vertical="center" wrapText="1"/>
    </xf>
    <xf numFmtId="179" fontId="5" fillId="5" borderId="8" xfId="0" applyNumberFormat="1" applyFont="1" applyFill="1" applyBorder="1" applyAlignment="1">
      <alignment horizontal="center" vertical="center" wrapText="1"/>
    </xf>
    <xf numFmtId="179" fontId="4" fillId="4" borderId="8" xfId="0" applyNumberFormat="1" applyFont="1" applyFill="1" applyBorder="1" applyAlignment="1">
      <alignment horizontal="center" vertical="center" wrapText="1"/>
    </xf>
    <xf numFmtId="179" fontId="4" fillId="4" borderId="9" xfId="0" applyNumberFormat="1" applyFont="1" applyFill="1" applyBorder="1" applyAlignment="1">
      <alignment horizontal="center" vertical="center" wrapText="1"/>
    </xf>
    <xf numFmtId="179" fontId="4" fillId="4" borderId="10" xfId="0" applyNumberFormat="1" applyFont="1" applyFill="1" applyBorder="1" applyAlignment="1">
      <alignment horizontal="center" vertical="center" wrapText="1"/>
    </xf>
    <xf numFmtId="179" fontId="4" fillId="4" borderId="11" xfId="0" applyNumberFormat="1" applyFont="1" applyFill="1" applyBorder="1" applyAlignment="1">
      <alignment horizontal="center" vertical="center" wrapText="1"/>
    </xf>
    <xf numFmtId="179" fontId="4" fillId="4" borderId="12" xfId="0" applyNumberFormat="1" applyFont="1" applyFill="1" applyBorder="1" applyAlignment="1">
      <alignment horizontal="center" vertical="center" wrapText="1"/>
    </xf>
    <xf numFmtId="179" fontId="5" fillId="5" borderId="13" xfId="0" applyNumberFormat="1" applyFont="1" applyFill="1" applyBorder="1" applyAlignment="1">
      <alignment horizontal="center" vertical="center" wrapText="1"/>
    </xf>
    <xf numFmtId="20" fontId="2" fillId="2" borderId="0" xfId="0" applyNumberFormat="1" applyFont="1" applyFill="1" applyBorder="1"/>
    <xf numFmtId="2" fontId="2" fillId="2" borderId="4" xfId="0" applyNumberFormat="1" applyFont="1" applyFill="1" applyBorder="1" applyAlignment="1">
      <alignment horizontal="center"/>
    </xf>
    <xf numFmtId="0" fontId="3" fillId="2" borderId="0" xfId="0" applyNumberFormat="1" applyFont="1" applyFill="1" applyBorder="1"/>
    <xf numFmtId="20" fontId="3" fillId="2" borderId="0" xfId="0" applyNumberFormat="1" applyFont="1" applyFill="1" applyBorder="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6" fillId="0" borderId="0" xfId="0" applyNumberFormat="1" applyFont="1" applyFill="1" applyBorder="1" applyAlignment="1">
      <alignment horizontal="center" vertical="center" wrapText="1"/>
    </xf>
    <xf numFmtId="0" fontId="3" fillId="6" borderId="15" xfId="0" applyNumberFormat="1" applyFont="1" applyFill="1" applyBorder="1"/>
    <xf numFmtId="0" fontId="7" fillId="2" borderId="0" xfId="0" applyNumberFormat="1" applyFont="1" applyFill="1" applyBorder="1"/>
    <xf numFmtId="179" fontId="4" fillId="7" borderId="15" xfId="0" applyNumberFormat="1" applyFont="1" applyFill="1" applyBorder="1" applyAlignment="1">
      <alignment horizontal="center" vertical="center" shrinkToFit="1"/>
    </xf>
    <xf numFmtId="0" fontId="3" fillId="8" borderId="15" xfId="0" applyNumberFormat="1" applyFont="1" applyFill="1" applyBorder="1"/>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xf numFmtId="0" fontId="2" fillId="2" borderId="0" xfId="0" applyNumberFormat="1" applyFont="1" applyFill="1" applyBorder="1"/>
    <xf numFmtId="2" fontId="3" fillId="2" borderId="0" xfId="0" applyNumberFormat="1" applyFont="1" applyFill="1" applyBorder="1"/>
    <xf numFmtId="179" fontId="5" fillId="5" borderId="17" xfId="0" applyNumberFormat="1" applyFont="1" applyFill="1" applyBorder="1" applyAlignment="1">
      <alignment horizontal="center" vertical="center" wrapText="1"/>
    </xf>
    <xf numFmtId="179" fontId="4" fillId="4" borderId="13" xfId="0" applyNumberFormat="1" applyFont="1" applyFill="1" applyBorder="1" applyAlignment="1">
      <alignment horizontal="center" vertical="center" wrapText="1"/>
    </xf>
    <xf numFmtId="179" fontId="4" fillId="8" borderId="18" xfId="0" applyNumberFormat="1" applyFont="1" applyFill="1" applyBorder="1" applyAlignment="1">
      <alignment horizontal="center" vertical="center" wrapText="1"/>
    </xf>
    <xf numFmtId="179" fontId="4" fillId="4" borderId="17" xfId="0" applyNumberFormat="1" applyFont="1" applyFill="1" applyBorder="1" applyAlignment="1">
      <alignment horizontal="center" vertical="center" wrapText="1"/>
    </xf>
    <xf numFmtId="179" fontId="5" fillId="5" borderId="10" xfId="0" applyNumberFormat="1" applyFont="1" applyFill="1" applyBorder="1" applyAlignment="1">
      <alignment horizontal="center" vertical="center" wrapText="1"/>
    </xf>
    <xf numFmtId="179" fontId="5" fillId="5" borderId="19" xfId="0" applyNumberFormat="1" applyFont="1" applyFill="1" applyBorder="1" applyAlignment="1">
      <alignment horizontal="center" vertical="center" wrapText="1"/>
    </xf>
    <xf numFmtId="20" fontId="0" fillId="0" borderId="0" xfId="0" applyNumberFormat="1" applyAlignment="1">
      <alignment horizontal="center"/>
    </xf>
    <xf numFmtId="179" fontId="4" fillId="7" borderId="20" xfId="0" applyNumberFormat="1" applyFont="1" applyFill="1" applyBorder="1" applyAlignment="1">
      <alignment horizontal="center" vertical="center" wrapText="1"/>
    </xf>
    <xf numFmtId="179" fontId="4" fillId="4" borderId="18" xfId="0" applyNumberFormat="1" applyFont="1" applyFill="1" applyBorder="1" applyAlignment="1">
      <alignment horizontal="center" vertical="center" wrapText="1"/>
    </xf>
    <xf numFmtId="179" fontId="4" fillId="4" borderId="21" xfId="0" applyNumberFormat="1" applyFont="1" applyFill="1" applyBorder="1" applyAlignment="1">
      <alignment horizontal="center" vertical="center" wrapText="1"/>
    </xf>
    <xf numFmtId="179" fontId="5" fillId="5" borderId="22" xfId="0" applyNumberFormat="1" applyFont="1" applyFill="1" applyBorder="1" applyAlignment="1">
      <alignment horizontal="center" vertical="center" wrapText="1"/>
    </xf>
    <xf numFmtId="0" fontId="8" fillId="2" borderId="0" xfId="0" applyNumberFormat="1" applyFont="1" applyFill="1" applyBorder="1"/>
    <xf numFmtId="0" fontId="3" fillId="0" borderId="0" xfId="0" applyNumberFormat="1" applyFont="1" applyFill="1" applyBorder="1"/>
    <xf numFmtId="179" fontId="4" fillId="4" borderId="23" xfId="0" applyNumberFormat="1" applyFont="1" applyFill="1" applyBorder="1" applyAlignment="1">
      <alignment horizontal="center" vertical="center" wrapText="1"/>
    </xf>
    <xf numFmtId="20" fontId="0" fillId="0" borderId="0" xfId="0" applyNumberFormat="1" applyAlignment="1">
      <alignment horizontal="center"/>
    </xf>
    <xf numFmtId="0" fontId="6" fillId="2" borderId="0" xfId="0" applyNumberFormat="1" applyFont="1" applyFill="1" applyBorder="1" applyAlignment="1">
      <alignment vertical="center" wrapText="1"/>
    </xf>
    <xf numFmtId="0" fontId="9" fillId="2" borderId="4" xfId="0" applyNumberFormat="1" applyFont="1" applyFill="1" applyBorder="1" applyAlignment="1">
      <alignment horizontal="center" vertical="center" shrinkToFit="1"/>
    </xf>
    <xf numFmtId="0" fontId="10" fillId="2" borderId="0" xfId="0" applyNumberFormat="1" applyFont="1" applyFill="1" applyBorder="1"/>
    <xf numFmtId="0" fontId="11" fillId="0" borderId="0" xfId="0" applyNumberFormat="1" applyFont="1" applyFill="1" applyBorder="1"/>
    <xf numFmtId="0" fontId="12" fillId="0" borderId="0" xfId="0" applyNumberFormat="1" applyFont="1" applyFill="1" applyBorder="1" applyAlignment="1">
      <alignment horizontal="center"/>
    </xf>
    <xf numFmtId="0" fontId="13" fillId="0" borderId="0" xfId="0" applyNumberFormat="1" applyFont="1" applyFill="1" applyBorder="1"/>
    <xf numFmtId="180" fontId="14" fillId="9" borderId="24" xfId="0" applyNumberFormat="1" applyFont="1" applyFill="1" applyBorder="1" applyAlignment="1">
      <alignment horizontal="centerContinuous" vertical="center"/>
    </xf>
    <xf numFmtId="0" fontId="15" fillId="9" borderId="25" xfId="0" applyNumberFormat="1" applyFont="1" applyFill="1" applyBorder="1" applyAlignment="1">
      <alignment horizontal="centerContinuous"/>
    </xf>
    <xf numFmtId="180" fontId="14" fillId="9" borderId="25" xfId="0" applyNumberFormat="1" applyFont="1" applyFill="1" applyBorder="1" applyAlignment="1">
      <alignment horizontal="center" vertical="center" shrinkToFit="1"/>
    </xf>
    <xf numFmtId="0" fontId="15" fillId="9" borderId="25" xfId="0" applyNumberFormat="1" applyFont="1" applyFill="1" applyBorder="1" applyAlignment="1">
      <alignment horizontal="center" vertical="center" shrinkToFit="1"/>
    </xf>
    <xf numFmtId="0" fontId="15" fillId="9" borderId="26" xfId="0" applyNumberFormat="1" applyFont="1" applyFill="1" applyBorder="1" applyAlignment="1">
      <alignment horizontal="centerContinuous"/>
    </xf>
    <xf numFmtId="177" fontId="16" fillId="10" borderId="27" xfId="0" applyNumberFormat="1" applyFont="1" applyFill="1" applyBorder="1" applyAlignment="1">
      <alignment horizontal="center" shrinkToFit="1"/>
    </xf>
    <xf numFmtId="177" fontId="17" fillId="10" borderId="28" xfId="0" applyNumberFormat="1" applyFont="1" applyFill="1" applyBorder="1" applyAlignment="1">
      <alignment horizontal="center" shrinkToFit="1"/>
    </xf>
    <xf numFmtId="177" fontId="16" fillId="10" borderId="28" xfId="0" applyNumberFormat="1" applyFont="1" applyFill="1" applyBorder="1" applyAlignment="1">
      <alignment horizontal="center" shrinkToFit="1"/>
    </xf>
    <xf numFmtId="49" fontId="18" fillId="11" borderId="29" xfId="0" applyNumberFormat="1" applyFont="1" applyFill="1" applyBorder="1" applyAlignment="1">
      <alignment horizontal="left" vertical="center" wrapText="1"/>
    </xf>
    <xf numFmtId="49" fontId="18" fillId="11" borderId="30" xfId="0" applyNumberFormat="1" applyFont="1" applyFill="1" applyBorder="1" applyAlignment="1">
      <alignment horizontal="left" vertical="center" wrapText="1"/>
    </xf>
    <xf numFmtId="49" fontId="18" fillId="11" borderId="31" xfId="0" applyNumberFormat="1" applyFont="1" applyFill="1" applyBorder="1" applyAlignment="1">
      <alignment horizontal="left" vertical="center" wrapText="1"/>
    </xf>
    <xf numFmtId="179" fontId="4" fillId="12" borderId="17" xfId="0" applyNumberFormat="1" applyFont="1" applyFill="1" applyBorder="1" applyAlignment="1">
      <alignment horizontal="center" vertical="center" wrapText="1"/>
    </xf>
    <xf numFmtId="49" fontId="18" fillId="11" borderId="32" xfId="0" applyNumberFormat="1" applyFont="1" applyFill="1" applyBorder="1" applyAlignment="1">
      <alignment horizontal="left" vertical="center" wrapText="1"/>
    </xf>
    <xf numFmtId="49" fontId="18" fillId="11" borderId="33" xfId="0" applyNumberFormat="1" applyFont="1" applyFill="1" applyBorder="1" applyAlignment="1">
      <alignment horizontal="left" vertical="center" wrapText="1"/>
    </xf>
    <xf numFmtId="0" fontId="19" fillId="13" borderId="0" xfId="0" applyNumberFormat="1" applyFont="1" applyFill="1" applyBorder="1"/>
    <xf numFmtId="0" fontId="20" fillId="0" borderId="0" xfId="0" applyNumberFormat="1" applyFont="1" applyFill="1" applyBorder="1"/>
    <xf numFmtId="0" fontId="21" fillId="13" borderId="0" xfId="0" applyNumberFormat="1" applyFont="1" applyFill="1" applyBorder="1"/>
    <xf numFmtId="49" fontId="18" fillId="11" borderId="34" xfId="0" applyNumberFormat="1" applyFont="1" applyFill="1" applyBorder="1" applyAlignment="1">
      <alignment horizontal="left" vertical="center" wrapText="1"/>
    </xf>
    <xf numFmtId="179" fontId="4" fillId="12" borderId="20" xfId="0" applyNumberFormat="1" applyFont="1" applyFill="1" applyBorder="1" applyAlignment="1">
      <alignment horizontal="center" vertical="center" wrapText="1"/>
    </xf>
    <xf numFmtId="179" fontId="4" fillId="12" borderId="8" xfId="0" applyNumberFormat="1" applyFont="1" applyFill="1" applyBorder="1" applyAlignment="1">
      <alignment horizontal="center" vertical="center" wrapText="1"/>
    </xf>
    <xf numFmtId="179" fontId="4" fillId="12" borderId="19" xfId="0" applyNumberFormat="1" applyFont="1" applyFill="1" applyBorder="1" applyAlignment="1">
      <alignment horizontal="center" vertical="center" wrapText="1"/>
    </xf>
    <xf numFmtId="179" fontId="4" fillId="12" borderId="10" xfId="0" applyNumberFormat="1" applyFont="1" applyFill="1" applyBorder="1" applyAlignment="1">
      <alignment horizontal="center" vertical="center" wrapText="1"/>
    </xf>
    <xf numFmtId="179" fontId="4" fillId="12" borderId="12" xfId="0" applyNumberFormat="1" applyFont="1" applyFill="1" applyBorder="1" applyAlignment="1">
      <alignment horizontal="center" vertical="center" wrapText="1"/>
    </xf>
    <xf numFmtId="179" fontId="4" fillId="12" borderId="35" xfId="0" applyNumberFormat="1" applyFont="1" applyFill="1" applyBorder="1" applyAlignment="1">
      <alignment horizontal="center" vertical="center" wrapText="1"/>
    </xf>
    <xf numFmtId="179" fontId="4" fillId="12" borderId="18" xfId="0" applyNumberFormat="1" applyFont="1" applyFill="1" applyBorder="1" applyAlignment="1">
      <alignment horizontal="center" vertical="center" wrapText="1"/>
    </xf>
    <xf numFmtId="179" fontId="4" fillId="12" borderId="36" xfId="0" applyNumberFormat="1" applyFont="1" applyFill="1" applyBorder="1" applyAlignment="1">
      <alignment horizontal="center" vertical="center" wrapText="1"/>
    </xf>
    <xf numFmtId="179" fontId="4" fillId="12" borderId="37" xfId="0" applyNumberFormat="1" applyFont="1" applyFill="1" applyBorder="1" applyAlignment="1">
      <alignment horizontal="center" vertical="center" wrapText="1"/>
    </xf>
    <xf numFmtId="49" fontId="18" fillId="11" borderId="38" xfId="0" applyNumberFormat="1" applyFont="1" applyFill="1" applyBorder="1" applyAlignment="1">
      <alignment horizontal="left" vertical="center" wrapText="1"/>
    </xf>
    <xf numFmtId="1" fontId="21" fillId="13" borderId="0" xfId="0" applyNumberFormat="1" applyFont="1" applyFill="1" applyBorder="1"/>
    <xf numFmtId="180" fontId="14" fillId="9" borderId="24" xfId="0" applyNumberFormat="1" applyFont="1" applyFill="1" applyBorder="1" applyAlignment="1">
      <alignment horizontal="center" vertical="center"/>
    </xf>
    <xf numFmtId="0" fontId="15" fillId="9" borderId="25" xfId="0" applyNumberFormat="1" applyFont="1" applyFill="1" applyBorder="1" applyAlignment="1">
      <alignment horizontal="center"/>
    </xf>
    <xf numFmtId="0" fontId="15" fillId="9" borderId="26" xfId="0" applyNumberFormat="1" applyFont="1" applyFill="1" applyBorder="1" applyAlignment="1">
      <alignment horizontal="center"/>
    </xf>
    <xf numFmtId="179" fontId="4" fillId="12" borderId="23" xfId="0" applyNumberFormat="1" applyFont="1" applyFill="1" applyBorder="1" applyAlignment="1">
      <alignment horizontal="center" vertical="center" wrapText="1"/>
    </xf>
    <xf numFmtId="179" fontId="4" fillId="12" borderId="39" xfId="0" applyNumberFormat="1" applyFont="1" applyFill="1" applyBorder="1" applyAlignment="1">
      <alignment horizontal="center" vertical="center" wrapText="1"/>
    </xf>
    <xf numFmtId="179" fontId="4" fillId="12" borderId="6" xfId="0" applyNumberFormat="1" applyFont="1" applyFill="1" applyBorder="1" applyAlignment="1">
      <alignment horizontal="center" vertical="center" wrapText="1"/>
    </xf>
    <xf numFmtId="0" fontId="13" fillId="0" borderId="0" xfId="0" applyNumberFormat="1" applyFont="1" applyFill="1" applyBorder="1" applyAlignment="1">
      <alignment horizontal="right"/>
    </xf>
    <xf numFmtId="181" fontId="22" fillId="9" borderId="40" xfId="0" applyNumberFormat="1" applyFont="1" applyFill="1" applyBorder="1" applyAlignment="1">
      <alignment horizontal="left"/>
    </xf>
    <xf numFmtId="0" fontId="23" fillId="9" borderId="40" xfId="0" applyNumberFormat="1" applyFont="1" applyFill="1" applyBorder="1" applyAlignment="1">
      <alignment shrinkToFit="1"/>
    </xf>
    <xf numFmtId="0" fontId="2" fillId="0" borderId="0" xfId="0" applyNumberFormat="1" applyFont="1" applyFill="1" applyBorder="1"/>
    <xf numFmtId="16" fontId="2" fillId="0" borderId="0" xfId="0" applyNumberFormat="1" applyFont="1" applyFill="1" applyBorder="1"/>
    <xf numFmtId="0" fontId="19" fillId="0" borderId="0" xfId="0" applyNumberFormat="1" applyFont="1" applyFill="1" applyBorder="1"/>
    <xf numFmtId="0" fontId="3" fillId="14" borderId="0" xfId="0" applyNumberFormat="1" applyFont="1" applyFill="1" applyBorder="1"/>
    <xf numFmtId="0" fontId="24" fillId="0" borderId="0" xfId="0" applyNumberFormat="1" applyFont="1" applyFill="1" applyBorder="1"/>
    <xf numFmtId="0" fontId="3" fillId="15" borderId="0" xfId="0" applyNumberFormat="1" applyFont="1" applyFill="1" applyBorder="1"/>
    <xf numFmtId="0" fontId="25" fillId="0" borderId="0" xfId="0" applyNumberFormat="1" applyFont="1" applyFill="1" applyBorder="1"/>
    <xf numFmtId="0" fontId="26" fillId="0" borderId="0" xfId="0" applyNumberFormat="1" applyFont="1" applyFill="1" applyBorder="1"/>
    <xf numFmtId="0" fontId="27" fillId="0" borderId="0" xfId="0" applyNumberFormat="1" applyFont="1" applyFill="1" applyBorder="1"/>
    <xf numFmtId="1" fontId="20" fillId="0" borderId="41" xfId="0" applyNumberFormat="1" applyFont="1" applyFill="1" applyBorder="1"/>
    <xf numFmtId="0" fontId="20" fillId="0" borderId="42" xfId="0" applyNumberFormat="1" applyFont="1" applyFill="1" applyBorder="1"/>
    <xf numFmtId="0" fontId="20" fillId="0" borderId="43" xfId="0" applyNumberFormat="1" applyFont="1" applyFill="1" applyBorder="1"/>
    <xf numFmtId="0" fontId="20" fillId="0" borderId="44" xfId="0" applyNumberFormat="1" applyFont="1" applyFill="1" applyBorder="1"/>
    <xf numFmtId="0" fontId="20" fillId="0" borderId="15" xfId="0" applyNumberFormat="1" applyFont="1" applyFill="1" applyBorder="1" applyAlignment="1">
      <alignment horizontal="left"/>
    </xf>
    <xf numFmtId="0" fontId="20" fillId="0" borderId="45" xfId="0" applyNumberFormat="1" applyFont="1" applyFill="1" applyBorder="1" applyAlignment="1">
      <alignment horizontal="left"/>
    </xf>
    <xf numFmtId="1" fontId="20" fillId="0" borderId="44" xfId="0" applyNumberFormat="1" applyFont="1" applyFill="1" applyBorder="1"/>
    <xf numFmtId="0" fontId="19" fillId="0" borderId="46" xfId="0" applyNumberFormat="1" applyFont="1" applyFill="1" applyBorder="1" applyAlignment="1">
      <alignment horizontal="right"/>
    </xf>
    <xf numFmtId="0" fontId="20" fillId="0" borderId="47" xfId="0" applyNumberFormat="1" applyFont="1" applyFill="1" applyBorder="1"/>
    <xf numFmtId="0" fontId="20" fillId="0" borderId="48" xfId="0" applyNumberFormat="1" applyFont="1" applyFill="1" applyBorder="1"/>
    <xf numFmtId="0" fontId="28" fillId="16" borderId="0" xfId="0" applyNumberFormat="1" applyFont="1" applyFill="1" applyBorder="1" applyAlignment="1">
      <alignment horizontal="center" vertical="center"/>
    </xf>
    <xf numFmtId="0" fontId="29" fillId="0" borderId="0" xfId="0" applyNumberFormat="1" applyFont="1" applyFill="1" applyBorder="1"/>
    <xf numFmtId="0" fontId="30" fillId="0" borderId="0" xfId="0" applyNumberFormat="1" applyFont="1" applyFill="1" applyBorder="1" applyAlignment="1">
      <alignment horizontal="center" vertical="center"/>
    </xf>
    <xf numFmtId="0" fontId="30" fillId="0" borderId="0" xfId="0" applyNumberFormat="1" applyFont="1" applyFill="1" applyBorder="1" applyAlignment="1">
      <alignment horizontal="center"/>
    </xf>
    <xf numFmtId="0" fontId="29" fillId="0" borderId="0" xfId="0" applyNumberFormat="1" applyFont="1" applyFill="1" applyBorder="1" applyAlignment="1">
      <alignment horizontal="center" vertical="center"/>
    </xf>
    <xf numFmtId="0" fontId="31" fillId="12" borderId="49" xfId="0" applyNumberFormat="1" applyFont="1" applyFill="1" applyBorder="1" applyAlignment="1">
      <alignment horizontal="center" vertical="center" wrapText="1"/>
    </xf>
    <xf numFmtId="0" fontId="31" fillId="12" borderId="0" xfId="0" applyNumberFormat="1" applyFont="1" applyFill="1" applyBorder="1" applyAlignment="1">
      <alignment horizontal="center" vertical="center" wrapText="1"/>
    </xf>
    <xf numFmtId="20" fontId="29" fillId="0" borderId="0" xfId="0" applyNumberFormat="1" applyFont="1" applyFill="1" applyBorder="1" applyAlignment="1">
      <alignment horizontal="center" vertical="center"/>
    </xf>
    <xf numFmtId="180" fontId="14" fillId="9" borderId="25" xfId="0" applyNumberFormat="1" applyFont="1" applyFill="1" applyBorder="1" applyAlignment="1" quotePrefix="1">
      <alignment horizontal="center" vertical="center" shrinkToFit="1"/>
    </xf>
    <xf numFmtId="177" fontId="16" fillId="10" borderId="27" xfId="0" applyNumberFormat="1" applyFont="1" applyFill="1" applyBorder="1" applyAlignment="1" quotePrefix="1">
      <alignment horizontal="center" shrinkToFit="1"/>
    </xf>
    <xf numFmtId="177" fontId="17" fillId="10" borderId="28" xfId="0" applyNumberFormat="1" applyFont="1" applyFill="1" applyBorder="1" applyAlignment="1" quotePrefix="1">
      <alignment horizontal="center" shrinkToFit="1"/>
    </xf>
    <xf numFmtId="177" fontId="16" fillId="10" borderId="28" xfId="0" applyNumberFormat="1" applyFont="1" applyFill="1" applyBorder="1" applyAlignment="1" quotePrefix="1">
      <alignment horizontal="center" shrinkToFi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46"/>
  <sheetViews>
    <sheetView topLeftCell="A13" workbookViewId="0">
      <selection activeCell="A1" sqref="A1"/>
    </sheetView>
  </sheetViews>
  <sheetFormatPr defaultColWidth="8.89090909090909" defaultRowHeight="14.5"/>
  <cols>
    <col min="1" max="1" customWidth="true" width="2.78181818181818" collapsed="true"/>
    <col min="2" max="8" customWidth="true" width="6.78181818181818" collapsed="true"/>
    <col min="9" max="9" customWidth="true" width="2.78181818181818" collapsed="true"/>
    <col min="10" max="16" customWidth="true" width="6.78181818181818" collapsed="true"/>
    <col min="17" max="17" customWidth="true" width="2.78181818181818" collapsed="true"/>
    <col min="18" max="24" customWidth="true" width="6.78181818181818" collapsed="true"/>
    <col min="25" max="25" customWidth="true" width="10.0" collapsed="true"/>
    <col min="26" max="26" customWidth="true" width="5.78181818181818" collapsed="true"/>
    <col min="27" max="29" customWidth="true" width="25.0" collapsed="true"/>
    <col min="30" max="30" customWidth="true" width="10.0" collapsed="true"/>
  </cols>
  <sheetData>
    <row r="1" ht="25.8" customHeight="1" spans="2:24">
      <c r="B1" s="59" t="s">
        <v>0</v>
      </c>
      <c r="G1" s="60" t="s">
        <v>1</v>
      </c>
      <c r="H1" s="60"/>
      <c r="I1" s="60"/>
      <c r="J1" s="60"/>
      <c r="K1" s="60"/>
      <c r="L1" s="60"/>
      <c r="M1" s="60"/>
      <c r="X1" s="97"/>
    </row>
    <row r="2" ht="14.4" customHeight="1" spans="2:2">
      <c r="B2" s="61"/>
    </row>
    <row r="3" ht="17.4" customHeight="1" spans="2:27">
      <c r="B3" s="62"/>
      <c r="C3" s="63"/>
      <c r="D3" s="127" t="s">
        <v>2</v>
      </c>
      <c r="E3" s="65"/>
      <c r="F3" s="65"/>
      <c r="G3" s="63"/>
      <c r="H3" s="66"/>
      <c r="J3" s="62"/>
      <c r="K3" s="63"/>
      <c r="L3" s="127" t="s">
        <v>3</v>
      </c>
      <c r="M3" s="65"/>
      <c r="N3" s="65"/>
      <c r="O3" s="63"/>
      <c r="P3" s="66"/>
      <c r="R3" s="62"/>
      <c r="S3" s="63"/>
      <c r="T3" s="127" t="s">
        <v>4</v>
      </c>
      <c r="U3" s="65"/>
      <c r="V3" s="65"/>
      <c r="W3" s="63"/>
      <c r="X3" s="66"/>
      <c r="Z3" s="98" t="s">
        <v>5</v>
      </c>
      <c r="AA3" s="99" t="s">
        <v>6</v>
      </c>
    </row>
    <row r="4" ht="14.4" customHeight="1" spans="2:27">
      <c r="B4" s="128" t="s">
        <v>7</v>
      </c>
      <c r="C4" s="129" t="s">
        <v>8</v>
      </c>
      <c r="D4" s="129" t="s">
        <v>9</v>
      </c>
      <c r="E4" s="129" t="s">
        <v>10</v>
      </c>
      <c r="F4" s="129" t="s">
        <v>11</v>
      </c>
      <c r="G4" s="129" t="s">
        <v>12</v>
      </c>
      <c r="H4" s="130" t="s">
        <v>13</v>
      </c>
      <c r="J4" s="128" t="s">
        <v>7</v>
      </c>
      <c r="K4" s="129" t="s">
        <v>8</v>
      </c>
      <c r="L4" s="129" t="s">
        <v>9</v>
      </c>
      <c r="M4" s="129" t="s">
        <v>10</v>
      </c>
      <c r="N4" s="129" t="s">
        <v>11</v>
      </c>
      <c r="O4" s="129" t="s">
        <v>12</v>
      </c>
      <c r="P4" s="130" t="s">
        <v>13</v>
      </c>
      <c r="R4" s="128" t="s">
        <v>7</v>
      </c>
      <c r="S4" s="129" t="s">
        <v>8</v>
      </c>
      <c r="T4" s="129" t="s">
        <v>9</v>
      </c>
      <c r="U4" s="129" t="s">
        <v>10</v>
      </c>
      <c r="V4" s="129" t="s">
        <v>11</v>
      </c>
      <c r="W4" s="129" t="s">
        <v>12</v>
      </c>
      <c r="X4" s="130" t="s">
        <v>13</v>
      </c>
      <c r="Z4" s="45"/>
      <c r="AA4" s="100" t="s">
        <v>14</v>
      </c>
    </row>
    <row r="5" ht="14.4" customHeight="1" spans="2:27">
      <c r="B5" s="70"/>
      <c r="C5" s="71"/>
      <c r="D5" s="71"/>
      <c r="E5" s="71"/>
      <c r="F5" s="72"/>
      <c r="G5" s="72"/>
      <c r="H5" s="41">
        <v>44562</v>
      </c>
      <c r="J5" s="79"/>
      <c r="K5" s="74"/>
      <c r="L5" s="73">
        <v>44593</v>
      </c>
      <c r="M5" s="73">
        <v>44594</v>
      </c>
      <c r="N5" s="73">
        <v>44595</v>
      </c>
      <c r="O5" s="73">
        <v>44596</v>
      </c>
      <c r="P5" s="14">
        <v>44597</v>
      </c>
      <c r="R5" s="79"/>
      <c r="S5" s="79"/>
      <c r="T5" s="73">
        <v>44621</v>
      </c>
      <c r="U5" s="96">
        <v>44622</v>
      </c>
      <c r="V5" s="96">
        <v>44623</v>
      </c>
      <c r="W5" s="96">
        <v>44624</v>
      </c>
      <c r="X5" s="14">
        <v>44625</v>
      </c>
      <c r="Z5" s="100" t="s">
        <v>15</v>
      </c>
      <c r="AA5" s="100" t="s">
        <v>16</v>
      </c>
    </row>
    <row r="6" ht="14.4" customHeight="1" spans="2:27">
      <c r="B6" s="15">
        <v>44563</v>
      </c>
      <c r="C6" s="73">
        <v>44564</v>
      </c>
      <c r="D6" s="73">
        <v>44565</v>
      </c>
      <c r="E6" s="73">
        <v>44566</v>
      </c>
      <c r="F6" s="45">
        <v>44567</v>
      </c>
      <c r="G6" s="73">
        <v>44568</v>
      </c>
      <c r="H6" s="17">
        <v>44569</v>
      </c>
      <c r="J6" s="15">
        <v>44598</v>
      </c>
      <c r="K6" s="73">
        <v>44599</v>
      </c>
      <c r="L6" s="73">
        <v>44600</v>
      </c>
      <c r="M6" s="73">
        <v>44601</v>
      </c>
      <c r="N6" s="73">
        <v>44602</v>
      </c>
      <c r="O6" s="73">
        <v>44603</v>
      </c>
      <c r="P6" s="17">
        <v>44604</v>
      </c>
      <c r="R6" s="15">
        <v>44626</v>
      </c>
      <c r="S6" s="80">
        <v>44627</v>
      </c>
      <c r="T6" s="81">
        <v>44628</v>
      </c>
      <c r="U6" s="81">
        <v>44629</v>
      </c>
      <c r="V6" s="81">
        <v>44630</v>
      </c>
      <c r="W6" s="81">
        <v>44631</v>
      </c>
      <c r="X6" s="17">
        <v>44632</v>
      </c>
      <c r="Z6" s="101" t="s">
        <v>17</v>
      </c>
      <c r="AA6" s="100" t="s">
        <v>18</v>
      </c>
    </row>
    <row r="7" ht="14.4" customHeight="1" spans="2:27">
      <c r="B7" s="18">
        <v>44570</v>
      </c>
      <c r="C7" s="73">
        <v>44571</v>
      </c>
      <c r="D7" s="73">
        <v>44572</v>
      </c>
      <c r="E7" s="73">
        <v>44573</v>
      </c>
      <c r="F7" s="73">
        <v>44574</v>
      </c>
      <c r="G7" s="73">
        <v>44575</v>
      </c>
      <c r="H7" s="19">
        <v>44576</v>
      </c>
      <c r="J7" s="18">
        <v>44605</v>
      </c>
      <c r="K7" s="73">
        <v>44606</v>
      </c>
      <c r="L7" s="73">
        <v>44607</v>
      </c>
      <c r="M7" s="73">
        <v>44608</v>
      </c>
      <c r="N7" s="73">
        <v>44609</v>
      </c>
      <c r="O7" s="73">
        <v>44610</v>
      </c>
      <c r="P7" s="19">
        <v>44611</v>
      </c>
      <c r="R7" s="18">
        <v>44633</v>
      </c>
      <c r="S7" s="82">
        <v>44634</v>
      </c>
      <c r="T7" s="83">
        <v>44635</v>
      </c>
      <c r="U7" s="83">
        <v>44636</v>
      </c>
      <c r="V7" s="83">
        <v>44637</v>
      </c>
      <c r="W7" s="83">
        <v>44638</v>
      </c>
      <c r="X7" s="19">
        <v>44639</v>
      </c>
      <c r="Z7" s="100" t="s">
        <v>19</v>
      </c>
      <c r="AA7" s="100" t="s">
        <v>20</v>
      </c>
    </row>
    <row r="8" ht="14.4" customHeight="1" spans="2:27">
      <c r="B8" s="20">
        <v>44577</v>
      </c>
      <c r="C8" s="73">
        <v>44578</v>
      </c>
      <c r="D8" s="73">
        <v>44579</v>
      </c>
      <c r="E8" s="73">
        <v>44580</v>
      </c>
      <c r="F8" s="73">
        <v>44581</v>
      </c>
      <c r="G8" s="73">
        <v>44582</v>
      </c>
      <c r="H8" s="19">
        <v>44583</v>
      </c>
      <c r="J8" s="20">
        <v>44612</v>
      </c>
      <c r="K8" s="73">
        <v>44613</v>
      </c>
      <c r="L8" s="73">
        <v>44614</v>
      </c>
      <c r="M8" s="73">
        <v>44615</v>
      </c>
      <c r="N8" s="73">
        <v>44616</v>
      </c>
      <c r="O8" s="73">
        <v>44617</v>
      </c>
      <c r="P8" s="21">
        <v>44618</v>
      </c>
      <c r="R8" s="20">
        <v>44640</v>
      </c>
      <c r="S8" s="87">
        <v>44641</v>
      </c>
      <c r="T8" s="84">
        <v>44642</v>
      </c>
      <c r="U8" s="84">
        <v>44643</v>
      </c>
      <c r="V8" s="84">
        <v>44644</v>
      </c>
      <c r="W8" s="84">
        <v>44645</v>
      </c>
      <c r="X8" s="21">
        <v>44646</v>
      </c>
      <c r="Z8" s="100" t="s">
        <v>21</v>
      </c>
      <c r="AA8" s="102" t="s">
        <v>22</v>
      </c>
    </row>
    <row r="9" ht="14.4" customHeight="1" spans="2:27">
      <c r="B9" s="20">
        <v>44584</v>
      </c>
      <c r="C9" s="73">
        <v>44585</v>
      </c>
      <c r="D9" s="73">
        <v>44586</v>
      </c>
      <c r="E9" s="73">
        <v>44587</v>
      </c>
      <c r="F9" s="73">
        <v>44588</v>
      </c>
      <c r="G9" s="73">
        <v>44589</v>
      </c>
      <c r="H9" s="21">
        <v>44590</v>
      </c>
      <c r="J9" s="42">
        <v>44619</v>
      </c>
      <c r="K9" s="73">
        <v>44620</v>
      </c>
      <c r="L9" s="74"/>
      <c r="M9" s="74"/>
      <c r="N9" s="74"/>
      <c r="O9" s="74"/>
      <c r="P9" s="75"/>
      <c r="R9" s="42">
        <v>44647</v>
      </c>
      <c r="S9" s="85">
        <v>44648</v>
      </c>
      <c r="T9" s="86">
        <v>44649</v>
      </c>
      <c r="U9" s="86">
        <v>44650</v>
      </c>
      <c r="V9" s="94">
        <v>44651</v>
      </c>
      <c r="W9" s="74"/>
      <c r="X9" s="75"/>
      <c r="Z9" s="100" t="s">
        <v>23</v>
      </c>
      <c r="AA9" s="100" t="s">
        <v>24</v>
      </c>
    </row>
    <row r="10" ht="15.6" customHeight="1" spans="2:27">
      <c r="B10" s="42">
        <v>44591</v>
      </c>
      <c r="C10" s="73">
        <v>44592</v>
      </c>
      <c r="D10" s="74"/>
      <c r="E10" s="74"/>
      <c r="F10" s="74"/>
      <c r="G10" s="74"/>
      <c r="H10" s="75"/>
      <c r="J10" s="78">
        <v>20</v>
      </c>
      <c r="K10" s="77"/>
      <c r="L10" s="77"/>
      <c r="M10" s="77"/>
      <c r="N10" s="77"/>
      <c r="O10" s="77"/>
      <c r="R10" s="78">
        <v>23</v>
      </c>
      <c r="S10" s="77"/>
      <c r="T10" s="77"/>
      <c r="U10" s="77"/>
      <c r="V10" s="77"/>
      <c r="W10" s="77"/>
      <c r="Z10" s="100" t="s">
        <v>25</v>
      </c>
      <c r="AA10" s="100" t="s">
        <v>26</v>
      </c>
    </row>
    <row r="11" ht="15.6" customHeight="1" spans="2:27">
      <c r="B11" s="76">
        <v>20</v>
      </c>
      <c r="C11" s="77"/>
      <c r="D11" s="77"/>
      <c r="E11" s="77"/>
      <c r="F11" s="77"/>
      <c r="G11" s="77"/>
      <c r="H11" s="78">
        <f>B11*8</f>
        <v>160</v>
      </c>
      <c r="P11" s="90">
        <f>J10*8</f>
        <v>160</v>
      </c>
      <c r="X11" s="78">
        <f>R10*8</f>
        <v>184</v>
      </c>
      <c r="Z11" s="100" t="s">
        <v>27</v>
      </c>
      <c r="AA11" s="100" t="s">
        <v>28</v>
      </c>
    </row>
    <row r="13" ht="17.4" customHeight="1" spans="2:24">
      <c r="B13" s="62"/>
      <c r="C13" s="63"/>
      <c r="D13" s="127" t="s">
        <v>29</v>
      </c>
      <c r="E13" s="65"/>
      <c r="F13" s="65"/>
      <c r="G13" s="63"/>
      <c r="H13" s="66"/>
      <c r="J13" s="91"/>
      <c r="K13" s="92"/>
      <c r="L13" s="127" t="s">
        <v>30</v>
      </c>
      <c r="M13" s="65"/>
      <c r="N13" s="65"/>
      <c r="O13" s="92"/>
      <c r="P13" s="93"/>
      <c r="R13" s="62"/>
      <c r="S13" s="63"/>
      <c r="T13" s="127" t="s">
        <v>31</v>
      </c>
      <c r="U13" s="65"/>
      <c r="V13" s="65"/>
      <c r="W13" s="63"/>
      <c r="X13" s="66"/>
    </row>
    <row r="14" ht="14.4" customHeight="1" spans="2:27">
      <c r="B14" s="128" t="s">
        <v>7</v>
      </c>
      <c r="C14" s="129" t="s">
        <v>8</v>
      </c>
      <c r="D14" s="129" t="s">
        <v>9</v>
      </c>
      <c r="E14" s="129" t="s">
        <v>10</v>
      </c>
      <c r="F14" s="129" t="s">
        <v>11</v>
      </c>
      <c r="G14" s="129" t="s">
        <v>12</v>
      </c>
      <c r="H14" s="130" t="s">
        <v>13</v>
      </c>
      <c r="J14" s="128" t="s">
        <v>7</v>
      </c>
      <c r="K14" s="129" t="s">
        <v>8</v>
      </c>
      <c r="L14" s="129" t="s">
        <v>9</v>
      </c>
      <c r="M14" s="129" t="s">
        <v>10</v>
      </c>
      <c r="N14" s="129" t="s">
        <v>11</v>
      </c>
      <c r="O14" s="129" t="s">
        <v>12</v>
      </c>
      <c r="P14" s="130" t="s">
        <v>13</v>
      </c>
      <c r="R14" s="128" t="s">
        <v>7</v>
      </c>
      <c r="S14" s="129" t="s">
        <v>8</v>
      </c>
      <c r="T14" s="129" t="s">
        <v>9</v>
      </c>
      <c r="U14" s="129" t="s">
        <v>10</v>
      </c>
      <c r="V14" s="129" t="s">
        <v>11</v>
      </c>
      <c r="W14" s="129" t="s">
        <v>12</v>
      </c>
      <c r="X14" s="130" t="s">
        <v>13</v>
      </c>
      <c r="Z14" s="103"/>
      <c r="AA14" s="100" t="s">
        <v>32</v>
      </c>
    </row>
    <row r="15" ht="14.4" customHeight="1" spans="2:28">
      <c r="B15" s="79"/>
      <c r="C15" s="79"/>
      <c r="D15" s="79"/>
      <c r="E15" s="79"/>
      <c r="F15" s="79"/>
      <c r="G15" s="73">
        <v>44652</v>
      </c>
      <c r="H15" s="14">
        <v>44653</v>
      </c>
      <c r="J15" s="51">
        <v>44682</v>
      </c>
      <c r="K15" s="80">
        <v>44683</v>
      </c>
      <c r="L15" s="81">
        <v>44684</v>
      </c>
      <c r="M15" s="81">
        <v>44685</v>
      </c>
      <c r="N15" s="81">
        <v>44686</v>
      </c>
      <c r="O15" s="81">
        <v>44687</v>
      </c>
      <c r="P15" s="17">
        <v>44688</v>
      </c>
      <c r="R15" s="70"/>
      <c r="S15" s="72"/>
      <c r="T15" s="72"/>
      <c r="U15" s="73">
        <v>44713</v>
      </c>
      <c r="V15" s="96">
        <v>44714</v>
      </c>
      <c r="W15" s="96">
        <v>44715</v>
      </c>
      <c r="X15" s="14">
        <v>44716</v>
      </c>
      <c r="Z15" s="100" t="s">
        <v>33</v>
      </c>
      <c r="AA15" s="100" t="s">
        <v>34</v>
      </c>
      <c r="AB15" s="100"/>
    </row>
    <row r="16" ht="14.4" customHeight="1" spans="2:28">
      <c r="B16" s="15">
        <v>44654</v>
      </c>
      <c r="C16" s="80">
        <v>44655</v>
      </c>
      <c r="D16" s="81">
        <v>44656</v>
      </c>
      <c r="E16" s="81">
        <v>44657</v>
      </c>
      <c r="F16" s="81">
        <v>44658</v>
      </c>
      <c r="G16" s="81">
        <v>44659</v>
      </c>
      <c r="H16" s="17">
        <v>44660</v>
      </c>
      <c r="J16" s="18">
        <v>44689</v>
      </c>
      <c r="K16" s="82">
        <v>44690</v>
      </c>
      <c r="L16" s="83">
        <v>44691</v>
      </c>
      <c r="M16" s="83">
        <v>44692</v>
      </c>
      <c r="N16" s="83">
        <v>44693</v>
      </c>
      <c r="O16" s="83">
        <v>44694</v>
      </c>
      <c r="P16" s="19">
        <v>44695</v>
      </c>
      <c r="R16" s="15">
        <v>44717</v>
      </c>
      <c r="S16" s="80">
        <v>44718</v>
      </c>
      <c r="T16" s="80">
        <v>44719</v>
      </c>
      <c r="U16" s="80">
        <v>44720</v>
      </c>
      <c r="V16" s="80">
        <v>44721</v>
      </c>
      <c r="W16" s="80">
        <v>44722</v>
      </c>
      <c r="X16" s="17">
        <v>44723</v>
      </c>
      <c r="Z16" s="100" t="s">
        <v>35</v>
      </c>
      <c r="AA16" s="100" t="s">
        <v>36</v>
      </c>
      <c r="AB16" s="100"/>
    </row>
    <row r="17" ht="14.4" customHeight="1" spans="2:28">
      <c r="B17" s="18">
        <v>44661</v>
      </c>
      <c r="C17" s="82">
        <v>44662</v>
      </c>
      <c r="D17" s="83">
        <v>44663</v>
      </c>
      <c r="E17" s="83">
        <v>44664</v>
      </c>
      <c r="F17" s="48">
        <v>44665</v>
      </c>
      <c r="G17" s="45">
        <v>44666</v>
      </c>
      <c r="H17" s="19">
        <v>44667</v>
      </c>
      <c r="J17" s="20">
        <v>44696</v>
      </c>
      <c r="K17" s="82">
        <v>44697</v>
      </c>
      <c r="L17" s="83">
        <v>44698</v>
      </c>
      <c r="M17" s="83">
        <v>44699</v>
      </c>
      <c r="N17" s="83">
        <v>44700</v>
      </c>
      <c r="O17" s="83">
        <v>44701</v>
      </c>
      <c r="P17" s="19">
        <v>44702</v>
      </c>
      <c r="R17" s="18">
        <v>44724</v>
      </c>
      <c r="S17" s="80">
        <v>44725</v>
      </c>
      <c r="T17" s="80">
        <v>44726</v>
      </c>
      <c r="U17" s="80">
        <v>44727</v>
      </c>
      <c r="V17" s="80">
        <v>44728</v>
      </c>
      <c r="W17" s="80">
        <v>44729</v>
      </c>
      <c r="X17" s="19">
        <v>44730</v>
      </c>
      <c r="Z17" s="104" t="s">
        <v>37</v>
      </c>
      <c r="AA17" s="100"/>
      <c r="AB17" s="100"/>
    </row>
    <row r="18" ht="14.4" customHeight="1" spans="2:26">
      <c r="B18" s="20">
        <v>44668</v>
      </c>
      <c r="C18" s="48">
        <v>44669</v>
      </c>
      <c r="D18" s="84">
        <v>44670</v>
      </c>
      <c r="E18" s="84">
        <v>44671</v>
      </c>
      <c r="F18" s="84">
        <v>44672</v>
      </c>
      <c r="G18" s="84">
        <v>44673</v>
      </c>
      <c r="H18" s="21">
        <v>44674</v>
      </c>
      <c r="J18" s="20">
        <v>44703</v>
      </c>
      <c r="K18" s="87">
        <v>44704</v>
      </c>
      <c r="L18" s="84">
        <v>44705</v>
      </c>
      <c r="M18" s="84">
        <v>44706</v>
      </c>
      <c r="N18" s="84">
        <v>44707</v>
      </c>
      <c r="O18" s="84">
        <v>44708</v>
      </c>
      <c r="P18" s="21">
        <v>44709</v>
      </c>
      <c r="R18" s="20">
        <v>44731</v>
      </c>
      <c r="S18" s="80">
        <v>44732</v>
      </c>
      <c r="T18" s="80">
        <v>44733</v>
      </c>
      <c r="U18" s="80">
        <v>44734</v>
      </c>
      <c r="V18" s="80">
        <v>44735</v>
      </c>
      <c r="W18" s="80">
        <v>44736</v>
      </c>
      <c r="X18" s="21">
        <v>44737</v>
      </c>
      <c r="Z18" s="100"/>
    </row>
    <row r="19" ht="14.4" customHeight="1" spans="2:24">
      <c r="B19" s="42">
        <v>44675</v>
      </c>
      <c r="C19" s="85">
        <v>44676</v>
      </c>
      <c r="D19" s="86">
        <v>44677</v>
      </c>
      <c r="E19" s="86">
        <v>44678</v>
      </c>
      <c r="F19" s="86">
        <v>44679</v>
      </c>
      <c r="G19" s="86">
        <v>44680</v>
      </c>
      <c r="H19" s="54">
        <v>44681</v>
      </c>
      <c r="J19" s="42">
        <v>44710</v>
      </c>
      <c r="K19" s="85">
        <v>44711</v>
      </c>
      <c r="L19" s="94">
        <v>44712</v>
      </c>
      <c r="M19" s="89"/>
      <c r="N19" s="89"/>
      <c r="O19" s="89"/>
      <c r="P19" s="89"/>
      <c r="R19" s="42">
        <v>44738</v>
      </c>
      <c r="S19" s="80">
        <v>44739</v>
      </c>
      <c r="T19" s="80">
        <v>44740</v>
      </c>
      <c r="U19" s="80">
        <v>44741</v>
      </c>
      <c r="V19" s="80">
        <v>44742</v>
      </c>
      <c r="W19" s="89"/>
      <c r="X19" s="75"/>
    </row>
    <row r="20" ht="15.6" customHeight="1" spans="2:23">
      <c r="B20" s="78">
        <v>18</v>
      </c>
      <c r="C20" s="77"/>
      <c r="D20" s="77"/>
      <c r="E20" s="77"/>
      <c r="F20" s="77"/>
      <c r="G20" s="77"/>
      <c r="J20" s="77"/>
      <c r="K20" s="77"/>
      <c r="L20" s="77"/>
      <c r="M20" s="77"/>
      <c r="N20" s="77"/>
      <c r="O20" s="77"/>
      <c r="P20" s="77"/>
      <c r="R20" s="78">
        <v>22</v>
      </c>
      <c r="S20" s="77"/>
      <c r="T20" s="77"/>
      <c r="U20" s="77"/>
      <c r="V20" s="77"/>
      <c r="W20" s="77"/>
    </row>
    <row r="21" ht="15.6" customHeight="1" spans="8:27">
      <c r="H21" s="78">
        <f>B20*8</f>
        <v>144</v>
      </c>
      <c r="J21" s="78">
        <v>22</v>
      </c>
      <c r="K21" s="77"/>
      <c r="L21" s="77"/>
      <c r="M21" s="77"/>
      <c r="N21" s="77"/>
      <c r="O21" s="77"/>
      <c r="P21" s="78">
        <f>J21*8</f>
        <v>176</v>
      </c>
      <c r="X21" s="78">
        <f>R20*8</f>
        <v>176</v>
      </c>
      <c r="Z21" s="105"/>
      <c r="AA21" s="100" t="s">
        <v>38</v>
      </c>
    </row>
    <row r="22" ht="14.4" customHeight="1" spans="26:28">
      <c r="Z22" s="106" t="s">
        <v>39</v>
      </c>
      <c r="AA22" s="107"/>
      <c r="AB22" s="107"/>
    </row>
    <row r="23" ht="18.6" customHeight="1" spans="2:28">
      <c r="B23" s="62"/>
      <c r="C23" s="63"/>
      <c r="D23" s="127" t="s">
        <v>40</v>
      </c>
      <c r="E23" s="65"/>
      <c r="F23" s="65"/>
      <c r="G23" s="63"/>
      <c r="H23" s="66"/>
      <c r="J23" s="62"/>
      <c r="K23" s="63"/>
      <c r="L23" s="127" t="s">
        <v>41</v>
      </c>
      <c r="M23" s="65"/>
      <c r="N23" s="65"/>
      <c r="O23" s="63"/>
      <c r="P23" s="66"/>
      <c r="R23" s="62"/>
      <c r="S23" s="63"/>
      <c r="T23" s="127" t="s">
        <v>42</v>
      </c>
      <c r="U23" s="65"/>
      <c r="V23" s="65"/>
      <c r="W23" s="63"/>
      <c r="X23" s="66"/>
      <c r="Z23" s="108"/>
      <c r="AA23" s="108"/>
      <c r="AB23" s="108"/>
    </row>
    <row r="24" ht="14.4" customHeight="1" spans="2:24">
      <c r="B24" s="128" t="s">
        <v>7</v>
      </c>
      <c r="C24" s="129" t="s">
        <v>8</v>
      </c>
      <c r="D24" s="129" t="s">
        <v>9</v>
      </c>
      <c r="E24" s="129" t="s">
        <v>10</v>
      </c>
      <c r="F24" s="129" t="s">
        <v>11</v>
      </c>
      <c r="G24" s="129" t="s">
        <v>12</v>
      </c>
      <c r="H24" s="130" t="s">
        <v>13</v>
      </c>
      <c r="J24" s="128" t="s">
        <v>7</v>
      </c>
      <c r="K24" s="129" t="s">
        <v>8</v>
      </c>
      <c r="L24" s="129" t="s">
        <v>9</v>
      </c>
      <c r="M24" s="129" t="s">
        <v>10</v>
      </c>
      <c r="N24" s="129" t="s">
        <v>11</v>
      </c>
      <c r="O24" s="129" t="s">
        <v>12</v>
      </c>
      <c r="P24" s="130" t="s">
        <v>13</v>
      </c>
      <c r="R24" s="128" t="s">
        <v>7</v>
      </c>
      <c r="S24" s="129" t="s">
        <v>8</v>
      </c>
      <c r="T24" s="129" t="s">
        <v>9</v>
      </c>
      <c r="U24" s="129" t="s">
        <v>10</v>
      </c>
      <c r="V24" s="129" t="s">
        <v>11</v>
      </c>
      <c r="W24" s="129" t="s">
        <v>12</v>
      </c>
      <c r="X24" s="130" t="s">
        <v>13</v>
      </c>
    </row>
    <row r="25" ht="14.4" customHeight="1" spans="2:24">
      <c r="B25" s="70"/>
      <c r="C25" s="71"/>
      <c r="D25" s="71"/>
      <c r="E25" s="72"/>
      <c r="F25" s="72"/>
      <c r="G25" s="73">
        <v>44743</v>
      </c>
      <c r="H25" s="14">
        <v>44744</v>
      </c>
      <c r="J25" s="74"/>
      <c r="K25" s="95">
        <v>44774</v>
      </c>
      <c r="L25" s="96">
        <v>44775</v>
      </c>
      <c r="M25" s="96">
        <v>44776</v>
      </c>
      <c r="N25" s="96">
        <v>44777</v>
      </c>
      <c r="O25" s="96">
        <v>44778</v>
      </c>
      <c r="P25" s="14">
        <v>44779</v>
      </c>
      <c r="R25" s="70"/>
      <c r="S25" s="71"/>
      <c r="T25" s="72"/>
      <c r="U25" s="72"/>
      <c r="V25" s="73">
        <v>44805</v>
      </c>
      <c r="W25" s="96">
        <v>44806</v>
      </c>
      <c r="X25" s="14">
        <v>44807</v>
      </c>
    </row>
    <row r="26" ht="14.4" customHeight="1" spans="2:24">
      <c r="B26" s="15">
        <v>44745</v>
      </c>
      <c r="C26" s="80">
        <v>44746</v>
      </c>
      <c r="D26" s="81">
        <v>44747</v>
      </c>
      <c r="E26" s="81">
        <v>44748</v>
      </c>
      <c r="F26" s="81">
        <v>44749</v>
      </c>
      <c r="G26" s="81">
        <v>44750</v>
      </c>
      <c r="H26" s="17">
        <v>44751</v>
      </c>
      <c r="J26" s="15">
        <v>44780</v>
      </c>
      <c r="K26" s="80">
        <v>44781</v>
      </c>
      <c r="L26" s="81">
        <v>44782</v>
      </c>
      <c r="M26" s="81">
        <v>44783</v>
      </c>
      <c r="N26" s="81">
        <v>44784</v>
      </c>
      <c r="O26" s="81">
        <v>44785</v>
      </c>
      <c r="P26" s="17">
        <v>44786</v>
      </c>
      <c r="R26" s="15">
        <v>44808</v>
      </c>
      <c r="S26" s="80">
        <v>44809</v>
      </c>
      <c r="T26" s="81">
        <v>44810</v>
      </c>
      <c r="U26" s="81">
        <v>44811</v>
      </c>
      <c r="V26" s="81">
        <v>44812</v>
      </c>
      <c r="W26" s="81">
        <v>44813</v>
      </c>
      <c r="X26" s="17">
        <v>44814</v>
      </c>
    </row>
    <row r="27" ht="14.4" customHeight="1" spans="2:24">
      <c r="B27" s="18">
        <v>44752</v>
      </c>
      <c r="C27" s="82">
        <v>44753</v>
      </c>
      <c r="D27" s="83">
        <v>44754</v>
      </c>
      <c r="E27" s="83">
        <v>44755</v>
      </c>
      <c r="F27" s="83">
        <v>44756</v>
      </c>
      <c r="G27" s="83">
        <v>44757</v>
      </c>
      <c r="H27" s="19">
        <v>44758</v>
      </c>
      <c r="J27" s="18">
        <v>44787</v>
      </c>
      <c r="K27" s="46">
        <v>44788</v>
      </c>
      <c r="L27" s="83">
        <v>44789</v>
      </c>
      <c r="M27" s="83">
        <v>44790</v>
      </c>
      <c r="N27" s="83">
        <v>44791</v>
      </c>
      <c r="O27" s="83">
        <v>44792</v>
      </c>
      <c r="P27" s="19">
        <v>44793</v>
      </c>
      <c r="R27" s="18">
        <v>44815</v>
      </c>
      <c r="S27" s="82">
        <v>44816</v>
      </c>
      <c r="T27" s="83">
        <v>44817</v>
      </c>
      <c r="U27" s="83">
        <v>44818</v>
      </c>
      <c r="V27" s="83">
        <v>44819</v>
      </c>
      <c r="W27" s="83">
        <v>44820</v>
      </c>
      <c r="X27" s="19">
        <v>44821</v>
      </c>
    </row>
    <row r="28" ht="14.4" customHeight="1" spans="2:27">
      <c r="B28" s="20">
        <v>44759</v>
      </c>
      <c r="C28" s="87">
        <v>44760</v>
      </c>
      <c r="D28" s="84">
        <v>44761</v>
      </c>
      <c r="E28" s="84">
        <v>44762</v>
      </c>
      <c r="F28" s="84">
        <v>44763</v>
      </c>
      <c r="G28" s="84">
        <v>44764</v>
      </c>
      <c r="H28" s="21">
        <v>44765</v>
      </c>
      <c r="J28" s="20">
        <v>44794</v>
      </c>
      <c r="K28" s="87">
        <v>44795</v>
      </c>
      <c r="L28" s="84">
        <v>44796</v>
      </c>
      <c r="M28" s="84">
        <v>44797</v>
      </c>
      <c r="N28" s="84">
        <v>44798</v>
      </c>
      <c r="O28" s="84">
        <v>44799</v>
      </c>
      <c r="P28" s="21">
        <v>44800</v>
      </c>
      <c r="R28" s="20">
        <v>44822</v>
      </c>
      <c r="S28" s="87">
        <v>44823</v>
      </c>
      <c r="T28" s="84">
        <v>44824</v>
      </c>
      <c r="U28" s="84">
        <v>44825</v>
      </c>
      <c r="V28" s="84">
        <v>44826</v>
      </c>
      <c r="W28" s="84">
        <v>44827</v>
      </c>
      <c r="X28" s="21">
        <v>44828</v>
      </c>
      <c r="AA28" s="100"/>
    </row>
    <row r="29" ht="14.4" customHeight="1" spans="2:24">
      <c r="B29" s="42">
        <v>44766</v>
      </c>
      <c r="C29" s="48">
        <v>44767</v>
      </c>
      <c r="D29" s="86">
        <v>44768</v>
      </c>
      <c r="E29" s="84">
        <v>44769</v>
      </c>
      <c r="F29" s="84">
        <v>44770</v>
      </c>
      <c r="G29" s="86">
        <v>44771</v>
      </c>
      <c r="H29" s="49">
        <v>44772</v>
      </c>
      <c r="J29" s="42">
        <v>44801</v>
      </c>
      <c r="K29" s="85">
        <v>44802</v>
      </c>
      <c r="L29" s="86">
        <v>44803</v>
      </c>
      <c r="M29" s="94">
        <v>44804</v>
      </c>
      <c r="N29" s="74"/>
      <c r="O29" s="74"/>
      <c r="P29" s="75"/>
      <c r="R29" s="42">
        <v>44829</v>
      </c>
      <c r="S29" s="85">
        <v>44830</v>
      </c>
      <c r="T29" s="86">
        <v>44831</v>
      </c>
      <c r="U29" s="86">
        <v>44832</v>
      </c>
      <c r="V29" s="86">
        <v>44833</v>
      </c>
      <c r="W29" s="94">
        <v>44834</v>
      </c>
      <c r="X29" s="75"/>
    </row>
    <row r="30" ht="15.6" customHeight="1" spans="2:24">
      <c r="B30" s="50">
        <v>44773</v>
      </c>
      <c r="C30" s="74"/>
      <c r="D30" s="74"/>
      <c r="E30" s="74"/>
      <c r="F30" s="74"/>
      <c r="G30" s="74"/>
      <c r="H30" s="78">
        <f>B31*8</f>
        <v>160</v>
      </c>
      <c r="J30" s="78">
        <v>22</v>
      </c>
      <c r="K30" s="77"/>
      <c r="L30" s="77"/>
      <c r="M30" s="77"/>
      <c r="N30" s="77"/>
      <c r="O30" s="77"/>
      <c r="P30" s="78">
        <f>J30*8</f>
        <v>176</v>
      </c>
      <c r="R30" s="78">
        <v>22</v>
      </c>
      <c r="S30" s="77"/>
      <c r="T30" s="77"/>
      <c r="U30" s="77"/>
      <c r="V30" s="77"/>
      <c r="W30" s="77"/>
      <c r="X30" s="78">
        <f>R30*8</f>
        <v>176</v>
      </c>
    </row>
    <row r="31" ht="16.2" customHeight="1" spans="2:2">
      <c r="B31" s="78">
        <v>20</v>
      </c>
    </row>
    <row r="32" ht="17.4" customHeight="1" spans="2:29">
      <c r="B32" s="62"/>
      <c r="C32" s="63"/>
      <c r="D32" s="127" t="s">
        <v>43</v>
      </c>
      <c r="E32" s="65"/>
      <c r="F32" s="65"/>
      <c r="G32" s="63"/>
      <c r="H32" s="66"/>
      <c r="J32" s="62"/>
      <c r="K32" s="63"/>
      <c r="L32" s="127" t="s">
        <v>44</v>
      </c>
      <c r="M32" s="65"/>
      <c r="N32" s="65"/>
      <c r="O32" s="63"/>
      <c r="P32" s="66"/>
      <c r="R32" s="62"/>
      <c r="S32" s="63"/>
      <c r="T32" s="127" t="s">
        <v>45</v>
      </c>
      <c r="U32" s="65"/>
      <c r="V32" s="65"/>
      <c r="W32" s="63"/>
      <c r="X32" s="66"/>
      <c r="Z32" s="109">
        <f>H11+P11+X11+H21+P21+X21+H30+P30+X30+H40+P40+X40</f>
        <v>1984</v>
      </c>
      <c r="AA32" s="110" t="s">
        <v>46</v>
      </c>
      <c r="AB32" s="110"/>
      <c r="AC32" s="111"/>
    </row>
    <row r="33" ht="14.4" customHeight="1" spans="2:29">
      <c r="B33" s="128" t="s">
        <v>7</v>
      </c>
      <c r="C33" s="129" t="s">
        <v>8</v>
      </c>
      <c r="D33" s="129" t="s">
        <v>9</v>
      </c>
      <c r="E33" s="129" t="s">
        <v>10</v>
      </c>
      <c r="F33" s="129" t="s">
        <v>11</v>
      </c>
      <c r="G33" s="129" t="s">
        <v>12</v>
      </c>
      <c r="H33" s="130" t="s">
        <v>13</v>
      </c>
      <c r="J33" s="128" t="s">
        <v>7</v>
      </c>
      <c r="K33" s="129" t="s">
        <v>8</v>
      </c>
      <c r="L33" s="129" t="s">
        <v>9</v>
      </c>
      <c r="M33" s="129" t="s">
        <v>10</v>
      </c>
      <c r="N33" s="129" t="s">
        <v>11</v>
      </c>
      <c r="O33" s="129" t="s">
        <v>12</v>
      </c>
      <c r="P33" s="130" t="s">
        <v>13</v>
      </c>
      <c r="R33" s="128" t="s">
        <v>7</v>
      </c>
      <c r="S33" s="129" t="s">
        <v>8</v>
      </c>
      <c r="T33" s="129" t="s">
        <v>9</v>
      </c>
      <c r="U33" s="129" t="s">
        <v>10</v>
      </c>
      <c r="V33" s="129" t="s">
        <v>11</v>
      </c>
      <c r="W33" s="129" t="s">
        <v>12</v>
      </c>
      <c r="X33" s="130" t="s">
        <v>13</v>
      </c>
      <c r="Z33" s="112">
        <v>1752</v>
      </c>
      <c r="AA33" s="113" t="s">
        <v>47</v>
      </c>
      <c r="AB33" s="113"/>
      <c r="AC33" s="114"/>
    </row>
    <row r="34" ht="14.4" customHeight="1" spans="2:29">
      <c r="B34" s="70"/>
      <c r="C34" s="71"/>
      <c r="D34" s="71"/>
      <c r="E34" s="71"/>
      <c r="F34" s="72"/>
      <c r="G34" s="72"/>
      <c r="H34" s="44">
        <v>44835</v>
      </c>
      <c r="J34" s="79"/>
      <c r="K34" s="79"/>
      <c r="L34" s="41">
        <v>44866</v>
      </c>
      <c r="M34" s="96">
        <v>44867</v>
      </c>
      <c r="N34" s="96">
        <v>44868</v>
      </c>
      <c r="O34" s="96">
        <v>44869</v>
      </c>
      <c r="P34" s="14">
        <v>44870</v>
      </c>
      <c r="R34" s="70"/>
      <c r="S34" s="71"/>
      <c r="T34" s="72"/>
      <c r="U34" s="72"/>
      <c r="V34" s="73">
        <v>44896</v>
      </c>
      <c r="W34" s="96">
        <v>44897</v>
      </c>
      <c r="X34" s="14">
        <v>44898</v>
      </c>
      <c r="Z34" s="115">
        <f>Z32-Z33</f>
        <v>232</v>
      </c>
      <c r="AA34" s="113" t="s">
        <v>48</v>
      </c>
      <c r="AB34" s="113"/>
      <c r="AC34" s="114"/>
    </row>
    <row r="35" ht="15" customHeight="1" spans="2:29">
      <c r="B35" s="15">
        <v>44836</v>
      </c>
      <c r="C35" s="80">
        <v>44837</v>
      </c>
      <c r="D35" s="81">
        <v>44838</v>
      </c>
      <c r="E35" s="81">
        <v>44839</v>
      </c>
      <c r="F35" s="81">
        <v>44840</v>
      </c>
      <c r="G35" s="81">
        <v>44841</v>
      </c>
      <c r="H35" s="17">
        <v>44842</v>
      </c>
      <c r="J35" s="15">
        <v>44871</v>
      </c>
      <c r="K35" s="80">
        <v>44872</v>
      </c>
      <c r="L35" s="81">
        <v>44873</v>
      </c>
      <c r="M35" s="81">
        <v>44874</v>
      </c>
      <c r="N35" s="81">
        <v>44875</v>
      </c>
      <c r="O35" s="81">
        <v>44876</v>
      </c>
      <c r="P35" s="17">
        <v>44877</v>
      </c>
      <c r="R35" s="15">
        <v>44899</v>
      </c>
      <c r="S35" s="80">
        <v>44900</v>
      </c>
      <c r="T35" s="16">
        <v>44901</v>
      </c>
      <c r="U35" s="81">
        <v>44902</v>
      </c>
      <c r="V35" s="16">
        <v>44903</v>
      </c>
      <c r="W35" s="81">
        <v>44904</v>
      </c>
      <c r="X35" s="17">
        <v>44905</v>
      </c>
      <c r="Z35" s="116">
        <f>Z34/8</f>
        <v>29</v>
      </c>
      <c r="AA35" s="117" t="s">
        <v>49</v>
      </c>
      <c r="AB35" s="117"/>
      <c r="AC35" s="118"/>
    </row>
    <row r="36" ht="14.4" customHeight="1" spans="2:24">
      <c r="B36" s="18">
        <v>44843</v>
      </c>
      <c r="C36" s="82">
        <v>44844</v>
      </c>
      <c r="D36" s="83">
        <v>44845</v>
      </c>
      <c r="E36" s="45">
        <v>44846</v>
      </c>
      <c r="F36" s="83">
        <v>44847</v>
      </c>
      <c r="G36" s="83">
        <v>44848</v>
      </c>
      <c r="H36" s="19">
        <v>44849</v>
      </c>
      <c r="J36" s="18">
        <v>44878</v>
      </c>
      <c r="K36" s="82">
        <v>44879</v>
      </c>
      <c r="L36" s="83">
        <v>44880</v>
      </c>
      <c r="M36" s="83">
        <v>44881</v>
      </c>
      <c r="N36" s="83">
        <v>44882</v>
      </c>
      <c r="O36" s="83">
        <v>44883</v>
      </c>
      <c r="P36" s="19">
        <v>44884</v>
      </c>
      <c r="R36" s="18">
        <v>44906</v>
      </c>
      <c r="S36" s="82">
        <v>44907</v>
      </c>
      <c r="T36" s="83">
        <v>44908</v>
      </c>
      <c r="U36" s="83">
        <v>44909</v>
      </c>
      <c r="V36" s="83">
        <v>44910</v>
      </c>
      <c r="W36" s="83">
        <v>44911</v>
      </c>
      <c r="X36" s="19">
        <v>44912</v>
      </c>
    </row>
    <row r="37" ht="14.4" customHeight="1" spans="2:24">
      <c r="B37" s="20">
        <v>44850</v>
      </c>
      <c r="C37" s="82">
        <v>44851</v>
      </c>
      <c r="D37" s="83">
        <v>44852</v>
      </c>
      <c r="E37" s="83">
        <v>44853</v>
      </c>
      <c r="F37" s="83">
        <v>44854</v>
      </c>
      <c r="G37" s="83">
        <v>44855</v>
      </c>
      <c r="H37" s="19">
        <v>44856</v>
      </c>
      <c r="J37" s="20">
        <v>44885</v>
      </c>
      <c r="K37" s="87">
        <v>44886</v>
      </c>
      <c r="L37" s="84">
        <v>44887</v>
      </c>
      <c r="M37" s="84">
        <v>44888</v>
      </c>
      <c r="N37" s="84">
        <v>44889</v>
      </c>
      <c r="O37" s="84">
        <v>44890</v>
      </c>
      <c r="P37" s="21">
        <v>44891</v>
      </c>
      <c r="R37" s="20">
        <v>44913</v>
      </c>
      <c r="S37" s="87">
        <v>44914</v>
      </c>
      <c r="T37" s="84">
        <v>44915</v>
      </c>
      <c r="U37" s="84">
        <v>44916</v>
      </c>
      <c r="V37" s="84">
        <v>44917</v>
      </c>
      <c r="W37" s="84">
        <v>44918</v>
      </c>
      <c r="X37" s="21">
        <v>44919</v>
      </c>
    </row>
    <row r="38" ht="14.4" customHeight="1" spans="2:24">
      <c r="B38" s="20">
        <v>44857</v>
      </c>
      <c r="C38" s="87">
        <v>44858</v>
      </c>
      <c r="D38" s="84">
        <v>44859</v>
      </c>
      <c r="E38" s="84">
        <v>44860</v>
      </c>
      <c r="F38" s="84">
        <v>44861</v>
      </c>
      <c r="G38" s="84">
        <v>44862</v>
      </c>
      <c r="H38" s="21">
        <v>44863</v>
      </c>
      <c r="J38" s="42">
        <v>44892</v>
      </c>
      <c r="K38" s="85">
        <v>44893</v>
      </c>
      <c r="L38" s="43">
        <v>44894</v>
      </c>
      <c r="M38" s="94">
        <v>44895</v>
      </c>
      <c r="N38" s="74"/>
      <c r="O38" s="74"/>
      <c r="P38" s="75"/>
      <c r="R38" s="22">
        <v>44920</v>
      </c>
      <c r="S38" s="22">
        <v>44921</v>
      </c>
      <c r="T38" s="86">
        <v>44922</v>
      </c>
      <c r="U38" s="86">
        <v>44923</v>
      </c>
      <c r="V38" s="86">
        <v>44924</v>
      </c>
      <c r="W38" s="86">
        <v>44925</v>
      </c>
      <c r="X38" s="54">
        <v>44926</v>
      </c>
    </row>
    <row r="39" ht="15.6" customHeight="1" spans="2:23">
      <c r="B39" s="42">
        <v>44864</v>
      </c>
      <c r="C39" s="88">
        <v>44865</v>
      </c>
      <c r="D39" s="89"/>
      <c r="E39" s="74"/>
      <c r="F39" s="74"/>
      <c r="G39" s="74"/>
      <c r="H39" s="75"/>
      <c r="J39" s="78">
        <v>20</v>
      </c>
      <c r="K39" s="77"/>
      <c r="L39" s="77"/>
      <c r="M39" s="77"/>
      <c r="N39" s="77"/>
      <c r="O39" s="77"/>
      <c r="R39" s="78">
        <v>19</v>
      </c>
      <c r="S39" s="77"/>
      <c r="T39" s="77"/>
      <c r="U39" s="77"/>
      <c r="V39" s="77"/>
      <c r="W39" s="77"/>
    </row>
    <row r="40" ht="15.6" customHeight="1" spans="2:29">
      <c r="B40" s="78">
        <v>20</v>
      </c>
      <c r="C40" s="77"/>
      <c r="D40" s="77"/>
      <c r="E40" s="77"/>
      <c r="F40" s="77"/>
      <c r="G40" s="77"/>
      <c r="H40" s="78">
        <f>B40*8</f>
        <v>160</v>
      </c>
      <c r="P40" s="78">
        <f>J39*8</f>
        <v>160</v>
      </c>
      <c r="X40" s="78">
        <f>R39*8</f>
        <v>152</v>
      </c>
      <c r="AA40" s="119" t="s">
        <v>50</v>
      </c>
      <c r="AB40" s="119"/>
      <c r="AC40" s="119"/>
    </row>
    <row r="41" ht="15.6" customHeight="1" spans="26:29">
      <c r="Z41" s="120"/>
      <c r="AA41" s="121" t="s">
        <v>51</v>
      </c>
      <c r="AB41" s="121" t="s">
        <v>52</v>
      </c>
      <c r="AC41" s="121" t="s">
        <v>53</v>
      </c>
    </row>
    <row r="42" ht="15.6" customHeight="1" spans="26:29">
      <c r="Z42" s="122" t="s">
        <v>54</v>
      </c>
      <c r="AA42" s="121" t="s">
        <v>55</v>
      </c>
      <c r="AB42" s="121" t="s">
        <v>56</v>
      </c>
      <c r="AC42" s="123"/>
    </row>
    <row r="43" ht="15.6" customHeight="1" spans="26:29">
      <c r="Z43" s="124">
        <v>1</v>
      </c>
      <c r="AA43" s="123" t="s">
        <v>57</v>
      </c>
      <c r="AB43" s="123" t="s">
        <v>57</v>
      </c>
      <c r="AC43" s="123" t="s">
        <v>57</v>
      </c>
    </row>
    <row r="44" ht="15.6" customHeight="1" spans="26:29">
      <c r="Z44" s="125">
        <v>2</v>
      </c>
      <c r="AA44" s="123" t="s">
        <v>58</v>
      </c>
      <c r="AB44" s="123" t="s">
        <v>58</v>
      </c>
      <c r="AC44" s="123" t="s">
        <v>58</v>
      </c>
    </row>
    <row r="45" ht="15.6" customHeight="1" spans="26:29">
      <c r="Z45" s="121">
        <v>3</v>
      </c>
      <c r="AA45" s="123" t="s">
        <v>59</v>
      </c>
      <c r="AB45" s="123" t="s">
        <v>59</v>
      </c>
      <c r="AC45" s="123" t="s">
        <v>59</v>
      </c>
    </row>
    <row r="46" ht="15.6" customHeight="1" spans="26:29">
      <c r="Z46" s="121"/>
      <c r="AA46" s="126"/>
      <c r="AB46" s="126"/>
      <c r="AC46" s="123"/>
    </row>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1" sqref="G41:G45"/>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109</v>
      </c>
      <c r="G11" s="7"/>
      <c r="H11" s="7"/>
    </row>
    <row r="14" ht="14.4" customHeight="1" spans="3:9">
      <c r="C14" s="9" t="s">
        <v>80</v>
      </c>
      <c r="E14" s="9" t="s">
        <v>81</v>
      </c>
      <c r="G14" s="10" t="s">
        <v>82</v>
      </c>
      <c r="I14" s="39" t="s">
        <v>83</v>
      </c>
    </row>
    <row r="15" ht="14.4" customHeight="1" spans="2:9">
      <c r="B15" s="10" t="s">
        <v>84</v>
      </c>
      <c r="C15" s="9" t="s">
        <v>85</v>
      </c>
      <c r="E15" s="9" t="s">
        <v>86</v>
      </c>
      <c r="G15" s="11"/>
      <c r="I15" s="40">
        <f>'8'!I15-((G49-G47))/8</f>
        <v>-28</v>
      </c>
    </row>
    <row r="16" ht="14.4" customHeight="1" spans="2:7">
      <c r="B16" s="12">
        <v>1</v>
      </c>
      <c r="C16" s="137" t="n">
        <v>0.3333333333333333</v>
      </c>
      <c r="E16" s="137" t="n">
        <v>0.7083333333333334</v>
      </c>
      <c r="G16" s="11">
        <f t="shared" ref="G16:G24" si="0">IF((E16-C16)*24&lt;=4,(E16-C16)*24,(E16-C16)*24-1)</f>
        <v>0</v>
      </c>
    </row>
    <row r="17" ht="14.4" customHeight="1" spans="2:7">
      <c r="B17" s="12">
        <v>2</v>
      </c>
      <c r="C17" s="137" t="n">
        <v>0.3333333333333333</v>
      </c>
      <c r="E17" s="137" t="n">
        <v>0.7083333333333334</v>
      </c>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7" t="n">
        <v>0.3333333333333333</v>
      </c>
      <c r="E20" s="137" t="n">
        <v>0.7083333333333334</v>
      </c>
      <c r="G20" s="11">
        <f t="shared" si="0"/>
        <v>0</v>
      </c>
    </row>
    <row r="21" ht="14.4" customHeight="1" spans="2:7">
      <c r="B21" s="12">
        <v>6</v>
      </c>
      <c r="C21" s="137" t="n">
        <v>0.3333333333333333</v>
      </c>
      <c r="E21" s="137" t="n">
        <v>0.7083333333333334</v>
      </c>
      <c r="G21" s="11">
        <f t="shared" si="0"/>
        <v>0</v>
      </c>
    </row>
    <row r="22" ht="14.4" customHeight="1" spans="2:7">
      <c r="B22" s="12">
        <v>7</v>
      </c>
      <c r="C22" s="137" t="n">
        <v>0.3333333333333333</v>
      </c>
      <c r="E22" s="137" t="n">
        <v>0.7083333333333334</v>
      </c>
      <c r="G22" s="11">
        <f t="shared" si="0"/>
        <v>0</v>
      </c>
    </row>
    <row r="23" ht="14.4" customHeight="1" spans="2:7">
      <c r="B23" s="12">
        <v>8</v>
      </c>
      <c r="C23" s="137" t="n">
        <v>0.3333333333333333</v>
      </c>
      <c r="E23" s="137" t="n">
        <v>0.7083333333333334</v>
      </c>
      <c r="G23" s="11">
        <f t="shared" si="0"/>
        <v>0</v>
      </c>
    </row>
    <row r="24" ht="14.4" customHeight="1" spans="2:7">
      <c r="B24" s="12">
        <v>9</v>
      </c>
      <c r="C24" s="137" t="n">
        <v>0.3333333333333333</v>
      </c>
      <c r="E24" s="137" t="n">
        <v>0.7083333333333334</v>
      </c>
      <c r="G24" s="11">
        <f t="shared" si="0"/>
        <v>0</v>
      </c>
    </row>
    <row r="25" ht="14.4" customHeight="1" spans="2:7">
      <c r="B25" s="17">
        <v>10</v>
      </c>
      <c r="C25" s="17"/>
      <c r="E25" s="17"/>
      <c r="G25" s="17" t="s">
        <v>87</v>
      </c>
    </row>
    <row r="26" ht="14.4" customHeight="1" spans="2:7">
      <c r="B26" s="18">
        <v>11</v>
      </c>
      <c r="C26" s="18"/>
      <c r="E26" s="18"/>
      <c r="G26" s="18" t="s">
        <v>87</v>
      </c>
    </row>
    <row r="27" ht="14.4" customHeight="1" spans="2:7">
      <c r="B27" s="12">
        <v>12</v>
      </c>
      <c r="C27" s="137" t="n">
        <v>0.3333333333333333</v>
      </c>
      <c r="E27" s="137" t="n">
        <v>0.7083333333333334</v>
      </c>
      <c r="G27" s="11">
        <f t="shared" ref="G27:G31" si="1">IF((E27-C27)*24&lt;=4,(E27-C27)*24,(E27-C27)*24-1)</f>
        <v>0</v>
      </c>
    </row>
    <row r="28" ht="14.4" customHeight="1" spans="2:7">
      <c r="B28" s="12">
        <v>13</v>
      </c>
      <c r="C28" s="137" t="n">
        <v>0.3333333333333333</v>
      </c>
      <c r="E28" s="137" t="n">
        <v>0.7083333333333334</v>
      </c>
      <c r="G28" s="11">
        <f t="shared" si="1"/>
        <v>0</v>
      </c>
    </row>
    <row r="29" ht="14.4" customHeight="1" spans="2:7">
      <c r="B29" s="12">
        <v>14</v>
      </c>
      <c r="C29" s="137" t="n">
        <v>0.3333333333333333</v>
      </c>
      <c r="E29" s="137" t="n">
        <v>0.7083333333333334</v>
      </c>
      <c r="G29" s="11">
        <f t="shared" si="1"/>
        <v>0</v>
      </c>
    </row>
    <row r="30" ht="14.4" customHeight="1" spans="2:7">
      <c r="B30" s="12">
        <v>15</v>
      </c>
      <c r="C30" s="137" t="n">
        <v>0.3333333333333333</v>
      </c>
      <c r="E30" s="137" t="n">
        <v>0.7083333333333334</v>
      </c>
      <c r="G30" s="11">
        <f t="shared" si="1"/>
        <v>0</v>
      </c>
    </row>
    <row r="31" ht="14.4" customHeight="1" spans="2:7">
      <c r="B31" s="12">
        <v>16</v>
      </c>
      <c r="C31" s="137" t="n">
        <v>0.3333333333333333</v>
      </c>
      <c r="E31" s="137" t="n">
        <v>0.7083333333333334</v>
      </c>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42">
        <v>25</v>
      </c>
      <c r="C40" s="42"/>
      <c r="E40" s="42"/>
      <c r="G40" s="42" t="s">
        <v>87</v>
      </c>
    </row>
    <row r="41" ht="14.4" customHeight="1" spans="2:7">
      <c r="B41" s="12">
        <v>26</v>
      </c>
      <c r="C41" s="13"/>
      <c r="E41" s="13"/>
      <c r="G41" s="11">
        <f t="shared" ref="G41:G45" si="3">IF((E41-C41)*24&lt;=4,(E41-C41)*24,(E41-C41)*24-1)</f>
        <v>0</v>
      </c>
    </row>
    <row r="42" ht="14.4" customHeight="1" spans="2:7">
      <c r="B42" s="12">
        <v>27</v>
      </c>
      <c r="C42" s="13"/>
      <c r="E42" s="13"/>
      <c r="G42" s="11">
        <f t="shared" si="3"/>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7" ht="14.4" customHeight="1" spans="5:7">
      <c r="E47" s="23"/>
      <c r="G47" s="24">
        <f>SUMIF(G16:G46,"&lt;&gt;Vacaciones")+(COUNTIF(G16:G46,"Baja")+COUNTIF(G16:G46,"Vacaciones Anteriores")+(COUNTIF(G16:G46,"Medio Dia"))/2)*8</f>
        <v>0</v>
      </c>
    </row>
    <row r="49" ht="14.4" customHeight="1" spans="7:7">
      <c r="G49" s="24">
        <f>('2022'!X30*8)/8</f>
        <v>176</v>
      </c>
    </row>
    <row r="51" ht="14.4" customHeight="1" spans="2:5">
      <c r="B51" s="25" t="s">
        <v>89</v>
      </c>
      <c r="E51" s="26" t="s">
        <v>90</v>
      </c>
    </row>
    <row r="54" ht="14.4" customHeight="1" spans="2:7">
      <c r="B54" s="25" t="s">
        <v>91</v>
      </c>
      <c r="C54" s="27">
        <v>30</v>
      </c>
      <c r="D54" s="28" t="s">
        <v>92</v>
      </c>
      <c r="E54" s="29" t="s">
        <v>110</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6" sqref="G46"/>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111</v>
      </c>
      <c r="G11" s="7"/>
      <c r="H11" s="7"/>
    </row>
    <row r="14" ht="14.4" customHeight="1" spans="3:9">
      <c r="C14" s="9" t="s">
        <v>80</v>
      </c>
      <c r="E14" s="9" t="s">
        <v>81</v>
      </c>
      <c r="G14" s="10" t="s">
        <v>82</v>
      </c>
      <c r="I14" s="39" t="s">
        <v>83</v>
      </c>
    </row>
    <row r="15" ht="14.4" customHeight="1" spans="2:9">
      <c r="B15" s="10" t="s">
        <v>84</v>
      </c>
      <c r="C15" s="9" t="s">
        <v>85</v>
      </c>
      <c r="E15" s="9" t="s">
        <v>86</v>
      </c>
      <c r="G15" s="11"/>
      <c r="I15" s="40">
        <f>'9'!I15-((G49-G47))/8</f>
        <v>-48</v>
      </c>
    </row>
    <row r="16" ht="14.4" customHeight="1" spans="2:7">
      <c r="B16" s="44">
        <v>1</v>
      </c>
      <c r="C16" s="44"/>
      <c r="E16" s="44"/>
      <c r="G16" s="44" t="s">
        <v>87</v>
      </c>
    </row>
    <row r="17" ht="14.4" customHeight="1" spans="2:7">
      <c r="B17" s="15">
        <v>2</v>
      </c>
      <c r="C17" s="15"/>
      <c r="E17" s="15"/>
      <c r="G17" s="15" t="s">
        <v>87</v>
      </c>
    </row>
    <row r="18" ht="14.4" customHeight="1" spans="2:7">
      <c r="B18" s="12">
        <v>3</v>
      </c>
      <c r="C18" s="13"/>
      <c r="E18" s="13"/>
      <c r="G18" s="11">
        <f t="shared" ref="G18:G22" si="0">IF((E18-C18)*24&lt;=4,(E18-C18)*24,(E18-C18)*24-1)</f>
        <v>0</v>
      </c>
    </row>
    <row r="19" ht="14.4" customHeight="1" spans="2:7">
      <c r="B19" s="12">
        <v>4</v>
      </c>
      <c r="C19" s="13"/>
      <c r="E19" s="13"/>
      <c r="G19" s="11">
        <f t="shared" si="0"/>
        <v>0</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7">
        <v>8</v>
      </c>
      <c r="C23" s="17"/>
      <c r="E23" s="17"/>
      <c r="G23" s="17" t="s">
        <v>87</v>
      </c>
    </row>
    <row r="24" ht="14.4" customHeight="1" spans="2:7">
      <c r="B24" s="18">
        <v>9</v>
      </c>
      <c r="C24" s="18"/>
      <c r="E24" s="18"/>
      <c r="G24" s="18" t="s">
        <v>87</v>
      </c>
    </row>
    <row r="25" ht="14.4" customHeight="1" spans="2:7">
      <c r="B25" s="12">
        <v>10</v>
      </c>
      <c r="C25" s="13"/>
      <c r="E25" s="13"/>
      <c r="G25" s="11">
        <f t="shared" ref="G25:G29" si="1">IF((E25-C25)*24&lt;=4,(E25-C25)*24,(E25-C25)*24-1)</f>
        <v>0</v>
      </c>
    </row>
    <row r="26" ht="14.4" customHeight="1" spans="2:7">
      <c r="B26" s="12">
        <v>11</v>
      </c>
      <c r="C26" s="13"/>
      <c r="E26" s="13"/>
      <c r="G26" s="11">
        <f t="shared" si="1"/>
        <v>0</v>
      </c>
    </row>
    <row r="27" ht="14.4" customHeight="1" spans="2:7">
      <c r="B27" s="45">
        <v>12</v>
      </c>
      <c r="C27" s="45"/>
      <c r="E27" s="45"/>
      <c r="G27" s="45" t="s">
        <v>87</v>
      </c>
    </row>
    <row r="28" ht="14.4" customHeight="1" spans="2:7">
      <c r="B28" s="12">
        <v>13</v>
      </c>
      <c r="C28" s="13"/>
      <c r="E28" s="13"/>
      <c r="G28" s="11">
        <f t="shared" si="1"/>
        <v>0</v>
      </c>
    </row>
    <row r="29" ht="14.4" customHeight="1" spans="2:7">
      <c r="B29" s="12">
        <v>14</v>
      </c>
      <c r="C29" s="13"/>
      <c r="E29" s="13"/>
      <c r="G29" s="11">
        <f t="shared" si="1"/>
        <v>0</v>
      </c>
    </row>
    <row r="30" ht="14.4" customHeight="1" spans="2:7">
      <c r="B30" s="19">
        <v>15</v>
      </c>
      <c r="C30" s="19"/>
      <c r="E30" s="19"/>
      <c r="G30" s="19" t="s">
        <v>87</v>
      </c>
    </row>
    <row r="31" ht="14.4" customHeight="1" spans="2:7">
      <c r="B31" s="20">
        <v>16</v>
      </c>
      <c r="C31" s="20"/>
      <c r="E31" s="20"/>
      <c r="G31" s="20" t="s">
        <v>87</v>
      </c>
    </row>
    <row r="32" ht="14.4" customHeight="1" spans="2:7">
      <c r="B32" s="12">
        <v>17</v>
      </c>
      <c r="C32" s="13"/>
      <c r="E32" s="13"/>
      <c r="G32" s="11">
        <f t="shared" ref="G32:G36" si="2">IF((E32-C32)*24&lt;=4,(E32-C32)*24,(E32-C32)*24-1)</f>
        <v>0</v>
      </c>
    </row>
    <row r="33" ht="14.4" customHeight="1" spans="2:7">
      <c r="B33" s="12">
        <v>18</v>
      </c>
      <c r="C33" s="13"/>
      <c r="E33" s="13"/>
      <c r="G33" s="11">
        <f t="shared" si="2"/>
        <v>0</v>
      </c>
    </row>
    <row r="34" ht="14.4" customHeight="1" spans="2:7">
      <c r="B34" s="12">
        <v>19</v>
      </c>
      <c r="C34" s="13"/>
      <c r="E34" s="13"/>
      <c r="G34" s="11">
        <f t="shared" si="2"/>
        <v>0</v>
      </c>
    </row>
    <row r="35" ht="14.4" customHeight="1" spans="2:7">
      <c r="B35" s="12">
        <v>20</v>
      </c>
      <c r="C35" s="13"/>
      <c r="E35" s="13"/>
      <c r="G35" s="11">
        <f t="shared" si="2"/>
        <v>0</v>
      </c>
    </row>
    <row r="36" ht="14.4" customHeight="1" spans="2:7">
      <c r="B36" s="12">
        <v>21</v>
      </c>
      <c r="C36" s="13"/>
      <c r="E36" s="13"/>
      <c r="G36" s="11">
        <f t="shared" si="2"/>
        <v>0</v>
      </c>
    </row>
    <row r="37" ht="14.4" customHeight="1" spans="2:7">
      <c r="B37" s="19">
        <v>22</v>
      </c>
      <c r="C37" s="19"/>
      <c r="E37" s="19"/>
      <c r="G37" s="19" t="s">
        <v>87</v>
      </c>
    </row>
    <row r="38" ht="14.4" customHeight="1" spans="2:7">
      <c r="B38" s="20">
        <v>23</v>
      </c>
      <c r="C38" s="20"/>
      <c r="E38" s="20"/>
      <c r="G38" s="20" t="s">
        <v>87</v>
      </c>
    </row>
    <row r="39" ht="14.4" customHeight="1" spans="2:7">
      <c r="B39" s="12">
        <v>24</v>
      </c>
      <c r="C39" s="13"/>
      <c r="E39" s="13"/>
      <c r="G39" s="11">
        <f t="shared" ref="G39:G43" si="3">IF((E39-C39)*24&lt;=4,(E39-C39)*24,(E39-C39)*24-1)</f>
        <v>0</v>
      </c>
    </row>
    <row r="40" ht="14.4" customHeight="1" spans="2:7">
      <c r="B40" s="12">
        <v>25</v>
      </c>
      <c r="C40" s="13"/>
      <c r="E40" s="13"/>
      <c r="G40" s="11">
        <f t="shared" si="3"/>
        <v>0</v>
      </c>
    </row>
    <row r="41" ht="14.4" customHeight="1" spans="2:7">
      <c r="B41" s="12">
        <v>26</v>
      </c>
      <c r="C41" s="13"/>
      <c r="E41" s="13"/>
      <c r="G41" s="11">
        <f t="shared" si="3"/>
        <v>0</v>
      </c>
    </row>
    <row r="42" ht="14.4" customHeight="1" spans="2:7">
      <c r="B42" s="12">
        <v>27</v>
      </c>
      <c r="C42" s="13"/>
      <c r="E42" s="13"/>
      <c r="G42" s="11">
        <f t="shared" si="3"/>
        <v>0</v>
      </c>
    </row>
    <row r="43" ht="14.4" customHeight="1" spans="2:7">
      <c r="B43" s="12">
        <v>28</v>
      </c>
      <c r="C43" s="13"/>
      <c r="E43" s="13"/>
      <c r="G43" s="11">
        <f t="shared" si="3"/>
        <v>0</v>
      </c>
    </row>
    <row r="44" ht="14.4" customHeight="1" spans="2:7">
      <c r="B44" s="21">
        <v>29</v>
      </c>
      <c r="C44" s="21"/>
      <c r="E44" s="21"/>
      <c r="G44" s="21" t="s">
        <v>87</v>
      </c>
    </row>
    <row r="45" ht="14.4" customHeight="1" spans="2:7">
      <c r="B45" s="42">
        <v>30</v>
      </c>
      <c r="C45" s="42"/>
      <c r="E45" s="42"/>
      <c r="G45" s="42" t="s">
        <v>87</v>
      </c>
    </row>
    <row r="46" ht="14.4" customHeight="1" spans="2:7">
      <c r="B46" s="12">
        <v>31</v>
      </c>
      <c r="C46" s="13"/>
      <c r="E46" s="13"/>
      <c r="G46" s="11">
        <f>IF((E46-C46)*24&lt;=4,(E46-C46)*24,(E46-C46)*24-1)</f>
        <v>0</v>
      </c>
    </row>
    <row r="47" ht="14.4" customHeight="1" spans="5:7">
      <c r="E47" s="23"/>
      <c r="G47" s="24">
        <f>SUMIF(G16:G46,"&lt;&gt;Vacaciones")+(COUNTIF(G16:G46,"Baja")+COUNTIF(G16:G46,"Vacaciones Anteriores")+(COUNTIF(G16:G46,"Medio Dia"))/2)*8</f>
        <v>0</v>
      </c>
    </row>
    <row r="49" ht="14.4" customHeight="1" spans="7:7">
      <c r="G49" s="24">
        <f>('2022'!H40*8)/8</f>
        <v>160</v>
      </c>
    </row>
    <row r="51" ht="14.4" customHeight="1" spans="2:5">
      <c r="B51" s="25" t="s">
        <v>89</v>
      </c>
      <c r="E51" s="26" t="s">
        <v>90</v>
      </c>
    </row>
    <row r="54" ht="14.4" customHeight="1" spans="2:7">
      <c r="B54" s="25" t="s">
        <v>91</v>
      </c>
      <c r="C54" s="27">
        <v>31</v>
      </c>
      <c r="D54" s="28" t="s">
        <v>92</v>
      </c>
      <c r="E54" s="29" t="s">
        <v>112</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113</v>
      </c>
      <c r="G11" s="7"/>
      <c r="H11" s="7"/>
    </row>
    <row r="14" ht="14.4" customHeight="1" spans="3:9">
      <c r="C14" s="9" t="s">
        <v>80</v>
      </c>
      <c r="E14" s="9" t="s">
        <v>81</v>
      </c>
      <c r="G14" s="10" t="s">
        <v>82</v>
      </c>
      <c r="I14" s="39" t="s">
        <v>83</v>
      </c>
    </row>
    <row r="15" ht="14.4" customHeight="1" spans="2:9">
      <c r="B15" s="10" t="s">
        <v>84</v>
      </c>
      <c r="C15" s="9" t="s">
        <v>85</v>
      </c>
      <c r="E15" s="9" t="s">
        <v>86</v>
      </c>
      <c r="G15" s="11"/>
      <c r="I15" s="40">
        <f>'10'!I15-((G49-G47))/8</f>
        <v>-68</v>
      </c>
    </row>
    <row r="16" ht="14.4" customHeight="1" spans="2:7">
      <c r="B16" s="41">
        <v>1</v>
      </c>
      <c r="C16" s="41"/>
      <c r="E16" s="41"/>
      <c r="G16" s="41" t="s">
        <v>87</v>
      </c>
    </row>
    <row r="17" ht="14.4" customHeight="1" spans="2:7">
      <c r="B17" s="12">
        <v>2</v>
      </c>
      <c r="C17" s="13"/>
      <c r="E17" s="13"/>
      <c r="G17" s="11">
        <f t="shared" ref="G17:G19" si="0">IF((E17-C17)*24&lt;=4,(E17-C17)*24,(E17-C17)*24-1)</f>
        <v>0</v>
      </c>
    </row>
    <row r="18" ht="14.4" customHeight="1" spans="2:7">
      <c r="B18" s="12">
        <v>3</v>
      </c>
      <c r="C18" s="13"/>
      <c r="E18" s="13"/>
      <c r="G18" s="11">
        <f t="shared" si="0"/>
        <v>0</v>
      </c>
    </row>
    <row r="19" ht="14.4" customHeight="1" spans="2:7">
      <c r="B19" s="12">
        <v>4</v>
      </c>
      <c r="C19" s="13"/>
      <c r="E19" s="13"/>
      <c r="G19" s="11">
        <f t="shared" si="0"/>
        <v>0</v>
      </c>
    </row>
    <row r="20" ht="14.4" customHeight="1" spans="2:7">
      <c r="B20" s="14">
        <v>5</v>
      </c>
      <c r="C20" s="14"/>
      <c r="E20" s="14"/>
      <c r="G20" s="14" t="s">
        <v>87</v>
      </c>
    </row>
    <row r="21" ht="14.4" customHeight="1" spans="2:7">
      <c r="B21" s="15">
        <v>6</v>
      </c>
      <c r="C21" s="15"/>
      <c r="E21" s="15"/>
      <c r="G21" s="15" t="s">
        <v>87</v>
      </c>
    </row>
    <row r="22" ht="14.4" customHeight="1" spans="2:7">
      <c r="B22" s="12">
        <v>7</v>
      </c>
      <c r="C22" s="13"/>
      <c r="E22" s="13"/>
      <c r="G22" s="11">
        <f t="shared" ref="G22:G26" si="1">IF((E22-C22)*24&lt;=4,(E22-C22)*24,(E22-C22)*24-1)</f>
        <v>0</v>
      </c>
    </row>
    <row r="23" ht="14.4" customHeight="1" spans="2:7">
      <c r="B23" s="12">
        <v>8</v>
      </c>
      <c r="C23" s="13"/>
      <c r="E23" s="13"/>
      <c r="G23" s="11">
        <f t="shared" si="1"/>
        <v>0</v>
      </c>
    </row>
    <row r="24" ht="14.4" customHeight="1" spans="2:7">
      <c r="B24" s="12">
        <v>9</v>
      </c>
      <c r="C24" s="13"/>
      <c r="E24" s="13"/>
      <c r="G24" s="11">
        <f t="shared" si="1"/>
        <v>0</v>
      </c>
    </row>
    <row r="25" ht="14.4" customHeight="1" spans="2:7">
      <c r="B25" s="12">
        <v>10</v>
      </c>
      <c r="C25" s="13"/>
      <c r="E25" s="13"/>
      <c r="G25" s="11">
        <f t="shared" si="1"/>
        <v>0</v>
      </c>
    </row>
    <row r="26" ht="14.4" customHeight="1" spans="2:7">
      <c r="B26" s="12">
        <v>11</v>
      </c>
      <c r="C26" s="13"/>
      <c r="E26" s="13"/>
      <c r="G26" s="11">
        <f t="shared" si="1"/>
        <v>0</v>
      </c>
    </row>
    <row r="27" ht="14.4" customHeight="1" spans="2:7">
      <c r="B27" s="17">
        <v>12</v>
      </c>
      <c r="C27" s="17"/>
      <c r="E27" s="17"/>
      <c r="G27" s="17" t="s">
        <v>87</v>
      </c>
    </row>
    <row r="28" ht="14.4" customHeight="1" spans="2:7">
      <c r="B28" s="18">
        <v>13</v>
      </c>
      <c r="C28" s="18"/>
      <c r="E28" s="18"/>
      <c r="G28" s="18" t="s">
        <v>87</v>
      </c>
    </row>
    <row r="29" ht="14.4" customHeight="1" spans="2:7">
      <c r="B29" s="12">
        <v>14</v>
      </c>
      <c r="C29" s="13"/>
      <c r="E29" s="13"/>
      <c r="G29" s="11">
        <f t="shared" ref="G29:G33" si="2">IF((E29-C29)*24&lt;=4,(E29-C29)*24,(E29-C29)*24-1)</f>
        <v>0</v>
      </c>
    </row>
    <row r="30" ht="14.4" customHeight="1" spans="2:7">
      <c r="B30" s="12">
        <v>15</v>
      </c>
      <c r="C30" s="13"/>
      <c r="E30" s="13"/>
      <c r="G30" s="11">
        <f t="shared" si="2"/>
        <v>0</v>
      </c>
    </row>
    <row r="31" ht="14.4" customHeight="1" spans="2:7">
      <c r="B31" s="12">
        <v>16</v>
      </c>
      <c r="C31" s="13"/>
      <c r="E31" s="13"/>
      <c r="G31" s="11">
        <f t="shared" si="2"/>
        <v>0</v>
      </c>
    </row>
    <row r="32" ht="14.4" customHeight="1" spans="2:7">
      <c r="B32" s="12">
        <v>17</v>
      </c>
      <c r="C32" s="13"/>
      <c r="E32" s="13"/>
      <c r="G32" s="11">
        <f t="shared" si="2"/>
        <v>0</v>
      </c>
    </row>
    <row r="33" ht="14.4" customHeight="1" spans="2:7">
      <c r="B33" s="12">
        <v>18</v>
      </c>
      <c r="C33" s="13"/>
      <c r="E33" s="13"/>
      <c r="G33" s="11">
        <f t="shared" si="2"/>
        <v>0</v>
      </c>
    </row>
    <row r="34" ht="14.4" customHeight="1" spans="2:7">
      <c r="B34" s="19">
        <v>19</v>
      </c>
      <c r="C34" s="19"/>
      <c r="E34" s="19"/>
      <c r="G34" s="19" t="s">
        <v>87</v>
      </c>
    </row>
    <row r="35" ht="14.4" customHeight="1" spans="2:7">
      <c r="B35" s="20">
        <v>20</v>
      </c>
      <c r="C35" s="20"/>
      <c r="E35" s="20"/>
      <c r="G35" s="20" t="s">
        <v>87</v>
      </c>
    </row>
    <row r="36" ht="14.4" customHeight="1" spans="2:7">
      <c r="B36" s="12">
        <v>21</v>
      </c>
      <c r="C36" s="13"/>
      <c r="E36" s="13"/>
      <c r="G36" s="11">
        <f t="shared" ref="G36:G40" si="3">IF((E36-C36)*24&lt;=4,(E36-C36)*24,(E36-C36)*24-1)</f>
        <v>0</v>
      </c>
    </row>
    <row r="37" ht="14.4" customHeight="1" spans="2:7">
      <c r="B37" s="12">
        <v>22</v>
      </c>
      <c r="C37" s="13"/>
      <c r="E37" s="13"/>
      <c r="G37" s="11">
        <f t="shared" si="3"/>
        <v>0</v>
      </c>
    </row>
    <row r="38" ht="14.4" customHeight="1" spans="2:7">
      <c r="B38" s="12">
        <v>23</v>
      </c>
      <c r="C38" s="13"/>
      <c r="E38" s="13"/>
      <c r="G38" s="11">
        <f t="shared" si="3"/>
        <v>0</v>
      </c>
    </row>
    <row r="39" ht="14.4" customHeight="1" spans="2:7">
      <c r="B39" s="12">
        <v>24</v>
      </c>
      <c r="C39" s="13"/>
      <c r="E39" s="13"/>
      <c r="G39" s="11">
        <f t="shared" si="3"/>
        <v>0</v>
      </c>
    </row>
    <row r="40" ht="14.4" customHeight="1" spans="2:7">
      <c r="B40" s="12">
        <v>25</v>
      </c>
      <c r="C40" s="13"/>
      <c r="E40" s="13"/>
      <c r="G40" s="11">
        <f t="shared" si="3"/>
        <v>0</v>
      </c>
    </row>
    <row r="41" ht="14.4" customHeight="1" spans="2:7">
      <c r="B41" s="21">
        <v>26</v>
      </c>
      <c r="C41" s="21"/>
      <c r="E41" s="21"/>
      <c r="G41" s="21" t="s">
        <v>87</v>
      </c>
    </row>
    <row r="42" ht="14.4" customHeight="1" spans="2:7">
      <c r="B42" s="42">
        <v>27</v>
      </c>
      <c r="C42" s="42"/>
      <c r="E42" s="42"/>
      <c r="G42" s="42" t="s">
        <v>87</v>
      </c>
    </row>
    <row r="43" ht="14.4" customHeight="1" spans="2:7">
      <c r="B43" s="12">
        <v>28</v>
      </c>
      <c r="C43" s="13"/>
      <c r="E43" s="13"/>
      <c r="G43" s="11">
        <f>IF((E43-C43)*24&lt;=4,(E43-C43)*24,(E43-C43)*24-1)</f>
        <v>0</v>
      </c>
    </row>
    <row r="44" ht="14.4" customHeight="1" spans="2:7">
      <c r="B44" s="43">
        <v>29</v>
      </c>
      <c r="C44" s="43"/>
      <c r="E44" s="43"/>
      <c r="G44" s="43" t="s">
        <v>87</v>
      </c>
    </row>
    <row r="45" ht="14.4" customHeight="1" spans="2:7">
      <c r="B45" s="12">
        <v>30</v>
      </c>
      <c r="C45" s="13"/>
      <c r="E45" s="13"/>
      <c r="G45" s="11">
        <f>IF((E45-C45)*24&lt;=4,(E45-C45)*24,(E45-C45)*24-1)</f>
        <v>0</v>
      </c>
    </row>
    <row r="47" ht="14.4" customHeight="1" spans="5:7">
      <c r="E47" s="23"/>
      <c r="G47" s="24">
        <f>SUMIF(G16:G46,"&lt;&gt;Vacaciones")+(COUNTIF(G16:G46,"Baja")+COUNTIF(G16:G46,"Vacaciones Anteriores")+(COUNTIF(G16:G46,"Medio Dia"))/2)*8</f>
        <v>0</v>
      </c>
    </row>
    <row r="49" ht="14.4" customHeight="1" spans="7:7">
      <c r="G49" s="24">
        <f>('2022'!P40*8)/8</f>
        <v>160</v>
      </c>
    </row>
    <row r="51" ht="14.4" customHeight="1" spans="2:5">
      <c r="B51" s="25" t="s">
        <v>89</v>
      </c>
      <c r="E51" s="26" t="s">
        <v>90</v>
      </c>
    </row>
    <row r="54" ht="14.4" customHeight="1" spans="2:7">
      <c r="B54" s="25" t="s">
        <v>91</v>
      </c>
      <c r="C54" s="27">
        <v>30</v>
      </c>
      <c r="D54" s="28" t="s">
        <v>92</v>
      </c>
      <c r="E54" s="29" t="s">
        <v>114</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2" sqref="G42:G45"/>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115</v>
      </c>
      <c r="G11" s="7"/>
      <c r="H11" s="7"/>
    </row>
    <row r="14" ht="14.4" customHeight="1" spans="3:9">
      <c r="C14" s="9" t="s">
        <v>80</v>
      </c>
      <c r="E14" s="9" t="s">
        <v>81</v>
      </c>
      <c r="G14" s="10" t="s">
        <v>82</v>
      </c>
      <c r="I14" s="39" t="s">
        <v>83</v>
      </c>
    </row>
    <row r="15" ht="14.4" customHeight="1" spans="2:9">
      <c r="B15" s="10" t="s">
        <v>84</v>
      </c>
      <c r="C15" s="9" t="s">
        <v>85</v>
      </c>
      <c r="E15" s="9" t="s">
        <v>86</v>
      </c>
      <c r="G15" s="11"/>
      <c r="I15" s="40">
        <f>'11'!I15-((G49-G47))/8</f>
        <v>-87</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6">
        <v>6</v>
      </c>
      <c r="C21" s="16"/>
      <c r="E21" s="16"/>
      <c r="G21" s="16" t="s">
        <v>87</v>
      </c>
    </row>
    <row r="22" ht="14.4" customHeight="1" spans="2:7">
      <c r="B22" s="12">
        <v>7</v>
      </c>
      <c r="C22" s="13"/>
      <c r="E22" s="13"/>
      <c r="G22" s="11">
        <f t="shared" ref="G22:G31" si="1">IF((E22-C22)*24&lt;=4,(E22-C22)*24,(E22-C22)*24-1)</f>
        <v>0</v>
      </c>
    </row>
    <row r="23" ht="14.4" customHeight="1" spans="2:7">
      <c r="B23" s="16">
        <v>8</v>
      </c>
      <c r="C23" s="16"/>
      <c r="E23" s="16"/>
      <c r="G23" s="16" t="s">
        <v>87</v>
      </c>
    </row>
    <row r="24" ht="14.4" customHeight="1" spans="2:7">
      <c r="B24" s="12">
        <v>9</v>
      </c>
      <c r="C24" s="13"/>
      <c r="E24" s="13"/>
      <c r="G24" s="11">
        <f t="shared" si="1"/>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si="1"/>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22">
        <v>25</v>
      </c>
      <c r="C40" s="22"/>
      <c r="E40" s="22"/>
      <c r="G40" s="22" t="s">
        <v>87</v>
      </c>
    </row>
    <row r="41" ht="14.4" customHeight="1" spans="2:7">
      <c r="B41" s="22">
        <v>26</v>
      </c>
      <c r="C41" s="22"/>
      <c r="E41" s="22"/>
      <c r="G41" s="22" t="s">
        <v>87</v>
      </c>
    </row>
    <row r="42" ht="14.4" customHeight="1" spans="2:7">
      <c r="B42" s="12">
        <v>27</v>
      </c>
      <c r="C42" s="13"/>
      <c r="E42" s="13"/>
      <c r="G42" s="11">
        <f t="shared" ref="G42:G45" si="3">IF((E42-C42)*24&lt;=4,(E42-C42)*24,(E42-C42)*24-1)</f>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6" ht="14.4" customHeight="1" spans="2:7">
      <c r="B46" s="21">
        <v>31</v>
      </c>
      <c r="C46" s="21"/>
      <c r="E46" s="21"/>
      <c r="G46" s="21" t="s">
        <v>87</v>
      </c>
    </row>
    <row r="47" ht="14.4" customHeight="1" spans="5:7">
      <c r="E47" s="23"/>
      <c r="G47" s="24">
        <f>SUMIF(G16:G46,"&lt;&gt;Vacaciones")+(COUNTIF(G16:G46,"Baja")+COUNTIF(G16:G46,"Vacaciones Anteriores")+(COUNTIF(G16:G46,"Medio Dia"))/2)*8</f>
        <v>0</v>
      </c>
    </row>
    <row r="49" ht="14.4" customHeight="1" spans="7:7">
      <c r="G49" s="24">
        <f>('2022'!X40*8)/8</f>
        <v>152</v>
      </c>
    </row>
    <row r="51" ht="14.4" customHeight="1" spans="2:5">
      <c r="B51" s="25" t="s">
        <v>89</v>
      </c>
      <c r="E51" s="26" t="s">
        <v>90</v>
      </c>
    </row>
    <row r="54" ht="14.4" customHeight="1" spans="2:7">
      <c r="B54" s="25" t="s">
        <v>91</v>
      </c>
      <c r="C54" s="27">
        <v>31</v>
      </c>
      <c r="D54" s="28" t="s">
        <v>92</v>
      </c>
      <c r="E54" s="29" t="s">
        <v>116</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18" sqref="G18"/>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79</v>
      </c>
      <c r="G11" s="7"/>
      <c r="H11" s="7"/>
    </row>
    <row r="14" ht="14.4" customHeight="1" spans="3:10">
      <c r="C14" s="9" t="s">
        <v>80</v>
      </c>
      <c r="E14" s="9" t="s">
        <v>81</v>
      </c>
      <c r="G14" s="10" t="s">
        <v>82</v>
      </c>
      <c r="I14" s="39" t="s">
        <v>83</v>
      </c>
      <c r="J14" s="39"/>
    </row>
    <row r="15" ht="14.4" customHeight="1" spans="2:9">
      <c r="B15" s="10" t="s">
        <v>84</v>
      </c>
      <c r="C15" s="9" t="s">
        <v>85</v>
      </c>
      <c r="E15" s="9" t="s">
        <v>86</v>
      </c>
      <c r="G15" s="11"/>
      <c r="I15" s="40">
        <f>'2022'!Z35-((G49-G47))/8</f>
        <v>28</v>
      </c>
    </row>
    <row r="16" ht="14.4" customHeight="1" spans="2:7">
      <c r="B16" s="41">
        <v>1</v>
      </c>
      <c r="C16" s="41"/>
      <c r="E16" s="41"/>
      <c r="G16" s="41" t="s">
        <v>87</v>
      </c>
    </row>
    <row r="17" ht="14.4" customHeight="1" spans="2:7">
      <c r="B17" s="15">
        <v>2</v>
      </c>
      <c r="C17" s="15"/>
      <c r="E17" s="15"/>
      <c r="G17" s="15" t="s">
        <v>87</v>
      </c>
    </row>
    <row r="18" ht="14.4" customHeight="1" spans="2:7">
      <c r="B18" s="57">
        <v>3</v>
      </c>
      <c r="C18" s="55">
        <v>0.333333333333333</v>
      </c>
      <c r="E18" s="55">
        <v>0.708333333333333</v>
      </c>
      <c r="G18" s="11">
        <f>IF((E18-C18)*24&lt;=4,(E18-C18)*24,(E18-C18)*24-1)</f>
        <v>8</v>
      </c>
    </row>
    <row r="19" ht="14.4" customHeight="1" spans="2:7">
      <c r="B19" s="57">
        <v>4</v>
      </c>
      <c r="C19" s="55">
        <v>0.333333333333333</v>
      </c>
      <c r="E19" s="55">
        <v>0.708333333333333</v>
      </c>
      <c r="G19" s="11" t="s">
        <v>57</v>
      </c>
    </row>
    <row r="20" ht="14.4" customHeight="1" spans="2:7">
      <c r="B20" s="57">
        <v>5</v>
      </c>
      <c r="C20" s="55">
        <v>0.333333333333333</v>
      </c>
      <c r="E20" s="55">
        <v>0.708333333333333</v>
      </c>
      <c r="G20" s="11">
        <f>IF((E20-C20)*24&lt;=4,(E20-C20)*24,(E20-C20)*24-1)</f>
        <v>8</v>
      </c>
    </row>
    <row r="21" ht="14.4" customHeight="1" spans="2:7">
      <c r="B21" s="45">
        <v>6</v>
      </c>
      <c r="C21" s="45"/>
      <c r="E21" s="45"/>
      <c r="G21" s="45" t="s">
        <v>87</v>
      </c>
    </row>
    <row r="22" ht="14.4" customHeight="1" spans="2:7">
      <c r="B22" s="57">
        <v>7</v>
      </c>
      <c r="C22" s="55" t="s">
        <v>88</v>
      </c>
      <c r="E22" s="55" t="s">
        <v>88</v>
      </c>
      <c r="G22" s="11" t="s">
        <v>88</v>
      </c>
    </row>
    <row r="23" ht="14.4" customHeight="1" spans="2:7">
      <c r="B23" s="17">
        <v>8</v>
      </c>
      <c r="C23" s="17"/>
      <c r="E23" s="17"/>
      <c r="G23" s="17" t="s">
        <v>87</v>
      </c>
    </row>
    <row r="24" ht="14.4" customHeight="1" spans="2:7">
      <c r="B24" s="18">
        <v>9</v>
      </c>
      <c r="C24" s="18"/>
      <c r="E24" s="18"/>
      <c r="G24" s="18" t="s">
        <v>87</v>
      </c>
    </row>
    <row r="25" ht="14.4" customHeight="1" spans="2:7">
      <c r="B25" s="57">
        <v>10</v>
      </c>
      <c r="C25" s="55">
        <v>0.333333333333333</v>
      </c>
      <c r="E25" s="55">
        <v>0.708333333333333</v>
      </c>
      <c r="G25" s="11">
        <f t="shared" ref="G25:G29" si="0">IF((E25-C25)*24&lt;=4,(E25-C25)*24,(E25-C25)*24-1)</f>
        <v>8</v>
      </c>
    </row>
    <row r="26" ht="14.4" customHeight="1" spans="2:7">
      <c r="B26" s="57">
        <v>11</v>
      </c>
      <c r="C26" s="55">
        <v>0.333333333333333</v>
      </c>
      <c r="E26" s="55">
        <v>0.708333333333333</v>
      </c>
      <c r="G26" s="11">
        <f t="shared" si="0"/>
        <v>8</v>
      </c>
    </row>
    <row r="27" ht="14.4" customHeight="1" spans="2:7">
      <c r="B27" s="57">
        <v>12</v>
      </c>
      <c r="C27" s="55">
        <v>0.333333333333333</v>
      </c>
      <c r="E27" s="55">
        <v>0.708333333333333</v>
      </c>
      <c r="G27" s="11">
        <f t="shared" si="0"/>
        <v>8</v>
      </c>
    </row>
    <row r="28" ht="14.4" customHeight="1" spans="2:7">
      <c r="B28" s="57">
        <v>13</v>
      </c>
      <c r="C28" s="55">
        <v>0.333333333333333</v>
      </c>
      <c r="E28" s="55">
        <v>0.708333333333333</v>
      </c>
      <c r="G28" s="11">
        <f t="shared" si="0"/>
        <v>8</v>
      </c>
    </row>
    <row r="29" ht="14.4" customHeight="1" spans="2:7">
      <c r="B29" s="57">
        <v>14</v>
      </c>
      <c r="C29" s="55">
        <v>0.333333333333333</v>
      </c>
      <c r="E29" s="55">
        <v>0.708333333333333</v>
      </c>
      <c r="G29" s="11">
        <f t="shared" si="0"/>
        <v>8</v>
      </c>
    </row>
    <row r="30" ht="14.4" customHeight="1" spans="2:7">
      <c r="B30" s="19">
        <v>15</v>
      </c>
      <c r="C30" s="19"/>
      <c r="E30" s="19"/>
      <c r="G30" s="19" t="s">
        <v>87</v>
      </c>
    </row>
    <row r="31" ht="14.4" customHeight="1" spans="2:7">
      <c r="B31" s="20">
        <v>16</v>
      </c>
      <c r="C31" s="20"/>
      <c r="E31" s="20"/>
      <c r="G31" s="20" t="s">
        <v>87</v>
      </c>
    </row>
    <row r="32" ht="14.4" customHeight="1" spans="2:7">
      <c r="B32" s="57">
        <v>17</v>
      </c>
      <c r="C32" s="55">
        <v>0.333333333333333</v>
      </c>
      <c r="E32" s="55">
        <v>0.708333333333333</v>
      </c>
      <c r="G32" s="11">
        <f t="shared" ref="G32:G36" si="1">IF((E32-C32)*24&lt;=4,(E32-C32)*24,(E32-C32)*24-1)</f>
        <v>8</v>
      </c>
    </row>
    <row r="33" ht="14.4" customHeight="1" spans="2:7">
      <c r="B33" s="57">
        <v>18</v>
      </c>
      <c r="C33" s="55">
        <v>0.333333333333333</v>
      </c>
      <c r="E33" s="55">
        <v>0.708333333333333</v>
      </c>
      <c r="G33" s="11">
        <f t="shared" si="1"/>
        <v>8</v>
      </c>
    </row>
    <row r="34" ht="14.4" customHeight="1" spans="2:7">
      <c r="B34" s="57">
        <v>19</v>
      </c>
      <c r="C34" s="55">
        <v>0.333333333333333</v>
      </c>
      <c r="E34" s="55">
        <v>0.708333333333333</v>
      </c>
      <c r="G34" s="11">
        <f t="shared" si="1"/>
        <v>8</v>
      </c>
    </row>
    <row r="35" ht="14.4" customHeight="1" spans="2:7">
      <c r="B35" s="57">
        <v>20</v>
      </c>
      <c r="C35" s="55">
        <v>0.333333333333333</v>
      </c>
      <c r="E35" s="55">
        <v>0.708333333333333</v>
      </c>
      <c r="G35" s="11">
        <f t="shared" si="1"/>
        <v>8</v>
      </c>
    </row>
    <row r="36" ht="14.4" customHeight="1" spans="2:7">
      <c r="B36" s="57">
        <v>21</v>
      </c>
      <c r="C36" s="55">
        <v>0.333333333333333</v>
      </c>
      <c r="E36" s="55">
        <v>0.708333333333333</v>
      </c>
      <c r="G36" s="11">
        <f t="shared" si="1"/>
        <v>8</v>
      </c>
    </row>
    <row r="37" ht="14.4" customHeight="1" spans="2:7">
      <c r="B37" s="19">
        <v>22</v>
      </c>
      <c r="C37" s="19"/>
      <c r="E37" s="19"/>
      <c r="G37" s="19" t="s">
        <v>87</v>
      </c>
    </row>
    <row r="38" ht="14.4" customHeight="1" spans="2:7">
      <c r="B38" s="20">
        <v>23</v>
      </c>
      <c r="C38" s="20"/>
      <c r="E38" s="20"/>
      <c r="G38" s="20" t="s">
        <v>87</v>
      </c>
    </row>
    <row r="39" ht="14.4" customHeight="1" spans="2:7">
      <c r="B39" s="57">
        <v>24</v>
      </c>
      <c r="C39" s="55">
        <v>0.333333333333333</v>
      </c>
      <c r="E39" s="55">
        <v>0.708333333333333</v>
      </c>
      <c r="G39" s="11">
        <f t="shared" ref="G39:G43" si="2">IF((E39-C39)*24&lt;=4,(E39-C39)*24,(E39-C39)*24-1)</f>
        <v>8</v>
      </c>
    </row>
    <row r="40" ht="14.4" customHeight="1" spans="2:7">
      <c r="B40" s="57">
        <v>25</v>
      </c>
      <c r="C40" s="55">
        <v>0.333333333333333</v>
      </c>
      <c r="E40" s="55">
        <v>0.708333333333333</v>
      </c>
      <c r="G40" s="11">
        <f t="shared" si="2"/>
        <v>8</v>
      </c>
    </row>
    <row r="41" ht="14.4" customHeight="1" spans="2:7">
      <c r="B41" s="57">
        <v>26</v>
      </c>
      <c r="C41" s="55">
        <v>0.333333333333333</v>
      </c>
      <c r="E41" s="55">
        <v>0.708333333333333</v>
      </c>
      <c r="G41" s="11">
        <f t="shared" si="2"/>
        <v>8</v>
      </c>
    </row>
    <row r="42" ht="14.4" customHeight="1" spans="2:7">
      <c r="B42" s="57">
        <v>27</v>
      </c>
      <c r="C42" s="55">
        <v>0.333333333333333</v>
      </c>
      <c r="E42" s="55">
        <v>0.708333333333333</v>
      </c>
      <c r="G42" s="11">
        <f t="shared" si="2"/>
        <v>8</v>
      </c>
    </row>
    <row r="43" ht="14.4" customHeight="1" spans="2:7">
      <c r="B43" s="57">
        <v>28</v>
      </c>
      <c r="C43" s="55">
        <v>0.333333333333333</v>
      </c>
      <c r="E43" s="55">
        <v>0.708333333333333</v>
      </c>
      <c r="G43" s="11">
        <f t="shared" si="2"/>
        <v>8</v>
      </c>
    </row>
    <row r="44" ht="14.4" customHeight="1" spans="2:7">
      <c r="B44" s="21">
        <v>29</v>
      </c>
      <c r="C44" s="21"/>
      <c r="E44" s="21"/>
      <c r="G44" s="21" t="s">
        <v>87</v>
      </c>
    </row>
    <row r="45" ht="14.4" customHeight="1" spans="2:7">
      <c r="B45" s="42">
        <v>30</v>
      </c>
      <c r="C45" s="42"/>
      <c r="E45" s="42"/>
      <c r="G45" s="42" t="s">
        <v>87</v>
      </c>
    </row>
    <row r="46" ht="14.4" customHeight="1" spans="2:7">
      <c r="B46" s="57">
        <v>31</v>
      </c>
      <c r="C46" s="55">
        <v>0.333333333333333</v>
      </c>
      <c r="E46" s="55">
        <v>0.708333333333333</v>
      </c>
      <c r="G46" s="11">
        <f>IF((E46-C46)*24&lt;=4,(E46-C46)*24,(E46-C46)*24-1)</f>
        <v>8</v>
      </c>
    </row>
    <row r="47" ht="14.4" customHeight="1" spans="5:7">
      <c r="E47" s="23"/>
      <c r="G47" s="24">
        <f>SUMIF(G16:G46,"&lt;&gt;Vacaciones")+(COUNTIF(G16:G46,"Baja")+COUNTIF(G16:G46,"Vacaciones Anteriores")+(COUNTIF(G16:G46,"Medio Dia"))/2)*8</f>
        <v>152</v>
      </c>
    </row>
    <row r="48" ht="14.4" customHeight="1" spans="7:7">
      <c r="G48" s="58">
        <v>0</v>
      </c>
    </row>
    <row r="49" ht="14.4" customHeight="1" spans="7:9">
      <c r="G49" s="24">
        <f>('2022'!H11*8)/8</f>
        <v>160</v>
      </c>
      <c r="I49" s="40"/>
    </row>
    <row r="51" ht="14.4" customHeight="1" spans="2:5">
      <c r="B51" s="25" t="s">
        <v>89</v>
      </c>
      <c r="E51" s="26" t="s">
        <v>90</v>
      </c>
    </row>
    <row r="54" ht="14.4" customHeight="1" spans="2:7">
      <c r="B54" s="25" t="s">
        <v>91</v>
      </c>
      <c r="C54" s="27">
        <v>31</v>
      </c>
      <c r="D54" s="28" t="s">
        <v>92</v>
      </c>
      <c r="E54" s="29" t="s">
        <v>93</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5"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95</v>
      </c>
      <c r="G11" s="7"/>
      <c r="H11" s="7"/>
    </row>
    <row r="14" ht="14.4" customHeight="1" spans="3:9">
      <c r="C14" s="9" t="s">
        <v>80</v>
      </c>
      <c r="E14" s="9" t="s">
        <v>81</v>
      </c>
      <c r="G14" s="10" t="s">
        <v>82</v>
      </c>
      <c r="I14" s="39" t="s">
        <v>83</v>
      </c>
    </row>
    <row r="15" ht="14.4" customHeight="1" spans="2:9">
      <c r="B15" s="10" t="s">
        <v>84</v>
      </c>
      <c r="C15" s="9" t="s">
        <v>85</v>
      </c>
      <c r="E15" s="9" t="s">
        <v>86</v>
      </c>
      <c r="G15" s="11"/>
      <c r="I15" s="40">
        <f>'1'!I15-((G49-G47))/8</f>
        <v>28</v>
      </c>
    </row>
    <row r="16" ht="14.4" customHeight="1" spans="2:7">
      <c r="B16" s="12">
        <v>1</v>
      </c>
      <c r="C16" s="55">
        <v>0.333333333333333</v>
      </c>
      <c r="E16" s="55">
        <v>0.708333333333333</v>
      </c>
      <c r="G16" s="11">
        <f t="shared" ref="G16:G19" si="0">IF((E16-C16)*24&lt;=4,(E16-C16)*24,(E16-C16)*24-1)</f>
        <v>8</v>
      </c>
    </row>
    <row r="17" ht="14.4" customHeight="1" spans="2:7">
      <c r="B17" s="12">
        <v>2</v>
      </c>
      <c r="C17" s="55">
        <v>0.333333333333333</v>
      </c>
      <c r="E17" s="55">
        <v>0.708333333333333</v>
      </c>
      <c r="G17" s="11">
        <f t="shared" si="0"/>
        <v>8</v>
      </c>
    </row>
    <row r="18" ht="14.4" customHeight="1" spans="2:7">
      <c r="B18" s="12">
        <v>3</v>
      </c>
      <c r="C18" s="55">
        <v>0.333333333333333</v>
      </c>
      <c r="E18" s="55">
        <v>0.708333333333333</v>
      </c>
      <c r="G18" s="11">
        <f t="shared" si="0"/>
        <v>8</v>
      </c>
    </row>
    <row r="19" ht="14.4" customHeight="1" spans="2:7">
      <c r="B19" s="12">
        <v>4</v>
      </c>
      <c r="C19" s="55">
        <v>0.333333333333333</v>
      </c>
      <c r="E19" s="55">
        <v>0.708333333333333</v>
      </c>
      <c r="G19" s="11">
        <f t="shared" si="0"/>
        <v>8</v>
      </c>
    </row>
    <row r="20" ht="14.4" customHeight="1" spans="2:7">
      <c r="B20" s="14">
        <v>5</v>
      </c>
      <c r="C20" s="14"/>
      <c r="E20" s="14"/>
      <c r="G20" s="14" t="s">
        <v>87</v>
      </c>
    </row>
    <row r="21" ht="14.4" customHeight="1" spans="2:7">
      <c r="B21" s="15">
        <v>6</v>
      </c>
      <c r="C21" s="15"/>
      <c r="E21" s="15"/>
      <c r="G21" s="15" t="s">
        <v>87</v>
      </c>
    </row>
    <row r="22" ht="14.4" customHeight="1" spans="2:7">
      <c r="B22" s="12">
        <v>7</v>
      </c>
      <c r="C22" s="55">
        <v>0.333333333333333</v>
      </c>
      <c r="E22" s="55">
        <v>0.708333333333333</v>
      </c>
      <c r="G22" s="11">
        <f t="shared" ref="G22:G26" si="1">IF((E22-C22)*24&lt;=4,(E22-C22)*24,(E22-C22)*24-1)</f>
        <v>8</v>
      </c>
    </row>
    <row r="23" ht="14.4" customHeight="1" spans="2:7">
      <c r="B23" s="12">
        <v>8</v>
      </c>
      <c r="C23" s="55">
        <v>0.333333333333333</v>
      </c>
      <c r="E23" s="55">
        <v>0.708333333333333</v>
      </c>
      <c r="G23" s="11">
        <f t="shared" si="1"/>
        <v>8</v>
      </c>
    </row>
    <row r="24" ht="14.4" customHeight="1" spans="2:7">
      <c r="B24" s="12">
        <v>9</v>
      </c>
      <c r="C24" s="55">
        <v>0.333333333333333</v>
      </c>
      <c r="E24" s="55">
        <v>0.708333333333333</v>
      </c>
      <c r="G24" s="11">
        <f t="shared" si="1"/>
        <v>8</v>
      </c>
    </row>
    <row r="25" ht="14.4" customHeight="1" spans="2:7">
      <c r="B25" s="12">
        <v>10</v>
      </c>
      <c r="C25" s="55">
        <v>0.333333333333333</v>
      </c>
      <c r="E25" s="55">
        <v>0.708333333333333</v>
      </c>
      <c r="G25" s="11">
        <f t="shared" si="1"/>
        <v>8</v>
      </c>
    </row>
    <row r="26" ht="14.4" customHeight="1" spans="2:7">
      <c r="B26" s="12">
        <v>11</v>
      </c>
      <c r="C26" s="55">
        <v>0.333333333333333</v>
      </c>
      <c r="E26" s="55">
        <v>0.708333333333333</v>
      </c>
      <c r="G26" s="11">
        <f t="shared" si="1"/>
        <v>8</v>
      </c>
    </row>
    <row r="27" ht="14.4" customHeight="1" spans="2:7">
      <c r="B27" s="17">
        <v>12</v>
      </c>
      <c r="C27" s="17"/>
      <c r="E27" s="17"/>
      <c r="G27" s="17" t="s">
        <v>87</v>
      </c>
    </row>
    <row r="28" ht="14.4" customHeight="1" spans="2:7">
      <c r="B28" s="18">
        <v>13</v>
      </c>
      <c r="C28" s="18"/>
      <c r="E28" s="18"/>
      <c r="G28" s="18" t="s">
        <v>87</v>
      </c>
    </row>
    <row r="29" ht="14.4" customHeight="1" spans="2:7">
      <c r="B29" s="12">
        <v>14</v>
      </c>
      <c r="C29" s="55">
        <v>0.333333333333333</v>
      </c>
      <c r="E29" s="55">
        <v>0.708333333333333</v>
      </c>
      <c r="G29" s="11">
        <f t="shared" ref="G29:G33" si="2">IF((E29-C29)*24&lt;=4,(E29-C29)*24,(E29-C29)*24-1)</f>
        <v>8</v>
      </c>
    </row>
    <row r="30" ht="14.4" customHeight="1" spans="2:7">
      <c r="B30" s="12">
        <v>15</v>
      </c>
      <c r="C30" s="55">
        <v>0.333333333333333</v>
      </c>
      <c r="E30" s="55">
        <v>0.708333333333333</v>
      </c>
      <c r="G30" s="11">
        <f t="shared" si="2"/>
        <v>8</v>
      </c>
    </row>
    <row r="31" ht="14.4" customHeight="1" spans="2:7">
      <c r="B31" s="12">
        <v>16</v>
      </c>
      <c r="C31" s="55">
        <v>0.333333333333333</v>
      </c>
      <c r="E31" s="55">
        <v>0.708333333333333</v>
      </c>
      <c r="G31" s="11">
        <f t="shared" si="2"/>
        <v>8</v>
      </c>
    </row>
    <row r="32" ht="14.4" customHeight="1" spans="2:7">
      <c r="B32" s="12">
        <v>17</v>
      </c>
      <c r="C32" s="55">
        <v>0.333333333333333</v>
      </c>
      <c r="E32" s="55">
        <v>0.708333333333333</v>
      </c>
      <c r="G32" s="11">
        <f t="shared" si="2"/>
        <v>8</v>
      </c>
    </row>
    <row r="33" ht="14.4" customHeight="1" spans="2:7">
      <c r="B33" s="12">
        <v>18</v>
      </c>
      <c r="C33" s="55">
        <v>0.333333333333333</v>
      </c>
      <c r="E33" s="55">
        <v>0.708333333333333</v>
      </c>
      <c r="G33" s="11">
        <f t="shared" si="2"/>
        <v>8</v>
      </c>
    </row>
    <row r="34" ht="14.4" customHeight="1" spans="2:7">
      <c r="B34" s="19">
        <v>19</v>
      </c>
      <c r="C34" s="19"/>
      <c r="E34" s="19"/>
      <c r="G34" s="19" t="s">
        <v>87</v>
      </c>
    </row>
    <row r="35" ht="14.4" customHeight="1" spans="2:7">
      <c r="B35" s="20">
        <v>20</v>
      </c>
      <c r="C35" s="20"/>
      <c r="E35" s="20"/>
      <c r="G35" s="20" t="s">
        <v>87</v>
      </c>
    </row>
    <row r="36" ht="14.4" customHeight="1" spans="2:7">
      <c r="B36" s="12">
        <v>21</v>
      </c>
      <c r="C36" s="55">
        <v>0.333333333333333</v>
      </c>
      <c r="E36" s="55">
        <v>0.708333333333333</v>
      </c>
      <c r="G36" s="11">
        <f t="shared" ref="G36:G40" si="3">IF((E36-C36)*24&lt;=4,(E36-C36)*24,(E36-C36)*24-1)</f>
        <v>8</v>
      </c>
    </row>
    <row r="37" ht="14.4" customHeight="1" spans="2:7">
      <c r="B37" s="12">
        <v>22</v>
      </c>
      <c r="C37" s="55">
        <v>0.333333333333333</v>
      </c>
      <c r="E37" s="55">
        <v>0.708333333333333</v>
      </c>
      <c r="G37" s="11">
        <f t="shared" si="3"/>
        <v>8</v>
      </c>
    </row>
    <row r="38" ht="14.4" customHeight="1" spans="2:7">
      <c r="B38" s="12">
        <v>23</v>
      </c>
      <c r="C38" s="55">
        <v>0.333333333333333</v>
      </c>
      <c r="E38" s="55">
        <v>0.708333333333333</v>
      </c>
      <c r="G38" s="11">
        <f t="shared" si="3"/>
        <v>8</v>
      </c>
    </row>
    <row r="39" ht="14.4" customHeight="1" spans="2:7">
      <c r="B39" s="12">
        <v>24</v>
      </c>
      <c r="C39" s="55">
        <v>0.333333333333333</v>
      </c>
      <c r="E39" s="55">
        <v>0.708333333333333</v>
      </c>
      <c r="G39" s="11">
        <f t="shared" si="3"/>
        <v>8</v>
      </c>
    </row>
    <row r="40" ht="14.4" customHeight="1" spans="2:7">
      <c r="B40" s="12">
        <v>25</v>
      </c>
      <c r="C40" s="55">
        <v>0.333333333333333</v>
      </c>
      <c r="E40" s="55">
        <v>0.708333333333333</v>
      </c>
      <c r="G40" s="11">
        <f t="shared" si="3"/>
        <v>8</v>
      </c>
    </row>
    <row r="41" ht="14.4" customHeight="1" spans="2:7">
      <c r="B41" s="21">
        <v>26</v>
      </c>
      <c r="C41" s="21"/>
      <c r="E41" s="21"/>
      <c r="G41" s="21" t="s">
        <v>87</v>
      </c>
    </row>
    <row r="42" ht="14.4" customHeight="1" spans="2:7">
      <c r="B42" s="42">
        <v>27</v>
      </c>
      <c r="C42" s="42"/>
      <c r="E42" s="42"/>
      <c r="G42" s="42" t="s">
        <v>87</v>
      </c>
    </row>
    <row r="43" ht="14.4" customHeight="1" spans="2:7">
      <c r="B43" s="12">
        <v>28</v>
      </c>
      <c r="C43" s="55">
        <v>0.333333333333333</v>
      </c>
      <c r="E43" s="55">
        <v>0.708333333333333</v>
      </c>
      <c r="G43" s="11">
        <f>IF((E43-C43)*24&lt;=4,(E43-C43)*24,(E43-C43)*24-1)</f>
        <v>8</v>
      </c>
    </row>
    <row r="44" ht="14.4" customHeight="1" spans="3:5">
      <c r="C44" s="25"/>
      <c r="D44" s="25"/>
      <c r="E44" s="25"/>
    </row>
    <row r="45" ht="14.4" customHeight="1" spans="3:5">
      <c r="C45" s="25"/>
      <c r="D45" s="25"/>
      <c r="E45" s="25"/>
    </row>
    <row r="46" ht="14.4" customHeight="1" spans="5:5">
      <c r="E46" s="23"/>
    </row>
    <row r="47" ht="14.4" customHeight="1" spans="7:7">
      <c r="G47" s="24">
        <f>SUMIF(G16:G46,"&lt;&gt;Vacaciones")+(COUNTIF(G16:G46,"Baja")+COUNTIF(G16:G46,"Vacaciones Anteriores")+(COUNTIF(G16:G46,"Medio Dia"))/2)*8</f>
        <v>160</v>
      </c>
    </row>
    <row r="49" ht="14.4" customHeight="1" spans="7:9">
      <c r="G49" s="24">
        <f>('2022'!P11*8)/8</f>
        <v>160</v>
      </c>
      <c r="I49" s="40"/>
    </row>
    <row r="51" ht="14.4" customHeight="1" spans="2:5">
      <c r="B51" s="25" t="s">
        <v>89</v>
      </c>
      <c r="E51" s="26" t="s">
        <v>90</v>
      </c>
    </row>
    <row r="54" ht="14.4" customHeight="1" spans="2:7">
      <c r="B54" s="25" t="s">
        <v>91</v>
      </c>
      <c r="C54" s="27">
        <v>28</v>
      </c>
      <c r="D54" s="28" t="s">
        <v>92</v>
      </c>
      <c r="E54" s="29" t="s">
        <v>96</v>
      </c>
      <c r="F54" s="30" t="s">
        <v>92</v>
      </c>
      <c r="G54" s="31">
        <v>2022</v>
      </c>
    </row>
    <row r="57" ht="14.4" customHeight="1" spans="2:8">
      <c r="B57" s="56"/>
      <c r="C57" s="56"/>
      <c r="D57" s="56"/>
      <c r="E57" s="56"/>
      <c r="F57" s="56"/>
      <c r="G57" s="56"/>
      <c r="H57" s="56"/>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4" workbookViewId="0">
      <selection activeCell="G16" sqref="G16"/>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97</v>
      </c>
      <c r="G11" s="7"/>
      <c r="H11" s="7"/>
    </row>
    <row r="14" ht="14.4" customHeight="1" spans="3:9">
      <c r="C14" s="9" t="s">
        <v>80</v>
      </c>
      <c r="E14" s="9" t="s">
        <v>81</v>
      </c>
      <c r="G14" s="10" t="s">
        <v>82</v>
      </c>
      <c r="I14" s="39" t="s">
        <v>83</v>
      </c>
    </row>
    <row r="15" ht="14.4" customHeight="1" spans="2:9">
      <c r="B15" s="10" t="s">
        <v>84</v>
      </c>
      <c r="C15" s="9" t="s">
        <v>85</v>
      </c>
      <c r="E15" s="9" t="s">
        <v>86</v>
      </c>
      <c r="G15" s="11"/>
      <c r="I15" s="40">
        <f>'2'!I15-((G49-G47))/8</f>
        <v>28</v>
      </c>
    </row>
    <row r="16" ht="14.4" customHeight="1" spans="2:7">
      <c r="B16" s="12">
        <v>1</v>
      </c>
      <c r="C16" s="47">
        <v>0.333333333333333</v>
      </c>
      <c r="E16" s="47">
        <v>0.708333333333333</v>
      </c>
      <c r="G16" s="11">
        <f t="shared" ref="G16:G19" si="0">IF((E16-C16)*24&lt;=4,(E16-C16)*24,(E16-C16)*24-1)</f>
        <v>8</v>
      </c>
    </row>
    <row r="17" ht="14.4" customHeight="1" spans="2:7">
      <c r="B17" s="12">
        <v>2</v>
      </c>
      <c r="C17" s="47">
        <v>0.333333333333333</v>
      </c>
      <c r="E17" s="47">
        <v>0.708333333333333</v>
      </c>
      <c r="G17" s="11">
        <f t="shared" si="0"/>
        <v>8</v>
      </c>
    </row>
    <row r="18" ht="14.4" customHeight="1" spans="2:7">
      <c r="B18" s="12">
        <v>3</v>
      </c>
      <c r="C18" s="47">
        <v>0.333333333333333</v>
      </c>
      <c r="E18" s="47">
        <v>0.708333333333333</v>
      </c>
      <c r="G18" s="11">
        <f t="shared" si="0"/>
        <v>8</v>
      </c>
    </row>
    <row r="19" ht="14.4" customHeight="1" spans="2:7">
      <c r="B19" s="12">
        <v>4</v>
      </c>
      <c r="C19" s="47">
        <v>0.333333333333333</v>
      </c>
      <c r="E19" s="47">
        <v>0.708333333333333</v>
      </c>
      <c r="G19" s="11">
        <f t="shared" si="0"/>
        <v>8</v>
      </c>
    </row>
    <row r="20" ht="14.4" customHeight="1" spans="2:7">
      <c r="B20" s="14">
        <v>5</v>
      </c>
      <c r="C20" s="14"/>
      <c r="E20" s="14"/>
      <c r="G20" s="14" t="s">
        <v>87</v>
      </c>
    </row>
    <row r="21" ht="14.4" customHeight="1" spans="2:7">
      <c r="B21" s="15">
        <v>6</v>
      </c>
      <c r="C21" s="15"/>
      <c r="E21" s="15"/>
      <c r="G21" s="15" t="s">
        <v>87</v>
      </c>
    </row>
    <row r="22" ht="14.4" customHeight="1" spans="2:7">
      <c r="B22" s="12">
        <v>7</v>
      </c>
      <c r="C22" s="47">
        <v>0.333333333333333</v>
      </c>
      <c r="E22" s="47">
        <v>0.708333333333333</v>
      </c>
      <c r="G22" s="11">
        <f t="shared" ref="G22:G26" si="1">IF((E22-C22)*24&lt;=4,(E22-C22)*24,(E22-C22)*24-1)</f>
        <v>8</v>
      </c>
    </row>
    <row r="23" ht="14.4" customHeight="1" spans="2:7">
      <c r="B23" s="12">
        <v>8</v>
      </c>
      <c r="C23" s="47">
        <v>0.333333333333333</v>
      </c>
      <c r="E23" s="47">
        <v>0.708333333333333</v>
      </c>
      <c r="G23" s="11">
        <f t="shared" si="1"/>
        <v>8</v>
      </c>
    </row>
    <row r="24" ht="14.4" customHeight="1" spans="2:7">
      <c r="B24" s="12">
        <v>9</v>
      </c>
      <c r="C24" s="47">
        <v>0.333333333333333</v>
      </c>
      <c r="E24" s="47">
        <v>0.708333333333333</v>
      </c>
      <c r="G24" s="11">
        <f t="shared" si="1"/>
        <v>8</v>
      </c>
    </row>
    <row r="25" ht="14.4" customHeight="1" spans="2:7">
      <c r="B25" s="12">
        <v>10</v>
      </c>
      <c r="C25" s="47">
        <v>0.333333333333333</v>
      </c>
      <c r="E25" s="47">
        <v>0.708333333333333</v>
      </c>
      <c r="G25" s="11">
        <f t="shared" si="1"/>
        <v>8</v>
      </c>
    </row>
    <row r="26" ht="14.4" customHeight="1" spans="2:7">
      <c r="B26" s="12">
        <v>11</v>
      </c>
      <c r="C26" s="47">
        <v>0.333333333333333</v>
      </c>
      <c r="E26" s="47">
        <v>0.708333333333333</v>
      </c>
      <c r="G26" s="11">
        <f t="shared" si="1"/>
        <v>8</v>
      </c>
    </row>
    <row r="27" ht="14.4" customHeight="1" spans="2:7">
      <c r="B27" s="17">
        <v>12</v>
      </c>
      <c r="C27" s="17"/>
      <c r="E27" s="17"/>
      <c r="G27" s="17" t="s">
        <v>87</v>
      </c>
    </row>
    <row r="28" ht="14.4" customHeight="1" spans="2:7">
      <c r="B28" s="18">
        <v>13</v>
      </c>
      <c r="C28" s="18"/>
      <c r="E28" s="18"/>
      <c r="G28" s="18" t="s">
        <v>87</v>
      </c>
    </row>
    <row r="29" ht="14.4" customHeight="1" spans="2:7">
      <c r="B29" s="12">
        <v>14</v>
      </c>
      <c r="C29" s="47">
        <v>0.333333333333333</v>
      </c>
      <c r="E29" s="47">
        <v>0.708333333333333</v>
      </c>
      <c r="G29" s="11">
        <f t="shared" ref="G29:G33" si="2">IF((E29-C29)*24&lt;=4,(E29-C29)*24,(E29-C29)*24-1)</f>
        <v>8</v>
      </c>
    </row>
    <row r="30" ht="14.4" customHeight="1" spans="2:7">
      <c r="B30" s="12">
        <v>15</v>
      </c>
      <c r="C30" s="47">
        <v>0.333333333333333</v>
      </c>
      <c r="E30" s="47">
        <v>0.708333333333333</v>
      </c>
      <c r="G30" s="11">
        <f t="shared" si="2"/>
        <v>8</v>
      </c>
    </row>
    <row r="31" ht="14.4" customHeight="1" spans="2:7">
      <c r="B31" s="12">
        <v>16</v>
      </c>
      <c r="C31" s="47">
        <v>0.333333333333333</v>
      </c>
      <c r="E31" s="47">
        <v>0.708333333333333</v>
      </c>
      <c r="G31" s="11">
        <f t="shared" si="2"/>
        <v>8</v>
      </c>
    </row>
    <row r="32" ht="14.4" customHeight="1" spans="2:7">
      <c r="B32" s="12">
        <v>17</v>
      </c>
      <c r="C32" s="47">
        <v>0.333333333333333</v>
      </c>
      <c r="E32" s="47">
        <v>0.708333333333333</v>
      </c>
      <c r="G32" s="11">
        <f t="shared" si="2"/>
        <v>8</v>
      </c>
    </row>
    <row r="33" ht="14.4" customHeight="1" spans="2:7">
      <c r="B33" s="12">
        <v>18</v>
      </c>
      <c r="C33" s="47">
        <v>0.333333333333333</v>
      </c>
      <c r="E33" s="47">
        <v>0.708333333333333</v>
      </c>
      <c r="G33" s="11">
        <f t="shared" si="2"/>
        <v>8</v>
      </c>
    </row>
    <row r="34" ht="14.4" customHeight="1" spans="2:7">
      <c r="B34" s="19">
        <v>19</v>
      </c>
      <c r="C34" s="19"/>
      <c r="E34" s="19"/>
      <c r="G34" s="19" t="s">
        <v>87</v>
      </c>
    </row>
    <row r="35" ht="14.4" customHeight="1" spans="2:7">
      <c r="B35" s="20">
        <v>20</v>
      </c>
      <c r="C35" s="20"/>
      <c r="E35" s="20"/>
      <c r="G35" s="20" t="s">
        <v>87</v>
      </c>
    </row>
    <row r="36" ht="14.4" customHeight="1" spans="2:7">
      <c r="B36" s="12">
        <v>21</v>
      </c>
      <c r="C36" s="47">
        <v>0.333333333333333</v>
      </c>
      <c r="E36" s="47">
        <v>0.708333333333333</v>
      </c>
      <c r="G36" s="11">
        <f t="shared" ref="G36:G40" si="3">IF((E36-C36)*24&lt;=4,(E36-C36)*24,(E36-C36)*24-1)</f>
        <v>8</v>
      </c>
    </row>
    <row r="37" ht="14.4" customHeight="1" spans="2:7">
      <c r="B37" s="12">
        <v>22</v>
      </c>
      <c r="C37" s="47">
        <v>0.333333333333333</v>
      </c>
      <c r="E37" s="47">
        <v>0.708333333333333</v>
      </c>
      <c r="G37" s="11">
        <f t="shared" si="3"/>
        <v>8</v>
      </c>
    </row>
    <row r="38" ht="14.4" customHeight="1" spans="2:7">
      <c r="B38" s="12">
        <v>23</v>
      </c>
      <c r="C38" s="47">
        <v>0.333333333333333</v>
      </c>
      <c r="E38" s="47">
        <v>0.708333333333333</v>
      </c>
      <c r="G38" s="11">
        <f t="shared" si="3"/>
        <v>8</v>
      </c>
    </row>
    <row r="39" ht="14.4" customHeight="1" spans="2:7">
      <c r="B39" s="12">
        <v>24</v>
      </c>
      <c r="C39" s="47">
        <v>0.333333333333333</v>
      </c>
      <c r="E39" s="47">
        <v>0.708333333333333</v>
      </c>
      <c r="G39" s="11">
        <f t="shared" si="3"/>
        <v>8</v>
      </c>
    </row>
    <row r="40" ht="14.4" customHeight="1" spans="2:7">
      <c r="B40" s="12">
        <v>25</v>
      </c>
      <c r="C40" s="47">
        <v>0.333333333333333</v>
      </c>
      <c r="E40" s="47">
        <v>0.708333333333333</v>
      </c>
      <c r="G40" s="11">
        <f t="shared" si="3"/>
        <v>8</v>
      </c>
    </row>
    <row r="41" ht="14.4" customHeight="1" spans="2:7">
      <c r="B41" s="21">
        <v>26</v>
      </c>
      <c r="C41" s="21"/>
      <c r="E41" s="21"/>
      <c r="G41" s="21" t="s">
        <v>87</v>
      </c>
    </row>
    <row r="42" ht="14.4" customHeight="1" spans="2:7">
      <c r="B42" s="42">
        <v>27</v>
      </c>
      <c r="C42" s="42"/>
      <c r="E42" s="42"/>
      <c r="G42" s="42" t="s">
        <v>87</v>
      </c>
    </row>
    <row r="43" ht="14.4" customHeight="1" spans="2:7">
      <c r="B43" s="12">
        <v>28</v>
      </c>
      <c r="C43" s="47">
        <v>0.333333333333333</v>
      </c>
      <c r="E43" s="47">
        <v>0.708333333333333</v>
      </c>
      <c r="G43" s="11">
        <f t="shared" ref="G43:G46" si="4">IF((E43-C43)*24&lt;=4,(E43-C43)*24,(E43-C43)*24-1)</f>
        <v>8</v>
      </c>
    </row>
    <row r="44" ht="14.4" customHeight="1" spans="2:7">
      <c r="B44" s="12">
        <v>29</v>
      </c>
      <c r="C44" s="47">
        <v>0.333333333333333</v>
      </c>
      <c r="E44" s="47">
        <v>0.708333333333333</v>
      </c>
      <c r="G44" s="11">
        <f t="shared" si="4"/>
        <v>8</v>
      </c>
    </row>
    <row r="45" ht="14.4" customHeight="1" spans="2:7">
      <c r="B45" s="12">
        <v>30</v>
      </c>
      <c r="C45" s="47">
        <v>0.333333333333333</v>
      </c>
      <c r="E45" s="47">
        <v>0.708333333333333</v>
      </c>
      <c r="G45" s="11">
        <f t="shared" si="4"/>
        <v>8</v>
      </c>
    </row>
    <row r="46" ht="14.4" customHeight="1" spans="2:7">
      <c r="B46" s="12">
        <v>31</v>
      </c>
      <c r="C46" s="47">
        <v>0.333333333333333</v>
      </c>
      <c r="E46" s="47">
        <v>0.708333333333333</v>
      </c>
      <c r="G46" s="11">
        <f t="shared" si="4"/>
        <v>8</v>
      </c>
    </row>
    <row r="47" ht="14.4" customHeight="1" spans="5:7">
      <c r="E47" s="23"/>
      <c r="G47" s="24">
        <f>SUMIF(G16:G46,"&lt;&gt;Vacaciones")+(COUNTIF(G16:G46,"Baja")+COUNTIF(G16:G46,"Vacaciones Anteriores")+(COUNTIF(G16:G46,"Medio Dia"))/2)*8</f>
        <v>184</v>
      </c>
    </row>
    <row r="49" ht="14.4" customHeight="1" spans="7:7">
      <c r="G49" s="24">
        <f>('2022'!X11*8)/8</f>
        <v>184</v>
      </c>
    </row>
    <row r="51" ht="14.4" customHeight="1" spans="2:5">
      <c r="B51" s="25" t="s">
        <v>89</v>
      </c>
      <c r="E51" s="26" t="s">
        <v>90</v>
      </c>
    </row>
    <row r="54" ht="14.4" customHeight="1" spans="2:7">
      <c r="B54" s="25" t="s">
        <v>91</v>
      </c>
      <c r="C54" s="27">
        <v>31</v>
      </c>
      <c r="D54" s="28" t="s">
        <v>92</v>
      </c>
      <c r="E54" s="29" t="s">
        <v>98</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16" sqref="G16"/>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99</v>
      </c>
      <c r="G11" s="7"/>
      <c r="H11" s="7"/>
    </row>
    <row r="14" ht="14.4" customHeight="1" spans="3:9">
      <c r="C14" s="9" t="s">
        <v>80</v>
      </c>
      <c r="E14" s="9" t="s">
        <v>81</v>
      </c>
      <c r="G14" s="10" t="s">
        <v>82</v>
      </c>
      <c r="I14" s="39" t="s">
        <v>83</v>
      </c>
    </row>
    <row r="15" ht="14.4" customHeight="1" spans="2:9">
      <c r="B15" s="10" t="s">
        <v>84</v>
      </c>
      <c r="C15" s="9" t="s">
        <v>85</v>
      </c>
      <c r="E15" s="9" t="s">
        <v>86</v>
      </c>
      <c r="G15" s="11"/>
      <c r="I15" s="40">
        <f>'3'!I15-((G49-G47))/8</f>
        <v>26</v>
      </c>
    </row>
    <row r="16" ht="14.4" customHeight="1" spans="2:7">
      <c r="B16" s="12">
        <v>1</v>
      </c>
      <c r="C16" s="47">
        <v>0.333333333333333</v>
      </c>
      <c r="E16" s="47">
        <v>0.708333333333333</v>
      </c>
      <c r="G16" s="11">
        <f t="shared" ref="G16:G23" si="0">IF((E16-C16)*24&lt;=4,(E16-C16)*24,(E16-C16)*24-1)</f>
        <v>8</v>
      </c>
    </row>
    <row r="17" ht="14.4" customHeight="1" spans="2:7">
      <c r="B17" s="14">
        <v>2</v>
      </c>
      <c r="C17" s="14"/>
      <c r="E17" s="14"/>
      <c r="G17" s="14" t="s">
        <v>87</v>
      </c>
    </row>
    <row r="18" ht="14.4" customHeight="1" spans="2:7">
      <c r="B18" s="15">
        <v>3</v>
      </c>
      <c r="C18" s="15"/>
      <c r="E18" s="15"/>
      <c r="G18" s="15" t="s">
        <v>87</v>
      </c>
    </row>
    <row r="19" ht="14.4" customHeight="1" spans="2:7">
      <c r="B19" s="12">
        <v>4</v>
      </c>
      <c r="C19" s="47">
        <v>0.333333333333333</v>
      </c>
      <c r="E19" s="47">
        <v>0.708333333333333</v>
      </c>
      <c r="G19" s="11">
        <f t="shared" si="0"/>
        <v>8</v>
      </c>
    </row>
    <row r="20" ht="14.4" customHeight="1" spans="2:7">
      <c r="B20" s="12">
        <v>5</v>
      </c>
      <c r="C20" s="47">
        <v>0.333333333333333</v>
      </c>
      <c r="E20" s="47">
        <v>0.708333333333333</v>
      </c>
      <c r="G20" s="11">
        <f t="shared" si="0"/>
        <v>8</v>
      </c>
    </row>
    <row r="21" ht="14.4" customHeight="1" spans="2:7">
      <c r="B21" s="12">
        <v>6</v>
      </c>
      <c r="C21" s="47">
        <v>0.333333333333333</v>
      </c>
      <c r="E21" s="47">
        <v>0.708333333333333</v>
      </c>
      <c r="G21" s="11">
        <f t="shared" si="0"/>
        <v>8</v>
      </c>
    </row>
    <row r="22" ht="14.4" customHeight="1" spans="2:7">
      <c r="B22" s="12">
        <v>7</v>
      </c>
      <c r="C22" s="47">
        <v>0.333333333333333</v>
      </c>
      <c r="E22" s="47">
        <v>0.708333333333333</v>
      </c>
      <c r="G22" s="11">
        <f t="shared" si="0"/>
        <v>8</v>
      </c>
    </row>
    <row r="23" ht="14.4" customHeight="1" spans="2:7">
      <c r="B23" s="12">
        <v>8</v>
      </c>
      <c r="C23" s="47">
        <v>0.333333333333333</v>
      </c>
      <c r="E23" s="47">
        <v>0.708333333333333</v>
      </c>
      <c r="G23" s="11">
        <f t="shared" si="0"/>
        <v>8</v>
      </c>
    </row>
    <row r="24" ht="14.4" customHeight="1" spans="2:7">
      <c r="B24" s="17">
        <v>9</v>
      </c>
      <c r="C24" s="17"/>
      <c r="E24" s="17"/>
      <c r="G24" s="17" t="s">
        <v>87</v>
      </c>
    </row>
    <row r="25" ht="14.4" customHeight="1" spans="2:7">
      <c r="B25" s="18">
        <v>10</v>
      </c>
      <c r="C25" s="18"/>
      <c r="E25" s="18"/>
      <c r="G25" s="18" t="s">
        <v>87</v>
      </c>
    </row>
    <row r="26" ht="14.4" customHeight="1" spans="2:7">
      <c r="B26" s="12">
        <v>11</v>
      </c>
      <c r="C26" s="47">
        <v>0.333333333333333</v>
      </c>
      <c r="E26" s="47">
        <v>0.708333333333333</v>
      </c>
      <c r="G26" s="11">
        <f t="shared" ref="G26:G28" si="1">IF((E26-C26)*24&lt;=4,(E26-C26)*24,(E26-C26)*24-1)</f>
        <v>8</v>
      </c>
    </row>
    <row r="27" ht="14.4" customHeight="1" spans="2:7">
      <c r="B27" s="12">
        <v>12</v>
      </c>
      <c r="C27" s="47">
        <v>0.333333333333333</v>
      </c>
      <c r="E27" s="47">
        <v>0.708333333333333</v>
      </c>
      <c r="G27" s="11">
        <f t="shared" si="1"/>
        <v>8</v>
      </c>
    </row>
    <row r="28" ht="14.4" customHeight="1" spans="2:7">
      <c r="B28" s="12">
        <v>13</v>
      </c>
      <c r="C28" s="47">
        <v>0.333333333333333</v>
      </c>
      <c r="E28" s="47">
        <v>0.708333333333333</v>
      </c>
      <c r="G28" s="11">
        <f t="shared" si="1"/>
        <v>8</v>
      </c>
    </row>
    <row r="29" ht="14.4" customHeight="1" spans="2:7">
      <c r="B29" s="48">
        <v>14</v>
      </c>
      <c r="C29" s="48"/>
      <c r="E29" s="48"/>
      <c r="G29" s="48" t="s">
        <v>87</v>
      </c>
    </row>
    <row r="30" ht="14.4" customHeight="1" spans="2:7">
      <c r="B30" s="45">
        <v>15</v>
      </c>
      <c r="C30" s="45"/>
      <c r="E30" s="45"/>
      <c r="G30" s="45" t="s">
        <v>87</v>
      </c>
    </row>
    <row r="31" ht="14.4" customHeight="1" spans="2:7">
      <c r="B31" s="19">
        <v>16</v>
      </c>
      <c r="C31" s="19"/>
      <c r="E31" s="19"/>
      <c r="G31" s="19" t="s">
        <v>87</v>
      </c>
    </row>
    <row r="32" ht="14.4" customHeight="1" spans="2:7">
      <c r="B32" s="20">
        <v>17</v>
      </c>
      <c r="C32" s="20"/>
      <c r="E32" s="20"/>
      <c r="G32" s="20" t="s">
        <v>87</v>
      </c>
    </row>
    <row r="33" ht="14.4" customHeight="1" spans="2:7">
      <c r="B33" s="48">
        <v>18</v>
      </c>
      <c r="C33" s="48"/>
      <c r="E33" s="48"/>
      <c r="G33" s="48" t="s">
        <v>87</v>
      </c>
    </row>
    <row r="34" ht="14.4" customHeight="1" spans="2:7">
      <c r="B34" s="12">
        <v>19</v>
      </c>
      <c r="C34" s="47">
        <v>0.333333333333333</v>
      </c>
      <c r="E34" s="47">
        <v>0.708333333333333</v>
      </c>
      <c r="G34" s="11">
        <f t="shared" ref="G34:G37" si="2">IF((E34-C34)*24&lt;=4,(E34-C34)*24,(E34-C34)*24-1)</f>
        <v>8</v>
      </c>
    </row>
    <row r="35" ht="14.4" customHeight="1" spans="2:7">
      <c r="B35" s="12">
        <v>20</v>
      </c>
      <c r="C35" s="47">
        <v>0.333333333333333</v>
      </c>
      <c r="E35" s="47">
        <v>0.708333333333333</v>
      </c>
      <c r="G35" s="11">
        <f t="shared" si="2"/>
        <v>8</v>
      </c>
    </row>
    <row r="36" ht="14.4" customHeight="1" spans="2:7">
      <c r="B36" s="12">
        <v>21</v>
      </c>
      <c r="C36" s="47">
        <v>0.333333333333333</v>
      </c>
      <c r="E36" s="47">
        <v>0.708333333333333</v>
      </c>
      <c r="G36" s="11">
        <f t="shared" si="2"/>
        <v>8</v>
      </c>
    </row>
    <row r="37" ht="14.4" customHeight="1" spans="2:7">
      <c r="B37" s="12">
        <v>22</v>
      </c>
      <c r="C37" s="47">
        <v>0.333333333333333</v>
      </c>
      <c r="E37" s="47">
        <v>0.708333333333333</v>
      </c>
      <c r="G37" s="11">
        <f t="shared" si="2"/>
        <v>8</v>
      </c>
    </row>
    <row r="38" ht="14.4" customHeight="1" spans="2:7">
      <c r="B38" s="21">
        <v>23</v>
      </c>
      <c r="C38" s="21"/>
      <c r="E38" s="21"/>
      <c r="G38" s="21" t="s">
        <v>87</v>
      </c>
    </row>
    <row r="39" ht="14.4" customHeight="1" spans="2:7">
      <c r="B39" s="42">
        <v>24</v>
      </c>
      <c r="C39" s="42"/>
      <c r="E39" s="42"/>
      <c r="G39" s="42" t="s">
        <v>87</v>
      </c>
    </row>
    <row r="40" ht="14.4" customHeight="1" spans="2:7">
      <c r="B40" s="12">
        <v>25</v>
      </c>
      <c r="C40" s="13" t="s">
        <v>57</v>
      </c>
      <c r="E40" s="13" t="s">
        <v>57</v>
      </c>
      <c r="G40" s="11" t="s">
        <v>57</v>
      </c>
    </row>
    <row r="41" ht="14.4" customHeight="1" spans="2:7">
      <c r="B41" s="12">
        <v>26</v>
      </c>
      <c r="C41" s="13" t="s">
        <v>57</v>
      </c>
      <c r="E41" s="13" t="s">
        <v>57</v>
      </c>
      <c r="G41" s="11" t="s">
        <v>57</v>
      </c>
    </row>
    <row r="42" ht="14.4" customHeight="1" spans="2:7">
      <c r="B42" s="12">
        <v>27</v>
      </c>
      <c r="C42" s="47">
        <v>0.333333333333333</v>
      </c>
      <c r="E42" s="47">
        <v>0.708333333333333</v>
      </c>
      <c r="G42" s="11">
        <f t="shared" ref="G42:G44" si="3">IF((E42-C42)*24&lt;=4,(E42-C42)*24,(E42-C42)*24-1)</f>
        <v>8</v>
      </c>
    </row>
    <row r="43" ht="14.4" customHeight="1" spans="2:7">
      <c r="B43" s="12">
        <v>28</v>
      </c>
      <c r="C43" s="47">
        <v>0.333333333333333</v>
      </c>
      <c r="E43" s="47">
        <v>0.708333333333333</v>
      </c>
      <c r="G43" s="11">
        <f t="shared" si="3"/>
        <v>8</v>
      </c>
    </row>
    <row r="44" ht="14.4" customHeight="1" spans="2:7">
      <c r="B44" s="12">
        <v>29</v>
      </c>
      <c r="C44" s="47">
        <v>0.333333333333333</v>
      </c>
      <c r="E44" s="47">
        <v>0.708333333333333</v>
      </c>
      <c r="G44" s="11">
        <f t="shared" si="3"/>
        <v>8</v>
      </c>
    </row>
    <row r="45" ht="14.4" customHeight="1" spans="2:7">
      <c r="B45" s="54">
        <v>30</v>
      </c>
      <c r="C45" s="54"/>
      <c r="E45" s="54"/>
      <c r="G45" s="54" t="s">
        <v>87</v>
      </c>
    </row>
    <row r="46" ht="14.4" customHeight="1" spans="3:5">
      <c r="C46" s="25"/>
      <c r="D46" s="25"/>
      <c r="E46" s="25"/>
    </row>
    <row r="47" ht="14.4" customHeight="1" spans="5:7">
      <c r="E47" s="23"/>
      <c r="G47" s="24">
        <f>SUMIF(G16:G46,"&lt;&gt;Vacaciones")+(COUNTIF(G16:G46,"Baja")+COUNTIF(G16:G46,"Vacaciones Anteriores")+(COUNTIF(G16:G46,"Medio Dia"))/2)*8</f>
        <v>128</v>
      </c>
    </row>
    <row r="49" ht="14.4" customHeight="1" spans="7:7">
      <c r="G49" s="24">
        <f>('2022'!H21*8)/8</f>
        <v>144</v>
      </c>
    </row>
    <row r="51" ht="14.4" customHeight="1" spans="2:5">
      <c r="B51" s="25" t="s">
        <v>89</v>
      </c>
      <c r="E51" s="26" t="s">
        <v>90</v>
      </c>
    </row>
    <row r="54" ht="14.4" customHeight="1" spans="2:7">
      <c r="B54" s="25" t="s">
        <v>91</v>
      </c>
      <c r="C54" s="27">
        <v>30</v>
      </c>
      <c r="D54" s="28" t="s">
        <v>92</v>
      </c>
      <c r="E54" s="29" t="s">
        <v>100</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17" sqref="G1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101</v>
      </c>
      <c r="G11" s="7"/>
      <c r="H11" s="7"/>
    </row>
    <row r="14" ht="14.4" customHeight="1" spans="3:9">
      <c r="C14" s="9" t="s">
        <v>80</v>
      </c>
      <c r="E14" s="9" t="s">
        <v>81</v>
      </c>
      <c r="G14" s="10" t="s">
        <v>82</v>
      </c>
      <c r="I14" s="39" t="s">
        <v>83</v>
      </c>
    </row>
    <row r="15" ht="14.4" customHeight="1" spans="2:9">
      <c r="B15" s="10" t="s">
        <v>84</v>
      </c>
      <c r="C15" s="9" t="s">
        <v>85</v>
      </c>
      <c r="E15" s="9" t="s">
        <v>86</v>
      </c>
      <c r="G15" s="11"/>
      <c r="I15" s="40">
        <f>'4'!I15-((G49-G47))/8</f>
        <v>26</v>
      </c>
    </row>
    <row r="16" ht="14.4" customHeight="1" spans="2:7">
      <c r="B16" s="51">
        <v>1</v>
      </c>
      <c r="C16" s="51"/>
      <c r="E16" s="51"/>
      <c r="G16" s="51" t="s">
        <v>87</v>
      </c>
    </row>
    <row r="17" ht="14.4" customHeight="1" spans="2:7">
      <c r="B17" s="12">
        <v>2</v>
      </c>
      <c r="C17" s="47">
        <v>0.333333333333333</v>
      </c>
      <c r="E17" s="47">
        <v>0.708333333333333</v>
      </c>
      <c r="G17" s="11">
        <f t="shared" ref="G17:G21" si="0">IF((E17-C17)*24&lt;=4,(E17-C17)*24,(E17-C17)*24-1)</f>
        <v>8</v>
      </c>
    </row>
    <row r="18" ht="14.4" customHeight="1" spans="2:7">
      <c r="B18" s="12">
        <v>3</v>
      </c>
      <c r="C18" s="47">
        <v>0.333333333333333</v>
      </c>
      <c r="E18" s="47">
        <v>0.708333333333333</v>
      </c>
      <c r="G18" s="11">
        <f t="shared" si="0"/>
        <v>8</v>
      </c>
    </row>
    <row r="19" ht="14.4" customHeight="1" spans="2:7">
      <c r="B19" s="12">
        <v>4</v>
      </c>
      <c r="C19" s="47">
        <v>0.333333333333333</v>
      </c>
      <c r="E19" s="47">
        <v>0.708333333333333</v>
      </c>
      <c r="G19" s="11">
        <f t="shared" si="0"/>
        <v>8</v>
      </c>
    </row>
    <row r="20" ht="14.4" customHeight="1" spans="2:7">
      <c r="B20" s="12">
        <v>5</v>
      </c>
      <c r="C20" s="47">
        <v>0.333333333333333</v>
      </c>
      <c r="E20" s="47">
        <v>0.708333333333333</v>
      </c>
      <c r="G20" s="11">
        <f t="shared" si="0"/>
        <v>8</v>
      </c>
    </row>
    <row r="21" ht="14.4" customHeight="1" spans="2:7">
      <c r="B21" s="12">
        <v>6</v>
      </c>
      <c r="C21" s="47">
        <v>0.333333333333333</v>
      </c>
      <c r="E21" s="47">
        <v>0.708333333333333</v>
      </c>
      <c r="G21" s="11">
        <f t="shared" si="0"/>
        <v>8</v>
      </c>
    </row>
    <row r="22" ht="14.4" customHeight="1" spans="2:7">
      <c r="B22" s="17">
        <v>7</v>
      </c>
      <c r="C22" s="17"/>
      <c r="E22" s="17"/>
      <c r="G22" s="17" t="s">
        <v>87</v>
      </c>
    </row>
    <row r="23" ht="14.4" customHeight="1" spans="2:7">
      <c r="B23" s="18">
        <v>8</v>
      </c>
      <c r="C23" s="18"/>
      <c r="E23" s="18"/>
      <c r="G23" s="18" t="s">
        <v>87</v>
      </c>
    </row>
    <row r="24" ht="14.4" customHeight="1" spans="2:7">
      <c r="B24" s="12">
        <v>9</v>
      </c>
      <c r="C24" s="47">
        <v>0.333333333333333</v>
      </c>
      <c r="E24" s="47">
        <v>0.708333333333333</v>
      </c>
      <c r="G24" s="11">
        <f t="shared" ref="G24:G28" si="1">IF((E24-C24)*24&lt;=4,(E24-C24)*24,(E24-C24)*24-1)</f>
        <v>8</v>
      </c>
    </row>
    <row r="25" ht="14.4" customHeight="1" spans="2:7">
      <c r="B25" s="12">
        <v>10</v>
      </c>
      <c r="C25" s="47">
        <v>0.333333333333333</v>
      </c>
      <c r="E25" s="47">
        <v>0.708333333333333</v>
      </c>
      <c r="G25" s="11">
        <f t="shared" si="1"/>
        <v>8</v>
      </c>
    </row>
    <row r="26" ht="14.4" customHeight="1" spans="2:7">
      <c r="B26" s="12">
        <v>11</v>
      </c>
      <c r="C26" s="47">
        <v>0.333333333333333</v>
      </c>
      <c r="E26" s="47">
        <v>0.708333333333333</v>
      </c>
      <c r="G26" s="11">
        <f t="shared" si="1"/>
        <v>8</v>
      </c>
    </row>
    <row r="27" ht="14.4" customHeight="1" spans="2:7">
      <c r="B27" s="12">
        <v>12</v>
      </c>
      <c r="C27" s="47">
        <v>0.333333333333333</v>
      </c>
      <c r="E27" s="47">
        <v>0.708333333333333</v>
      </c>
      <c r="G27" s="11">
        <f t="shared" si="1"/>
        <v>8</v>
      </c>
    </row>
    <row r="28" ht="14.4" customHeight="1" spans="2:7">
      <c r="B28" s="12">
        <v>13</v>
      </c>
      <c r="C28" s="47">
        <v>0.333333333333333</v>
      </c>
      <c r="E28" s="47">
        <v>0.708333333333333</v>
      </c>
      <c r="G28" s="11">
        <f t="shared" si="1"/>
        <v>8</v>
      </c>
    </row>
    <row r="29" ht="14.4" customHeight="1" spans="2:7">
      <c r="B29" s="19">
        <v>14</v>
      </c>
      <c r="C29" s="19"/>
      <c r="E29" s="19"/>
      <c r="G29" s="19" t="s">
        <v>87</v>
      </c>
    </row>
    <row r="30" ht="14.4" customHeight="1" spans="2:7">
      <c r="B30" s="20">
        <v>15</v>
      </c>
      <c r="C30" s="20"/>
      <c r="E30" s="20"/>
      <c r="G30" s="20" t="s">
        <v>87</v>
      </c>
    </row>
    <row r="31" ht="14.4" customHeight="1" spans="2:7">
      <c r="B31" s="12">
        <v>16</v>
      </c>
      <c r="C31" s="47">
        <v>0.333333333333333</v>
      </c>
      <c r="E31" s="47">
        <v>0.708333333333333</v>
      </c>
      <c r="G31" s="11">
        <f t="shared" ref="G31:G35" si="2">IF((E31-C31)*24&lt;=4,(E31-C31)*24,(E31-C31)*24-1)</f>
        <v>8</v>
      </c>
    </row>
    <row r="32" ht="14.4" customHeight="1" spans="2:7">
      <c r="B32" s="12">
        <v>17</v>
      </c>
      <c r="C32" s="47">
        <v>0.333333333333333</v>
      </c>
      <c r="E32" s="47">
        <v>0.708333333333333</v>
      </c>
      <c r="G32" s="11">
        <f t="shared" si="2"/>
        <v>8</v>
      </c>
    </row>
    <row r="33" ht="14.4" customHeight="1" spans="2:7">
      <c r="B33" s="12">
        <v>18</v>
      </c>
      <c r="C33" s="47">
        <v>0.333333333333333</v>
      </c>
      <c r="E33" s="47">
        <v>0.708333333333333</v>
      </c>
      <c r="G33" s="11">
        <f t="shared" si="2"/>
        <v>8</v>
      </c>
    </row>
    <row r="34" ht="14.4" customHeight="1" spans="2:7">
      <c r="B34" s="12">
        <v>19</v>
      </c>
      <c r="C34" s="47">
        <v>0.333333333333333</v>
      </c>
      <c r="E34" s="47">
        <v>0.708333333333333</v>
      </c>
      <c r="G34" s="11">
        <f t="shared" si="2"/>
        <v>8</v>
      </c>
    </row>
    <row r="35" ht="14.4" customHeight="1" spans="2:7">
      <c r="B35" s="12">
        <v>20</v>
      </c>
      <c r="C35" s="47">
        <v>0.333333333333333</v>
      </c>
      <c r="E35" s="47">
        <v>0.708333333333333</v>
      </c>
      <c r="G35" s="11">
        <f t="shared" si="2"/>
        <v>8</v>
      </c>
    </row>
    <row r="36" ht="14.4" customHeight="1" spans="2:7">
      <c r="B36" s="19">
        <v>21</v>
      </c>
      <c r="C36" s="19"/>
      <c r="E36" s="19"/>
      <c r="G36" s="19" t="s">
        <v>87</v>
      </c>
    </row>
    <row r="37" ht="14.4" customHeight="1" spans="2:7">
      <c r="B37" s="20">
        <v>22</v>
      </c>
      <c r="C37" s="20"/>
      <c r="E37" s="20"/>
      <c r="G37" s="20" t="s">
        <v>87</v>
      </c>
    </row>
    <row r="38" ht="14.4" customHeight="1" spans="2:7">
      <c r="B38" s="12">
        <v>23</v>
      </c>
      <c r="C38" s="47">
        <v>0.333333333333333</v>
      </c>
      <c r="E38" s="47">
        <v>0.708333333333333</v>
      </c>
      <c r="G38" s="11">
        <f t="shared" ref="G38:G42" si="3">IF((E38-C38)*24&lt;=4,(E38-C38)*24,(E38-C38)*24-1)</f>
        <v>8</v>
      </c>
    </row>
    <row r="39" ht="14.4" customHeight="1" spans="2:7">
      <c r="B39" s="12">
        <v>24</v>
      </c>
      <c r="C39" s="47">
        <v>0.333333333333333</v>
      </c>
      <c r="E39" s="47">
        <v>0.708333333333333</v>
      </c>
      <c r="G39" s="11">
        <f t="shared" si="3"/>
        <v>8</v>
      </c>
    </row>
    <row r="40" ht="14.4" customHeight="1" spans="2:7">
      <c r="B40" s="12">
        <v>25</v>
      </c>
      <c r="C40" s="47">
        <v>0.333333333333333</v>
      </c>
      <c r="E40" s="47">
        <v>0.708333333333333</v>
      </c>
      <c r="G40" s="11">
        <f t="shared" si="3"/>
        <v>8</v>
      </c>
    </row>
    <row r="41" ht="14.4" customHeight="1" spans="2:7">
      <c r="B41" s="12">
        <v>26</v>
      </c>
      <c r="C41" s="47">
        <v>0.333333333333333</v>
      </c>
      <c r="E41" s="47">
        <v>0.708333333333333</v>
      </c>
      <c r="G41" s="11">
        <f t="shared" si="3"/>
        <v>8</v>
      </c>
    </row>
    <row r="42" ht="14.4" customHeight="1" spans="2:7">
      <c r="B42" s="12">
        <v>27</v>
      </c>
      <c r="C42" s="47">
        <v>0.333333333333333</v>
      </c>
      <c r="E42" s="47">
        <v>0.708333333333333</v>
      </c>
      <c r="G42" s="11">
        <f t="shared" si="3"/>
        <v>8</v>
      </c>
    </row>
    <row r="43" ht="14.4" customHeight="1" spans="2:7">
      <c r="B43" s="21">
        <v>28</v>
      </c>
      <c r="C43" s="21"/>
      <c r="E43" s="21"/>
      <c r="G43" s="21" t="s">
        <v>87</v>
      </c>
    </row>
    <row r="44" ht="14.4" customHeight="1" spans="2:7">
      <c r="B44" s="42">
        <v>29</v>
      </c>
      <c r="C44" s="42"/>
      <c r="E44" s="42"/>
      <c r="G44" s="42" t="s">
        <v>87</v>
      </c>
    </row>
    <row r="45" ht="14.4" customHeight="1" spans="2:7">
      <c r="B45" s="12">
        <v>30</v>
      </c>
      <c r="C45" s="47">
        <v>0.333333333333333</v>
      </c>
      <c r="E45" s="47">
        <v>0.708333333333333</v>
      </c>
      <c r="G45" s="11">
        <f>IF((E45-C45)*24&lt;=4,(E45-C45)*24,(E45-C45)*24-1)</f>
        <v>8</v>
      </c>
    </row>
    <row r="46" ht="14.4" customHeight="1" spans="2:7">
      <c r="B46" s="12">
        <v>31</v>
      </c>
      <c r="C46" s="47">
        <v>0.333333333333333</v>
      </c>
      <c r="E46" s="47">
        <v>0.708333333333333</v>
      </c>
      <c r="G46" s="11">
        <f>IF((E46-C46)*24&lt;=4,(E46-C46)*24,(E46-C46)*24-1)</f>
        <v>8</v>
      </c>
    </row>
    <row r="47" ht="14.4" customHeight="1" spans="5:7">
      <c r="E47" s="23"/>
      <c r="G47" s="24">
        <f>SUMIF(G16:G46,"&lt;&gt;Vacaciones")+(COUNTIF(G16:G46,"Baja")+COUNTIF(G16:G46,"Vacaciones Anteriores")+(COUNTIF(G16:G46,"Medio Dia"))/2)*8</f>
        <v>176</v>
      </c>
    </row>
    <row r="49" ht="14.4" customHeight="1" spans="7:7">
      <c r="G49" s="24">
        <f>('2022'!P21*8)/8</f>
        <v>176</v>
      </c>
    </row>
    <row r="51" ht="14.4" customHeight="1" spans="2:5">
      <c r="B51" s="25" t="s">
        <v>89</v>
      </c>
      <c r="E51" s="26" t="s">
        <v>90</v>
      </c>
    </row>
    <row r="54" ht="14.4" customHeight="1" spans="2:7">
      <c r="B54" s="25" t="s">
        <v>91</v>
      </c>
      <c r="C54" s="27">
        <v>31</v>
      </c>
      <c r="D54" s="28" t="s">
        <v>92</v>
      </c>
      <c r="E54" s="29" t="s">
        <v>102</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abSelected="1" topLeftCell="A7" workbookViewId="0">
      <selection activeCell="G42" sqref="G42:G45"/>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103</v>
      </c>
      <c r="G11" s="7"/>
      <c r="H11" s="7"/>
    </row>
    <row r="12" ht="14.4" customHeight="1" spans="6:8">
      <c r="F12" s="31"/>
      <c r="G12" s="31"/>
      <c r="H12" s="31"/>
    </row>
    <row r="14" ht="14.4" customHeight="1" spans="3:9">
      <c r="C14" s="9" t="s">
        <v>80</v>
      </c>
      <c r="E14" s="9" t="s">
        <v>81</v>
      </c>
      <c r="G14" s="10" t="s">
        <v>82</v>
      </c>
      <c r="I14" s="39" t="s">
        <v>83</v>
      </c>
    </row>
    <row r="15" ht="14.4" customHeight="1" spans="2:9">
      <c r="B15" s="10" t="s">
        <v>84</v>
      </c>
      <c r="C15" s="9" t="s">
        <v>85</v>
      </c>
      <c r="E15" s="9" t="s">
        <v>86</v>
      </c>
      <c r="G15" s="11"/>
      <c r="I15" s="40">
        <f>'5'!I15-((G49-G47))/8</f>
        <v>25</v>
      </c>
    </row>
    <row r="16" ht="14.4" customHeight="1" spans="2:7">
      <c r="B16" s="12">
        <v>1</v>
      </c>
      <c r="C16" s="47">
        <v>0.333333333333333</v>
      </c>
      <c r="E16" s="47">
        <v>0.708333333333333</v>
      </c>
      <c r="G16" s="11">
        <f t="shared" ref="G16:G18" si="0">IF((E16-C16)*24&lt;=4,(E16-C16)*24,(E16-C16)*24-1)</f>
        <v>8</v>
      </c>
    </row>
    <row r="17" ht="14.4" customHeight="1" spans="2:7">
      <c r="B17" s="12">
        <v>2</v>
      </c>
      <c r="C17" s="47">
        <v>0.333333333333333</v>
      </c>
      <c r="E17" s="47">
        <v>0.708333333333333</v>
      </c>
      <c r="G17" s="11">
        <f t="shared" si="0"/>
        <v>8</v>
      </c>
    </row>
    <row r="18" ht="14.4" customHeight="1" spans="2:7">
      <c r="B18" s="12">
        <v>3</v>
      </c>
      <c r="C18" s="47">
        <v>0.333333333333333</v>
      </c>
      <c r="E18" s="47">
        <v>0.708333333333333</v>
      </c>
      <c r="G18" s="11">
        <f t="shared" si="0"/>
        <v>8</v>
      </c>
    </row>
    <row r="19" ht="14.4" customHeight="1" spans="2:7">
      <c r="B19" s="14">
        <v>4</v>
      </c>
      <c r="C19" s="14"/>
      <c r="E19" s="14"/>
      <c r="G19" s="14" t="s">
        <v>87</v>
      </c>
    </row>
    <row r="20" ht="14.4" customHeight="1" spans="2:7">
      <c r="B20" s="15">
        <v>5</v>
      </c>
      <c r="C20" s="15"/>
      <c r="E20" s="15"/>
      <c r="G20" s="15" t="s">
        <v>87</v>
      </c>
    </row>
    <row r="21" ht="14.4" customHeight="1" spans="2:7">
      <c r="B21" s="12">
        <v>6</v>
      </c>
      <c r="C21" s="47">
        <v>0.333333333333333</v>
      </c>
      <c r="E21" s="47">
        <v>0.708333333333333</v>
      </c>
      <c r="G21" s="11">
        <f t="shared" ref="G21:G25" si="1">IF((E21-C21)*24&lt;=4,(E21-C21)*24,(E21-C21)*24-1)</f>
        <v>8</v>
      </c>
    </row>
    <row r="22" ht="14.4" customHeight="1" spans="2:7">
      <c r="B22" s="12">
        <v>7</v>
      </c>
      <c r="C22" s="47">
        <v>0.333333333333333</v>
      </c>
      <c r="E22" s="47">
        <v>0.708333333333333</v>
      </c>
      <c r="G22" s="11">
        <f t="shared" si="1"/>
        <v>8</v>
      </c>
    </row>
    <row r="23" ht="14.4" customHeight="1" spans="2:7">
      <c r="B23" s="12">
        <v>8</v>
      </c>
      <c r="C23" s="47">
        <v>0.333333333333333</v>
      </c>
      <c r="E23" s="47">
        <v>0.708333333333333</v>
      </c>
      <c r="G23" s="11">
        <f t="shared" si="1"/>
        <v>8</v>
      </c>
    </row>
    <row r="24" ht="14.4" customHeight="1" spans="2:7">
      <c r="B24" s="12">
        <v>9</v>
      </c>
      <c r="C24" s="47">
        <v>0.333333333333333</v>
      </c>
      <c r="E24" s="47">
        <v>0.708333333333333</v>
      </c>
      <c r="G24" s="11">
        <f t="shared" si="1"/>
        <v>8</v>
      </c>
    </row>
    <row r="25" ht="14.4" customHeight="1" spans="2:7">
      <c r="B25" s="12">
        <v>10</v>
      </c>
      <c r="C25" s="47">
        <v>0.333333333333333</v>
      </c>
      <c r="E25" s="47">
        <v>0.708333333333333</v>
      </c>
      <c r="G25" s="11">
        <f t="shared" si="1"/>
        <v>8</v>
      </c>
    </row>
    <row r="26" ht="14.4" customHeight="1" spans="2:7">
      <c r="B26" s="17">
        <v>11</v>
      </c>
      <c r="C26" s="17"/>
      <c r="E26" s="17"/>
      <c r="G26" s="17" t="s">
        <v>87</v>
      </c>
    </row>
    <row r="27" ht="14.4" customHeight="1" spans="2:7">
      <c r="B27" s="18">
        <v>12</v>
      </c>
      <c r="C27" s="18"/>
      <c r="E27" s="18"/>
      <c r="G27" s="18" t="s">
        <v>87</v>
      </c>
    </row>
    <row r="28" ht="14.4" customHeight="1" spans="2:7">
      <c r="B28" s="12">
        <v>13</v>
      </c>
      <c r="C28" s="47">
        <v>0.333333333333333</v>
      </c>
      <c r="E28" s="47">
        <v>0.708333333333333</v>
      </c>
      <c r="G28" s="11">
        <f t="shared" ref="G28:G32" si="2">IF((E28-C28)*24&lt;=4,(E28-C28)*24,(E28-C28)*24-1)</f>
        <v>8</v>
      </c>
    </row>
    <row r="29" ht="14.4" customHeight="1" spans="2:7">
      <c r="B29" s="12">
        <v>14</v>
      </c>
      <c r="C29" s="47">
        <v>0.333333333333333</v>
      </c>
      <c r="E29" s="47">
        <v>0.708333333333333</v>
      </c>
      <c r="G29" s="11">
        <f t="shared" si="2"/>
        <v>8</v>
      </c>
    </row>
    <row r="30" ht="14.4" customHeight="1" spans="2:7">
      <c r="B30" s="12">
        <v>15</v>
      </c>
      <c r="C30" s="47">
        <v>0.333333333333333</v>
      </c>
      <c r="E30" s="47">
        <v>0.708333333333333</v>
      </c>
      <c r="G30" s="11">
        <f t="shared" si="2"/>
        <v>8</v>
      </c>
    </row>
    <row r="31" ht="14.4" customHeight="1" spans="2:7">
      <c r="B31" s="12">
        <v>16</v>
      </c>
      <c r="C31" s="47">
        <v>0.333333333333333</v>
      </c>
      <c r="E31" s="47">
        <v>0.708333333333333</v>
      </c>
      <c r="G31" s="11">
        <f t="shared" si="2"/>
        <v>8</v>
      </c>
    </row>
    <row r="32" ht="14.4" customHeight="1" spans="2:7">
      <c r="B32" s="12">
        <v>17</v>
      </c>
      <c r="C32" s="47">
        <v>0.333333333333333</v>
      </c>
      <c r="E32" s="47">
        <v>0.708333333333333</v>
      </c>
      <c r="G32" s="11">
        <f t="shared" si="2"/>
        <v>8</v>
      </c>
    </row>
    <row r="33" ht="14.4" customHeight="1" spans="2:7">
      <c r="B33" s="19">
        <v>18</v>
      </c>
      <c r="C33" s="19"/>
      <c r="E33" s="19"/>
      <c r="G33" s="19" t="s">
        <v>87</v>
      </c>
    </row>
    <row r="34" ht="14.4" customHeight="1" spans="2:7">
      <c r="B34" s="20">
        <v>19</v>
      </c>
      <c r="C34" s="20"/>
      <c r="E34" s="20"/>
      <c r="G34" s="20" t="s">
        <v>87</v>
      </c>
    </row>
    <row r="35" ht="14.4" customHeight="1" spans="2:7">
      <c r="B35" s="12">
        <v>20</v>
      </c>
      <c r="C35" s="47">
        <v>0.333333333333333</v>
      </c>
      <c r="E35" s="47">
        <v>0.708333333333333</v>
      </c>
      <c r="G35" s="11">
        <f t="shared" ref="G35:G38" si="3">IF((E35-C35)*24&lt;=4,(E35-C35)*24,(E35-C35)*24-1)</f>
        <v>8</v>
      </c>
    </row>
    <row r="36" ht="14.4" customHeight="1" spans="2:7">
      <c r="B36" s="12">
        <v>21</v>
      </c>
      <c r="C36" s="47">
        <v>0.333333333333333</v>
      </c>
      <c r="E36" s="47">
        <v>0.708333333333333</v>
      </c>
      <c r="G36" s="11">
        <f t="shared" si="3"/>
        <v>8</v>
      </c>
    </row>
    <row r="37" ht="14.4" customHeight="1" spans="2:7">
      <c r="B37" s="12">
        <v>22</v>
      </c>
      <c r="C37" s="47">
        <v>0.333333333333333</v>
      </c>
      <c r="E37" s="47">
        <v>0.708333333333333</v>
      </c>
      <c r="G37" s="11">
        <f t="shared" si="3"/>
        <v>8</v>
      </c>
    </row>
    <row r="38" ht="14.4" customHeight="1" spans="2:7">
      <c r="B38" s="12">
        <v>23</v>
      </c>
      <c r="C38" s="47">
        <v>0.333333333333333</v>
      </c>
      <c r="E38" s="47">
        <v>0.708333333333333</v>
      </c>
      <c r="G38" s="11">
        <f t="shared" si="3"/>
        <v>8</v>
      </c>
    </row>
    <row r="39" ht="14.4" customHeight="1" spans="2:7">
      <c r="B39" s="12">
        <v>24</v>
      </c>
      <c r="C39" s="13" t="s">
        <v>57</v>
      </c>
      <c r="E39" s="13" t="s">
        <v>57</v>
      </c>
      <c r="G39" s="11" t="s">
        <v>57</v>
      </c>
    </row>
    <row r="40" ht="14.4" customHeight="1" spans="2:7">
      <c r="B40" s="21">
        <v>25</v>
      </c>
      <c r="C40" s="21"/>
      <c r="E40" s="21"/>
      <c r="G40" s="21" t="s">
        <v>87</v>
      </c>
    </row>
    <row r="41" ht="14.4" customHeight="1" spans="2:7">
      <c r="B41" s="42">
        <v>26</v>
      </c>
      <c r="C41" s="42"/>
      <c r="E41" s="42"/>
      <c r="G41" s="42" t="s">
        <v>87</v>
      </c>
    </row>
    <row r="42" ht="14.4" customHeight="1" spans="2:7">
      <c r="B42" s="12">
        <v>27</v>
      </c>
      <c r="C42" s="47">
        <v>0.333333333333333</v>
      </c>
      <c r="E42" s="47">
        <v>0.708333333333333</v>
      </c>
      <c r="G42" s="11">
        <f t="shared" ref="G42:G45" si="4">IF((E42-C42)*24&lt;=4,(E42-C42)*24,(E42-C42)*24-1)</f>
        <v>8</v>
      </c>
    </row>
    <row r="43" ht="14.4" customHeight="1" spans="2:7">
      <c r="B43" s="12">
        <v>28</v>
      </c>
      <c r="C43" s="47">
        <v>0.333333333333333</v>
      </c>
      <c r="E43" s="47">
        <v>0.708333333333333</v>
      </c>
      <c r="G43" s="11">
        <f t="shared" si="4"/>
        <v>8</v>
      </c>
    </row>
    <row r="44" ht="14.4" customHeight="1" spans="2:7">
      <c r="B44" s="12">
        <v>29</v>
      </c>
      <c r="C44" s="47">
        <v>0.333333333333333</v>
      </c>
      <c r="E44" s="47">
        <v>0.708333333333333</v>
      </c>
      <c r="G44" s="11">
        <f t="shared" si="4"/>
        <v>8</v>
      </c>
    </row>
    <row r="45" ht="14.4" customHeight="1" spans="2:7">
      <c r="B45" s="12">
        <v>30</v>
      </c>
      <c r="C45" s="47">
        <v>0.333333333333333</v>
      </c>
      <c r="E45" s="47">
        <v>0.708333333333333</v>
      </c>
      <c r="G45" s="11">
        <f t="shared" si="4"/>
        <v>8</v>
      </c>
    </row>
    <row r="47" ht="14.4" customHeight="1" spans="5:7">
      <c r="E47" s="23"/>
      <c r="G47" s="24">
        <f>SUMIF(G16:G46,"&lt;&gt;Vacaciones")+(COUNTIF(G16:G46,"Baja")+COUNTIF(G16:G46,"Vacaciones Anteriores")+(COUNTIF(G16:G46,"Medio Dia"))/2)*8</f>
        <v>168</v>
      </c>
    </row>
    <row r="49" ht="14.4" customHeight="1" spans="7:7">
      <c r="G49" s="24">
        <f>('2022'!X21*8)/8</f>
        <v>176</v>
      </c>
    </row>
    <row r="51" ht="14.4" customHeight="1" spans="2:5">
      <c r="B51" s="25" t="s">
        <v>89</v>
      </c>
      <c r="E51" s="26" t="s">
        <v>90</v>
      </c>
    </row>
    <row r="54" ht="14.4" customHeight="1" spans="2:7">
      <c r="B54" s="25" t="s">
        <v>91</v>
      </c>
      <c r="C54" s="27">
        <v>30</v>
      </c>
      <c r="D54" s="28" t="s">
        <v>92</v>
      </c>
      <c r="E54" s="29" t="s">
        <v>104</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1" sqref="G41:G44"/>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105</v>
      </c>
      <c r="G11" s="7"/>
      <c r="H11" s="7"/>
    </row>
    <row r="14" ht="14.4" customHeight="1" spans="3:9">
      <c r="C14" s="9" t="s">
        <v>80</v>
      </c>
      <c r="E14" s="9" t="s">
        <v>81</v>
      </c>
      <c r="G14" s="10" t="s">
        <v>82</v>
      </c>
      <c r="I14" s="39" t="s">
        <v>83</v>
      </c>
    </row>
    <row r="15" ht="14.4" customHeight="1" spans="2:9">
      <c r="B15" s="10" t="s">
        <v>84</v>
      </c>
      <c r="C15" s="9" t="s">
        <v>85</v>
      </c>
      <c r="E15" s="9" t="s">
        <v>86</v>
      </c>
      <c r="G15" s="11"/>
      <c r="I15" s="40">
        <f>'6'!I15-((G49-G47))/8</f>
        <v>16</v>
      </c>
    </row>
    <row r="16" ht="14.4" customHeight="1" spans="2:7">
      <c r="B16" s="12">
        <v>1</v>
      </c>
      <c r="C16" s="132" t="n">
        <v>0.3333333333333333</v>
      </c>
      <c r="E16" s="132" t="n">
        <v>0.7083333333333334</v>
      </c>
      <c r="G16" s="11">
        <f t="shared" ref="G16:G20" si="0">IF((E16-C16)*24&lt;=4,(E16-C16)*24,(E16-C16)*24-1)</f>
        <v>8</v>
      </c>
    </row>
    <row r="17" ht="14.4" customHeight="1" spans="2:7">
      <c r="B17" s="14">
        <v>2</v>
      </c>
      <c r="C17" s="14"/>
      <c r="E17" s="14"/>
      <c r="G17" s="14" t="s">
        <v>87</v>
      </c>
    </row>
    <row r="18" ht="14.4" customHeight="1" spans="2:7">
      <c r="B18" s="15">
        <v>3</v>
      </c>
      <c r="C18" s="15"/>
      <c r="E18" s="15"/>
      <c r="G18" s="15" t="s">
        <v>87</v>
      </c>
    </row>
    <row r="19" ht="14.4" customHeight="1" spans="2:7">
      <c r="B19" s="12">
        <v>4</v>
      </c>
      <c r="C19" s="132" t="n">
        <v>0.3333333333333333</v>
      </c>
      <c r="E19" s="132" t="n">
        <v>0.7083333333333334</v>
      </c>
      <c r="G19" s="11">
        <f t="shared" si="0"/>
        <v>8</v>
      </c>
    </row>
    <row r="20" ht="14.4" customHeight="1" spans="2:7">
      <c r="B20" s="12">
        <v>5</v>
      </c>
      <c r="C20" s="132" t="n">
        <v>0.3333333333333333</v>
      </c>
      <c r="E20" s="132" t="n">
        <v>0.7083333333333334</v>
      </c>
      <c r="G20" s="11">
        <f t="shared" si="0"/>
        <v>8</v>
      </c>
    </row>
    <row r="21" ht="14.4" customHeight="1" spans="2:7">
      <c r="B21" s="12">
        <v>6</v>
      </c>
      <c r="C21" s="13" t="s">
        <v>57</v>
      </c>
      <c r="E21" s="13" t="s">
        <v>57</v>
      </c>
      <c r="G21" s="11" t="s">
        <v>57</v>
      </c>
    </row>
    <row r="22" ht="14.4" customHeight="1" spans="2:7">
      <c r="B22" s="12">
        <v>7</v>
      </c>
      <c r="C22" s="13" t="s">
        <v>57</v>
      </c>
      <c r="E22" s="13" t="s">
        <v>57</v>
      </c>
      <c r="G22" s="11" t="s">
        <v>57</v>
      </c>
    </row>
    <row r="23" ht="14.4" customHeight="1" spans="2:7">
      <c r="B23" s="12">
        <v>8</v>
      </c>
      <c r="C23" s="13" t="s">
        <v>57</v>
      </c>
      <c r="E23" s="13" t="s">
        <v>57</v>
      </c>
      <c r="G23" s="11" t="s">
        <v>57</v>
      </c>
    </row>
    <row r="24" ht="14.4" customHeight="1" spans="2:7">
      <c r="B24" s="17">
        <v>9</v>
      </c>
      <c r="C24" s="17"/>
      <c r="E24" s="17"/>
      <c r="G24" s="17" t="s">
        <v>87</v>
      </c>
    </row>
    <row r="25" ht="14.4" customHeight="1" spans="2:7">
      <c r="B25" s="18">
        <v>10</v>
      </c>
      <c r="C25" s="18"/>
      <c r="E25" s="18"/>
      <c r="G25" s="18" t="s">
        <v>87</v>
      </c>
    </row>
    <row r="26" ht="14.4" customHeight="1" spans="2:7">
      <c r="B26" s="12">
        <v>11</v>
      </c>
      <c r="C26" s="132" t="n">
        <v>0.3333333333333333</v>
      </c>
      <c r="E26" s="132" t="n">
        <v>0.7083333333333334</v>
      </c>
      <c r="G26" s="11">
        <f t="shared" ref="G26:G30" si="1">IF((E26-C26)*24&lt;=4,(E26-C26)*24,(E26-C26)*24-1)</f>
        <v>8</v>
      </c>
    </row>
    <row r="27" ht="14.4" customHeight="1" spans="2:7">
      <c r="B27" s="12">
        <v>12</v>
      </c>
      <c r="C27" s="132" t="n">
        <v>0.3333333333333333</v>
      </c>
      <c r="E27" s="132" t="n">
        <v>0.7083333333333334</v>
      </c>
      <c r="G27" s="11">
        <f t="shared" si="1"/>
        <v>8</v>
      </c>
    </row>
    <row r="28" ht="14.4" customHeight="1" spans="2:7">
      <c r="B28" s="12">
        <v>13</v>
      </c>
      <c r="C28" s="132" t="n">
        <v>0.3333333333333333</v>
      </c>
      <c r="E28" s="132" t="n">
        <v>0.7083333333333334</v>
      </c>
      <c r="G28" s="11">
        <f t="shared" si="1"/>
        <v>8</v>
      </c>
    </row>
    <row r="29" ht="14.4" customHeight="1" spans="2:7">
      <c r="B29" s="12">
        <v>14</v>
      </c>
      <c r="C29" s="132" t="n">
        <v>0.3333333333333333</v>
      </c>
      <c r="E29" s="132" t="n">
        <v>0.7083333333333334</v>
      </c>
      <c r="G29" s="11">
        <f t="shared" si="1"/>
        <v>8</v>
      </c>
    </row>
    <row r="30" ht="14.4" customHeight="1" spans="2:7">
      <c r="B30" s="12">
        <v>15</v>
      </c>
      <c r="C30" s="132" t="n">
        <v>0.3333333333333333</v>
      </c>
      <c r="E30" s="132" t="n">
        <v>0.7083333333333334</v>
      </c>
      <c r="G30" s="11">
        <f t="shared" si="1"/>
        <v>8</v>
      </c>
    </row>
    <row r="31" ht="14.4" customHeight="1" spans="2:7">
      <c r="B31" s="19">
        <v>16</v>
      </c>
      <c r="C31" s="19"/>
      <c r="E31" s="19"/>
      <c r="G31" s="19" t="s">
        <v>87</v>
      </c>
    </row>
    <row r="32" ht="14.4" customHeight="1" spans="2:7">
      <c r="B32" s="20">
        <v>17</v>
      </c>
      <c r="C32" s="20"/>
      <c r="E32" s="20"/>
      <c r="G32" s="20" t="s">
        <v>87</v>
      </c>
    </row>
    <row r="33" ht="14.4" customHeight="1" spans="2:7">
      <c r="B33" s="12">
        <v>18</v>
      </c>
      <c r="C33" s="132" t="n">
        <v>0.3333333333333333</v>
      </c>
      <c r="E33" s="132" t="n">
        <v>0.7083333333333334</v>
      </c>
      <c r="G33" s="11">
        <f t="shared" ref="G33:G37" si="2">IF((E33-C33)*24&lt;=4,(E33-C33)*24,(E33-C33)*24-1)</f>
        <v>8</v>
      </c>
    </row>
    <row r="34" ht="14.4" customHeight="1" spans="2:7">
      <c r="B34" s="12">
        <v>19</v>
      </c>
      <c r="C34" s="132" t="n">
        <v>0.3333333333333333</v>
      </c>
      <c r="E34" s="132" t="n">
        <v>0.7083333333333334</v>
      </c>
      <c r="G34" s="11">
        <f t="shared" si="2"/>
        <v>8</v>
      </c>
    </row>
    <row r="35" ht="14.4" customHeight="1" spans="2:7">
      <c r="B35" s="12">
        <v>20</v>
      </c>
      <c r="C35" s="132" t="n">
        <v>0.3333333333333333</v>
      </c>
      <c r="E35" s="132" t="n">
        <v>0.7083333333333334</v>
      </c>
      <c r="G35" s="11">
        <f t="shared" si="2"/>
        <v>8</v>
      </c>
    </row>
    <row r="36" ht="14.4" customHeight="1" spans="2:7">
      <c r="B36" s="12">
        <v>21</v>
      </c>
      <c r="C36" s="132" t="n">
        <v>0.3333333333333333</v>
      </c>
      <c r="E36" s="132" t="n">
        <v>0.7083333333333334</v>
      </c>
      <c r="G36" s="11">
        <f t="shared" si="2"/>
        <v>0</v>
      </c>
    </row>
    <row r="37" ht="14.4" customHeight="1" spans="2:7">
      <c r="B37" s="12">
        <v>22</v>
      </c>
      <c r="C37" s="132" t="n">
        <v>0.3333333333333333</v>
      </c>
      <c r="E37" s="132" t="n">
        <v>0.7083333333333334</v>
      </c>
      <c r="G37" s="11">
        <f t="shared" si="2"/>
        <v>0</v>
      </c>
    </row>
    <row r="38" ht="14.4" customHeight="1" spans="2:7">
      <c r="B38" s="21">
        <v>23</v>
      </c>
      <c r="C38" s="21"/>
      <c r="E38" s="21"/>
      <c r="G38" s="21" t="s">
        <v>87</v>
      </c>
    </row>
    <row r="39" ht="14.4" customHeight="1" spans="2:7">
      <c r="B39" s="42">
        <v>24</v>
      </c>
      <c r="C39" s="42"/>
      <c r="E39" s="42"/>
      <c r="G39" s="42" t="s">
        <v>87</v>
      </c>
    </row>
    <row r="40" ht="14.4" customHeight="1" spans="2:7">
      <c r="B40" s="48">
        <v>25</v>
      </c>
      <c r="C40" s="48"/>
      <c r="E40" s="48"/>
      <c r="G40" s="48" t="s">
        <v>87</v>
      </c>
    </row>
    <row r="41" ht="14.4" customHeight="1" spans="2:7">
      <c r="B41" s="12">
        <v>26</v>
      </c>
      <c r="C41" s="132" t="n">
        <v>0.3333333333333333</v>
      </c>
      <c r="E41" s="132" t="n">
        <v>0.7083333333333334</v>
      </c>
      <c r="G41" s="11">
        <f t="shared" ref="G41:G44" si="3">IF((E41-C41)*24&lt;=4,(E41-C41)*24,(E41-C41)*24-1)</f>
        <v>0</v>
      </c>
    </row>
    <row r="42" ht="14.4" customHeight="1" spans="2:7">
      <c r="B42" s="12">
        <v>27</v>
      </c>
      <c r="C42" s="132" t="n">
        <v>0.3333333333333333</v>
      </c>
      <c r="E42" s="132" t="n">
        <v>0.7083333333333334</v>
      </c>
      <c r="G42" s="11">
        <f t="shared" si="3"/>
        <v>0</v>
      </c>
    </row>
    <row r="43" ht="14.4" customHeight="1" spans="2:7">
      <c r="B43" s="12">
        <v>28</v>
      </c>
      <c r="C43" s="132" t="n">
        <v>0.3333333333333333</v>
      </c>
      <c r="E43" s="132" t="n">
        <v>0.7083333333333334</v>
      </c>
      <c r="G43" s="11">
        <f t="shared" si="3"/>
        <v>0</v>
      </c>
    </row>
    <row r="44" ht="14.4" customHeight="1" spans="2:7">
      <c r="B44" s="12">
        <v>29</v>
      </c>
      <c r="C44" s="132" t="n">
        <v>0.3333333333333333</v>
      </c>
      <c r="E44" s="132" t="n">
        <v>0.7083333333333334</v>
      </c>
      <c r="G44" s="11">
        <f t="shared" si="3"/>
        <v>0</v>
      </c>
    </row>
    <row r="45" ht="14.4" customHeight="1" spans="2:7">
      <c r="B45" s="49">
        <v>30</v>
      </c>
      <c r="C45" s="49"/>
      <c r="E45" s="49"/>
      <c r="G45" s="49" t="s">
        <v>87</v>
      </c>
    </row>
    <row r="46" ht="14.4" customHeight="1" spans="2:7">
      <c r="B46" s="50">
        <v>31</v>
      </c>
      <c r="C46" s="50"/>
      <c r="E46" s="50"/>
      <c r="G46" s="50" t="s">
        <v>87</v>
      </c>
    </row>
    <row r="47" ht="14.4" customHeight="1" spans="5:7">
      <c r="E47" s="23"/>
      <c r="G47" s="24">
        <f>SUMIF(G16:G46,"&lt;&gt;Vacaciones")+(COUNTIF(G16:G46,"Baja")+COUNTIF(G16:G46,"Vacaciones Anteriores")+(COUNTIF(G16:G46,"Medio Dia"))/2)*8</f>
        <v>88</v>
      </c>
    </row>
    <row r="49" ht="14.4" customHeight="1" spans="7:7">
      <c r="G49" s="24">
        <f>('2022'!H30*8)/8</f>
        <v>160</v>
      </c>
    </row>
    <row r="51" ht="14.4" customHeight="1" spans="2:5">
      <c r="B51" s="25" t="s">
        <v>89</v>
      </c>
      <c r="E51" s="26" t="s">
        <v>90</v>
      </c>
    </row>
    <row r="54" ht="14.4" customHeight="1" spans="2:7">
      <c r="B54" s="25" t="s">
        <v>91</v>
      </c>
      <c r="C54" s="27">
        <v>31</v>
      </c>
      <c r="D54" s="28" t="s">
        <v>92</v>
      </c>
      <c r="E54" s="29" t="s">
        <v>106</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true" scenarios="true" objects="true"/>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4" sqref="G44:G46"/>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107</v>
      </c>
      <c r="G11" s="7"/>
      <c r="H11" s="7"/>
    </row>
    <row r="14" ht="14.4" customHeight="1" spans="3:9">
      <c r="C14" s="9" t="s">
        <v>80</v>
      </c>
      <c r="E14" s="9" t="s">
        <v>81</v>
      </c>
      <c r="G14" s="10" t="s">
        <v>82</v>
      </c>
      <c r="I14" s="39" t="s">
        <v>83</v>
      </c>
    </row>
    <row r="15" ht="14.4" customHeight="1" spans="2:9">
      <c r="B15" s="10" t="s">
        <v>84</v>
      </c>
      <c r="C15" s="9" t="s">
        <v>85</v>
      </c>
      <c r="E15" s="9" t="s">
        <v>86</v>
      </c>
      <c r="G15" s="11"/>
      <c r="I15" s="40">
        <f>'7'!I15-((G49-G47))/8</f>
        <v>-5.99999999999999</v>
      </c>
    </row>
    <row r="16" ht="14.4" customHeight="1" spans="2:7">
      <c r="B16" s="12">
        <v>1</v>
      </c>
      <c r="C16" s="135" t="n">
        <v>0.3333333333333333</v>
      </c>
      <c r="E16" s="135" t="n">
        <v>0.7083333333333334</v>
      </c>
      <c r="G16" s="11">
        <f t="shared" ref="G16:G20" si="0">IF((E16-C16)*24&lt;=4,(E16-C16)*24,(E16-C16)*24-1)</f>
        <v>0</v>
      </c>
    </row>
    <row r="17" ht="14.4" customHeight="1" spans="2:7">
      <c r="B17" s="12">
        <v>2</v>
      </c>
      <c r="C17" s="135" t="n">
        <v>0.3333333333333333</v>
      </c>
      <c r="E17" s="135" t="n">
        <v>0.7083333333333334</v>
      </c>
      <c r="G17" s="11">
        <f t="shared" si="0"/>
        <v>0</v>
      </c>
    </row>
    <row r="18" ht="14.4" customHeight="1" spans="2:7">
      <c r="B18" s="12">
        <v>3</v>
      </c>
      <c r="C18" s="135" t="n">
        <v>0.3333333333333333</v>
      </c>
      <c r="E18" s="135" t="n">
        <v>0.7083333333333334</v>
      </c>
      <c r="G18" s="11">
        <f t="shared" si="0"/>
        <v>0</v>
      </c>
    </row>
    <row r="19" ht="14.4" customHeight="1" spans="2:7">
      <c r="B19" s="12">
        <v>4</v>
      </c>
      <c r="C19" s="135" t="n">
        <v>0.3333333333333333</v>
      </c>
      <c r="E19" s="135" t="n">
        <v>0.7083333333333334</v>
      </c>
      <c r="G19" s="11">
        <f t="shared" si="0"/>
        <v>0</v>
      </c>
    </row>
    <row r="20" ht="14.4" customHeight="1" spans="2:7">
      <c r="B20" s="12">
        <v>5</v>
      </c>
      <c r="C20" s="13" t="s">
        <v>57</v>
      </c>
      <c r="E20" s="13" t="s">
        <v>57</v>
      </c>
      <c r="G20" s="11" t="s">
        <v>57</v>
      </c>
    </row>
    <row r="21" ht="14.4" customHeight="1" spans="2:7">
      <c r="B21" s="14">
        <v>6</v>
      </c>
      <c r="C21" s="14"/>
      <c r="E21" s="14"/>
      <c r="G21" s="14" t="s">
        <v>87</v>
      </c>
    </row>
    <row r="22" ht="14.4" customHeight="1" spans="2:7">
      <c r="B22" s="15">
        <v>7</v>
      </c>
      <c r="C22" s="15"/>
      <c r="E22" s="15"/>
      <c r="G22" s="15" t="s">
        <v>87</v>
      </c>
    </row>
    <row r="23" ht="14.4" customHeight="1" spans="2:7">
      <c r="B23" s="12">
        <v>8</v>
      </c>
      <c r="C23" s="13" t="s">
        <v>57</v>
      </c>
      <c r="E23" s="13" t="s">
        <v>57</v>
      </c>
      <c r="G23" s="11" t="s">
        <v>57</v>
      </c>
    </row>
    <row r="24" ht="14.4" customHeight="1" spans="2:7">
      <c r="B24" s="12">
        <v>9</v>
      </c>
      <c r="C24" s="13" t="s">
        <v>57</v>
      </c>
      <c r="E24" s="13" t="s">
        <v>57</v>
      </c>
      <c r="G24" s="11" t="s">
        <v>57</v>
      </c>
    </row>
    <row r="25" ht="14.4" customHeight="1" spans="2:7">
      <c r="B25" s="12">
        <v>10</v>
      </c>
      <c r="C25" s="13" t="s">
        <v>57</v>
      </c>
      <c r="E25" s="13" t="s">
        <v>57</v>
      </c>
      <c r="G25" s="11" t="s">
        <v>57</v>
      </c>
    </row>
    <row r="26" ht="14.4" customHeight="1" spans="2:7">
      <c r="B26" s="12">
        <v>11</v>
      </c>
      <c r="C26" s="13" t="s">
        <v>57</v>
      </c>
      <c r="E26" s="13" t="s">
        <v>57</v>
      </c>
      <c r="G26" s="11" t="s">
        <v>57</v>
      </c>
    </row>
    <row r="27" ht="14.4" customHeight="1" spans="2:7">
      <c r="B27" s="12">
        <v>12</v>
      </c>
      <c r="C27" s="13" t="s">
        <v>57</v>
      </c>
      <c r="E27" s="13" t="s">
        <v>57</v>
      </c>
      <c r="G27" s="11" t="s">
        <v>57</v>
      </c>
    </row>
    <row r="28" ht="14.4" customHeight="1" spans="2:7">
      <c r="B28" s="17">
        <v>13</v>
      </c>
      <c r="C28" s="17"/>
      <c r="E28" s="17"/>
      <c r="G28" s="17" t="s">
        <v>87</v>
      </c>
    </row>
    <row r="29" ht="14.4" customHeight="1" spans="2:7">
      <c r="B29" s="18">
        <v>14</v>
      </c>
      <c r="C29" s="18"/>
      <c r="E29" s="18"/>
      <c r="G29" s="18" t="s">
        <v>87</v>
      </c>
    </row>
    <row r="30" ht="14.4" customHeight="1" spans="2:7">
      <c r="B30" s="46">
        <v>15</v>
      </c>
      <c r="C30" s="46"/>
      <c r="E30" s="46"/>
      <c r="G30" s="46" t="s">
        <v>87</v>
      </c>
    </row>
    <row r="31" ht="14.4" customHeight="1" spans="2:7">
      <c r="B31" s="12">
        <v>16</v>
      </c>
      <c r="C31" s="13" t="s">
        <v>57</v>
      </c>
      <c r="E31" s="13" t="s">
        <v>57</v>
      </c>
      <c r="G31" s="11" t="s">
        <v>57</v>
      </c>
    </row>
    <row r="32" ht="14.4" customHeight="1" spans="2:7">
      <c r="B32" s="12">
        <v>17</v>
      </c>
      <c r="C32" s="13" t="s">
        <v>57</v>
      </c>
      <c r="E32" s="13" t="s">
        <v>57</v>
      </c>
      <c r="G32" s="11" t="s">
        <v>57</v>
      </c>
    </row>
    <row r="33" ht="14.4" customHeight="1" spans="2:7">
      <c r="B33" s="12">
        <v>18</v>
      </c>
      <c r="C33" s="13" t="s">
        <v>57</v>
      </c>
      <c r="E33" s="13" t="s">
        <v>57</v>
      </c>
      <c r="G33" s="11" t="s">
        <v>57</v>
      </c>
    </row>
    <row r="34" ht="14.4" customHeight="1" spans="2:7">
      <c r="B34" s="12">
        <v>19</v>
      </c>
      <c r="C34" s="13" t="s">
        <v>57</v>
      </c>
      <c r="E34" s="13" t="s">
        <v>57</v>
      </c>
      <c r="G34" s="11" t="s">
        <v>57</v>
      </c>
    </row>
    <row r="35" ht="14.4" customHeight="1" spans="2:7">
      <c r="B35" s="19">
        <v>20</v>
      </c>
      <c r="C35" s="19"/>
      <c r="E35" s="19"/>
      <c r="G35" s="19" t="s">
        <v>87</v>
      </c>
    </row>
    <row r="36" ht="14.4" customHeight="1" spans="2:7">
      <c r="B36" s="20">
        <v>21</v>
      </c>
      <c r="C36" s="20"/>
      <c r="E36" s="20"/>
      <c r="G36" s="20" t="s">
        <v>87</v>
      </c>
    </row>
    <row r="37" ht="14.4" customHeight="1" spans="2:7">
      <c r="B37" s="12">
        <v>22</v>
      </c>
      <c r="C37" s="13" t="s">
        <v>57</v>
      </c>
      <c r="E37" s="13" t="s">
        <v>57</v>
      </c>
      <c r="G37" s="11" t="s">
        <v>57</v>
      </c>
    </row>
    <row r="38" ht="14.4" customHeight="1" spans="2:7">
      <c r="B38" s="12">
        <v>23</v>
      </c>
      <c r="C38" s="13" t="s">
        <v>57</v>
      </c>
      <c r="E38" s="13" t="s">
        <v>57</v>
      </c>
      <c r="G38" s="11" t="s">
        <v>57</v>
      </c>
    </row>
    <row r="39" ht="14.4" customHeight="1" spans="2:7">
      <c r="B39" s="12">
        <v>24</v>
      </c>
      <c r="C39" s="13" t="s">
        <v>57</v>
      </c>
      <c r="E39" s="13" t="s">
        <v>57</v>
      </c>
      <c r="G39" s="11" t="s">
        <v>57</v>
      </c>
    </row>
    <row r="40" ht="14.4" customHeight="1" spans="2:7">
      <c r="B40" s="12">
        <v>25</v>
      </c>
      <c r="C40" s="13" t="s">
        <v>57</v>
      </c>
      <c r="E40" s="13" t="s">
        <v>57</v>
      </c>
      <c r="G40" s="11" t="s">
        <v>57</v>
      </c>
    </row>
    <row r="41" ht="14.4" customHeight="1" spans="2:7">
      <c r="B41" s="12">
        <v>26</v>
      </c>
      <c r="C41" s="13" t="s">
        <v>57</v>
      </c>
      <c r="E41" s="13" t="s">
        <v>57</v>
      </c>
      <c r="G41" s="11" t="s">
        <v>57</v>
      </c>
    </row>
    <row r="42" ht="14.4" customHeight="1" spans="2:7">
      <c r="B42" s="21">
        <v>27</v>
      </c>
      <c r="C42" s="21"/>
      <c r="E42" s="21"/>
      <c r="G42" s="21" t="s">
        <v>87</v>
      </c>
    </row>
    <row r="43" ht="14.4" customHeight="1" spans="2:7">
      <c r="B43" s="42">
        <v>28</v>
      </c>
      <c r="C43" s="42"/>
      <c r="E43" s="42"/>
      <c r="G43" s="42" t="s">
        <v>87</v>
      </c>
    </row>
    <row r="44" ht="14.4" customHeight="1" spans="2:7">
      <c r="B44" s="12">
        <v>29</v>
      </c>
      <c r="C44" s="13" t="s">
        <v>57</v>
      </c>
      <c r="E44" s="13" t="s">
        <v>57</v>
      </c>
      <c r="G44" s="11" t="s">
        <v>57</v>
      </c>
    </row>
    <row r="45" ht="14.4" customHeight="1" spans="2:7">
      <c r="B45" s="12">
        <v>30</v>
      </c>
      <c r="C45" s="135" t="n">
        <v>0.3333333333333333</v>
      </c>
      <c r="E45" s="135" t="n">
        <v>0.7083333333333334</v>
      </c>
      <c r="G45" s="11">
        <f t="shared" si="4" ref="G45:G46">IF((E45-C45)*24&lt;=4,(E45-C45)*24,(E45-C45)*24-1)</f>
        <v>0</v>
      </c>
    </row>
    <row r="46" ht="14.4" customHeight="1" spans="2:7">
      <c r="B46" s="12">
        <v>31</v>
      </c>
      <c r="C46" s="135" t="n">
        <v>0.3333333333333333</v>
      </c>
      <c r="E46" s="135" t="n">
        <v>0.7083333333333334</v>
      </c>
      <c r="G46" s="11">
        <f t="shared" si="4"/>
        <v>0</v>
      </c>
    </row>
    <row r="47" ht="14.4" customHeight="1" spans="5:7">
      <c r="E47" s="23"/>
      <c r="G47" s="24">
        <f>SUMIF(G16:G46,"&lt;&gt;Vacaciones")+(COUNTIF(G16:G46,"Baja")+COUNTIF(G16:G46,"Vacaciones Anteriores")+(COUNTIF(G16:G46,"Medio Dia"))/2)*8</f>
        <v>0</v>
      </c>
    </row>
    <row r="49" ht="14.4" customHeight="1" spans="7:7">
      <c r="G49" s="24">
        <f>('2022'!P30*8)/8</f>
        <v>176</v>
      </c>
    </row>
    <row r="51" ht="14.4" customHeight="1" spans="2:5">
      <c r="B51" s="25" t="s">
        <v>89</v>
      </c>
      <c r="E51" s="26" t="s">
        <v>90</v>
      </c>
    </row>
    <row r="54" ht="14.4" customHeight="1" spans="2:7">
      <c r="B54" s="25" t="s">
        <v>91</v>
      </c>
      <c r="C54" s="27">
        <v>31</v>
      </c>
      <c r="D54" s="28" t="s">
        <v>92</v>
      </c>
      <c r="E54" s="29" t="s">
        <v>108</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true" scenarios="true" objects="true"/>
  <mergeCells count="7">
    <mergeCell ref="B6:H6"/>
    <mergeCell ref="J6:P6"/>
    <mergeCell ref="F8:H8"/>
    <mergeCell ref="F9:H9"/>
    <mergeCell ref="F10:H10"/>
    <mergeCell ref="F11:H11"/>
    <mergeCell ref="B58:H6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2022-03-07T09:51:00Z</dcterms:created>
  <dc:creator>Apache POI</dc:creator>
  <cp:lastModifiedBy>Rafael Gayoso</cp:lastModifiedBy>
  <dcterms:modified xsi:type="dcterms:W3CDTF">2022-07-20T22:14:27Z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9262C59A1650425E979130983A5BFCCE</vt:lpwstr>
  </property>
  <property fmtid="{D5CDD505-2E9C-101B-9397-08002B2CF9AE}" pid="3" name="KSOProductBuildVer">
    <vt:lpwstr>3082-11.2.0.11191</vt:lpwstr>
  </property>
</Properties>
</file>