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mc:Choice Requires="x15">
      <x15ac:absPath xmlns:x15ac="http://schemas.microsoft.com/office/spreadsheetml/2010/11/ac" url="S:\Fichajes\Palobiofarma, S.L Mataró\"/>
    </mc:Choice>
  </mc:AlternateContent>
  <xr:revisionPtr revIDLastSave="0" documentId="13_ncr:1_{03417B6E-7858-4136-9D37-E39E295FE12F}" xr6:coauthVersionLast="47" xr6:coauthVersionMax="47" xr10:uidLastSave="{00000000-0000-0000-0000-000000000000}"/>
  <bookViews>
    <workbookView xWindow="28680" yWindow="-120" windowWidth="29040" windowHeight="15840" activeTab="7"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jUSN47RWR5b9ZbEcGrwqUfdH+pwA=="/>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20" i="13"/>
  <c r="G17" i="13"/>
  <c r="G47" i="13" s="1"/>
  <c r="G16" i="13"/>
  <c r="G47" i="12"/>
  <c r="G45" i="12"/>
  <c r="G44" i="12"/>
  <c r="G43" i="12"/>
  <c r="G40" i="12"/>
  <c r="G39" i="12"/>
  <c r="G38" i="12"/>
  <c r="G37" i="12"/>
  <c r="G36" i="12"/>
  <c r="G33" i="12"/>
  <c r="G32" i="12"/>
  <c r="G31" i="12"/>
  <c r="G30" i="12"/>
  <c r="G29" i="12"/>
  <c r="G26" i="12"/>
  <c r="G25" i="12"/>
  <c r="G24" i="12"/>
  <c r="G23" i="12"/>
  <c r="G22" i="12"/>
  <c r="G19" i="12"/>
  <c r="G18" i="12"/>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7" i="9"/>
  <c r="G46" i="9"/>
  <c r="G45" i="9"/>
  <c r="G44" i="9"/>
  <c r="G41" i="9"/>
  <c r="G40" i="9"/>
  <c r="G39" i="9"/>
  <c r="G38" i="9"/>
  <c r="G37" i="9"/>
  <c r="G44" i="8"/>
  <c r="G41" i="8"/>
  <c r="G40" i="8"/>
  <c r="G37" i="8"/>
  <c r="G36" i="8"/>
  <c r="G35" i="8"/>
  <c r="G34" i="8"/>
  <c r="G33" i="8"/>
  <c r="G26" i="8"/>
  <c r="G23" i="8"/>
  <c r="G22" i="8"/>
  <c r="G21" i="8"/>
  <c r="G20" i="8"/>
  <c r="G47" i="8" s="1"/>
  <c r="G19" i="8"/>
  <c r="G16" i="8"/>
  <c r="G49" i="7"/>
  <c r="G45" i="7"/>
  <c r="G44" i="7"/>
  <c r="G43" i="7"/>
  <c r="G42" i="7"/>
  <c r="G38" i="7"/>
  <c r="G37" i="7"/>
  <c r="G36" i="7"/>
  <c r="G35" i="7"/>
  <c r="G32" i="7"/>
  <c r="G31" i="7"/>
  <c r="G30" i="7"/>
  <c r="G29" i="7"/>
  <c r="G28" i="7"/>
  <c r="G25" i="7"/>
  <c r="G24" i="7"/>
  <c r="G23" i="7"/>
  <c r="G22" i="7"/>
  <c r="G18" i="7"/>
  <c r="G17" i="7"/>
  <c r="G16" i="7"/>
  <c r="G46" i="6"/>
  <c r="G45" i="6"/>
  <c r="G42" i="6"/>
  <c r="G41" i="6"/>
  <c r="G40" i="6"/>
  <c r="G39" i="6"/>
  <c r="G38" i="6"/>
  <c r="G35" i="6"/>
  <c r="G34" i="6"/>
  <c r="G33" i="6"/>
  <c r="G32" i="6"/>
  <c r="G31" i="6"/>
  <c r="G28" i="6"/>
  <c r="G27" i="6"/>
  <c r="G26" i="6"/>
  <c r="G25" i="6"/>
  <c r="G24" i="6"/>
  <c r="G21" i="6"/>
  <c r="G20" i="6"/>
  <c r="G19" i="6"/>
  <c r="G18" i="6"/>
  <c r="G17" i="6"/>
  <c r="G49" i="5"/>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47" i="4" s="1"/>
  <c r="G17" i="4"/>
  <c r="G16" i="4"/>
  <c r="G49" i="3"/>
  <c r="G43" i="3"/>
  <c r="G40" i="3"/>
  <c r="G39" i="3"/>
  <c r="G38" i="3"/>
  <c r="G37" i="3"/>
  <c r="G36" i="3"/>
  <c r="G33" i="3"/>
  <c r="G32" i="3"/>
  <c r="G31" i="3"/>
  <c r="G30" i="3"/>
  <c r="G29" i="3"/>
  <c r="G26" i="3"/>
  <c r="G25" i="3"/>
  <c r="G24" i="3"/>
  <c r="G23" i="3"/>
  <c r="G22" i="3"/>
  <c r="G19" i="3"/>
  <c r="G18" i="3"/>
  <c r="G17" i="3"/>
  <c r="G16" i="3"/>
  <c r="G47" i="3" s="1"/>
  <c r="G47" i="2"/>
  <c r="G46" i="2"/>
  <c r="G43" i="2"/>
  <c r="G42" i="2"/>
  <c r="G41" i="2"/>
  <c r="G40" i="2"/>
  <c r="G39" i="2"/>
  <c r="G36" i="2"/>
  <c r="G35" i="2"/>
  <c r="G34" i="2"/>
  <c r="G33" i="2"/>
  <c r="G32" i="2"/>
  <c r="G29" i="2"/>
  <c r="G28" i="2"/>
  <c r="G27" i="2"/>
  <c r="G26" i="2"/>
  <c r="G25" i="2"/>
  <c r="X40" i="1"/>
  <c r="G49" i="13" s="1"/>
  <c r="P40" i="1"/>
  <c r="G49" i="12" s="1"/>
  <c r="H40" i="1"/>
  <c r="G49" i="11" s="1"/>
  <c r="X30" i="1"/>
  <c r="G49" i="10" s="1"/>
  <c r="P30" i="1"/>
  <c r="G49" i="9" s="1"/>
  <c r="H30" i="1"/>
  <c r="G49" i="8" s="1"/>
  <c r="X21" i="1"/>
  <c r="P21" i="1"/>
  <c r="G49" i="6" s="1"/>
  <c r="H21" i="1"/>
  <c r="X11" i="1"/>
  <c r="G49" i="4" s="1"/>
  <c r="P11" i="1"/>
  <c r="H11" i="1"/>
  <c r="Z32" i="1" s="1"/>
  <c r="Z34" i="1" s="1"/>
  <c r="Z35" i="1" s="1"/>
  <c r="G47" i="7" l="1"/>
  <c r="G47" i="6"/>
  <c r="G49" i="2"/>
  <c r="I15" i="2" s="1"/>
  <c r="I15" i="3" s="1"/>
  <c r="I15" i="4" s="1"/>
  <c r="I15" i="5" s="1"/>
  <c r="I15" i="6" l="1"/>
  <c r="I15" i="7" s="1"/>
  <c r="I15" i="8" s="1"/>
  <c r="I15" i="9" s="1"/>
  <c r="I15" i="10" s="1"/>
  <c r="I15" i="11" s="1"/>
  <c r="I15" i="12" s="1"/>
  <c r="I15" i="13" s="1"/>
</calcChain>
</file>

<file path=xl/sharedStrings.xml><?xml version="1.0" encoding="utf-8"?>
<sst xmlns="http://schemas.openxmlformats.org/spreadsheetml/2006/main" count="873" uniqueCount="117">
  <si>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</si>
  <si>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</si>
  <si>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</si>
  <si>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</si>
  <si>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</si>
  <si>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</si>
  <si>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</si>
  <si>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</si>
  <si>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</si>
  <si>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</si>
  <si>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</si>
  <si>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</si>
  <si>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</si>
  <si>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</si>
  <si>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</si>
  <si>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</si>
  <si>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</si>
  <si>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</si>
  <si>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</si>
  <si>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</si>
  <si>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</si>
  <si>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</si>
  <si>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</si>
  <si>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</si>
  <si>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</si>
  <si>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</si>
  <si>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</si>
  <si>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</si>
  <si>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</si>
  <si>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</si>
  <si>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</si>
  <si>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</si>
  <si>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</si>
  <si>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</si>
  <si>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</si>
  <si>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</si>
  <si>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</si>
  <si>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</si>
  <si>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</si>
  <si>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</si>
  <si>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</si>
  <si>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</si>
  <si>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</si>
  <si>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</si>
  <si>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</si>
  <si>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</si>
  <si>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</si>
  <si>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</si>
  <si>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</si>
  <si>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</si>
  <si>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</si>
  <si>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</si>
  <si>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</si>
  <si>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</si>
  <si>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</si>
  <si>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</si>
  <si>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</si>
  <si>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</si>
  <si>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</si>
  <si>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</si>
  <si>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</si>
  <si>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</si>
  <si>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</si>
  <si>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</si>
  <si>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</si>
  <si>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</si>
  <si>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</si>
  <si>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</si>
  <si>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Miriam Soler</t>
  </si>
  <si>
    <t>C.IF./N.I.F:</t>
  </si>
  <si>
    <t>B63998843</t>
  </si>
  <si>
    <t>N.I.F:</t>
  </si>
  <si>
    <t>46770850M</t>
  </si>
  <si>
    <t>Centro de Trabajo:</t>
  </si>
  <si>
    <t>Nº Afiliación:</t>
  </si>
  <si>
    <t>08/10973037-75</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</si>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</sst>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font>
      <sz val="11"/>
      <color rgb="FF000000"/>
      <name val="Calibri"/>
      <scheme val="minor"/>
    </font>
    <font>
      <sz val="16"/>
      <color rgb="FF244062"/>
      <name val="Calibri"/>
    </font>
    <font>
      <b/>
      <sz val="20"/>
      <color theme="1"/>
      <name val="Calibri"/>
    </font>
    <font>
      <sz val="11"/>
      <color rgb="FF244062"/>
      <name val="Calibri"/>
    </font>
    <font>
      <b/>
      <sz val="12"/>
      <color rgb="FF263E74"/>
      <name val="Arial"/>
    </font>
    <font>
      <b/>
      <sz val="14"/>
      <color rgb="FF263E74"/>
      <name val="Arial"/>
    </font>
    <font>
      <sz val="11"/>
      <name val="Calibri"/>
    </font>
    <font>
      <sz val="11"/>
      <color rgb="FF263E74"/>
      <name val="Calibri"/>
    </font>
    <font>
      <sz val="11"/>
      <color rgb="FF263E74"/>
      <name val="Arial Narrow"/>
    </font>
    <font>
      <b/>
      <sz val="10"/>
      <color rgb="FFFFFFCC"/>
      <name val="Arial"/>
    </font>
    <font>
      <b/>
      <sz val="10"/>
      <color rgb="FFFFFFFF"/>
      <name val="Arial"/>
    </font>
    <font>
      <b/>
      <sz val="10"/>
      <color rgb="FF641A1A"/>
      <name val="Arial"/>
    </font>
    <font>
      <b/>
      <sz val="11"/>
      <color theme="1"/>
      <name val="Calibri"/>
    </font>
    <font>
      <sz val="9"/>
      <color rgb="FF263E74"/>
      <name val="Arial Narrow"/>
    </font>
    <font>
      <b/>
      <sz val="10"/>
      <color rgb="FF263E74"/>
      <name val="Arial"/>
    </font>
    <font>
      <b/>
      <sz val="10"/>
      <color theme="1"/>
      <name val="Arial"/>
    </font>
    <font>
      <b/>
      <sz val="12"/>
      <color theme="1"/>
      <name val="Arial"/>
    </font>
    <font>
      <sz val="10"/>
      <color theme="1"/>
      <name val="Arial"/>
    </font>
    <font>
      <sz val="11"/>
      <color theme="1"/>
      <name val="Calibri"/>
    </font>
    <font>
      <b/>
      <sz val="12"/>
      <color theme="0"/>
      <name val="Calibri"/>
    </font>
    <font>
      <sz val="12"/>
      <color theme="1"/>
      <name val="Calibri"/>
    </font>
    <font>
      <b/>
      <sz val="12"/>
      <color theme="1"/>
      <name val="Calibri"/>
    </font>
    <font>
      <b/>
      <sz val="12"/>
      <color rgb="FF263E74"/>
      <name val="Calibri"/>
    </font>
    <font>
      <sz val="10"/>
      <color rgb="FF757070"/>
      <name val="Calibri"/>
    </font>
    <font>
      <sz val="10"/>
      <color theme="1"/>
      <name val="Calibri"/>
    </font>
    <font>
      <sz val="11"/>
      <color rgb="FF000000"/>
      <name val="Calibri"/>
    </font>
    <font>
      <sz val="11"/>
      <color theme="0"/>
      <name val="Calibri"/>
    </font>
    <font>
      <sz val="7"/>
      <color theme="1"/>
      <name val="Calibri"/>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bottom style="hair">
        <color rgb="FF000000"/>
      </bottom>
      <diagonal/>
    </border>
  </borders>
  <cellStyleXfs count="1">
    <xf numFmtId="0" fontId="0" fillId="0" borderId="0"/>
  </cellStyleXfs>
  <cellXfs count="129">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8" fillId="13" borderId="60" xfId="0" applyNumberFormat="1" applyFont="1" applyFill="1" applyBorder="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1" xfId="0" applyFont="1" applyFill="1" applyBorder="1" applyAlignment="1">
      <alignment horizontal="center"/>
    </xf>
    <xf numFmtId="20" fontId="18" fillId="12" borderId="31" xfId="0" applyNumberFormat="1" applyFont="1" applyFill="1" applyBorder="1" applyAlignment="1">
      <alignment horizontal="center"/>
    </xf>
    <xf numFmtId="20" fontId="18" fillId="12" borderId="61"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 fillId="0" borderId="0" xfId="0" applyFont="1" applyAlignment="1">
      <alignment horizontal="center"/>
    </xf>
    <xf numFmtId="0" fontId="0" fillId="0" borderId="0" xfId="0" applyFont="1" applyAlignment="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6" fillId="0" borderId="56" xfId="0" applyFont="1" applyBorder="1"/>
    <xf numFmtId="0" fontId="6" fillId="0" borderId="57" xfId="0" applyFont="1" applyBorder="1"/>
    <xf numFmtId="0" fontId="18" fillId="12" borderId="59" xfId="0" applyFont="1" applyFill="1" applyBorder="1" applyAlignment="1">
      <alignment horizontal="right"/>
    </xf>
    <xf numFmtId="168" fontId="18" fillId="12" borderId="59" xfId="0" applyNumberFormat="1" applyFont="1" applyFill="1" applyBorder="1" applyAlignment="1">
      <alignment horizontal="right"/>
    </xf>
    <xf numFmtId="0" fontId="27" fillId="0" borderId="0" xfId="0" applyFont="1" applyAlignment="1">
      <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6.0" collapsed="true"/>
    <col min="27" max="29" customWidth="true" width="21.81640625" collapsed="true"/>
  </cols>
  <sheetData>
    <row r="1" spans="2:27" ht="25.5" customHeight="1">
      <c r="B1" s="1" t="s">
        <v>0</v>
      </c>
      <c r="G1" s="105" t="s">
        <v>1</v>
      </c>
      <c r="H1" s="106"/>
      <c r="I1" s="106"/>
      <c r="J1" s="106"/>
      <c r="K1" s="106"/>
      <c r="L1" s="106"/>
      <c r="M1" s="106"/>
      <c r="X1" s="2"/>
    </row>
    <row r="2" spans="2:27" ht="14.25" customHeight="1">
      <c r="B2" s="3"/>
    </row>
    <row r="3" spans="2:27" ht="17.25" customHeight="1">
      <c r="B3" s="4"/>
      <c r="C3" s="5"/>
      <c r="D3" s="107" t="s">
        <v>2</v>
      </c>
      <c r="E3" s="108"/>
      <c r="F3" s="109"/>
      <c r="G3" s="5"/>
      <c r="H3" s="6"/>
      <c r="J3" s="4"/>
      <c r="K3" s="5"/>
      <c r="L3" s="107" t="s">
        <v>3</v>
      </c>
      <c r="M3" s="108"/>
      <c r="N3" s="109"/>
      <c r="O3" s="5"/>
      <c r="P3" s="6"/>
      <c r="R3" s="4"/>
      <c r="S3" s="5"/>
      <c r="T3" s="107" t="s">
        <v>4</v>
      </c>
      <c r="U3" s="108"/>
      <c r="V3" s="109"/>
      <c r="W3" s="5"/>
      <c r="X3" s="6"/>
      <c r="Z3" s="7" t="s">
        <v>5</v>
      </c>
      <c r="AA3" s="8" t="s">
        <v>6</v>
      </c>
    </row>
    <row r="4" spans="2:27" ht="14.25" customHeight="1">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c r="B11" s="44">
        <v>20</v>
      </c>
      <c r="C11" s="43"/>
      <c r="D11" s="43"/>
      <c r="E11" s="43"/>
      <c r="F11" s="43"/>
      <c r="G11" s="43"/>
      <c r="H11" s="42">
        <f>B11*8</f>
        <v>160</v>
      </c>
      <c r="P11" s="45">
        <f>J10*8</f>
        <v>160</v>
      </c>
      <c r="X11" s="42">
        <f>R10*8</f>
        <v>184</v>
      </c>
      <c r="Z11" s="13" t="s">
        <v>27</v>
      </c>
      <c r="AA11" s="13" t="s">
        <v>28</v>
      </c>
    </row>
    <row r="12" spans="2:27" ht="14.25" customHeight="1"/>
    <row r="13" spans="2:27" ht="17.25" customHeight="1">
      <c r="B13" s="4"/>
      <c r="C13" s="5"/>
      <c r="D13" s="107" t="s">
        <v>29</v>
      </c>
      <c r="E13" s="108"/>
      <c r="F13" s="109"/>
      <c r="G13" s="5"/>
      <c r="H13" s="6"/>
      <c r="J13" s="4"/>
      <c r="K13" s="5"/>
      <c r="L13" s="107" t="s">
        <v>30</v>
      </c>
      <c r="M13" s="108"/>
      <c r="N13" s="109"/>
      <c r="O13" s="5"/>
      <c r="P13" s="6"/>
      <c r="R13" s="4"/>
      <c r="S13" s="5"/>
      <c r="T13" s="107" t="s">
        <v>31</v>
      </c>
      <c r="U13" s="108"/>
      <c r="V13" s="109"/>
      <c r="W13" s="5"/>
      <c r="X13" s="6"/>
    </row>
    <row r="14" spans="2:27" ht="14.25" customHeight="1">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c r="B20" s="42">
        <v>19</v>
      </c>
      <c r="C20" s="43"/>
      <c r="D20" s="43"/>
      <c r="E20" s="43"/>
      <c r="F20" s="43"/>
      <c r="G20" s="43"/>
      <c r="J20" s="43"/>
      <c r="K20" s="43"/>
      <c r="L20" s="43"/>
      <c r="M20" s="43"/>
      <c r="N20" s="43"/>
      <c r="O20" s="43"/>
      <c r="P20" s="43"/>
      <c r="R20" s="42">
        <v>20</v>
      </c>
      <c r="S20" s="43"/>
      <c r="T20" s="43"/>
      <c r="U20" s="43"/>
      <c r="V20" s="43"/>
      <c r="W20" s="43"/>
    </row>
    <row r="21" spans="2:29" ht="15" customHeight="1">
      <c r="H21" s="42">
        <f>B20*8</f>
        <v>152</v>
      </c>
      <c r="J21" s="42">
        <v>22</v>
      </c>
      <c r="K21" s="43"/>
      <c r="L21" s="43"/>
      <c r="M21" s="43"/>
      <c r="N21" s="43"/>
      <c r="O21" s="43"/>
      <c r="P21" s="42">
        <f>J21*8</f>
        <v>176</v>
      </c>
      <c r="X21" s="42">
        <f>R20*8</f>
        <v>160</v>
      </c>
      <c r="Z21" s="51"/>
      <c r="AA21" s="13" t="s">
        <v>37</v>
      </c>
    </row>
    <row r="22" spans="2:29" ht="14.25" customHeight="1">
      <c r="Z22" s="13" t="s">
        <v>38</v>
      </c>
    </row>
    <row r="23" spans="2:29" ht="17.25" customHeight="1">
      <c r="B23" s="4"/>
      <c r="C23" s="5"/>
      <c r="D23" s="107" t="s">
        <v>39</v>
      </c>
      <c r="E23" s="108"/>
      <c r="F23" s="109"/>
      <c r="G23" s="5"/>
      <c r="H23" s="6"/>
      <c r="J23" s="4"/>
      <c r="K23" s="5"/>
      <c r="L23" s="107" t="s">
        <v>40</v>
      </c>
      <c r="M23" s="108"/>
      <c r="N23" s="109"/>
      <c r="O23" s="5"/>
      <c r="P23" s="6"/>
      <c r="R23" s="4"/>
      <c r="S23" s="5"/>
      <c r="T23" s="107" t="s">
        <v>41</v>
      </c>
      <c r="U23" s="108"/>
      <c r="V23" s="109"/>
      <c r="W23" s="5"/>
      <c r="X23" s="6"/>
      <c r="Z23" s="13" t="s">
        <v>42</v>
      </c>
    </row>
    <row r="24" spans="2:29" ht="14.25" customHeight="1">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c r="B31" s="42">
        <v>19</v>
      </c>
    </row>
    <row r="32" spans="2:29" ht="17.25" customHeight="1">
      <c r="B32" s="4"/>
      <c r="C32" s="5"/>
      <c r="D32" s="107" t="s">
        <v>43</v>
      </c>
      <c r="E32" s="108"/>
      <c r="F32" s="109"/>
      <c r="G32" s="5"/>
      <c r="H32" s="6"/>
      <c r="J32" s="4"/>
      <c r="K32" s="5"/>
      <c r="L32" s="107" t="s">
        <v>44</v>
      </c>
      <c r="M32" s="108"/>
      <c r="N32" s="109"/>
      <c r="O32" s="5"/>
      <c r="P32" s="6"/>
      <c r="R32" s="4"/>
      <c r="S32" s="5"/>
      <c r="T32" s="107" t="s">
        <v>45</v>
      </c>
      <c r="U32" s="108"/>
      <c r="V32" s="109"/>
      <c r="W32" s="5"/>
      <c r="X32" s="6"/>
      <c r="Z32" s="57">
        <f>H11+P11+X11+H21+P21+X21+H30+P30+X30+H40+P40+X40</f>
        <v>1976</v>
      </c>
      <c r="AA32" s="58" t="s">
        <v>46</v>
      </c>
      <c r="AB32" s="58"/>
      <c r="AC32" s="59"/>
    </row>
    <row r="33" spans="2:29" ht="14.25" customHeight="1">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10" t="s">
        <v>47</v>
      </c>
      <c r="AB33" s="111"/>
      <c r="AC33" s="112"/>
    </row>
    <row r="34" spans="2:29" ht="14.25" customHeight="1">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10" t="s">
        <v>48</v>
      </c>
      <c r="AB34" s="111"/>
      <c r="AC34" s="112"/>
    </row>
    <row r="35" spans="2:29" ht="15" customHeight="1">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c r="B40" s="42">
        <v>20</v>
      </c>
      <c r="C40" s="43"/>
      <c r="D40" s="43"/>
      <c r="E40" s="43"/>
      <c r="F40" s="43"/>
      <c r="G40" s="43"/>
      <c r="H40" s="42">
        <f>B40*8</f>
        <v>160</v>
      </c>
      <c r="P40" s="42">
        <f>J39*8</f>
        <v>168</v>
      </c>
      <c r="X40" s="42">
        <f>R39*8</f>
        <v>152</v>
      </c>
      <c r="AA40" s="113" t="s">
        <v>50</v>
      </c>
      <c r="AB40" s="114"/>
      <c r="AC40" s="115"/>
    </row>
    <row r="41" spans="2:29" ht="15" customHeight="1">
      <c r="Z41" s="69"/>
      <c r="AA41" s="70" t="s">
        <v>51</v>
      </c>
      <c r="AB41" s="70" t="s">
        <v>52</v>
      </c>
      <c r="AC41" s="70" t="s">
        <v>53</v>
      </c>
    </row>
    <row r="42" spans="2:29" ht="15" customHeight="1">
      <c r="Z42" s="71" t="s">
        <v>54</v>
      </c>
      <c r="AA42" s="70" t="s">
        <v>55</v>
      </c>
      <c r="AB42" s="70" t="s">
        <v>56</v>
      </c>
      <c r="AC42" s="72"/>
    </row>
    <row r="43" spans="2:29" ht="15" customHeight="1">
      <c r="Z43" s="73">
        <v>1</v>
      </c>
      <c r="AA43" s="72" t="s">
        <v>57</v>
      </c>
      <c r="AB43" s="72" t="s">
        <v>57</v>
      </c>
      <c r="AC43" s="72" t="s">
        <v>57</v>
      </c>
    </row>
    <row r="44" spans="2:29" ht="15" customHeight="1">
      <c r="Z44" s="74">
        <v>2</v>
      </c>
      <c r="AA44" s="72" t="s">
        <v>58</v>
      </c>
      <c r="AB44" s="72" t="s">
        <v>58</v>
      </c>
      <c r="AC44" s="72" t="s">
        <v>58</v>
      </c>
    </row>
    <row r="45" spans="2:29" ht="15" customHeight="1">
      <c r="Z45" s="70">
        <v>3</v>
      </c>
      <c r="AA45" s="72" t="s">
        <v>59</v>
      </c>
      <c r="AB45" s="72" t="s">
        <v>59</v>
      </c>
      <c r="AC45" s="72" t="s">
        <v>59</v>
      </c>
    </row>
    <row r="46" spans="2:29" ht="15" customHeight="1">
      <c r="Z46" s="70"/>
      <c r="AA46" s="75"/>
      <c r="AB46" s="75"/>
      <c r="AC46" s="72"/>
    </row>
    <row r="47" spans="2:29" ht="14.25" customHeight="1"/>
    <row r="48" spans="2:2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A34:AC34"/>
    <mergeCell ref="AA40:AC40"/>
    <mergeCell ref="D23:F23"/>
    <mergeCell ref="L23:N23"/>
    <mergeCell ref="T23:V23"/>
    <mergeCell ref="D32:F32"/>
    <mergeCell ref="L32:N32"/>
    <mergeCell ref="T32:V32"/>
    <mergeCell ref="AA33:AC33"/>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109</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'8'!I15-((G49-G47))/6</f>
        <v>-36.000000000000014</v>
      </c>
    </row>
    <row r="16" spans="2:16" ht="14.25" customHeight="1">
      <c r="B16" s="103">
        <v>1</v>
      </c>
      <c r="C16" s="128" t="n">
        <v>0.3541666666666667</v>
      </c>
      <c r="E16" s="128" t="n">
        <v>0.7291666666666666</v>
      </c>
      <c r="G16" s="88">
        <f t="shared" ref="G16:G17" si="0">IF((E16-C16)*24&lt;=4,(E16-C16)*24,(E16-C16)*24-1)</f>
        <v>0</v>
      </c>
    </row>
    <row r="17" spans="2:7" ht="14.25" customHeight="1">
      <c r="B17" s="103">
        <v>2</v>
      </c>
      <c r="C17" s="128" t="n">
        <v>0.3541666666666667</v>
      </c>
      <c r="E17" s="128" t="n">
        <v>0.7291666666666666</v>
      </c>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128" t="n">
        <v>0.3541666666666667</v>
      </c>
      <c r="E20" s="128" t="n">
        <v>0.7291666666666666</v>
      </c>
      <c r="G20" s="88">
        <f t="shared" ref="G20:G24" si="1">IF((E20-C20)*24&lt;=4,(E20-C20)*24,(E20-C20)*24-1)</f>
        <v>0</v>
      </c>
    </row>
    <row r="21" spans="2:7" ht="14.25" customHeight="1">
      <c r="B21" s="103">
        <v>6</v>
      </c>
      <c r="C21" s="128" t="n">
        <v>0.3541666666666667</v>
      </c>
      <c r="E21" s="128" t="n">
        <v>0.7291666666666666</v>
      </c>
      <c r="G21" s="88">
        <f t="shared" si="1"/>
        <v>0</v>
      </c>
    </row>
    <row r="22" spans="2:7" ht="14.25" customHeight="1">
      <c r="B22" s="103">
        <v>7</v>
      </c>
      <c r="C22" s="128" t="n">
        <v>0.3541666666666667</v>
      </c>
      <c r="E22" s="128" t="n">
        <v>0.7291666666666666</v>
      </c>
      <c r="G22" s="88">
        <f t="shared" si="1"/>
        <v>0</v>
      </c>
    </row>
    <row r="23" spans="2:7" ht="14.25" customHeight="1">
      <c r="B23" s="103">
        <v>8</v>
      </c>
      <c r="C23" s="128" t="n">
        <v>0.3541666666666667</v>
      </c>
      <c r="E23" s="128" t="n">
        <v>0.7291666666666666</v>
      </c>
      <c r="G23" s="88">
        <f t="shared" si="1"/>
        <v>0</v>
      </c>
    </row>
    <row r="24" spans="2:7" ht="14.25" customHeight="1">
      <c r="B24" s="103">
        <v>9</v>
      </c>
      <c r="C24" s="128" t="n">
        <v>0.3541666666666667</v>
      </c>
      <c r="E24" s="128" t="n">
        <v>0.7291666666666666</v>
      </c>
      <c r="G24" s="88">
        <f t="shared" si="1"/>
        <v>0</v>
      </c>
    </row>
    <row r="25" spans="2:7" ht="14.25" customHeight="1">
      <c r="B25" s="24">
        <v>10</v>
      </c>
      <c r="C25" s="24"/>
      <c r="E25" s="24"/>
      <c r="G25" s="24" t="s">
        <v>87</v>
      </c>
    </row>
    <row r="26" spans="2:7" ht="14.25" customHeight="1">
      <c r="B26" s="28">
        <v>11</v>
      </c>
      <c r="C26" s="28"/>
      <c r="E26" s="28"/>
      <c r="G26" s="28" t="s">
        <v>87</v>
      </c>
    </row>
    <row r="27" spans="2:7" ht="14.25" customHeight="1">
      <c r="B27" s="103">
        <v>12</v>
      </c>
      <c r="C27" s="128" t="n">
        <v>0.3541666666666667</v>
      </c>
      <c r="E27" s="128" t="n">
        <v>0.7291666666666666</v>
      </c>
      <c r="G27" s="88">
        <f t="shared" ref="G27:G31" si="2">IF((E27-C27)*24&lt;=4,(E27-C27)*24,(E27-C27)*24-1)</f>
        <v>0</v>
      </c>
    </row>
    <row r="28" spans="2:7" ht="14.25" customHeight="1">
      <c r="B28" s="103">
        <v>13</v>
      </c>
      <c r="C28" s="128" t="n">
        <v>0.3541666666666667</v>
      </c>
      <c r="E28" s="128" t="n">
        <v>0.7291666666666666</v>
      </c>
      <c r="G28" s="88">
        <f t="shared" si="2"/>
        <v>0</v>
      </c>
    </row>
    <row r="29" spans="2:7" ht="14.25" customHeight="1">
      <c r="B29" s="103">
        <v>14</v>
      </c>
      <c r="C29" s="128" t="n">
        <v>0.3541666666666667</v>
      </c>
      <c r="E29" s="128" t="n">
        <v>0.7291666666666666</v>
      </c>
      <c r="G29" s="88">
        <f t="shared" si="2"/>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3">IF((E34-C34)*24&lt;=4,(E34-C34)*24,(E34-C34)*24-1)</f>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33">
        <v>24</v>
      </c>
      <c r="C39" s="33"/>
      <c r="E39" s="33"/>
      <c r="G39" s="33" t="s">
        <v>87</v>
      </c>
    </row>
    <row r="40" spans="2:7" ht="14.25" customHeight="1">
      <c r="B40" s="37">
        <v>25</v>
      </c>
      <c r="C40" s="37"/>
      <c r="E40" s="37"/>
      <c r="G40" s="37" t="s">
        <v>87</v>
      </c>
    </row>
    <row r="41" spans="2:7" ht="14.25" customHeight="1">
      <c r="B41" s="103">
        <v>26</v>
      </c>
      <c r="C41" s="92"/>
      <c r="E41" s="92"/>
      <c r="G41" s="88">
        <f t="shared" ref="G41:G45" si="4">IF((E41-C41)*24&lt;=4,(E41-C41)*24,(E41-C41)*24-1)</f>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103">
        <v>29</v>
      </c>
      <c r="C44" s="92"/>
      <c r="E44" s="92"/>
      <c r="G44" s="88">
        <f t="shared" si="4"/>
        <v>0</v>
      </c>
    </row>
    <row r="45" spans="2:7" ht="14.25" customHeight="1">
      <c r="B45" s="103">
        <v>30</v>
      </c>
      <c r="C45" s="92"/>
      <c r="E45" s="92"/>
      <c r="G45" s="88">
        <f t="shared" si="4"/>
        <v>0</v>
      </c>
    </row>
    <row r="46" spans="2:7" ht="14.25" customHeight="1"/>
    <row r="47" spans="2:7" ht="14.25" customHeight="1">
      <c r="E47" s="93"/>
      <c r="G47" s="94">
        <f>SUMIF(G16:G46,"&lt;&gt;Vacaciones")+(COUNTIF(G16:G46,"Baja")+COUNTIF(G16:G46,"Vacaciones Anteriores")+(COUNTIF(G16:G46,"Medio Dia"))/2)*8</f>
        <v>0</v>
      </c>
    </row>
    <row r="48" spans="2:7" ht="14.25" customHeight="1"/>
    <row r="49" spans="2:8" ht="14.25" customHeight="1">
      <c r="G49" s="94">
        <f>('2022'!X30*8)/8</f>
        <v>176</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110</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111</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'9'!I15-((G49-G47))/6</f>
        <v>-62.666666666666686</v>
      </c>
    </row>
    <row r="16" spans="2:16" ht="14.25" customHeight="1">
      <c r="B16" s="61">
        <v>1</v>
      </c>
      <c r="C16" s="61"/>
      <c r="E16" s="61"/>
      <c r="G16" s="61" t="s">
        <v>87</v>
      </c>
    </row>
    <row r="17" spans="2:7" ht="14.25" customHeight="1">
      <c r="B17" s="23">
        <v>2</v>
      </c>
      <c r="C17" s="23"/>
      <c r="E17" s="23"/>
      <c r="G17" s="23" t="s">
        <v>87</v>
      </c>
    </row>
    <row r="18" spans="2:7" ht="14.25" customHeight="1">
      <c r="B18" s="103">
        <v>3</v>
      </c>
      <c r="C18" s="92"/>
      <c r="E18" s="92"/>
      <c r="G18" s="88">
        <f t="shared" ref="G18:G22" si="0">IF((E18-C18)*24&lt;=4,(E18-C18)*24,(E18-C18)*24-1)</f>
        <v>0</v>
      </c>
    </row>
    <row r="19" spans="2:7" ht="14.25" customHeight="1">
      <c r="B19" s="103">
        <v>4</v>
      </c>
      <c r="C19" s="92"/>
      <c r="E19" s="92"/>
      <c r="G19" s="88">
        <f t="shared" si="0"/>
        <v>0</v>
      </c>
    </row>
    <row r="20" spans="2:7" ht="14.25" customHeight="1">
      <c r="B20" s="103">
        <v>5</v>
      </c>
      <c r="C20" s="92"/>
      <c r="E20" s="92"/>
      <c r="G20" s="88">
        <f t="shared" si="0"/>
        <v>0</v>
      </c>
    </row>
    <row r="21" spans="2:7" ht="14.25" customHeight="1">
      <c r="B21" s="103">
        <v>6</v>
      </c>
      <c r="C21" s="92"/>
      <c r="E21" s="92"/>
      <c r="G21" s="88">
        <f t="shared" si="0"/>
        <v>0</v>
      </c>
    </row>
    <row r="22" spans="2:7" ht="14.25" customHeight="1">
      <c r="B22" s="103">
        <v>7</v>
      </c>
      <c r="C22" s="92"/>
      <c r="E22" s="92"/>
      <c r="G22" s="88">
        <f t="shared" si="0"/>
        <v>0</v>
      </c>
    </row>
    <row r="23" spans="2:7" ht="14.25" customHeight="1">
      <c r="B23" s="24">
        <v>8</v>
      </c>
      <c r="C23" s="24"/>
      <c r="E23" s="24"/>
      <c r="G23" s="24" t="s">
        <v>87</v>
      </c>
    </row>
    <row r="24" spans="2:7" ht="14.25" customHeight="1">
      <c r="B24" s="28">
        <v>9</v>
      </c>
      <c r="C24" s="28"/>
      <c r="E24" s="28"/>
      <c r="G24" s="28" t="s">
        <v>87</v>
      </c>
    </row>
    <row r="25" spans="2:7" ht="14.25" customHeight="1">
      <c r="B25" s="103">
        <v>10</v>
      </c>
      <c r="C25" s="92"/>
      <c r="E25" s="92"/>
      <c r="G25" s="88">
        <f t="shared" ref="G25:G26" si="1">IF((E25-C25)*24&lt;=4,(E25-C25)*24,(E25-C25)*24-1)</f>
        <v>0</v>
      </c>
    </row>
    <row r="26" spans="2:7" ht="14.25" customHeight="1">
      <c r="B26" s="103">
        <v>11</v>
      </c>
      <c r="C26" s="92"/>
      <c r="E26" s="92"/>
      <c r="G26" s="88">
        <f t="shared" si="1"/>
        <v>0</v>
      </c>
    </row>
    <row r="27" spans="2:7" ht="14.25" customHeight="1">
      <c r="B27" s="12">
        <v>12</v>
      </c>
      <c r="C27" s="12"/>
      <c r="E27" s="12"/>
      <c r="G27" s="12" t="s">
        <v>87</v>
      </c>
    </row>
    <row r="28" spans="2:7" ht="14.25" customHeight="1">
      <c r="B28" s="103">
        <v>13</v>
      </c>
      <c r="C28" s="92"/>
      <c r="E28" s="92"/>
      <c r="G28" s="88">
        <f t="shared" ref="G28:G29" si="2">IF((E28-C28)*24&lt;=4,(E28-C28)*24,(E28-C28)*24-1)</f>
        <v>0</v>
      </c>
    </row>
    <row r="29" spans="2:7" ht="14.25" customHeight="1">
      <c r="B29" s="103">
        <v>14</v>
      </c>
      <c r="C29" s="92"/>
      <c r="E29" s="92"/>
      <c r="G29" s="88">
        <f t="shared" si="2"/>
        <v>0</v>
      </c>
    </row>
    <row r="30" spans="2:7" ht="14.25" customHeight="1">
      <c r="B30" s="29">
        <v>15</v>
      </c>
      <c r="C30" s="29"/>
      <c r="E30" s="29"/>
      <c r="G30" s="29" t="s">
        <v>87</v>
      </c>
    </row>
    <row r="31" spans="2:7" ht="14.25" customHeight="1">
      <c r="B31" s="32">
        <v>16</v>
      </c>
      <c r="C31" s="32"/>
      <c r="E31" s="32"/>
      <c r="G31" s="32" t="s">
        <v>87</v>
      </c>
    </row>
    <row r="32" spans="2:7" ht="14.25" customHeight="1">
      <c r="B32" s="103">
        <v>17</v>
      </c>
      <c r="C32" s="92"/>
      <c r="E32" s="92"/>
      <c r="G32" s="88">
        <f t="shared" ref="G32:G36" si="3">IF((E32-C32)*24&lt;=4,(E32-C32)*24,(E32-C32)*24-1)</f>
        <v>0</v>
      </c>
    </row>
    <row r="33" spans="2:7" ht="14.25" customHeight="1">
      <c r="B33" s="103">
        <v>18</v>
      </c>
      <c r="C33" s="92"/>
      <c r="E33" s="92"/>
      <c r="G33" s="88">
        <f t="shared" si="3"/>
        <v>0</v>
      </c>
    </row>
    <row r="34" spans="2:7" ht="14.25" customHeight="1">
      <c r="B34" s="103">
        <v>19</v>
      </c>
      <c r="C34" s="92"/>
      <c r="E34" s="92"/>
      <c r="G34" s="88">
        <f t="shared" si="3"/>
        <v>0</v>
      </c>
    </row>
    <row r="35" spans="2:7" ht="14.25" customHeight="1">
      <c r="B35" s="103">
        <v>20</v>
      </c>
      <c r="C35" s="92"/>
      <c r="E35" s="92"/>
      <c r="G35" s="88">
        <f t="shared" si="3"/>
        <v>0</v>
      </c>
    </row>
    <row r="36" spans="2:7" ht="14.25" customHeight="1">
      <c r="B36" s="103">
        <v>21</v>
      </c>
      <c r="C36" s="92"/>
      <c r="E36" s="92"/>
      <c r="G36" s="88">
        <f t="shared" si="3"/>
        <v>0</v>
      </c>
    </row>
    <row r="37" spans="2:7" ht="14.25" customHeight="1">
      <c r="B37" s="29">
        <v>22</v>
      </c>
      <c r="C37" s="29"/>
      <c r="E37" s="29"/>
      <c r="G37" s="29" t="s">
        <v>87</v>
      </c>
    </row>
    <row r="38" spans="2:7" ht="14.25" customHeight="1">
      <c r="B38" s="32">
        <v>23</v>
      </c>
      <c r="C38" s="32"/>
      <c r="E38" s="32"/>
      <c r="G38" s="32" t="s">
        <v>87</v>
      </c>
    </row>
    <row r="39" spans="2:7" ht="14.25" customHeight="1">
      <c r="B39" s="103">
        <v>24</v>
      </c>
      <c r="C39" s="92"/>
      <c r="E39" s="92"/>
      <c r="G39" s="88">
        <f t="shared" ref="G39:G43" si="4">IF((E39-C39)*24&lt;=4,(E39-C39)*24,(E39-C39)*24-1)</f>
        <v>0</v>
      </c>
    </row>
    <row r="40" spans="2:7" ht="14.25" customHeight="1">
      <c r="B40" s="103">
        <v>25</v>
      </c>
      <c r="C40" s="92"/>
      <c r="E40" s="92"/>
      <c r="G40" s="88">
        <f t="shared" si="4"/>
        <v>0</v>
      </c>
    </row>
    <row r="41" spans="2:7" ht="14.25" customHeight="1">
      <c r="B41" s="103">
        <v>26</v>
      </c>
      <c r="C41" s="92"/>
      <c r="E41" s="92"/>
      <c r="G41" s="88">
        <f t="shared" si="4"/>
        <v>0</v>
      </c>
    </row>
    <row r="42" spans="2:7" ht="14.25" customHeight="1">
      <c r="B42" s="103">
        <v>27</v>
      </c>
      <c r="C42" s="92"/>
      <c r="E42" s="92"/>
      <c r="G42" s="88">
        <f t="shared" si="4"/>
        <v>0</v>
      </c>
    </row>
    <row r="43" spans="2:7" ht="14.25" customHeight="1">
      <c r="B43" s="103">
        <v>28</v>
      </c>
      <c r="C43" s="92"/>
      <c r="E43" s="92"/>
      <c r="G43" s="88">
        <f t="shared" si="4"/>
        <v>0</v>
      </c>
    </row>
    <row r="44" spans="2:7" ht="14.25" customHeight="1">
      <c r="B44" s="33">
        <v>29</v>
      </c>
      <c r="C44" s="33"/>
      <c r="E44" s="33"/>
      <c r="G44" s="33" t="s">
        <v>87</v>
      </c>
    </row>
    <row r="45" spans="2:7" ht="14.25" customHeight="1">
      <c r="B45" s="37">
        <v>30</v>
      </c>
      <c r="C45" s="37"/>
      <c r="E45" s="37"/>
      <c r="G45" s="37" t="s">
        <v>87</v>
      </c>
    </row>
    <row r="46" spans="2:7" ht="14.25" customHeight="1">
      <c r="B46" s="103">
        <v>31</v>
      </c>
      <c r="C46" s="92"/>
      <c r="E46" s="92"/>
      <c r="G46" s="88">
        <f>IF((E46-C46)*24&lt;=4,(E46-C46)*24,(E46-C46)*24-1)</f>
        <v>0</v>
      </c>
    </row>
    <row r="47" spans="2:7" ht="14.25" customHeight="1">
      <c r="E47" s="93"/>
      <c r="G47" s="94">
        <f>SUMIF(G16:G46,"&lt;&gt;Vacaciones")+(COUNTIF(G16:G46,"Baja")+COUNTIF(G16:G46,"Vacaciones Anteriores")+(COUNTIF(G16:G46,"Medio Dia"))/2)*8</f>
        <v>0</v>
      </c>
    </row>
    <row r="48" spans="2:7" ht="14.25" customHeight="1"/>
    <row r="49" spans="2:8" ht="14.25" customHeight="1">
      <c r="G49" s="94">
        <f>('2022'!H40*8)/8</f>
        <v>160</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112</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113</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'10'!I15-((G49-G47))/6</f>
        <v>-90.666666666666686</v>
      </c>
    </row>
    <row r="16" spans="2:16" ht="14.25" customHeight="1">
      <c r="B16" s="17">
        <v>1</v>
      </c>
      <c r="C16" s="17"/>
      <c r="E16" s="17"/>
      <c r="G16" s="17" t="s">
        <v>87</v>
      </c>
    </row>
    <row r="17" spans="2:7" ht="14.25" customHeight="1">
      <c r="B17" s="103">
        <v>2</v>
      </c>
      <c r="C17" s="92"/>
      <c r="E17" s="92"/>
      <c r="G17" s="88">
        <f t="shared" ref="G17:G19" si="0">IF((E17-C17)*24&lt;=4,(E17-C17)*24,(E17-C17)*24-1)</f>
        <v>0</v>
      </c>
    </row>
    <row r="18" spans="2:7" ht="14.25" customHeight="1">
      <c r="B18" s="103">
        <v>3</v>
      </c>
      <c r="C18" s="92"/>
      <c r="E18" s="92"/>
      <c r="G18" s="88">
        <f t="shared" si="0"/>
        <v>0</v>
      </c>
    </row>
    <row r="19" spans="2:7" ht="14.25" customHeight="1">
      <c r="B19" s="103">
        <v>4</v>
      </c>
      <c r="C19" s="92"/>
      <c r="E19" s="92"/>
      <c r="G19" s="88">
        <f t="shared" si="0"/>
        <v>0</v>
      </c>
    </row>
    <row r="20" spans="2:7" ht="14.25" customHeight="1">
      <c r="B20" s="21">
        <v>5</v>
      </c>
      <c r="C20" s="21"/>
      <c r="E20" s="21"/>
      <c r="G20" s="21" t="s">
        <v>87</v>
      </c>
    </row>
    <row r="21" spans="2:7" ht="14.25" customHeight="1">
      <c r="B21" s="23">
        <v>6</v>
      </c>
      <c r="C21" s="23"/>
      <c r="E21" s="23"/>
      <c r="G21" s="23" t="s">
        <v>87</v>
      </c>
    </row>
    <row r="22" spans="2:7" ht="14.25" customHeight="1">
      <c r="B22" s="103">
        <v>7</v>
      </c>
      <c r="C22" s="92"/>
      <c r="E22" s="92"/>
      <c r="G22" s="88">
        <f t="shared" ref="G22:G26" si="1">IF((E22-C22)*24&lt;=4,(E22-C22)*24,(E22-C22)*24-1)</f>
        <v>0</v>
      </c>
    </row>
    <row r="23" spans="2:7" ht="14.25" customHeight="1">
      <c r="B23" s="103">
        <v>8</v>
      </c>
      <c r="C23" s="92"/>
      <c r="E23" s="92"/>
      <c r="G23" s="88">
        <f t="shared" si="1"/>
        <v>0</v>
      </c>
    </row>
    <row r="24" spans="2:7" ht="14.25" customHeight="1">
      <c r="B24" s="103">
        <v>9</v>
      </c>
      <c r="C24" s="92"/>
      <c r="E24" s="92"/>
      <c r="G24" s="88">
        <f t="shared" si="1"/>
        <v>0</v>
      </c>
    </row>
    <row r="25" spans="2:7" ht="14.25" customHeight="1">
      <c r="B25" s="103">
        <v>10</v>
      </c>
      <c r="C25" s="92"/>
      <c r="E25" s="92"/>
      <c r="G25" s="88">
        <f t="shared" si="1"/>
        <v>0</v>
      </c>
    </row>
    <row r="26" spans="2:7" ht="14.25" customHeight="1">
      <c r="B26" s="103">
        <v>11</v>
      </c>
      <c r="C26" s="92"/>
      <c r="E26" s="92"/>
      <c r="G26" s="88">
        <f t="shared" si="1"/>
        <v>0</v>
      </c>
    </row>
    <row r="27" spans="2:7" ht="14.25" customHeight="1">
      <c r="B27" s="24">
        <v>12</v>
      </c>
      <c r="C27" s="24"/>
      <c r="E27" s="24"/>
      <c r="G27" s="24" t="s">
        <v>87</v>
      </c>
    </row>
    <row r="28" spans="2:7" ht="14.25" customHeight="1">
      <c r="B28" s="28">
        <v>13</v>
      </c>
      <c r="C28" s="28"/>
      <c r="E28" s="28"/>
      <c r="G28" s="28" t="s">
        <v>87</v>
      </c>
    </row>
    <row r="29" spans="2:7" ht="14.25" customHeight="1">
      <c r="B29" s="103">
        <v>14</v>
      </c>
      <c r="C29" s="92"/>
      <c r="E29" s="92"/>
      <c r="G29" s="88">
        <f t="shared" ref="G29:G33" si="2">IF((E29-C29)*24&lt;=4,(E29-C29)*24,(E29-C29)*24-1)</f>
        <v>0</v>
      </c>
    </row>
    <row r="30" spans="2:7" ht="14.25" customHeight="1">
      <c r="B30" s="103">
        <v>15</v>
      </c>
      <c r="C30" s="92"/>
      <c r="E30" s="92"/>
      <c r="G30" s="88">
        <f t="shared" si="2"/>
        <v>0</v>
      </c>
    </row>
    <row r="31" spans="2:7" ht="14.25" customHeight="1">
      <c r="B31" s="103">
        <v>16</v>
      </c>
      <c r="C31" s="92"/>
      <c r="E31" s="92"/>
      <c r="G31" s="88">
        <f t="shared" si="2"/>
        <v>0</v>
      </c>
    </row>
    <row r="32" spans="2:7" ht="14.25" customHeight="1">
      <c r="B32" s="103">
        <v>17</v>
      </c>
      <c r="C32" s="92"/>
      <c r="E32" s="92"/>
      <c r="G32" s="88">
        <f t="shared" si="2"/>
        <v>0</v>
      </c>
    </row>
    <row r="33" spans="2:7" ht="14.25" customHeight="1">
      <c r="B33" s="103">
        <v>18</v>
      </c>
      <c r="C33" s="92"/>
      <c r="E33" s="92"/>
      <c r="G33" s="88">
        <f t="shared" si="2"/>
        <v>0</v>
      </c>
    </row>
    <row r="34" spans="2:7" ht="14.25" customHeight="1">
      <c r="B34" s="29">
        <v>19</v>
      </c>
      <c r="C34" s="29"/>
      <c r="E34" s="29"/>
      <c r="G34" s="29" t="s">
        <v>87</v>
      </c>
    </row>
    <row r="35" spans="2:7" ht="14.25" customHeight="1">
      <c r="B35" s="32">
        <v>20</v>
      </c>
      <c r="C35" s="32"/>
      <c r="E35" s="32"/>
      <c r="G35" s="32" t="s">
        <v>87</v>
      </c>
    </row>
    <row r="36" spans="2:7" ht="14.25" customHeight="1">
      <c r="B36" s="103">
        <v>21</v>
      </c>
      <c r="C36" s="92"/>
      <c r="E36" s="92"/>
      <c r="G36" s="88">
        <f t="shared" ref="G36:G40" si="3">IF((E36-C36)*24&lt;=4,(E36-C36)*24,(E36-C36)*24-1)</f>
        <v>0</v>
      </c>
    </row>
    <row r="37" spans="2:7" ht="14.25" customHeight="1">
      <c r="B37" s="103">
        <v>22</v>
      </c>
      <c r="C37" s="92"/>
      <c r="E37" s="92"/>
      <c r="G37" s="88">
        <f t="shared" si="3"/>
        <v>0</v>
      </c>
    </row>
    <row r="38" spans="2:7" ht="14.25" customHeight="1">
      <c r="B38" s="103">
        <v>23</v>
      </c>
      <c r="C38" s="92"/>
      <c r="E38" s="92"/>
      <c r="G38" s="88">
        <f t="shared" si="3"/>
        <v>0</v>
      </c>
    </row>
    <row r="39" spans="2:7" ht="14.25" customHeight="1">
      <c r="B39" s="103">
        <v>24</v>
      </c>
      <c r="C39" s="92"/>
      <c r="E39" s="92"/>
      <c r="G39" s="88">
        <f t="shared" si="3"/>
        <v>0</v>
      </c>
    </row>
    <row r="40" spans="2:7" ht="14.25" customHeight="1">
      <c r="B40" s="103">
        <v>25</v>
      </c>
      <c r="C40" s="92"/>
      <c r="E40" s="92"/>
      <c r="G40" s="88">
        <f t="shared" si="3"/>
        <v>0</v>
      </c>
    </row>
    <row r="41" spans="2:7" ht="14.25" customHeight="1">
      <c r="B41" s="33">
        <v>26</v>
      </c>
      <c r="C41" s="33"/>
      <c r="E41" s="33"/>
      <c r="G41" s="33" t="s">
        <v>87</v>
      </c>
    </row>
    <row r="42" spans="2:7" ht="14.25" customHeight="1">
      <c r="B42" s="37">
        <v>27</v>
      </c>
      <c r="C42" s="37"/>
      <c r="E42" s="37"/>
      <c r="G42" s="37" t="s">
        <v>87</v>
      </c>
    </row>
    <row r="43" spans="2:7" ht="14.25" customHeight="1">
      <c r="B43" s="103">
        <v>28</v>
      </c>
      <c r="C43" s="92"/>
      <c r="E43" s="92"/>
      <c r="G43" s="88">
        <f t="shared" ref="G43:G45" si="4">IF((E43-C43)*24&lt;=4,(E43-C43)*24,(E43-C43)*24-1)</f>
        <v>0</v>
      </c>
    </row>
    <row r="44" spans="2:7" ht="14.25" customHeight="1">
      <c r="B44" s="103">
        <v>29</v>
      </c>
      <c r="C44" s="92"/>
      <c r="E44" s="92"/>
      <c r="G44" s="88">
        <f t="shared" si="4"/>
        <v>0</v>
      </c>
    </row>
    <row r="45" spans="2:7" ht="14.25" customHeight="1">
      <c r="B45" s="103">
        <v>30</v>
      </c>
      <c r="C45" s="92"/>
      <c r="E45" s="92"/>
      <c r="G45" s="88">
        <f t="shared" si="4"/>
        <v>0</v>
      </c>
    </row>
    <row r="46" spans="2:7" ht="14.25" customHeight="1"/>
    <row r="47" spans="2:7" ht="14.25" customHeight="1">
      <c r="E47" s="93"/>
      <c r="G47" s="94">
        <f>SUMIF(G16:G46,"&lt;&gt;Vacaciones")+(COUNTIF(G16:G46,"Baja")+COUNTIF(G16:G46,"Vacaciones Anteriores")+(COUNTIF(G16:G46,"Medio Dia"))/2)*8</f>
        <v>0</v>
      </c>
    </row>
    <row r="48" spans="2:7" ht="14.25" customHeight="1"/>
    <row r="49" spans="2:8" ht="14.25" customHeight="1">
      <c r="G49" s="94">
        <f>('2022'!P40*8)/8</f>
        <v>168</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114</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115</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'11'!I15-((G49-G47))/6</f>
        <v>-116.00000000000001</v>
      </c>
    </row>
    <row r="16" spans="2:16" ht="14.25" customHeight="1">
      <c r="B16" s="103">
        <v>1</v>
      </c>
      <c r="C16" s="92"/>
      <c r="E16" s="92"/>
      <c r="G16" s="88">
        <f t="shared" ref="G16:G17" si="0">IF((E16-C16)*24&lt;=4,(E16-C16)*24,(E16-C16)*24-1)</f>
        <v>0</v>
      </c>
    </row>
    <row r="17" spans="2:7" ht="14.25" customHeight="1">
      <c r="B17" s="103">
        <v>2</v>
      </c>
      <c r="C17" s="92"/>
      <c r="E17" s="92"/>
      <c r="G17" s="88">
        <f t="shared" si="0"/>
        <v>0</v>
      </c>
    </row>
    <row r="18" spans="2:7" ht="14.25" customHeight="1">
      <c r="B18" s="21">
        <v>3</v>
      </c>
      <c r="C18" s="21"/>
      <c r="E18" s="21"/>
      <c r="G18" s="21" t="s">
        <v>87</v>
      </c>
    </row>
    <row r="19" spans="2:7" ht="14.25" customHeight="1">
      <c r="B19" s="23">
        <v>4</v>
      </c>
      <c r="C19" s="23"/>
      <c r="E19" s="23"/>
      <c r="G19" s="23" t="s">
        <v>87</v>
      </c>
    </row>
    <row r="20" spans="2:7" ht="14.25" customHeight="1">
      <c r="B20" s="103">
        <v>5</v>
      </c>
      <c r="C20" s="92"/>
      <c r="E20" s="92"/>
      <c r="G20" s="88">
        <f>IF((E20-C20)*24&lt;=4,(E20-C20)*24,(E20-C20)*24-1)</f>
        <v>0</v>
      </c>
    </row>
    <row r="21" spans="2:7" ht="14.25" customHeight="1">
      <c r="B21" s="63">
        <v>6</v>
      </c>
      <c r="C21" s="63"/>
      <c r="E21" s="63"/>
      <c r="G21" s="63" t="s">
        <v>87</v>
      </c>
    </row>
    <row r="22" spans="2:7" ht="14.25" customHeight="1">
      <c r="B22" s="103">
        <v>7</v>
      </c>
      <c r="C22" s="92"/>
      <c r="E22" s="92"/>
      <c r="G22" s="88">
        <f>IF((E22-C22)*24&lt;=4,(E22-C22)*24,(E22-C22)*24-1)</f>
        <v>0</v>
      </c>
    </row>
    <row r="23" spans="2:7" ht="14.25" customHeight="1">
      <c r="B23" s="63">
        <v>8</v>
      </c>
      <c r="C23" s="63"/>
      <c r="E23" s="63"/>
      <c r="G23" s="63" t="s">
        <v>87</v>
      </c>
    </row>
    <row r="24" spans="2:7" ht="14.25" customHeight="1">
      <c r="B24" s="103">
        <v>9</v>
      </c>
      <c r="C24" s="92"/>
      <c r="E24" s="92"/>
      <c r="G24" s="88">
        <f>IF((E24-C24)*24&lt;=4,(E24-C24)*24,(E24-C24)*24-1)</f>
        <v>0</v>
      </c>
    </row>
    <row r="25" spans="2:7" ht="14.25" customHeight="1">
      <c r="B25" s="24">
        <v>10</v>
      </c>
      <c r="C25" s="24"/>
      <c r="E25" s="24"/>
      <c r="G25" s="24" t="s">
        <v>87</v>
      </c>
    </row>
    <row r="26" spans="2:7" ht="14.25" customHeight="1">
      <c r="B26" s="28">
        <v>11</v>
      </c>
      <c r="C26" s="28"/>
      <c r="E26" s="28"/>
      <c r="G26" s="28" t="s">
        <v>87</v>
      </c>
    </row>
    <row r="27" spans="2:7" ht="14.25" customHeight="1">
      <c r="B27" s="103">
        <v>12</v>
      </c>
      <c r="C27" s="92"/>
      <c r="E27" s="92"/>
      <c r="G27" s="88">
        <f t="shared" ref="G27:G31" si="1">IF((E27-C27)*24&lt;=4,(E27-C27)*24,(E27-C27)*24-1)</f>
        <v>0</v>
      </c>
    </row>
    <row r="28" spans="2:7" ht="14.25" customHeight="1">
      <c r="B28" s="103">
        <v>13</v>
      </c>
      <c r="C28" s="92"/>
      <c r="E28" s="92"/>
      <c r="G28" s="88">
        <f t="shared" si="1"/>
        <v>0</v>
      </c>
    </row>
    <row r="29" spans="2:7" ht="14.25" customHeight="1">
      <c r="B29" s="103">
        <v>14</v>
      </c>
      <c r="C29" s="92"/>
      <c r="E29" s="92"/>
      <c r="G29" s="88">
        <f t="shared" si="1"/>
        <v>0</v>
      </c>
    </row>
    <row r="30" spans="2:7" ht="14.25" customHeight="1">
      <c r="B30" s="103">
        <v>15</v>
      </c>
      <c r="C30" s="92"/>
      <c r="E30" s="92"/>
      <c r="G30" s="88">
        <f t="shared" si="1"/>
        <v>0</v>
      </c>
    </row>
    <row r="31" spans="2:7" ht="14.25" customHeight="1">
      <c r="B31" s="103">
        <v>16</v>
      </c>
      <c r="C31" s="92"/>
      <c r="E31" s="92"/>
      <c r="G31" s="88">
        <f t="shared" si="1"/>
        <v>0</v>
      </c>
    </row>
    <row r="32" spans="2:7" ht="14.25" customHeight="1">
      <c r="B32" s="29">
        <v>17</v>
      </c>
      <c r="C32" s="29"/>
      <c r="E32" s="29"/>
      <c r="G32" s="29" t="s">
        <v>87</v>
      </c>
    </row>
    <row r="33" spans="2:7" ht="14.25" customHeight="1">
      <c r="B33" s="32">
        <v>18</v>
      </c>
      <c r="C33" s="32"/>
      <c r="E33" s="32"/>
      <c r="G33" s="32" t="s">
        <v>87</v>
      </c>
    </row>
    <row r="34" spans="2:7" ht="14.25" customHeight="1">
      <c r="B34" s="103">
        <v>19</v>
      </c>
      <c r="C34" s="92"/>
      <c r="E34" s="92"/>
      <c r="G34" s="88">
        <f t="shared" ref="G34:G38" si="2">IF((E34-C34)*24&lt;=4,(E34-C34)*24,(E34-C34)*24-1)</f>
        <v>0</v>
      </c>
    </row>
    <row r="35" spans="2:7" ht="14.25" customHeight="1">
      <c r="B35" s="103">
        <v>20</v>
      </c>
      <c r="C35" s="92"/>
      <c r="E35" s="92"/>
      <c r="G35" s="88">
        <f t="shared" si="2"/>
        <v>0</v>
      </c>
    </row>
    <row r="36" spans="2:7" ht="14.25" customHeight="1">
      <c r="B36" s="103">
        <v>21</v>
      </c>
      <c r="C36" s="92"/>
      <c r="E36" s="92"/>
      <c r="G36" s="88">
        <f t="shared" si="2"/>
        <v>0</v>
      </c>
    </row>
    <row r="37" spans="2:7" ht="14.25" customHeight="1">
      <c r="B37" s="103">
        <v>22</v>
      </c>
      <c r="C37" s="92"/>
      <c r="E37" s="92"/>
      <c r="G37" s="88">
        <f t="shared" si="2"/>
        <v>0</v>
      </c>
    </row>
    <row r="38" spans="2:7" ht="14.25" customHeight="1">
      <c r="B38" s="103">
        <v>23</v>
      </c>
      <c r="C38" s="92"/>
      <c r="E38" s="92"/>
      <c r="G38" s="88">
        <f t="shared" si="2"/>
        <v>0</v>
      </c>
    </row>
    <row r="39" spans="2:7" ht="14.25" customHeight="1">
      <c r="B39" s="33">
        <v>24</v>
      </c>
      <c r="C39" s="33"/>
      <c r="E39" s="33"/>
      <c r="G39" s="33" t="s">
        <v>87</v>
      </c>
    </row>
    <row r="40" spans="2:7" ht="14.25" customHeight="1">
      <c r="B40" s="67">
        <v>25</v>
      </c>
      <c r="C40" s="67"/>
      <c r="E40" s="67"/>
      <c r="G40" s="67" t="s">
        <v>87</v>
      </c>
    </row>
    <row r="41" spans="2:7" ht="14.25" customHeight="1">
      <c r="B41" s="48">
        <v>26</v>
      </c>
      <c r="C41" s="48"/>
      <c r="E41" s="48"/>
      <c r="G41" s="48" t="s">
        <v>87</v>
      </c>
    </row>
    <row r="42" spans="2:7" ht="14.25" customHeight="1">
      <c r="B42" s="103">
        <v>27</v>
      </c>
      <c r="C42" s="92"/>
      <c r="E42" s="92"/>
      <c r="G42" s="88">
        <f t="shared" ref="G42:G45" si="3">IF((E42-C42)*24&lt;=4,(E42-C42)*24,(E42-C42)*24-1)</f>
        <v>0</v>
      </c>
    </row>
    <row r="43" spans="2:7" ht="14.25" customHeight="1">
      <c r="B43" s="103">
        <v>28</v>
      </c>
      <c r="C43" s="92"/>
      <c r="E43" s="92"/>
      <c r="G43" s="88">
        <f t="shared" si="3"/>
        <v>0</v>
      </c>
    </row>
    <row r="44" spans="2:7" ht="14.25" customHeight="1">
      <c r="B44" s="103">
        <v>29</v>
      </c>
      <c r="C44" s="92"/>
      <c r="E44" s="92"/>
      <c r="G44" s="88">
        <f t="shared" si="3"/>
        <v>0</v>
      </c>
    </row>
    <row r="45" spans="2:7" ht="14.25" customHeight="1">
      <c r="B45" s="103">
        <v>30</v>
      </c>
      <c r="C45" s="92"/>
      <c r="E45" s="92"/>
      <c r="G45" s="88">
        <f t="shared" si="3"/>
        <v>0</v>
      </c>
    </row>
    <row r="46" spans="2:7" ht="14.25" customHeight="1">
      <c r="B46" s="33">
        <v>31</v>
      </c>
      <c r="C46" s="33"/>
      <c r="E46" s="33"/>
      <c r="G46" s="33" t="s">
        <v>87</v>
      </c>
    </row>
    <row r="47" spans="2:7" ht="14.25" customHeight="1">
      <c r="E47" s="93"/>
      <c r="G47" s="94">
        <f>SUMIF(G16:G46,"&lt;&gt;Vacaciones")+(COUNTIF(G16:G46,"Baja")+COUNTIF(G16:G46,"Vacaciones Anteriores")+(COUNTIF(G16:G46,"Medio Dia"))/2)*8</f>
        <v>0</v>
      </c>
    </row>
    <row r="48" spans="2:7" ht="14.25" customHeight="1"/>
    <row r="49" spans="2:8" ht="14.25" customHeight="1">
      <c r="G49" s="94">
        <f>('2022'!X40*8)/8</f>
        <v>152</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116</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0"/>
  <sheetViews>
    <sheetView topLeftCell="A16"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79</v>
      </c>
      <c r="G11" s="120"/>
      <c r="H11" s="121"/>
    </row>
    <row r="12" spans="2:16" ht="14.25" customHeight="1"/>
    <row r="13" spans="2:16" ht="14.25" customHeight="1"/>
    <row r="14" spans="2:16" ht="14.25" customHeight="1">
      <c r="C14" s="85" t="s">
        <v>80</v>
      </c>
      <c r="E14" s="85" t="s">
        <v>81</v>
      </c>
      <c r="G14" s="86" t="s">
        <v>82</v>
      </c>
      <c r="I14" s="87" t="s">
        <v>83</v>
      </c>
      <c r="J14" s="87"/>
    </row>
    <row r="15" spans="2:16" ht="14.25" customHeight="1">
      <c r="B15" s="86" t="s">
        <v>84</v>
      </c>
      <c r="C15" s="85" t="s">
        <v>85</v>
      </c>
      <c r="E15" s="85" t="s">
        <v>86</v>
      </c>
      <c r="G15" s="88"/>
      <c r="I15" s="89">
        <f>'2022'!Z35-((G49-G47))/6</f>
        <v>28</v>
      </c>
    </row>
    <row r="16" spans="2:16" ht="14.25" customHeight="1">
      <c r="B16" s="17">
        <v>1</v>
      </c>
      <c r="C16" s="17"/>
      <c r="E16" s="17"/>
      <c r="G16" s="17" t="s">
        <v>87</v>
      </c>
    </row>
    <row r="17" spans="2:7" ht="14.25" customHeight="1">
      <c r="B17" s="23">
        <v>2</v>
      </c>
      <c r="C17" s="23"/>
      <c r="E17" s="23"/>
      <c r="G17" s="23" t="s">
        <v>87</v>
      </c>
    </row>
    <row r="18" spans="2:7" ht="14.25" customHeight="1">
      <c r="B18" s="90">
        <v>3</v>
      </c>
      <c r="C18" s="91" t="s">
        <v>88</v>
      </c>
      <c r="E18" s="91" t="s">
        <v>88</v>
      </c>
      <c r="G18" s="88" t="s">
        <v>88</v>
      </c>
    </row>
    <row r="19" spans="2:7" ht="14.25" customHeight="1">
      <c r="B19" s="90">
        <v>4</v>
      </c>
      <c r="C19" s="92" t="s">
        <v>88</v>
      </c>
      <c r="E19" s="92" t="s">
        <v>88</v>
      </c>
      <c r="G19" s="88" t="s">
        <v>88</v>
      </c>
    </row>
    <row r="20" spans="2:7" ht="14.25" customHeight="1">
      <c r="B20" s="90">
        <v>5</v>
      </c>
      <c r="C20" s="92" t="s">
        <v>88</v>
      </c>
      <c r="E20" s="92" t="s">
        <v>88</v>
      </c>
      <c r="G20" s="88" t="s">
        <v>88</v>
      </c>
    </row>
    <row r="21" spans="2:7" ht="14.25" customHeight="1">
      <c r="B21" s="12">
        <v>6</v>
      </c>
      <c r="C21" s="12"/>
      <c r="E21" s="12"/>
      <c r="G21" s="12" t="s">
        <v>87</v>
      </c>
    </row>
    <row r="22" spans="2:7" ht="14.25" customHeight="1">
      <c r="B22" s="90">
        <v>7</v>
      </c>
      <c r="C22" s="92" t="s">
        <v>88</v>
      </c>
      <c r="E22" s="92" t="s">
        <v>88</v>
      </c>
      <c r="G22" s="88" t="s">
        <v>88</v>
      </c>
    </row>
    <row r="23" spans="2:7" ht="14.25" customHeight="1">
      <c r="B23" s="24">
        <v>8</v>
      </c>
      <c r="C23" s="24"/>
      <c r="E23" s="24"/>
      <c r="G23" s="24" t="s">
        <v>87</v>
      </c>
    </row>
    <row r="24" spans="2:7" ht="14.25" customHeight="1">
      <c r="B24" s="28">
        <v>9</v>
      </c>
      <c r="C24" s="28"/>
      <c r="E24" s="28"/>
      <c r="G24" s="28" t="s">
        <v>87</v>
      </c>
    </row>
    <row r="25" spans="2:7" ht="14.25" customHeight="1">
      <c r="B25" s="90">
        <v>10</v>
      </c>
      <c r="C25" s="91">
        <v>0.35416666666666669</v>
      </c>
      <c r="E25" s="91">
        <v>0.72916666666666663</v>
      </c>
      <c r="G25" s="88">
        <f t="shared" ref="G25:G29" si="0">IF((E25-C25)*24&lt;=4,(E25-C25)*24,(E25-C25)*24-1)</f>
        <v>7.9999999999999982</v>
      </c>
    </row>
    <row r="26" spans="2:7" ht="14.25" customHeight="1">
      <c r="B26" s="90">
        <v>11</v>
      </c>
      <c r="C26" s="91">
        <v>0.35416666666666669</v>
      </c>
      <c r="E26" s="91">
        <v>0.72916666666666663</v>
      </c>
      <c r="G26" s="88">
        <f t="shared" si="0"/>
        <v>7.9999999999999982</v>
      </c>
    </row>
    <row r="27" spans="2:7" ht="14.25" customHeight="1">
      <c r="B27" s="90">
        <v>12</v>
      </c>
      <c r="C27" s="91">
        <v>0.35416666666666669</v>
      </c>
      <c r="E27" s="91">
        <v>0.72916666666666663</v>
      </c>
      <c r="G27" s="88">
        <f t="shared" si="0"/>
        <v>7.9999999999999982</v>
      </c>
    </row>
    <row r="28" spans="2:7" ht="14.25" customHeight="1">
      <c r="B28" s="90">
        <v>13</v>
      </c>
      <c r="C28" s="91">
        <v>0.35416666666666669</v>
      </c>
      <c r="E28" s="91">
        <v>0.72916666666666663</v>
      </c>
      <c r="G28" s="88">
        <f t="shared" si="0"/>
        <v>7.9999999999999982</v>
      </c>
    </row>
    <row r="29" spans="2:7" ht="14.25" customHeight="1">
      <c r="B29" s="90">
        <v>14</v>
      </c>
      <c r="C29" s="91">
        <v>0.35416666666666669</v>
      </c>
      <c r="E29" s="91">
        <v>0.72916666666666663</v>
      </c>
      <c r="G29" s="88">
        <f t="shared" si="0"/>
        <v>7.9999999999999982</v>
      </c>
    </row>
    <row r="30" spans="2:7" ht="14.25" customHeight="1">
      <c r="B30" s="29">
        <v>15</v>
      </c>
      <c r="C30" s="29"/>
      <c r="E30" s="29"/>
      <c r="G30" s="29" t="s">
        <v>87</v>
      </c>
    </row>
    <row r="31" spans="2:7" ht="14.25" customHeight="1">
      <c r="B31" s="32">
        <v>16</v>
      </c>
      <c r="C31" s="32"/>
      <c r="E31" s="32"/>
      <c r="G31" s="32" t="s">
        <v>87</v>
      </c>
    </row>
    <row r="32" spans="2:7" ht="14.25" customHeight="1">
      <c r="B32" s="90">
        <v>17</v>
      </c>
      <c r="C32" s="91">
        <v>0.35416666666666669</v>
      </c>
      <c r="E32" s="91">
        <v>0.72916666666666663</v>
      </c>
      <c r="G32" s="88">
        <f t="shared" ref="G32:G36" si="1">IF((E32-C32)*24&lt;=4,(E32-C32)*24,(E32-C32)*24-1)</f>
        <v>7.9999999999999982</v>
      </c>
    </row>
    <row r="33" spans="2:7" ht="14.25" customHeight="1">
      <c r="B33" s="90">
        <v>18</v>
      </c>
      <c r="C33" s="91">
        <v>0.35416666666666669</v>
      </c>
      <c r="E33" s="91">
        <v>0.72916666666666663</v>
      </c>
      <c r="G33" s="88">
        <f t="shared" si="1"/>
        <v>7.9999999999999982</v>
      </c>
    </row>
    <row r="34" spans="2:7" ht="14.25" customHeight="1">
      <c r="B34" s="90">
        <v>19</v>
      </c>
      <c r="C34" s="91">
        <v>0.35416666666666669</v>
      </c>
      <c r="E34" s="91">
        <v>0.72916666666666663</v>
      </c>
      <c r="G34" s="88">
        <f t="shared" si="1"/>
        <v>7.9999999999999982</v>
      </c>
    </row>
    <row r="35" spans="2:7" ht="14.25" customHeight="1">
      <c r="B35" s="90">
        <v>20</v>
      </c>
      <c r="C35" s="91">
        <v>0.35416666666666669</v>
      </c>
      <c r="E35" s="91">
        <v>0.72916666666666663</v>
      </c>
      <c r="G35" s="88">
        <f t="shared" si="1"/>
        <v>7.9999999999999982</v>
      </c>
    </row>
    <row r="36" spans="2:7" ht="14.25" customHeight="1">
      <c r="B36" s="90">
        <v>21</v>
      </c>
      <c r="C36" s="91">
        <v>0.35416666666666669</v>
      </c>
      <c r="E36" s="91">
        <v>0.72916666666666663</v>
      </c>
      <c r="G36" s="88">
        <f t="shared" si="1"/>
        <v>7.9999999999999982</v>
      </c>
    </row>
    <row r="37" spans="2:7" ht="14.25" customHeight="1">
      <c r="B37" s="29">
        <v>22</v>
      </c>
      <c r="C37" s="29"/>
      <c r="E37" s="29"/>
      <c r="G37" s="29" t="s">
        <v>87</v>
      </c>
    </row>
    <row r="38" spans="2:7" ht="14.25" customHeight="1">
      <c r="B38" s="32">
        <v>23</v>
      </c>
      <c r="C38" s="32"/>
      <c r="E38" s="32"/>
      <c r="G38" s="32" t="s">
        <v>87</v>
      </c>
    </row>
    <row r="39" spans="2:7" ht="14.25" customHeight="1">
      <c r="B39" s="90">
        <v>24</v>
      </c>
      <c r="C39" s="91">
        <v>0.35416666666666669</v>
      </c>
      <c r="E39" s="91">
        <v>0.72916666666666663</v>
      </c>
      <c r="G39" s="88">
        <f t="shared" ref="G39:G43" si="2">IF((E39-C39)*24&lt;=4,(E39-C39)*24,(E39-C39)*24-1)</f>
        <v>7.9999999999999982</v>
      </c>
    </row>
    <row r="40" spans="2:7" ht="14.25" customHeight="1">
      <c r="B40" s="90">
        <v>25</v>
      </c>
      <c r="C40" s="91">
        <v>0.35416666666666669</v>
      </c>
      <c r="E40" s="91">
        <v>0.72916666666666663</v>
      </c>
      <c r="G40" s="88">
        <f t="shared" si="2"/>
        <v>7.9999999999999982</v>
      </c>
    </row>
    <row r="41" spans="2:7" ht="14.25" customHeight="1">
      <c r="B41" s="90">
        <v>26</v>
      </c>
      <c r="C41" s="91">
        <v>0.35416666666666669</v>
      </c>
      <c r="E41" s="91">
        <v>0.72916666666666663</v>
      </c>
      <c r="G41" s="88">
        <f t="shared" si="2"/>
        <v>7.9999999999999982</v>
      </c>
    </row>
    <row r="42" spans="2:7" ht="14.25" customHeight="1">
      <c r="B42" s="90">
        <v>27</v>
      </c>
      <c r="C42" s="91">
        <v>0.35416666666666669</v>
      </c>
      <c r="E42" s="91">
        <v>0.72916666666666663</v>
      </c>
      <c r="G42" s="88">
        <f t="shared" si="2"/>
        <v>7.9999999999999982</v>
      </c>
    </row>
    <row r="43" spans="2:7" ht="14.25" customHeight="1">
      <c r="B43" s="90">
        <v>28</v>
      </c>
      <c r="C43" s="91">
        <v>0.35416666666666669</v>
      </c>
      <c r="E43" s="91">
        <v>0.72916666666666663</v>
      </c>
      <c r="G43" s="88">
        <f t="shared" si="2"/>
        <v>7.9999999999999982</v>
      </c>
    </row>
    <row r="44" spans="2:7" ht="14.25" customHeight="1">
      <c r="B44" s="33">
        <v>29</v>
      </c>
      <c r="C44" s="33"/>
      <c r="E44" s="33"/>
      <c r="G44" s="33" t="s">
        <v>87</v>
      </c>
    </row>
    <row r="45" spans="2:7" ht="14.25" customHeight="1">
      <c r="B45" s="37">
        <v>30</v>
      </c>
      <c r="C45" s="37"/>
      <c r="E45" s="37"/>
      <c r="G45" s="37" t="s">
        <v>87</v>
      </c>
    </row>
    <row r="46" spans="2:7" ht="14.25" customHeight="1">
      <c r="B46" s="90">
        <v>31</v>
      </c>
      <c r="C46" s="91">
        <v>0.35416666666666669</v>
      </c>
      <c r="E46" s="91">
        <v>0.72916666666666663</v>
      </c>
      <c r="G46" s="88">
        <f>IF((E46-C46)*24&lt;=4,(E46-C46)*24,(E46-C46)*24-1)</f>
        <v>7.9999999999999982</v>
      </c>
    </row>
    <row r="47" spans="2:7" ht="14.25" customHeight="1">
      <c r="E47" s="93"/>
      <c r="G47" s="94">
        <f>SUMIF(G16:G46,"&lt;&gt;Vacaciones")+(COUNTIF(G16:G46,"Baja")+COUNTIF(G16:G46,"Vacaciones Anteriores")+(COUNTIF(G16:G46,"Medio Dia"))/2)*8</f>
        <v>160</v>
      </c>
    </row>
    <row r="48" spans="2:7" ht="14.25" customHeight="1">
      <c r="G48" s="95">
        <v>0</v>
      </c>
    </row>
    <row r="49" spans="2:9" ht="14.25" customHeight="1">
      <c r="G49" s="94">
        <f>('2022'!H11*8)/8</f>
        <v>160</v>
      </c>
      <c r="I49" s="89"/>
    </row>
    <row r="50" spans="2:9" ht="14.25" customHeight="1"/>
    <row r="51" spans="2:9" ht="14.25" customHeight="1">
      <c r="B51" s="96" t="s">
        <v>89</v>
      </c>
      <c r="E51" s="97" t="s">
        <v>90</v>
      </c>
    </row>
    <row r="52" spans="2:9" ht="14.25" customHeight="1"/>
    <row r="53" spans="2:9" ht="14.25" customHeight="1"/>
    <row r="54" spans="2:9" ht="14.25" customHeight="1">
      <c r="B54" s="96" t="s">
        <v>91</v>
      </c>
      <c r="C54" s="98">
        <v>31</v>
      </c>
      <c r="D54" s="99" t="s">
        <v>92</v>
      </c>
      <c r="E54" s="100" t="s">
        <v>93</v>
      </c>
      <c r="F54" s="101" t="s">
        <v>92</v>
      </c>
      <c r="G54" s="102">
        <v>2022</v>
      </c>
    </row>
    <row r="55" spans="2:9" ht="14.25" customHeight="1"/>
    <row r="56" spans="2:9" ht="14.25" customHeight="1"/>
    <row r="57" spans="2:9" ht="14.25" customHeight="1"/>
    <row r="58" spans="2:9" ht="14.25" customHeight="1">
      <c r="B58" s="124" t="s">
        <v>94</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000"/>
  <sheetViews>
    <sheetView topLeftCell="A16"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95</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'1'!I15-((G49-G47))/6</f>
        <v>27.999999999999996</v>
      </c>
    </row>
    <row r="16" spans="2:16" ht="14.25" customHeight="1">
      <c r="B16" s="103">
        <v>1</v>
      </c>
      <c r="C16" s="91">
        <v>0.35416666666666669</v>
      </c>
      <c r="E16" s="91">
        <v>0.72916666666666663</v>
      </c>
      <c r="G16" s="88">
        <f t="shared" ref="G16:G19" si="0">IF((E16-C16)*24&lt;=4,(E16-C16)*24,(E16-C16)*24-1)</f>
        <v>7.9999999999999982</v>
      </c>
    </row>
    <row r="17" spans="2:7" ht="14.25" customHeight="1">
      <c r="B17" s="103">
        <v>2</v>
      </c>
      <c r="C17" s="91">
        <v>0.35416666666666669</v>
      </c>
      <c r="E17" s="91">
        <v>0.72916666666666663</v>
      </c>
      <c r="G17" s="88">
        <f t="shared" si="0"/>
        <v>7.9999999999999982</v>
      </c>
    </row>
    <row r="18" spans="2:7" ht="14.25" customHeight="1">
      <c r="B18" s="103">
        <v>3</v>
      </c>
      <c r="C18" s="91">
        <v>0.35416666666666669</v>
      </c>
      <c r="E18" s="91">
        <v>0.72916666666666663</v>
      </c>
      <c r="G18" s="88">
        <f t="shared" si="0"/>
        <v>7.9999999999999982</v>
      </c>
    </row>
    <row r="19" spans="2:7" ht="14.25" customHeight="1">
      <c r="B19" s="103">
        <v>4</v>
      </c>
      <c r="C19" s="91">
        <v>0.35416666666666669</v>
      </c>
      <c r="E19" s="91">
        <v>0.72916666666666663</v>
      </c>
      <c r="G19" s="88">
        <f t="shared" si="0"/>
        <v>7.9999999999999982</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0.72916666666666663</v>
      </c>
      <c r="G22" s="88">
        <f t="shared" ref="G22:G26" si="1">IF((E22-C22)*24&lt;=4,(E22-C22)*24,(E22-C22)*24-1)</f>
        <v>7.9999999999999982</v>
      </c>
    </row>
    <row r="23" spans="2:7" ht="14.25" customHeight="1">
      <c r="B23" s="103">
        <v>8</v>
      </c>
      <c r="C23" s="91">
        <v>0.35416666666666669</v>
      </c>
      <c r="E23" s="91">
        <v>0.72916666666666663</v>
      </c>
      <c r="G23" s="88">
        <f t="shared" si="1"/>
        <v>7.9999999999999982</v>
      </c>
    </row>
    <row r="24" spans="2:7" ht="14.25" customHeight="1">
      <c r="B24" s="103">
        <v>9</v>
      </c>
      <c r="C24" s="91">
        <v>0.35416666666666669</v>
      </c>
      <c r="E24" s="91">
        <v>0.72916666666666663</v>
      </c>
      <c r="G24" s="88">
        <f t="shared" si="1"/>
        <v>7.9999999999999982</v>
      </c>
    </row>
    <row r="25" spans="2:7" ht="14.25" customHeight="1">
      <c r="B25" s="103">
        <v>10</v>
      </c>
      <c r="C25" s="91">
        <v>0.35416666666666669</v>
      </c>
      <c r="E25" s="91">
        <v>0.72916666666666663</v>
      </c>
      <c r="G25" s="88">
        <f t="shared" si="1"/>
        <v>7.9999999999999982</v>
      </c>
    </row>
    <row r="26" spans="2:7" ht="14.25" customHeight="1">
      <c r="B26" s="103">
        <v>11</v>
      </c>
      <c r="C26" s="91">
        <v>0.35416666666666669</v>
      </c>
      <c r="E26" s="91">
        <v>0.72916666666666663</v>
      </c>
      <c r="G26" s="88">
        <f t="shared" si="1"/>
        <v>7.9999999999999982</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0.72916666666666663</v>
      </c>
      <c r="G29" s="88">
        <f t="shared" ref="G29:G33" si="2">IF((E29-C29)*24&lt;=4,(E29-C29)*24,(E29-C29)*24-1)</f>
        <v>7.9999999999999982</v>
      </c>
    </row>
    <row r="30" spans="2:7" ht="14.25" customHeight="1">
      <c r="B30" s="103">
        <v>15</v>
      </c>
      <c r="C30" s="91">
        <v>0.35416666666666669</v>
      </c>
      <c r="E30" s="91">
        <v>0.72916666666666663</v>
      </c>
      <c r="G30" s="88">
        <f t="shared" si="2"/>
        <v>7.9999999999999982</v>
      </c>
    </row>
    <row r="31" spans="2:7" ht="14.25" customHeight="1">
      <c r="B31" s="103">
        <v>16</v>
      </c>
      <c r="C31" s="91">
        <v>0.35416666666666669</v>
      </c>
      <c r="E31" s="91">
        <v>0.72916666666666663</v>
      </c>
      <c r="G31" s="88">
        <f t="shared" si="2"/>
        <v>7.9999999999999982</v>
      </c>
    </row>
    <row r="32" spans="2:7" ht="14.25" customHeight="1">
      <c r="B32" s="103">
        <v>17</v>
      </c>
      <c r="C32" s="91">
        <v>0.35416666666666669</v>
      </c>
      <c r="E32" s="91">
        <v>0.72916666666666663</v>
      </c>
      <c r="G32" s="88">
        <f t="shared" si="2"/>
        <v>7.9999999999999982</v>
      </c>
    </row>
    <row r="33" spans="2:7" ht="14.25" customHeight="1">
      <c r="B33" s="103">
        <v>18</v>
      </c>
      <c r="C33" s="91">
        <v>0.35416666666666669</v>
      </c>
      <c r="E33" s="91">
        <v>0.72916666666666663</v>
      </c>
      <c r="G33" s="88">
        <f t="shared" si="2"/>
        <v>7.9999999999999982</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0.72916666666666663</v>
      </c>
      <c r="G36" s="88">
        <f t="shared" ref="G36:G40" si="3">IF((E36-C36)*24&lt;=4,(E36-C36)*24,(E36-C36)*24-1)</f>
        <v>7.9999999999999982</v>
      </c>
    </row>
    <row r="37" spans="2:7" ht="14.25" customHeight="1">
      <c r="B37" s="103">
        <v>22</v>
      </c>
      <c r="C37" s="91">
        <v>0.35416666666666669</v>
      </c>
      <c r="E37" s="91">
        <v>0.72916666666666663</v>
      </c>
      <c r="G37" s="88">
        <f t="shared" si="3"/>
        <v>7.9999999999999982</v>
      </c>
    </row>
    <row r="38" spans="2:7" ht="14.25" customHeight="1">
      <c r="B38" s="103">
        <v>23</v>
      </c>
      <c r="C38" s="91">
        <v>0.35416666666666669</v>
      </c>
      <c r="E38" s="91">
        <v>0.72916666666666663</v>
      </c>
      <c r="G38" s="88">
        <f t="shared" si="3"/>
        <v>7.9999999999999982</v>
      </c>
    </row>
    <row r="39" spans="2:7" ht="14.25" customHeight="1">
      <c r="B39" s="103">
        <v>24</v>
      </c>
      <c r="C39" s="91">
        <v>0.35416666666666669</v>
      </c>
      <c r="E39" s="91">
        <v>0.72916666666666663</v>
      </c>
      <c r="G39" s="88">
        <f t="shared" si="3"/>
        <v>7.9999999999999982</v>
      </c>
    </row>
    <row r="40" spans="2:7" ht="14.25" customHeight="1">
      <c r="B40" s="103">
        <v>25</v>
      </c>
      <c r="C40" s="91">
        <v>0.35416666666666669</v>
      </c>
      <c r="E40" s="91">
        <v>0.72916666666666663</v>
      </c>
      <c r="G40" s="88">
        <f t="shared" si="3"/>
        <v>7.9999999999999982</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0.35416666666666669</v>
      </c>
      <c r="E43" s="91">
        <v>0.72916666666666663</v>
      </c>
      <c r="G43" s="88">
        <f>IF((E43-C43)*24&lt;=4,(E43-C43)*24,(E43-C43)*24-1)</f>
        <v>7.9999999999999982</v>
      </c>
    </row>
    <row r="44" spans="2:7" ht="14.25" customHeight="1">
      <c r="C44" s="96"/>
      <c r="D44" s="96"/>
      <c r="E44" s="96"/>
    </row>
    <row r="45" spans="2:7" ht="14.25" customHeight="1">
      <c r="C45" s="96"/>
      <c r="D45" s="96"/>
      <c r="E45" s="96"/>
    </row>
    <row r="46" spans="2:7" ht="14.25" customHeight="1">
      <c r="E46" s="93"/>
    </row>
    <row r="47" spans="2:7" ht="14.25" customHeight="1">
      <c r="G47" s="94">
        <f>SUMIF(G16:G46,"&lt;&gt;Vacaciones")+(COUNTIF(G16:G46,"Baja")+COUNTIF(G16:G46,"Vacaciones Anteriores")+(COUNTIF(G16:G46,"Medio Dia"))/2)*8</f>
        <v>159.99999999999997</v>
      </c>
    </row>
    <row r="48" spans="2:7" ht="14.25" customHeight="1"/>
    <row r="49" spans="2:9" ht="14.25" customHeight="1">
      <c r="G49" s="94">
        <f>('2022'!P11*8)/8</f>
        <v>160</v>
      </c>
      <c r="I49" s="89"/>
    </row>
    <row r="50" spans="2:9" ht="14.25" customHeight="1"/>
    <row r="51" spans="2:9" ht="14.25" customHeight="1">
      <c r="B51" s="96" t="s">
        <v>89</v>
      </c>
      <c r="E51" s="97" t="s">
        <v>90</v>
      </c>
    </row>
    <row r="52" spans="2:9" ht="14.25" customHeight="1"/>
    <row r="53" spans="2:9" ht="14.25" customHeight="1"/>
    <row r="54" spans="2:9" ht="14.25" customHeight="1">
      <c r="B54" s="96" t="s">
        <v>91</v>
      </c>
      <c r="C54" s="98">
        <v>28</v>
      </c>
      <c r="D54" s="99" t="s">
        <v>92</v>
      </c>
      <c r="E54" s="100" t="s">
        <v>96</v>
      </c>
      <c r="F54" s="101" t="s">
        <v>92</v>
      </c>
      <c r="G54" s="102">
        <v>2022</v>
      </c>
    </row>
    <row r="55" spans="2:9" ht="14.25" customHeight="1"/>
    <row r="56" spans="2:9" ht="14.25" customHeight="1"/>
    <row r="57" spans="2:9" ht="14.25" customHeight="1">
      <c r="B57" s="104"/>
      <c r="C57" s="104"/>
      <c r="D57" s="104"/>
      <c r="E57" s="104"/>
      <c r="F57" s="104"/>
      <c r="G57" s="104"/>
      <c r="H57" s="104"/>
    </row>
    <row r="58" spans="2:9" ht="14.25" customHeight="1">
      <c r="B58" s="124" t="s">
        <v>94</v>
      </c>
      <c r="C58" s="106"/>
      <c r="D58" s="106"/>
      <c r="E58" s="106"/>
      <c r="F58" s="106"/>
      <c r="G58" s="106"/>
      <c r="H58" s="106"/>
    </row>
    <row r="59" spans="2:9" ht="14.25" customHeight="1">
      <c r="B59" s="106"/>
      <c r="C59" s="106"/>
      <c r="D59" s="106"/>
      <c r="E59" s="106"/>
      <c r="F59" s="106"/>
      <c r="G59" s="106"/>
      <c r="H59" s="106"/>
    </row>
    <row r="60" spans="2:9" ht="14.25" customHeight="1">
      <c r="B60" s="106"/>
      <c r="C60" s="106"/>
      <c r="D60" s="106"/>
      <c r="E60" s="106"/>
      <c r="F60" s="106"/>
      <c r="G60" s="106"/>
      <c r="H60" s="106"/>
    </row>
    <row r="61" spans="2:9" ht="14.25" customHeight="1">
      <c r="B61" s="106"/>
      <c r="C61" s="106"/>
      <c r="D61" s="106"/>
      <c r="E61" s="106"/>
      <c r="F61" s="106"/>
      <c r="G61" s="106"/>
      <c r="H61" s="106"/>
    </row>
    <row r="62" spans="2:9" ht="14.25" customHeight="1">
      <c r="B62" s="106"/>
      <c r="C62" s="106"/>
      <c r="D62" s="106"/>
      <c r="E62" s="106"/>
      <c r="F62" s="106"/>
      <c r="G62" s="106"/>
      <c r="H62" s="106"/>
    </row>
    <row r="63" spans="2:9" ht="14.25" customHeight="1"/>
    <row r="64" spans="2:9"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000"/>
  <sheetViews>
    <sheetView topLeftCell="A19"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97</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'2'!I15-((G49-G47))/6</f>
        <v>27.999999999999993</v>
      </c>
    </row>
    <row r="16" spans="2:16" ht="14.25" customHeight="1">
      <c r="B16" s="103">
        <v>1</v>
      </c>
      <c r="C16" s="91">
        <v>0.35416666666666669</v>
      </c>
      <c r="E16" s="91">
        <v>0.72916666666666663</v>
      </c>
      <c r="G16" s="88">
        <f t="shared" ref="G16:G19" si="0">IF((E16-C16)*24&lt;=4,(E16-C16)*24,(E16-C16)*24-1)</f>
        <v>7.9999999999999982</v>
      </c>
    </row>
    <row r="17" spans="2:7" ht="14.25" customHeight="1">
      <c r="B17" s="103">
        <v>2</v>
      </c>
      <c r="C17" s="91">
        <v>0.35416666666666669</v>
      </c>
      <c r="E17" s="91">
        <v>0.72916666666666663</v>
      </c>
      <c r="G17" s="88">
        <f t="shared" si="0"/>
        <v>7.9999999999999982</v>
      </c>
    </row>
    <row r="18" spans="2:7" ht="14.25" customHeight="1">
      <c r="B18" s="103">
        <v>3</v>
      </c>
      <c r="C18" s="91">
        <v>0.35416666666666669</v>
      </c>
      <c r="E18" s="91">
        <v>0.72916666666666663</v>
      </c>
      <c r="G18" s="88">
        <f t="shared" si="0"/>
        <v>7.9999999999999982</v>
      </c>
    </row>
    <row r="19" spans="2:7" ht="14.25" customHeight="1">
      <c r="B19" s="103">
        <v>4</v>
      </c>
      <c r="C19" s="91">
        <v>0.35416666666666669</v>
      </c>
      <c r="E19" s="91">
        <v>0.72916666666666663</v>
      </c>
      <c r="G19" s="88">
        <f t="shared" si="0"/>
        <v>7.9999999999999982</v>
      </c>
    </row>
    <row r="20" spans="2:7" ht="14.25" customHeight="1">
      <c r="B20" s="21">
        <v>5</v>
      </c>
      <c r="C20" s="21"/>
      <c r="E20" s="21"/>
      <c r="G20" s="21" t="s">
        <v>87</v>
      </c>
    </row>
    <row r="21" spans="2:7" ht="14.25" customHeight="1">
      <c r="B21" s="23">
        <v>6</v>
      </c>
      <c r="C21" s="23"/>
      <c r="E21" s="23"/>
      <c r="G21" s="23" t="s">
        <v>87</v>
      </c>
    </row>
    <row r="22" spans="2:7" ht="14.25" customHeight="1">
      <c r="B22" s="103">
        <v>7</v>
      </c>
      <c r="C22" s="91">
        <v>0.35416666666666669</v>
      </c>
      <c r="E22" s="91">
        <v>0.72916666666666663</v>
      </c>
      <c r="G22" s="88">
        <f t="shared" ref="G22:G26" si="1">IF((E22-C22)*24&lt;=4,(E22-C22)*24,(E22-C22)*24-1)</f>
        <v>7.9999999999999982</v>
      </c>
    </row>
    <row r="23" spans="2:7" ht="14.25" customHeight="1">
      <c r="B23" s="103">
        <v>8</v>
      </c>
      <c r="C23" s="91">
        <v>0.35416666666666669</v>
      </c>
      <c r="E23" s="91">
        <v>0.72916666666666663</v>
      </c>
      <c r="G23" s="88">
        <f t="shared" si="1"/>
        <v>7.9999999999999982</v>
      </c>
    </row>
    <row r="24" spans="2:7" ht="14.25" customHeight="1">
      <c r="B24" s="103">
        <v>9</v>
      </c>
      <c r="C24" s="91">
        <v>0.35416666666666669</v>
      </c>
      <c r="E24" s="91">
        <v>0.72916666666666663</v>
      </c>
      <c r="G24" s="88">
        <f t="shared" si="1"/>
        <v>7.9999999999999982</v>
      </c>
    </row>
    <row r="25" spans="2:7" ht="14.25" customHeight="1">
      <c r="B25" s="103">
        <v>10</v>
      </c>
      <c r="C25" s="91">
        <v>0.35416666666666669</v>
      </c>
      <c r="E25" s="91">
        <v>0.72916666666666663</v>
      </c>
      <c r="G25" s="88">
        <f t="shared" si="1"/>
        <v>7.9999999999999982</v>
      </c>
    </row>
    <row r="26" spans="2:7" ht="14.25" customHeight="1">
      <c r="B26" s="103">
        <v>11</v>
      </c>
      <c r="C26" s="91">
        <v>0.35416666666666669</v>
      </c>
      <c r="E26" s="91">
        <v>0.72916666666666663</v>
      </c>
      <c r="G26" s="88">
        <f t="shared" si="1"/>
        <v>7.9999999999999982</v>
      </c>
    </row>
    <row r="27" spans="2:7" ht="14.25" customHeight="1">
      <c r="B27" s="24">
        <v>12</v>
      </c>
      <c r="C27" s="24"/>
      <c r="E27" s="24"/>
      <c r="G27" s="24" t="s">
        <v>87</v>
      </c>
    </row>
    <row r="28" spans="2:7" ht="14.25" customHeight="1">
      <c r="B28" s="28">
        <v>13</v>
      </c>
      <c r="C28" s="28"/>
      <c r="E28" s="28"/>
      <c r="G28" s="28" t="s">
        <v>87</v>
      </c>
    </row>
    <row r="29" spans="2:7" ht="14.25" customHeight="1">
      <c r="B29" s="103">
        <v>14</v>
      </c>
      <c r="C29" s="91">
        <v>0.35416666666666669</v>
      </c>
      <c r="E29" s="91">
        <v>0.72916666666666663</v>
      </c>
      <c r="G29" s="88">
        <f t="shared" ref="G29:G33" si="2">IF((E29-C29)*24&lt;=4,(E29-C29)*24,(E29-C29)*24-1)</f>
        <v>7.9999999999999982</v>
      </c>
    </row>
    <row r="30" spans="2:7" ht="14.25" customHeight="1">
      <c r="B30" s="103">
        <v>15</v>
      </c>
      <c r="C30" s="91">
        <v>0.35416666666666669</v>
      </c>
      <c r="E30" s="91">
        <v>0.72916666666666663</v>
      </c>
      <c r="G30" s="88">
        <f t="shared" si="2"/>
        <v>7.9999999999999982</v>
      </c>
    </row>
    <row r="31" spans="2:7" ht="14.25" customHeight="1">
      <c r="B31" s="103">
        <v>16</v>
      </c>
      <c r="C31" s="91">
        <v>0.35416666666666669</v>
      </c>
      <c r="E31" s="91">
        <v>0.72916666666666663</v>
      </c>
      <c r="G31" s="88">
        <f t="shared" si="2"/>
        <v>7.9999999999999982</v>
      </c>
    </row>
    <row r="32" spans="2:7" ht="14.25" customHeight="1">
      <c r="B32" s="103">
        <v>17</v>
      </c>
      <c r="C32" s="91">
        <v>0.35416666666666669</v>
      </c>
      <c r="E32" s="91">
        <v>0.72916666666666663</v>
      </c>
      <c r="G32" s="88">
        <f t="shared" si="2"/>
        <v>7.9999999999999982</v>
      </c>
    </row>
    <row r="33" spans="2:7" ht="14.25" customHeight="1">
      <c r="B33" s="103">
        <v>18</v>
      </c>
      <c r="C33" s="91">
        <v>0.35416666666666669</v>
      </c>
      <c r="E33" s="91">
        <v>0.72916666666666663</v>
      </c>
      <c r="G33" s="88">
        <f t="shared" si="2"/>
        <v>7.9999999999999982</v>
      </c>
    </row>
    <row r="34" spans="2:7" ht="14.25" customHeight="1">
      <c r="B34" s="29">
        <v>19</v>
      </c>
      <c r="C34" s="29"/>
      <c r="E34" s="29"/>
      <c r="G34" s="29" t="s">
        <v>87</v>
      </c>
    </row>
    <row r="35" spans="2:7" ht="14.25" customHeight="1">
      <c r="B35" s="32">
        <v>20</v>
      </c>
      <c r="C35" s="32"/>
      <c r="E35" s="32"/>
      <c r="G35" s="32" t="s">
        <v>87</v>
      </c>
    </row>
    <row r="36" spans="2:7" ht="14.25" customHeight="1">
      <c r="B36" s="103">
        <v>21</v>
      </c>
      <c r="C36" s="91">
        <v>0.35416666666666669</v>
      </c>
      <c r="E36" s="91">
        <v>0.72916666666666663</v>
      </c>
      <c r="G36" s="88">
        <f t="shared" ref="G36:G40" si="3">IF((E36-C36)*24&lt;=4,(E36-C36)*24,(E36-C36)*24-1)</f>
        <v>7.9999999999999982</v>
      </c>
    </row>
    <row r="37" spans="2:7" ht="14.25" customHeight="1">
      <c r="B37" s="103">
        <v>22</v>
      </c>
      <c r="C37" s="91">
        <v>0.35416666666666669</v>
      </c>
      <c r="E37" s="91">
        <v>0.72916666666666663</v>
      </c>
      <c r="G37" s="88">
        <f t="shared" si="3"/>
        <v>7.9999999999999982</v>
      </c>
    </row>
    <row r="38" spans="2:7" ht="14.25" customHeight="1">
      <c r="B38" s="103">
        <v>23</v>
      </c>
      <c r="C38" s="91">
        <v>0.35416666666666669</v>
      </c>
      <c r="E38" s="91">
        <v>0.72916666666666663</v>
      </c>
      <c r="G38" s="88">
        <f t="shared" si="3"/>
        <v>7.9999999999999982</v>
      </c>
    </row>
    <row r="39" spans="2:7" ht="14.25" customHeight="1">
      <c r="B39" s="103">
        <v>24</v>
      </c>
      <c r="C39" s="91">
        <v>0.35416666666666669</v>
      </c>
      <c r="E39" s="91">
        <v>0.72916666666666663</v>
      </c>
      <c r="G39" s="88">
        <f t="shared" si="3"/>
        <v>7.9999999999999982</v>
      </c>
    </row>
    <row r="40" spans="2:7" ht="14.25" customHeight="1">
      <c r="B40" s="103">
        <v>25</v>
      </c>
      <c r="C40" s="91">
        <v>0.35416666666666669</v>
      </c>
      <c r="E40" s="91">
        <v>0.72916666666666663</v>
      </c>
      <c r="G40" s="88">
        <f t="shared" si="3"/>
        <v>7.9999999999999982</v>
      </c>
    </row>
    <row r="41" spans="2:7" ht="14.25" customHeight="1">
      <c r="B41" s="33">
        <v>26</v>
      </c>
      <c r="C41" s="33"/>
      <c r="E41" s="33"/>
      <c r="G41" s="33" t="s">
        <v>87</v>
      </c>
    </row>
    <row r="42" spans="2:7" ht="14.25" customHeight="1">
      <c r="B42" s="37">
        <v>27</v>
      </c>
      <c r="C42" s="37"/>
      <c r="E42" s="37"/>
      <c r="G42" s="37" t="s">
        <v>87</v>
      </c>
    </row>
    <row r="43" spans="2:7" ht="14.25" customHeight="1">
      <c r="B43" s="103">
        <v>28</v>
      </c>
      <c r="C43" s="91">
        <v>0.35416666666666669</v>
      </c>
      <c r="E43" s="91">
        <v>0.72916666666666663</v>
      </c>
      <c r="G43" s="88">
        <f t="shared" ref="G43:G46" si="4">IF((E43-C43)*24&lt;=4,(E43-C43)*24,(E43-C43)*24-1)</f>
        <v>7.9999999999999982</v>
      </c>
    </row>
    <row r="44" spans="2:7" ht="14.25" customHeight="1">
      <c r="B44" s="103">
        <v>29</v>
      </c>
      <c r="C44" s="91">
        <v>0.35416666666666669</v>
      </c>
      <c r="E44" s="91">
        <v>0.72916666666666663</v>
      </c>
      <c r="G44" s="88">
        <f t="shared" si="4"/>
        <v>7.9999999999999982</v>
      </c>
    </row>
    <row r="45" spans="2:7" ht="14.25" customHeight="1">
      <c r="B45" s="103">
        <v>30</v>
      </c>
      <c r="C45" s="91">
        <v>0.35416666666666669</v>
      </c>
      <c r="E45" s="91">
        <v>0.72916666666666663</v>
      </c>
      <c r="G45" s="88">
        <f t="shared" si="4"/>
        <v>7.9999999999999982</v>
      </c>
    </row>
    <row r="46" spans="2:7" ht="14.25" customHeight="1">
      <c r="B46" s="103">
        <v>31</v>
      </c>
      <c r="C46" s="91">
        <v>0.35416666666666669</v>
      </c>
      <c r="E46" s="91">
        <v>0.72916666666666663</v>
      </c>
      <c r="G46" s="88">
        <f t="shared" si="4"/>
        <v>7.9999999999999982</v>
      </c>
    </row>
    <row r="47" spans="2:7" ht="14.25" customHeight="1">
      <c r="E47" s="93"/>
      <c r="G47" s="94">
        <f>SUMIF(G16:G46,"&lt;&gt;Vacaciones")+(COUNTIF(G16:G46,"Baja")+COUNTIF(G16:G46,"Vacaciones Anteriores")+(COUNTIF(G16:G46,"Medio Dia"))/2)*8</f>
        <v>183.99999999999997</v>
      </c>
    </row>
    <row r="48" spans="2:7" ht="14.25" customHeight="1"/>
    <row r="49" spans="2:8" ht="14.25" customHeight="1">
      <c r="G49" s="94">
        <f>('2022'!X11*8)/8</f>
        <v>184</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98</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00"/>
  <sheetViews>
    <sheetView topLeftCell="A4" workbookViewId="0">
      <selection activeCell="C40" sqref="C40:E44"/>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99</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'3'!I15-((G49-G47))/6</f>
        <v>27.999999999999989</v>
      </c>
    </row>
    <row r="16" spans="2:16" ht="14.25" customHeight="1">
      <c r="B16" s="103">
        <v>1</v>
      </c>
      <c r="C16" s="91">
        <v>0.35416666666666669</v>
      </c>
      <c r="E16" s="91">
        <v>0.72916666666666663</v>
      </c>
      <c r="G16" s="88">
        <f>IF((E16-C16)*24&lt;=4,(E16-C16)*24,(E16-C16)*24-1)</f>
        <v>7.9999999999999982</v>
      </c>
    </row>
    <row r="17" spans="2:7" ht="14.25" customHeight="1">
      <c r="B17" s="21">
        <v>2</v>
      </c>
      <c r="C17" s="21"/>
      <c r="E17" s="21"/>
      <c r="G17" s="21" t="s">
        <v>87</v>
      </c>
    </row>
    <row r="18" spans="2:7" ht="14.25" customHeight="1">
      <c r="B18" s="23">
        <v>3</v>
      </c>
      <c r="C18" s="23"/>
      <c r="E18" s="23"/>
      <c r="G18" s="23" t="s">
        <v>87</v>
      </c>
    </row>
    <row r="19" spans="2:7" ht="14.25" customHeight="1">
      <c r="B19" s="103">
        <v>4</v>
      </c>
      <c r="C19" s="91">
        <v>0.35416666666666669</v>
      </c>
      <c r="E19" s="91">
        <v>0.72916666666666663</v>
      </c>
      <c r="G19" s="88">
        <f t="shared" ref="G19:G23" si="0">IF((E19-C19)*24&lt;=4,(E19-C19)*24,(E19-C19)*24-1)</f>
        <v>7.9999999999999982</v>
      </c>
    </row>
    <row r="20" spans="2:7" ht="14.25" customHeight="1">
      <c r="B20" s="103">
        <v>5</v>
      </c>
      <c r="C20" s="91">
        <v>0.35416666666666669</v>
      </c>
      <c r="E20" s="91">
        <v>0.72916666666666663</v>
      </c>
      <c r="G20" s="88">
        <f t="shared" si="0"/>
        <v>7.9999999999999982</v>
      </c>
    </row>
    <row r="21" spans="2:7" ht="14.25" customHeight="1">
      <c r="B21" s="103">
        <v>6</v>
      </c>
      <c r="C21" s="91">
        <v>0.35416666666666669</v>
      </c>
      <c r="E21" s="91">
        <v>0.72916666666666663</v>
      </c>
      <c r="G21" s="88">
        <f t="shared" si="0"/>
        <v>7.9999999999999982</v>
      </c>
    </row>
    <row r="22" spans="2:7" ht="14.25" customHeight="1">
      <c r="B22" s="103">
        <v>7</v>
      </c>
      <c r="C22" s="91">
        <v>0.35416666666666669</v>
      </c>
      <c r="E22" s="91">
        <v>0.72916666666666663</v>
      </c>
      <c r="G22" s="88">
        <f t="shared" si="0"/>
        <v>7.9999999999999982</v>
      </c>
    </row>
    <row r="23" spans="2:7" ht="14.25" customHeight="1">
      <c r="B23" s="103">
        <v>8</v>
      </c>
      <c r="C23" s="91">
        <v>0.35416666666666669</v>
      </c>
      <c r="E23" s="91">
        <v>0.72916666666666663</v>
      </c>
      <c r="G23" s="88">
        <f t="shared" si="0"/>
        <v>7.9999999999999982</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0.35416666666666669</v>
      </c>
      <c r="E26" s="91">
        <v>0.72916666666666663</v>
      </c>
      <c r="G26" s="88">
        <f t="shared" ref="G26:G29" si="1">IF((E26-C26)*24&lt;=4,(E26-C26)*24,(E26-C26)*24-1)</f>
        <v>7.9999999999999982</v>
      </c>
    </row>
    <row r="27" spans="2:7" ht="14.25" customHeight="1">
      <c r="B27" s="103">
        <v>12</v>
      </c>
      <c r="C27" s="91">
        <v>0.35416666666666669</v>
      </c>
      <c r="E27" s="91">
        <v>0.72916666666666663</v>
      </c>
      <c r="G27" s="88">
        <f t="shared" si="1"/>
        <v>7.9999999999999982</v>
      </c>
    </row>
    <row r="28" spans="2:7" ht="14.25" customHeight="1">
      <c r="B28" s="103">
        <v>13</v>
      </c>
      <c r="C28" s="91">
        <v>0.35416666666666669</v>
      </c>
      <c r="E28" s="91">
        <v>0.72916666666666663</v>
      </c>
      <c r="G28" s="88">
        <f t="shared" si="1"/>
        <v>7.9999999999999982</v>
      </c>
    </row>
    <row r="29" spans="2:7" ht="14.25" customHeight="1">
      <c r="B29" s="103">
        <v>14</v>
      </c>
      <c r="C29" s="91">
        <v>0.35416666666666669</v>
      </c>
      <c r="E29" s="91">
        <v>0.72916666666666663</v>
      </c>
      <c r="G29" s="88">
        <f t="shared" si="1"/>
        <v>7.9999999999999982</v>
      </c>
    </row>
    <row r="30" spans="2:7" ht="14.25" customHeight="1">
      <c r="B30" s="12">
        <v>15</v>
      </c>
      <c r="C30" s="12"/>
      <c r="E30" s="12"/>
      <c r="G30" s="12" t="s">
        <v>87</v>
      </c>
    </row>
    <row r="31" spans="2:7" ht="14.25" customHeight="1">
      <c r="B31" s="29">
        <v>16</v>
      </c>
      <c r="C31" s="29"/>
      <c r="E31" s="29"/>
      <c r="G31" s="29" t="s">
        <v>87</v>
      </c>
    </row>
    <row r="32" spans="2:7" ht="14.25" customHeight="1">
      <c r="B32" s="32">
        <v>17</v>
      </c>
      <c r="C32" s="32"/>
      <c r="E32" s="32"/>
      <c r="G32" s="32" t="s">
        <v>87</v>
      </c>
    </row>
    <row r="33" spans="2:7" ht="14.25" customHeight="1">
      <c r="B33" s="48">
        <v>18</v>
      </c>
      <c r="C33" s="48"/>
      <c r="E33" s="48"/>
      <c r="G33" s="48" t="s">
        <v>87</v>
      </c>
    </row>
    <row r="34" spans="2:7" ht="14.25" customHeight="1">
      <c r="B34" s="103">
        <v>19</v>
      </c>
      <c r="C34" s="91">
        <v>0.35416666666666669</v>
      </c>
      <c r="E34" s="91">
        <v>0.72916666666666663</v>
      </c>
      <c r="G34" s="88">
        <f t="shared" ref="G34:G37" si="2">IF((E34-C34)*24&lt;=4,(E34-C34)*24,(E34-C34)*24-1)</f>
        <v>7.9999999999999982</v>
      </c>
    </row>
    <row r="35" spans="2:7" ht="14.25" customHeight="1">
      <c r="B35" s="103">
        <v>20</v>
      </c>
      <c r="C35" s="91">
        <v>0.35416666666666669</v>
      </c>
      <c r="E35" s="91">
        <v>0.72916666666666663</v>
      </c>
      <c r="G35" s="88">
        <f t="shared" si="2"/>
        <v>7.9999999999999982</v>
      </c>
    </row>
    <row r="36" spans="2:7" ht="14.25" customHeight="1">
      <c r="B36" s="103">
        <v>21</v>
      </c>
      <c r="C36" s="91">
        <v>0.35416666666666669</v>
      </c>
      <c r="E36" s="91">
        <v>0.72916666666666663</v>
      </c>
      <c r="G36" s="88">
        <f t="shared" si="2"/>
        <v>7.9999999999999982</v>
      </c>
    </row>
    <row r="37" spans="2:7" ht="14.25" customHeight="1">
      <c r="B37" s="103">
        <v>22</v>
      </c>
      <c r="C37" s="91">
        <v>0.35416666666666669</v>
      </c>
      <c r="E37" s="91">
        <v>0.72916666666666663</v>
      </c>
      <c r="G37" s="88">
        <f t="shared" si="2"/>
        <v>7.9999999999999982</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0.35416666666666669</v>
      </c>
      <c r="E40" s="91">
        <v>0.72916666666666663</v>
      </c>
      <c r="G40" s="88">
        <f t="shared" ref="G40:G44" si="3">IF((E40-C40)*24&lt;=4,(E40-C40)*24,(E40-C40)*24-1)</f>
        <v>7.9999999999999982</v>
      </c>
    </row>
    <row r="41" spans="2:7" ht="14.25" customHeight="1">
      <c r="B41" s="103">
        <v>26</v>
      </c>
      <c r="C41" s="91">
        <v>0.35416666666666669</v>
      </c>
      <c r="E41" s="91">
        <v>0.72916666666666663</v>
      </c>
      <c r="G41" s="88">
        <f t="shared" si="3"/>
        <v>7.9999999999999982</v>
      </c>
    </row>
    <row r="42" spans="2:7" ht="14.25" customHeight="1">
      <c r="B42" s="103">
        <v>27</v>
      </c>
      <c r="C42" s="91">
        <v>0.35416666666666669</v>
      </c>
      <c r="E42" s="91">
        <v>0.72916666666666663</v>
      </c>
      <c r="G42" s="88">
        <f t="shared" si="3"/>
        <v>7.9999999999999982</v>
      </c>
    </row>
    <row r="43" spans="2:7" ht="14.25" customHeight="1">
      <c r="B43" s="103">
        <v>28</v>
      </c>
      <c r="C43" s="91">
        <v>0.35416666666666669</v>
      </c>
      <c r="E43" s="91">
        <v>0.72916666666666663</v>
      </c>
      <c r="G43" s="88">
        <f t="shared" si="3"/>
        <v>7.9999999999999982</v>
      </c>
    </row>
    <row r="44" spans="2:7" ht="14.25" customHeight="1">
      <c r="B44" s="103">
        <v>29</v>
      </c>
      <c r="C44" s="91">
        <v>0.35416666666666669</v>
      </c>
      <c r="E44" s="91">
        <v>0.72916666666666663</v>
      </c>
      <c r="G44" s="88">
        <f t="shared" si="3"/>
        <v>7.9999999999999982</v>
      </c>
    </row>
    <row r="45" spans="2:7" ht="14.25" customHeight="1">
      <c r="B45" s="49">
        <v>30</v>
      </c>
      <c r="C45" s="49"/>
      <c r="E45" s="49"/>
      <c r="G45" s="49" t="s">
        <v>87</v>
      </c>
    </row>
    <row r="46" spans="2:7" ht="14.25" customHeight="1">
      <c r="C46" s="96"/>
      <c r="D46" s="96"/>
      <c r="E46" s="96"/>
    </row>
    <row r="47" spans="2:7" ht="14.25" customHeight="1">
      <c r="E47" s="93"/>
      <c r="G47" s="94">
        <f>SUMIF(G16:G46,"&lt;&gt;Vacaciones")+(COUNTIF(G16:G46,"Baja")+COUNTIF(G16:G46,"Vacaciones Anteriores")+(COUNTIF(G16:G46,"Medio Dia"))/2)*8</f>
        <v>151.99999999999997</v>
      </c>
    </row>
    <row r="48" spans="2:7" ht="14.25" customHeight="1"/>
    <row r="49" spans="2:8" ht="14.25" customHeight="1">
      <c r="G49" s="94">
        <f>('2022'!H21*8)/8</f>
        <v>152</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100</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000"/>
  <sheetViews>
    <sheetView topLeftCell="A13" workbookViewId="0">
      <selection activeCell="C45" sqref="C45:E46"/>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c r="L2" s="78"/>
      <c r="M2" s="78"/>
      <c r="N2" s="78"/>
    </row>
    <row r="3" spans="2:16" ht="14.25" customHeight="1">
      <c r="J3" s="79"/>
      <c r="K3" s="77" t="s">
        <v>61</v>
      </c>
      <c r="L3" s="78"/>
      <c r="M3" s="78"/>
      <c r="N3" s="78"/>
    </row>
    <row r="4" spans="2:16" ht="14.25" customHeight="1">
      <c r="J4" s="80"/>
      <c r="K4" s="77" t="s">
        <v>62</v>
      </c>
      <c r="L4" s="78"/>
      <c r="M4" s="78"/>
      <c r="N4" s="78"/>
    </row>
    <row r="5" spans="2:16" ht="15" customHeight="1">
      <c r="J5" s="81"/>
      <c r="K5" s="78"/>
      <c r="L5" s="78"/>
      <c r="M5" s="78"/>
      <c r="N5" s="78"/>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101</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'4'!I15-((G49-G47))/6</f>
        <v>27.999999999999986</v>
      </c>
    </row>
    <row r="16" spans="2:16" ht="14.25" customHeight="1">
      <c r="B16" s="47">
        <v>1</v>
      </c>
      <c r="C16" s="47"/>
      <c r="E16" s="47"/>
      <c r="G16" s="47" t="s">
        <v>87</v>
      </c>
    </row>
    <row r="17" spans="2:7" ht="14.25" customHeight="1">
      <c r="B17" s="103">
        <v>2</v>
      </c>
      <c r="C17" s="91">
        <v>0.35416666666666669</v>
      </c>
      <c r="E17" s="91">
        <v>0.72916666666666663</v>
      </c>
      <c r="G17" s="88">
        <f t="shared" ref="G17:G21" si="0">IF((E17-C17)*24&lt;=4,(E17-C17)*24,(E17-C17)*24-1)</f>
        <v>7.9999999999999982</v>
      </c>
    </row>
    <row r="18" spans="2:7" ht="14.25" customHeight="1">
      <c r="B18" s="103">
        <v>3</v>
      </c>
      <c r="C18" s="91">
        <v>0.35416666666666669</v>
      </c>
      <c r="E18" s="91">
        <v>0.72916666666666663</v>
      </c>
      <c r="G18" s="88">
        <f t="shared" si="0"/>
        <v>7.9999999999999982</v>
      </c>
    </row>
    <row r="19" spans="2:7" ht="14.25" customHeight="1">
      <c r="B19" s="103">
        <v>4</v>
      </c>
      <c r="C19" s="91">
        <v>0.35416666666666669</v>
      </c>
      <c r="E19" s="91">
        <v>0.72916666666666663</v>
      </c>
      <c r="G19" s="88">
        <f t="shared" si="0"/>
        <v>7.9999999999999982</v>
      </c>
    </row>
    <row r="20" spans="2:7" ht="14.25" customHeight="1">
      <c r="B20" s="103">
        <v>5</v>
      </c>
      <c r="C20" s="91">
        <v>0.35416666666666669</v>
      </c>
      <c r="E20" s="91">
        <v>0.72916666666666663</v>
      </c>
      <c r="G20" s="88">
        <f t="shared" si="0"/>
        <v>7.9999999999999982</v>
      </c>
    </row>
    <row r="21" spans="2:7" ht="14.25" customHeight="1">
      <c r="B21" s="103">
        <v>6</v>
      </c>
      <c r="C21" s="91">
        <v>0.35416666666666669</v>
      </c>
      <c r="E21" s="91">
        <v>0.72916666666666663</v>
      </c>
      <c r="G21" s="88">
        <f t="shared" si="0"/>
        <v>7.9999999999999982</v>
      </c>
    </row>
    <row r="22" spans="2:7" ht="14.25" customHeight="1">
      <c r="B22" s="24">
        <v>7</v>
      </c>
      <c r="C22" s="24"/>
      <c r="E22" s="24"/>
      <c r="G22" s="24" t="s">
        <v>87</v>
      </c>
    </row>
    <row r="23" spans="2:7" ht="14.25" customHeight="1">
      <c r="B23" s="28">
        <v>8</v>
      </c>
      <c r="C23" s="28"/>
      <c r="E23" s="28"/>
      <c r="G23" s="28" t="s">
        <v>87</v>
      </c>
    </row>
    <row r="24" spans="2:7" ht="14.25" customHeight="1">
      <c r="B24" s="103">
        <v>9</v>
      </c>
      <c r="C24" s="91">
        <v>0.35416666666666669</v>
      </c>
      <c r="E24" s="91">
        <v>0.72916666666666663</v>
      </c>
      <c r="G24" s="88">
        <f t="shared" ref="G24:G28" si="1">IF((E24-C24)*24&lt;=4,(E24-C24)*24,(E24-C24)*24-1)</f>
        <v>7.9999999999999982</v>
      </c>
    </row>
    <row r="25" spans="2:7" ht="14.25" customHeight="1">
      <c r="B25" s="103">
        <v>10</v>
      </c>
      <c r="C25" s="91">
        <v>0.35416666666666669</v>
      </c>
      <c r="E25" s="91">
        <v>0.72916666666666663</v>
      </c>
      <c r="G25" s="88">
        <f t="shared" si="1"/>
        <v>7.9999999999999982</v>
      </c>
    </row>
    <row r="26" spans="2:7" ht="14.25" customHeight="1">
      <c r="B26" s="103">
        <v>11</v>
      </c>
      <c r="C26" s="91">
        <v>0.35416666666666669</v>
      </c>
      <c r="E26" s="91">
        <v>0.72916666666666663</v>
      </c>
      <c r="G26" s="88">
        <f t="shared" si="1"/>
        <v>7.9999999999999982</v>
      </c>
    </row>
    <row r="27" spans="2:7" ht="14.25" customHeight="1">
      <c r="B27" s="103">
        <v>12</v>
      </c>
      <c r="C27" s="91">
        <v>0.35416666666666669</v>
      </c>
      <c r="E27" s="91">
        <v>0.72916666666666663</v>
      </c>
      <c r="G27" s="88">
        <f t="shared" si="1"/>
        <v>7.9999999999999982</v>
      </c>
    </row>
    <row r="28" spans="2:7" ht="14.25" customHeight="1">
      <c r="B28" s="103">
        <v>13</v>
      </c>
      <c r="C28" s="91">
        <v>0.35416666666666669</v>
      </c>
      <c r="E28" s="91">
        <v>0.72916666666666663</v>
      </c>
      <c r="G28" s="88">
        <f t="shared" si="1"/>
        <v>7.9999999999999982</v>
      </c>
    </row>
    <row r="29" spans="2:7" ht="14.25" customHeight="1">
      <c r="B29" s="29">
        <v>14</v>
      </c>
      <c r="C29" s="29"/>
      <c r="E29" s="29"/>
      <c r="G29" s="29" t="s">
        <v>87</v>
      </c>
    </row>
    <row r="30" spans="2:7" ht="14.25" customHeight="1">
      <c r="B30" s="32">
        <v>15</v>
      </c>
      <c r="C30" s="32"/>
      <c r="E30" s="32"/>
      <c r="G30" s="32" t="s">
        <v>87</v>
      </c>
    </row>
    <row r="31" spans="2:7" ht="14.25" customHeight="1">
      <c r="B31" s="103">
        <v>16</v>
      </c>
      <c r="C31" s="91">
        <v>0.35416666666666669</v>
      </c>
      <c r="E31" s="91">
        <v>0.72916666666666663</v>
      </c>
      <c r="G31" s="88">
        <f t="shared" ref="G31:G35" si="2">IF((E31-C31)*24&lt;=4,(E31-C31)*24,(E31-C31)*24-1)</f>
        <v>7.9999999999999982</v>
      </c>
    </row>
    <row r="32" spans="2:7" ht="14.25" customHeight="1">
      <c r="B32" s="103">
        <v>17</v>
      </c>
      <c r="C32" s="91">
        <v>0.35416666666666669</v>
      </c>
      <c r="E32" s="91">
        <v>0.72916666666666663</v>
      </c>
      <c r="G32" s="88">
        <f t="shared" si="2"/>
        <v>7.9999999999999982</v>
      </c>
    </row>
    <row r="33" spans="2:7" ht="14.25" customHeight="1">
      <c r="B33" s="103">
        <v>18</v>
      </c>
      <c r="C33" s="91">
        <v>0.35416666666666669</v>
      </c>
      <c r="E33" s="91">
        <v>0.72916666666666663</v>
      </c>
      <c r="G33" s="88">
        <f t="shared" si="2"/>
        <v>7.9999999999999982</v>
      </c>
    </row>
    <row r="34" spans="2:7" ht="14.25" customHeight="1">
      <c r="B34" s="103">
        <v>19</v>
      </c>
      <c r="C34" s="91">
        <v>0.35416666666666669</v>
      </c>
      <c r="E34" s="91">
        <v>0.72916666666666663</v>
      </c>
      <c r="G34" s="88">
        <f t="shared" si="2"/>
        <v>7.9999999999999982</v>
      </c>
    </row>
    <row r="35" spans="2:7" ht="14.25" customHeight="1">
      <c r="B35" s="103">
        <v>20</v>
      </c>
      <c r="C35" s="91">
        <v>0.35416666666666669</v>
      </c>
      <c r="E35" s="91">
        <v>0.72916666666666663</v>
      </c>
      <c r="G35" s="88">
        <f t="shared" si="2"/>
        <v>7.9999999999999982</v>
      </c>
    </row>
    <row r="36" spans="2:7" ht="14.25" customHeight="1">
      <c r="B36" s="29">
        <v>21</v>
      </c>
      <c r="C36" s="29"/>
      <c r="E36" s="29"/>
      <c r="G36" s="29" t="s">
        <v>87</v>
      </c>
    </row>
    <row r="37" spans="2:7" ht="14.25" customHeight="1">
      <c r="B37" s="32">
        <v>22</v>
      </c>
      <c r="C37" s="32"/>
      <c r="E37" s="32"/>
      <c r="G37" s="32" t="s">
        <v>87</v>
      </c>
    </row>
    <row r="38" spans="2:7" ht="14.25" customHeight="1">
      <c r="B38" s="103">
        <v>23</v>
      </c>
      <c r="C38" s="91">
        <v>0.35416666666666669</v>
      </c>
      <c r="E38" s="91">
        <v>0.72916666666666663</v>
      </c>
      <c r="G38" s="88">
        <f t="shared" ref="G38:G42" si="3">IF((E38-C38)*24&lt;=4,(E38-C38)*24,(E38-C38)*24-1)</f>
        <v>7.9999999999999982</v>
      </c>
    </row>
    <row r="39" spans="2:7" ht="14.25" customHeight="1">
      <c r="B39" s="103">
        <v>24</v>
      </c>
      <c r="C39" s="91">
        <v>0.35416666666666669</v>
      </c>
      <c r="E39" s="91">
        <v>0.72916666666666663</v>
      </c>
      <c r="G39" s="88">
        <f t="shared" si="3"/>
        <v>7.9999999999999982</v>
      </c>
    </row>
    <row r="40" spans="2:7" ht="14.25" customHeight="1">
      <c r="B40" s="103">
        <v>25</v>
      </c>
      <c r="C40" s="91">
        <v>0.35416666666666669</v>
      </c>
      <c r="E40" s="91">
        <v>0.72916666666666663</v>
      </c>
      <c r="G40" s="88">
        <f t="shared" si="3"/>
        <v>7.9999999999999982</v>
      </c>
    </row>
    <row r="41" spans="2:7" ht="14.25" customHeight="1">
      <c r="B41" s="103">
        <v>26</v>
      </c>
      <c r="C41" s="91">
        <v>0.35416666666666669</v>
      </c>
      <c r="E41" s="91">
        <v>0.72916666666666663</v>
      </c>
      <c r="G41" s="88">
        <f t="shared" si="3"/>
        <v>7.9999999999999982</v>
      </c>
    </row>
    <row r="42" spans="2:7" ht="14.25" customHeight="1">
      <c r="B42" s="103">
        <v>27</v>
      </c>
      <c r="C42" s="91">
        <v>0.35416666666666669</v>
      </c>
      <c r="E42" s="91">
        <v>0.72916666666666663</v>
      </c>
      <c r="G42" s="88">
        <f t="shared" si="3"/>
        <v>7.9999999999999982</v>
      </c>
    </row>
    <row r="43" spans="2:7" ht="14.25" customHeight="1">
      <c r="B43" s="33">
        <v>28</v>
      </c>
      <c r="C43" s="33"/>
      <c r="E43" s="33"/>
      <c r="G43" s="33" t="s">
        <v>87</v>
      </c>
    </row>
    <row r="44" spans="2:7" ht="14.25" customHeight="1">
      <c r="B44" s="37">
        <v>29</v>
      </c>
      <c r="C44" s="37"/>
      <c r="E44" s="37"/>
      <c r="G44" s="37" t="s">
        <v>87</v>
      </c>
    </row>
    <row r="45" spans="2:7" ht="14.25" customHeight="1">
      <c r="B45" s="103">
        <v>30</v>
      </c>
      <c r="C45" s="91">
        <v>0.35416666666666669</v>
      </c>
      <c r="E45" s="91">
        <v>0.72916666666666663</v>
      </c>
      <c r="G45" s="88">
        <f t="shared" ref="G45:G46" si="4">IF((E45-C45)*24&lt;=4,(E45-C45)*24,(E45-C45)*24-1)</f>
        <v>7.9999999999999982</v>
      </c>
    </row>
    <row r="46" spans="2:7" ht="14.25" customHeight="1">
      <c r="B46" s="103">
        <v>31</v>
      </c>
      <c r="C46" s="91">
        <v>0.35416666666666669</v>
      </c>
      <c r="E46" s="91">
        <v>0.72916666666666663</v>
      </c>
      <c r="G46" s="88">
        <f t="shared" si="4"/>
        <v>7.9999999999999982</v>
      </c>
    </row>
    <row r="47" spans="2:7" ht="14.25" customHeight="1">
      <c r="E47" s="93"/>
      <c r="G47" s="94">
        <f>SUMIF(G16:G46,"&lt;&gt;Vacaciones")+(COUNTIF(G16:G46,"Baja")+COUNTIF(G16:G46,"Vacaciones Anteriores")+(COUNTIF(G16:G46,"Medio Dia"))/2)*8</f>
        <v>175.99999999999997</v>
      </c>
    </row>
    <row r="48" spans="2:7" ht="14.25" customHeight="1"/>
    <row r="49" spans="2:8" ht="14.25" customHeight="1">
      <c r="G49" s="94">
        <f>('2022'!P21*8)/8</f>
        <v>176</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102</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000"/>
  <sheetViews>
    <sheetView topLeftCell="A13" workbookViewId="0">
      <selection activeCell="C42" sqref="C42:E45"/>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103</v>
      </c>
      <c r="G11" s="120"/>
      <c r="H11" s="121"/>
    </row>
    <row r="12" spans="2:16" ht="14.25" customHeight="1">
      <c r="F12" s="102"/>
      <c r="G12" s="102"/>
      <c r="H12" s="102"/>
    </row>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'5'!I15-((G49-G47))/6</f>
        <v>27.999999999999982</v>
      </c>
    </row>
    <row r="16" spans="2:16" ht="14.25" customHeight="1">
      <c r="B16" s="103">
        <v>1</v>
      </c>
      <c r="C16" s="91">
        <v>0.35416666666666669</v>
      </c>
      <c r="E16" s="91">
        <v>0.72916666666666663</v>
      </c>
      <c r="G16" s="88">
        <f t="shared" ref="G16:G18" si="0">IF((E16-C16)*24&lt;=4,(E16-C16)*24,(E16-C16)*24-1)</f>
        <v>7.9999999999999982</v>
      </c>
    </row>
    <row r="17" spans="2:7" ht="14.25" customHeight="1">
      <c r="B17" s="103">
        <v>2</v>
      </c>
      <c r="C17" s="91">
        <v>0.35416666666666669</v>
      </c>
      <c r="E17" s="91">
        <v>0.72916666666666663</v>
      </c>
      <c r="G17" s="88">
        <f t="shared" si="0"/>
        <v>7.9999999999999982</v>
      </c>
    </row>
    <row r="18" spans="2:7" ht="14.25" customHeight="1">
      <c r="B18" s="103">
        <v>3</v>
      </c>
      <c r="C18" s="91">
        <v>0.35416666666666669</v>
      </c>
      <c r="E18" s="91">
        <v>0.72916666666666663</v>
      </c>
      <c r="G18" s="88">
        <f t="shared" si="0"/>
        <v>7.9999999999999982</v>
      </c>
    </row>
    <row r="19" spans="2:7" ht="14.25" customHeight="1">
      <c r="B19" s="21">
        <v>4</v>
      </c>
      <c r="C19" s="21"/>
      <c r="E19" s="21"/>
      <c r="G19" s="21" t="s">
        <v>87</v>
      </c>
    </row>
    <row r="20" spans="2:7" ht="14.25" customHeight="1">
      <c r="B20" s="23">
        <v>5</v>
      </c>
      <c r="C20" s="23"/>
      <c r="E20" s="23"/>
      <c r="G20" s="23" t="s">
        <v>87</v>
      </c>
    </row>
    <row r="21" spans="2:7" ht="14.25" customHeight="1">
      <c r="B21" s="48">
        <v>6</v>
      </c>
      <c r="C21" s="48"/>
      <c r="E21" s="48"/>
      <c r="G21" s="48" t="s">
        <v>87</v>
      </c>
    </row>
    <row r="22" spans="2:7" ht="14.25" customHeight="1">
      <c r="B22" s="103">
        <v>7</v>
      </c>
      <c r="C22" s="91">
        <v>0.35416666666666669</v>
      </c>
      <c r="E22" s="91">
        <v>0.72916666666666663</v>
      </c>
      <c r="G22" s="88">
        <f t="shared" ref="G22:G25" si="1">IF((E22-C22)*24&lt;=4,(E22-C22)*24,(E22-C22)*24-1)</f>
        <v>7.9999999999999982</v>
      </c>
    </row>
    <row r="23" spans="2:7" ht="14.25" customHeight="1">
      <c r="B23" s="103">
        <v>8</v>
      </c>
      <c r="C23" s="91">
        <v>0.35416666666666669</v>
      </c>
      <c r="E23" s="91">
        <v>0.72916666666666663</v>
      </c>
      <c r="G23" s="88">
        <f t="shared" si="1"/>
        <v>7.9999999999999982</v>
      </c>
    </row>
    <row r="24" spans="2:7" ht="14.25" customHeight="1">
      <c r="B24" s="103">
        <v>9</v>
      </c>
      <c r="C24" s="91">
        <v>0.35416666666666669</v>
      </c>
      <c r="E24" s="91">
        <v>0.72916666666666663</v>
      </c>
      <c r="G24" s="88">
        <f t="shared" si="1"/>
        <v>7.9999999999999982</v>
      </c>
    </row>
    <row r="25" spans="2:7" ht="14.25" customHeight="1">
      <c r="B25" s="103">
        <v>10</v>
      </c>
      <c r="C25" s="91">
        <v>0.35416666666666669</v>
      </c>
      <c r="E25" s="91">
        <v>0.72916666666666663</v>
      </c>
      <c r="G25" s="88">
        <f t="shared" si="1"/>
        <v>7.9999999999999982</v>
      </c>
    </row>
    <row r="26" spans="2:7" ht="14.25" customHeight="1">
      <c r="B26" s="24">
        <v>11</v>
      </c>
      <c r="C26" s="24"/>
      <c r="E26" s="24"/>
      <c r="G26" s="24" t="s">
        <v>87</v>
      </c>
    </row>
    <row r="27" spans="2:7" ht="14.25" customHeight="1">
      <c r="B27" s="28">
        <v>12</v>
      </c>
      <c r="C27" s="28"/>
      <c r="E27" s="28"/>
      <c r="G27" s="28" t="s">
        <v>87</v>
      </c>
    </row>
    <row r="28" spans="2:7" ht="14.25" customHeight="1">
      <c r="B28" s="103">
        <v>13</v>
      </c>
      <c r="C28" s="91">
        <v>0.35416666666666669</v>
      </c>
      <c r="E28" s="91">
        <v>0.72916666666666663</v>
      </c>
      <c r="G28" s="88">
        <f t="shared" ref="G28:G32" si="2">IF((E28-C28)*24&lt;=4,(E28-C28)*24,(E28-C28)*24-1)</f>
        <v>7.9999999999999982</v>
      </c>
    </row>
    <row r="29" spans="2:7" ht="14.25" customHeight="1">
      <c r="B29" s="103">
        <v>14</v>
      </c>
      <c r="C29" s="91">
        <v>0.35416666666666669</v>
      </c>
      <c r="E29" s="91">
        <v>0.72916666666666663</v>
      </c>
      <c r="G29" s="88">
        <f t="shared" si="2"/>
        <v>7.9999999999999982</v>
      </c>
    </row>
    <row r="30" spans="2:7" ht="14.25" customHeight="1">
      <c r="B30" s="103">
        <v>15</v>
      </c>
      <c r="C30" s="91">
        <v>0.35416666666666669</v>
      </c>
      <c r="E30" s="91">
        <v>0.72916666666666663</v>
      </c>
      <c r="G30" s="88">
        <f t="shared" si="2"/>
        <v>7.9999999999999982</v>
      </c>
    </row>
    <row r="31" spans="2:7" ht="14.25" customHeight="1">
      <c r="B31" s="103">
        <v>16</v>
      </c>
      <c r="C31" s="91">
        <v>0.35416666666666669</v>
      </c>
      <c r="E31" s="91">
        <v>0.72916666666666663</v>
      </c>
      <c r="G31" s="88">
        <f t="shared" si="2"/>
        <v>7.9999999999999982</v>
      </c>
    </row>
    <row r="32" spans="2:7" ht="14.25" customHeight="1">
      <c r="B32" s="103">
        <v>17</v>
      </c>
      <c r="C32" s="91">
        <v>0.35416666666666669</v>
      </c>
      <c r="E32" s="91">
        <v>0.72916666666666663</v>
      </c>
      <c r="G32" s="88">
        <f t="shared" si="2"/>
        <v>7.9999999999999982</v>
      </c>
    </row>
    <row r="33" spans="2:7" ht="14.25" customHeight="1">
      <c r="B33" s="29">
        <v>18</v>
      </c>
      <c r="C33" s="29"/>
      <c r="E33" s="29"/>
      <c r="G33" s="29" t="s">
        <v>87</v>
      </c>
    </row>
    <row r="34" spans="2:7" ht="14.25" customHeight="1">
      <c r="B34" s="32">
        <v>19</v>
      </c>
      <c r="C34" s="32"/>
      <c r="E34" s="32"/>
      <c r="G34" s="32" t="s">
        <v>87</v>
      </c>
    </row>
    <row r="35" spans="2:7" ht="14.25" customHeight="1">
      <c r="B35" s="103">
        <v>20</v>
      </c>
      <c r="C35" s="91">
        <v>0.35416666666666669</v>
      </c>
      <c r="E35" s="91">
        <v>0.72916666666666663</v>
      </c>
      <c r="G35" s="88">
        <f t="shared" ref="G35:G38" si="3">IF((E35-C35)*24&lt;=4,(E35-C35)*24,(E35-C35)*24-1)</f>
        <v>7.9999999999999982</v>
      </c>
    </row>
    <row r="36" spans="2:7" ht="14.25" customHeight="1">
      <c r="B36" s="103">
        <v>21</v>
      </c>
      <c r="C36" s="91">
        <v>0.35416666666666669</v>
      </c>
      <c r="E36" s="91">
        <v>0.72916666666666663</v>
      </c>
      <c r="G36" s="88">
        <f t="shared" si="3"/>
        <v>7.9999999999999982</v>
      </c>
    </row>
    <row r="37" spans="2:7" ht="14.25" customHeight="1">
      <c r="B37" s="103">
        <v>22</v>
      </c>
      <c r="C37" s="91">
        <v>0.35416666666666669</v>
      </c>
      <c r="E37" s="91">
        <v>0.72916666666666663</v>
      </c>
      <c r="G37" s="88">
        <f t="shared" si="3"/>
        <v>7.9999999999999982</v>
      </c>
    </row>
    <row r="38" spans="2:7" ht="14.25" customHeight="1">
      <c r="B38" s="103">
        <v>23</v>
      </c>
      <c r="C38" s="91">
        <v>0.35416666666666669</v>
      </c>
      <c r="E38" s="91">
        <v>0.72916666666666663</v>
      </c>
      <c r="G38" s="88">
        <f t="shared" si="3"/>
        <v>7.9999999999999982</v>
      </c>
    </row>
    <row r="39" spans="2:7" ht="14.25" customHeight="1">
      <c r="B39" s="48">
        <v>24</v>
      </c>
      <c r="C39" s="48"/>
      <c r="E39" s="48"/>
      <c r="G39" s="48" t="s">
        <v>87</v>
      </c>
    </row>
    <row r="40" spans="2:7" ht="14.25" customHeight="1">
      <c r="B40" s="33">
        <v>25</v>
      </c>
      <c r="C40" s="33"/>
      <c r="E40" s="33"/>
      <c r="G40" s="33" t="s">
        <v>87</v>
      </c>
    </row>
    <row r="41" spans="2:7" ht="14.25" customHeight="1">
      <c r="B41" s="37">
        <v>26</v>
      </c>
      <c r="C41" s="37"/>
      <c r="E41" s="37"/>
      <c r="G41" s="37" t="s">
        <v>87</v>
      </c>
    </row>
    <row r="42" spans="2:7" ht="14.25" customHeight="1">
      <c r="B42" s="103">
        <v>27</v>
      </c>
      <c r="C42" s="91">
        <v>0.35416666666666669</v>
      </c>
      <c r="E42" s="91">
        <v>0.72916666666666663</v>
      </c>
      <c r="G42" s="88">
        <f t="shared" ref="G42:G45" si="4">IF((E42-C42)*24&lt;=4,(E42-C42)*24,(E42-C42)*24-1)</f>
        <v>7.9999999999999982</v>
      </c>
    </row>
    <row r="43" spans="2:7" ht="14.25" customHeight="1">
      <c r="B43" s="103">
        <v>28</v>
      </c>
      <c r="C43" s="91">
        <v>0.35416666666666669</v>
      </c>
      <c r="E43" s="91">
        <v>0.72916666666666663</v>
      </c>
      <c r="G43" s="88">
        <f t="shared" si="4"/>
        <v>7.9999999999999982</v>
      </c>
    </row>
    <row r="44" spans="2:7" ht="14.25" customHeight="1">
      <c r="B44" s="103">
        <v>29</v>
      </c>
      <c r="C44" s="91">
        <v>0.35416666666666669</v>
      </c>
      <c r="E44" s="91">
        <v>0.72916666666666663</v>
      </c>
      <c r="G44" s="88">
        <f t="shared" si="4"/>
        <v>7.9999999999999982</v>
      </c>
    </row>
    <row r="45" spans="2:7" ht="14.25" customHeight="1">
      <c r="B45" s="103">
        <v>30</v>
      </c>
      <c r="C45" s="91">
        <v>0.35416666666666669</v>
      </c>
      <c r="E45" s="91">
        <v>0.72916666666666663</v>
      </c>
      <c r="G45" s="88">
        <f t="shared" si="4"/>
        <v>7.9999999999999982</v>
      </c>
    </row>
    <row r="46" spans="2:7" ht="14.25" customHeight="1"/>
    <row r="47" spans="2:7" ht="14.25" customHeight="1">
      <c r="E47" s="93"/>
      <c r="G47" s="94">
        <f>SUMIF(G16:G46,"&lt;&gt;Vacaciones")+(COUNTIF(G16:G46,"Baja")+COUNTIF(G16:G46,"Vacaciones Anteriores")+(COUNTIF(G16:G46,"Medio Dia"))/2)*8</f>
        <v>159.99999999999997</v>
      </c>
    </row>
    <row r="48" spans="2:7" ht="14.25" customHeight="1"/>
    <row r="49" spans="2:8" ht="14.25" customHeight="1">
      <c r="G49" s="94">
        <f>('2022'!X21*8)/8</f>
        <v>160</v>
      </c>
    </row>
    <row r="50" spans="2:8" ht="14.25" customHeight="1"/>
    <row r="51" spans="2:8" ht="14.25" customHeight="1">
      <c r="B51" s="96" t="s">
        <v>89</v>
      </c>
      <c r="E51" s="97" t="s">
        <v>90</v>
      </c>
    </row>
    <row r="52" spans="2:8" ht="14.25" customHeight="1"/>
    <row r="53" spans="2:8" ht="14.25" customHeight="1"/>
    <row r="54" spans="2:8" ht="14.25" customHeight="1">
      <c r="B54" s="96" t="s">
        <v>91</v>
      </c>
      <c r="C54" s="98">
        <v>30</v>
      </c>
      <c r="D54" s="99" t="s">
        <v>92</v>
      </c>
      <c r="E54" s="100" t="s">
        <v>104</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000"/>
  <sheetViews>
    <sheetView tabSelected="1" topLeftCell="A22" workbookViewId="0">
      <selection activeCell="C44" sqref="C44:E44"/>
    </sheetView>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105</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'6'!I15-((G49-G47))/6</f>
        <v>22.666666666666647</v>
      </c>
    </row>
    <row r="16" spans="2:16" ht="14.25" customHeight="1">
      <c r="B16" s="103">
        <v>1</v>
      </c>
      <c r="C16" s="91">
        <v>0.35416666666666669</v>
      </c>
      <c r="E16" s="91">
        <v>0.72916666666666663</v>
      </c>
      <c r="G16" s="88">
        <f>IF((E16-C16)*24&lt;=4,(E16-C16)*24,(E16-C16)*24-1)</f>
        <v>7.9999999999999982</v>
      </c>
    </row>
    <row r="17" spans="2:7" ht="14.25" customHeight="1">
      <c r="B17" s="21">
        <v>2</v>
      </c>
      <c r="C17" s="21"/>
      <c r="E17" s="21"/>
      <c r="G17" s="21" t="s">
        <v>87</v>
      </c>
    </row>
    <row r="18" spans="2:7" ht="14.25" customHeight="1">
      <c r="B18" s="23">
        <v>3</v>
      </c>
      <c r="C18" s="23"/>
      <c r="E18" s="23"/>
      <c r="G18" s="23" t="s">
        <v>87</v>
      </c>
    </row>
    <row r="19" spans="2:7" ht="14.25" customHeight="1">
      <c r="B19" s="103">
        <v>4</v>
      </c>
      <c r="C19" s="91">
        <v>0.35416666666666669</v>
      </c>
      <c r="E19" s="91">
        <v>0.72916666666666663</v>
      </c>
      <c r="G19" s="88">
        <f t="shared" ref="G19:G23" si="0">IF((E19-C19)*24&lt;=4,(E19-C19)*24,(E19-C19)*24-1)</f>
        <v>7.9999999999999982</v>
      </c>
    </row>
    <row r="20" spans="2:7" ht="14.25" customHeight="1">
      <c r="B20" s="103">
        <v>5</v>
      </c>
      <c r="C20" s="91">
        <v>0.35416666666666669</v>
      </c>
      <c r="E20" s="91">
        <v>0.72916666666666663</v>
      </c>
      <c r="G20" s="88">
        <f t="shared" si="0"/>
        <v>7.9999999999999982</v>
      </c>
    </row>
    <row r="21" spans="2:7" ht="14.25" customHeight="1">
      <c r="B21" s="103">
        <v>6</v>
      </c>
      <c r="C21" s="91">
        <v>0.35416666666666669</v>
      </c>
      <c r="E21" s="91">
        <v>0.72916666666666663</v>
      </c>
      <c r="G21" s="88">
        <f t="shared" si="0"/>
        <v>7.9999999999999982</v>
      </c>
    </row>
    <row r="22" spans="2:7" ht="14.25" customHeight="1">
      <c r="B22" s="103">
        <v>7</v>
      </c>
      <c r="C22" s="91">
        <v>0.35416666666666669</v>
      </c>
      <c r="E22" s="91">
        <v>0.72916666666666663</v>
      </c>
      <c r="G22" s="88">
        <f t="shared" si="0"/>
        <v>7.9999999999999982</v>
      </c>
    </row>
    <row r="23" spans="2:7" ht="14.25" customHeight="1">
      <c r="B23" s="103">
        <v>8</v>
      </c>
      <c r="C23" s="91">
        <v>0.35416666666666669</v>
      </c>
      <c r="E23" s="91">
        <v>0.72916666666666663</v>
      </c>
      <c r="G23" s="88">
        <f t="shared" si="0"/>
        <v>7.9999999999999982</v>
      </c>
    </row>
    <row r="24" spans="2:7" ht="14.25" customHeight="1">
      <c r="B24" s="24">
        <v>9</v>
      </c>
      <c r="C24" s="24"/>
      <c r="E24" s="24"/>
      <c r="G24" s="24" t="s">
        <v>87</v>
      </c>
    </row>
    <row r="25" spans="2:7" ht="14.25" customHeight="1">
      <c r="B25" s="28">
        <v>10</v>
      </c>
      <c r="C25" s="28"/>
      <c r="E25" s="28"/>
      <c r="G25" s="28" t="s">
        <v>87</v>
      </c>
    </row>
    <row r="26" spans="2:7" ht="14.25" customHeight="1">
      <c r="B26" s="103">
        <v>11</v>
      </c>
      <c r="C26" s="91">
        <v>0.35416666666666669</v>
      </c>
      <c r="E26" s="91">
        <v>0.72916666666666663</v>
      </c>
      <c r="G26" s="88">
        <f>IF((E26-C26)*24&lt;=4,(E26-C26)*24,(E26-C26)*24-1)</f>
        <v>7.9999999999999982</v>
      </c>
    </row>
    <row r="27" spans="2:7" ht="14.25" customHeight="1">
      <c r="B27" s="103">
        <v>12</v>
      </c>
      <c r="C27" s="92" t="s">
        <v>57</v>
      </c>
      <c r="E27" s="92" t="s">
        <v>57</v>
      </c>
      <c r="G27" s="88" t="s">
        <v>57</v>
      </c>
    </row>
    <row r="28" spans="2:7" ht="14.25" customHeight="1">
      <c r="B28" s="103">
        <v>13</v>
      </c>
      <c r="C28" s="92" t="s">
        <v>57</v>
      </c>
      <c r="E28" s="92" t="s">
        <v>57</v>
      </c>
      <c r="G28" s="88" t="s">
        <v>57</v>
      </c>
    </row>
    <row r="29" spans="2:7" ht="14.25" customHeight="1">
      <c r="B29" s="103">
        <v>14</v>
      </c>
      <c r="C29" s="92" t="s">
        <v>57</v>
      </c>
      <c r="E29" s="92" t="s">
        <v>57</v>
      </c>
      <c r="G29" s="88" t="s">
        <v>57</v>
      </c>
    </row>
    <row r="30" spans="2:7" ht="14.25" customHeight="1">
      <c r="B30" s="103">
        <v>15</v>
      </c>
      <c r="C30" s="92" t="s">
        <v>57</v>
      </c>
      <c r="E30" s="92" t="s">
        <v>57</v>
      </c>
      <c r="G30" s="88" t="s">
        <v>57</v>
      </c>
    </row>
    <row r="31" spans="2:7" ht="14.25" customHeight="1">
      <c r="B31" s="29">
        <v>16</v>
      </c>
      <c r="C31" s="29"/>
      <c r="E31" s="29"/>
      <c r="G31" s="29" t="s">
        <v>87</v>
      </c>
    </row>
    <row r="32" spans="2:7" ht="14.25" customHeight="1">
      <c r="B32" s="32">
        <v>17</v>
      </c>
      <c r="C32" s="32"/>
      <c r="E32" s="32"/>
      <c r="G32" s="32" t="s">
        <v>87</v>
      </c>
    </row>
    <row r="33" spans="2:7" ht="14.25" customHeight="1">
      <c r="B33" s="103">
        <v>18</v>
      </c>
      <c r="C33" s="91">
        <v>0.35416666666666669</v>
      </c>
      <c r="E33" s="91">
        <v>0.72916666666666663</v>
      </c>
      <c r="G33" s="88">
        <f t="shared" ref="G33:G37" si="1">IF((E33-C33)*24&lt;=4,(E33-C33)*24,(E33-C33)*24-1)</f>
        <v>7.9999999999999982</v>
      </c>
    </row>
    <row r="34" spans="2:7" ht="14.25" customHeight="1">
      <c r="B34" s="103">
        <v>19</v>
      </c>
      <c r="C34" s="91">
        <v>0.35416666666666669</v>
      </c>
      <c r="E34" s="91">
        <v>0.72916666666666663</v>
      </c>
      <c r="G34" s="88">
        <f t="shared" si="1"/>
        <v>7.9999999999999982</v>
      </c>
    </row>
    <row r="35" spans="2:7" ht="14.25" customHeight="1">
      <c r="B35" s="103">
        <v>20</v>
      </c>
      <c r="C35" s="91">
        <v>0.35416666666666669</v>
      </c>
      <c r="E35" s="91">
        <v>0.72916666666666663</v>
      </c>
      <c r="G35" s="88">
        <f t="shared" si="1"/>
        <v>7.9999999999999982</v>
      </c>
    </row>
    <row r="36" spans="2:7" ht="14.25" customHeight="1">
      <c r="B36" s="103">
        <v>21</v>
      </c>
      <c r="C36" s="91">
        <v>0.35416666666666669</v>
      </c>
      <c r="E36" s="91">
        <v>0.72916666666666663</v>
      </c>
      <c r="G36" s="88">
        <f t="shared" si="1"/>
        <v>7.9999999999999982</v>
      </c>
    </row>
    <row r="37" spans="2:7" ht="14.25" customHeight="1">
      <c r="B37" s="103">
        <v>22</v>
      </c>
      <c r="C37" s="91">
        <v>0.35416666666666669</v>
      </c>
      <c r="E37" s="91">
        <v>0.72916666666666663</v>
      </c>
      <c r="G37" s="88">
        <f t="shared" si="1"/>
        <v>7.9999999999999982</v>
      </c>
    </row>
    <row r="38" spans="2:7" ht="14.25" customHeight="1">
      <c r="B38" s="33">
        <v>23</v>
      </c>
      <c r="C38" s="33"/>
      <c r="E38" s="33"/>
      <c r="G38" s="33" t="s">
        <v>87</v>
      </c>
    </row>
    <row r="39" spans="2:7" ht="14.25" customHeight="1">
      <c r="B39" s="37">
        <v>24</v>
      </c>
      <c r="C39" s="37"/>
      <c r="E39" s="37"/>
      <c r="G39" s="37" t="s">
        <v>87</v>
      </c>
    </row>
    <row r="40" spans="2:7" ht="14.25" customHeight="1">
      <c r="B40" s="103">
        <v>25</v>
      </c>
      <c r="C40" s="91">
        <v>0.35416666666666669</v>
      </c>
      <c r="E40" s="91">
        <v>0.72916666666666663</v>
      </c>
      <c r="G40" s="88">
        <f t="shared" ref="G40:G41" si="2">IF((E40-C40)*24&lt;=4,(E40-C40)*24,(E40-C40)*24-1)</f>
        <v>7.9999999999999982</v>
      </c>
    </row>
    <row r="41" spans="2:7" ht="14.25" customHeight="1">
      <c r="B41" s="103">
        <v>26</v>
      </c>
      <c r="C41" s="91">
        <v>0.35416666666666669</v>
      </c>
      <c r="E41" s="91">
        <v>0.72916666666666663</v>
      </c>
      <c r="G41" s="88">
        <f t="shared" si="2"/>
        <v>7.9999999999999982</v>
      </c>
    </row>
    <row r="42" spans="2:7" ht="14.25" customHeight="1">
      <c r="B42" s="54">
        <v>27</v>
      </c>
      <c r="C42" s="54"/>
      <c r="E42" s="54"/>
      <c r="G42" s="54" t="s">
        <v>87</v>
      </c>
    </row>
    <row r="43" spans="2:7" ht="14.25" customHeight="1">
      <c r="B43" s="54">
        <v>28</v>
      </c>
      <c r="C43" s="54"/>
      <c r="E43" s="54"/>
      <c r="G43" s="54" t="s">
        <v>87</v>
      </c>
    </row>
    <row r="44" spans="2:7" ht="14.25" customHeight="1">
      <c r="B44" s="103">
        <v>29</v>
      </c>
      <c r="C44" s="91">
        <v>0.35416666666666669</v>
      </c>
      <c r="E44" s="91">
        <v>0.72916666666666663</v>
      </c>
      <c r="G44" s="88">
        <f>IF((E44-C44)*24&lt;=4,(E44-C44)*24,(E44-C44)*24-1)</f>
        <v>7.9999999999999982</v>
      </c>
    </row>
    <row r="45" spans="2:7" ht="14.25" customHeight="1">
      <c r="B45" s="55">
        <v>30</v>
      </c>
      <c r="C45" s="55"/>
      <c r="E45" s="55"/>
      <c r="G45" s="55" t="s">
        <v>87</v>
      </c>
    </row>
    <row r="46" spans="2:7" ht="14.25" customHeight="1">
      <c r="B46" s="56">
        <v>31</v>
      </c>
      <c r="C46" s="56"/>
      <c r="E46" s="56"/>
      <c r="G46" s="56" t="s">
        <v>87</v>
      </c>
    </row>
    <row r="47" spans="2:7" ht="14.25" customHeight="1">
      <c r="E47" s="93"/>
      <c r="G47" s="94">
        <f>SUMIF(G16:G46,"&lt;&gt;Vacaciones")+(COUNTIF(G16:G46,"Baja")+COUNTIF(G16:G46,"Vacaciones Anteriores")+(COUNTIF(G16:G46,"Medio Dia"))/2)*8</f>
        <v>119.99999999999999</v>
      </c>
    </row>
    <row r="48" spans="2:7" ht="14.25" customHeight="1"/>
    <row r="49" spans="2:8" ht="14.25" customHeight="1">
      <c r="G49" s="94">
        <f>('2022'!H30*8)/8</f>
        <v>152</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106</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1000"/>
  <sheetViews>
    <sheetView workbookViewId="0"/>
  </sheetViews>
  <sheetFormatPr baseColWidth="10" defaultColWidth="14.453125" defaultRowHeight="15" customHeight="1"/>
  <cols>
    <col min="1" max="1" customWidth="true" width="10.81640625" collapsed="true"/>
    <col min="2" max="2" customWidth="true" width="18.54296875" collapsed="true"/>
    <col min="3" max="3" customWidth="true" width="18.0" collapsed="true"/>
    <col min="4" max="4" customWidth="true" width="3.08984375" collapsed="true"/>
    <col min="5" max="5" customWidth="true" width="18.54296875" collapsed="true"/>
    <col min="6" max="6" customWidth="true" width="3.08984375" collapsed="true"/>
    <col min="7" max="7" customWidth="true" width="14.54296875" collapsed="true"/>
    <col min="8" max="8" customWidth="true" width="4.54296875" collapsed="true"/>
    <col min="9" max="9" customWidth="true" width="10.81640625" collapsed="true"/>
    <col min="10" max="10" customWidth="true" width="5.453125" collapsed="true"/>
    <col min="11" max="11" customWidth="true" width="13.453125" collapsed="true"/>
    <col min="12" max="16" customWidth="true" width="10.81640625" collapsed="true"/>
    <col min="17" max="26" customWidth="true" width="8.7265625" collapsed="true"/>
  </cols>
  <sheetData>
    <row r="1" spans="2:16" ht="14.25" customHeight="1"/>
    <row r="2" spans="2:16" ht="14.25" customHeight="1">
      <c r="J2" s="76"/>
      <c r="K2" s="77" t="s">
        <v>60</v>
      </c>
    </row>
    <row r="3" spans="2:16" ht="14.25" customHeight="1">
      <c r="J3" s="79"/>
      <c r="K3" s="77" t="s">
        <v>61</v>
      </c>
    </row>
    <row r="4" spans="2:16" ht="14.25" customHeight="1">
      <c r="J4" s="80"/>
      <c r="K4" s="77" t="s">
        <v>62</v>
      </c>
    </row>
    <row r="6" spans="2:16" ht="15.75" customHeight="1">
      <c r="B6" s="116" t="s">
        <v>63</v>
      </c>
      <c r="C6" s="117"/>
      <c r="D6" s="117"/>
      <c r="E6" s="117"/>
      <c r="F6" s="117"/>
      <c r="G6" s="117"/>
      <c r="H6" s="118"/>
      <c r="J6" s="119" t="s">
        <v>64</v>
      </c>
      <c r="K6" s="120"/>
      <c r="L6" s="120"/>
      <c r="M6" s="120"/>
      <c r="N6" s="120"/>
      <c r="O6" s="120"/>
      <c r="P6" s="121"/>
    </row>
    <row r="7" spans="2:16" ht="14.25" customHeight="1"/>
    <row r="8" spans="2:16" ht="14.25" customHeight="1">
      <c r="B8" s="82" t="s">
        <v>65</v>
      </c>
      <c r="C8" s="83" t="s">
        <v>66</v>
      </c>
      <c r="E8" s="84" t="s">
        <v>67</v>
      </c>
      <c r="F8" s="122" t="s">
        <v>68</v>
      </c>
      <c r="G8" s="120"/>
      <c r="H8" s="121"/>
    </row>
    <row r="9" spans="2:16" ht="14.25" customHeight="1">
      <c r="B9" s="82" t="s">
        <v>69</v>
      </c>
      <c r="C9" s="83" t="s">
        <v>70</v>
      </c>
      <c r="E9" s="84" t="s">
        <v>71</v>
      </c>
      <c r="F9" s="122" t="s">
        <v>72</v>
      </c>
      <c r="G9" s="120"/>
      <c r="H9" s="121"/>
    </row>
    <row r="10" spans="2:16" ht="14.25" customHeight="1">
      <c r="B10" s="82" t="s">
        <v>73</v>
      </c>
      <c r="C10" s="83" t="s">
        <v>1</v>
      </c>
      <c r="E10" s="84" t="s">
        <v>74</v>
      </c>
      <c r="F10" s="122" t="s">
        <v>75</v>
      </c>
      <c r="G10" s="120"/>
      <c r="H10" s="121"/>
    </row>
    <row r="11" spans="2:16" ht="14.25" customHeight="1">
      <c r="B11" s="82" t="s">
        <v>76</v>
      </c>
      <c r="C11" s="83" t="s">
        <v>77</v>
      </c>
      <c r="E11" s="84" t="s">
        <v>78</v>
      </c>
      <c r="F11" s="123" t="s">
        <v>107</v>
      </c>
      <c r="G11" s="120"/>
      <c r="H11" s="121"/>
    </row>
    <row r="12" spans="2:16" ht="14.25" customHeight="1"/>
    <row r="13" spans="2:16" ht="14.25" customHeight="1"/>
    <row r="14" spans="2:16" ht="14.25" customHeight="1">
      <c r="C14" s="85" t="s">
        <v>80</v>
      </c>
      <c r="E14" s="85" t="s">
        <v>81</v>
      </c>
      <c r="G14" s="86" t="s">
        <v>82</v>
      </c>
      <c r="I14" s="87" t="s">
        <v>83</v>
      </c>
    </row>
    <row r="15" spans="2:16" ht="14.25" customHeight="1">
      <c r="B15" s="86" t="s">
        <v>84</v>
      </c>
      <c r="C15" s="85" t="s">
        <v>85</v>
      </c>
      <c r="E15" s="85" t="s">
        <v>86</v>
      </c>
      <c r="G15" s="88"/>
      <c r="I15" s="89">
        <f>'7'!I15-((G49-G47))/6</f>
        <v>-6.6666666666666856</v>
      </c>
    </row>
    <row r="16" spans="2:16" ht="14.25" customHeight="1">
      <c r="B16" s="103">
        <v>1</v>
      </c>
      <c r="C16" s="92" t="s">
        <v>57</v>
      </c>
      <c r="E16" s="92" t="s">
        <v>57</v>
      </c>
      <c r="G16" s="88" t="s">
        <v>57</v>
      </c>
    </row>
    <row r="17" spans="2:7" ht="14.25" customHeight="1">
      <c r="B17" s="103">
        <v>2</v>
      </c>
      <c r="C17" s="92" t="s">
        <v>57</v>
      </c>
      <c r="E17" s="92" t="s">
        <v>57</v>
      </c>
      <c r="G17" s="88" t="s">
        <v>57</v>
      </c>
    </row>
    <row r="18" spans="2:7" ht="14.25" customHeight="1">
      <c r="B18" s="103">
        <v>3</v>
      </c>
      <c r="C18" s="92" t="s">
        <v>57</v>
      </c>
      <c r="E18" s="92" t="s">
        <v>57</v>
      </c>
      <c r="G18" s="88" t="s">
        <v>57</v>
      </c>
    </row>
    <row r="19" spans="2:7" ht="14.25" customHeight="1">
      <c r="B19" s="103">
        <v>4</v>
      </c>
      <c r="C19" s="92" t="s">
        <v>57</v>
      </c>
      <c r="E19" s="92" t="s">
        <v>57</v>
      </c>
      <c r="G19" s="88" t="s">
        <v>57</v>
      </c>
    </row>
    <row r="20" spans="2:7" ht="14.25" customHeight="1">
      <c r="B20" s="103">
        <v>5</v>
      </c>
      <c r="C20" s="92" t="s">
        <v>57</v>
      </c>
      <c r="E20" s="92" t="s">
        <v>57</v>
      </c>
      <c r="G20" s="88" t="s">
        <v>57</v>
      </c>
    </row>
    <row r="21" spans="2:7" ht="14.25" customHeight="1">
      <c r="B21" s="21">
        <v>6</v>
      </c>
      <c r="C21" s="21"/>
      <c r="E21" s="21"/>
      <c r="G21" s="21" t="s">
        <v>87</v>
      </c>
    </row>
    <row r="22" spans="2:7" ht="14.25" customHeight="1">
      <c r="B22" s="23">
        <v>7</v>
      </c>
      <c r="C22" s="23"/>
      <c r="E22" s="23"/>
      <c r="G22" s="23" t="s">
        <v>87</v>
      </c>
    </row>
    <row r="23" spans="2:7" ht="14.25" customHeight="1">
      <c r="B23" s="103">
        <v>8</v>
      </c>
      <c r="C23" s="92" t="s">
        <v>57</v>
      </c>
      <c r="E23" s="92" t="s">
        <v>57</v>
      </c>
      <c r="G23" s="88" t="s">
        <v>57</v>
      </c>
    </row>
    <row r="24" spans="2:7" ht="14.25" customHeight="1">
      <c r="B24" s="103">
        <v>9</v>
      </c>
      <c r="C24" s="92" t="s">
        <v>57</v>
      </c>
      <c r="E24" s="92" t="s">
        <v>57</v>
      </c>
      <c r="G24" s="88" t="s">
        <v>57</v>
      </c>
    </row>
    <row r="25" spans="2:7" ht="14.25" customHeight="1">
      <c r="B25" s="103">
        <v>10</v>
      </c>
      <c r="C25" s="92" t="s">
        <v>57</v>
      </c>
      <c r="E25" s="92" t="s">
        <v>57</v>
      </c>
      <c r="G25" s="88" t="s">
        <v>57</v>
      </c>
    </row>
    <row r="26" spans="2:7" ht="14.25" customHeight="1">
      <c r="B26" s="103">
        <v>11</v>
      </c>
      <c r="C26" s="92" t="s">
        <v>57</v>
      </c>
      <c r="E26" s="92" t="s">
        <v>57</v>
      </c>
      <c r="G26" s="88" t="s">
        <v>57</v>
      </c>
    </row>
    <row r="27" spans="2:7" ht="14.25" customHeight="1">
      <c r="B27" s="103">
        <v>12</v>
      </c>
      <c r="C27" s="92" t="s">
        <v>57</v>
      </c>
      <c r="E27" s="92" t="s">
        <v>57</v>
      </c>
      <c r="G27" s="88" t="s">
        <v>57</v>
      </c>
    </row>
    <row r="28" spans="2:7" ht="14.25" customHeight="1">
      <c r="B28" s="24">
        <v>13</v>
      </c>
      <c r="C28" s="24"/>
      <c r="E28" s="24"/>
      <c r="G28" s="24" t="s">
        <v>87</v>
      </c>
    </row>
    <row r="29" spans="2:7" ht="14.25" customHeight="1">
      <c r="B29" s="28">
        <v>14</v>
      </c>
      <c r="C29" s="28"/>
      <c r="E29" s="28"/>
      <c r="G29" s="28" t="s">
        <v>87</v>
      </c>
    </row>
    <row r="30" spans="2:7" ht="14.25" customHeight="1">
      <c r="B30" s="53">
        <v>15</v>
      </c>
      <c r="C30" s="53"/>
      <c r="E30" s="53"/>
      <c r="G30" s="53" t="s">
        <v>87</v>
      </c>
    </row>
    <row r="31" spans="2:7" ht="14.25" customHeight="1">
      <c r="B31" s="103">
        <v>16</v>
      </c>
      <c r="C31" s="92" t="s">
        <v>57</v>
      </c>
      <c r="E31" s="92" t="s">
        <v>57</v>
      </c>
      <c r="G31" s="88" t="s">
        <v>57</v>
      </c>
    </row>
    <row r="32" spans="2:7" ht="14.25" customHeight="1">
      <c r="B32" s="103">
        <v>17</v>
      </c>
      <c r="C32" s="92" t="s">
        <v>57</v>
      </c>
      <c r="E32" s="92" t="s">
        <v>57</v>
      </c>
      <c r="G32" s="88" t="s">
        <v>57</v>
      </c>
    </row>
    <row r="33" spans="2:7" ht="14.25" customHeight="1">
      <c r="B33" s="103">
        <v>18</v>
      </c>
      <c r="C33" s="92" t="s">
        <v>57</v>
      </c>
      <c r="E33" s="92" t="s">
        <v>57</v>
      </c>
      <c r="G33" s="88" t="s">
        <v>57</v>
      </c>
    </row>
    <row r="34" spans="2:7" ht="14.25" customHeight="1">
      <c r="B34" s="103">
        <v>19</v>
      </c>
      <c r="C34" s="92" t="s">
        <v>57</v>
      </c>
      <c r="E34" s="92" t="s">
        <v>57</v>
      </c>
      <c r="G34" s="88" t="s">
        <v>57</v>
      </c>
    </row>
    <row r="35" spans="2:7" ht="14.25" customHeight="1">
      <c r="B35" s="29">
        <v>20</v>
      </c>
      <c r="C35" s="29"/>
      <c r="E35" s="29"/>
      <c r="G35" s="29" t="s">
        <v>87</v>
      </c>
    </row>
    <row r="36" spans="2:7" ht="14.25" customHeight="1">
      <c r="B36" s="32">
        <v>21</v>
      </c>
      <c r="C36" s="32"/>
      <c r="E36" s="32"/>
      <c r="G36" s="32" t="s">
        <v>87</v>
      </c>
    </row>
    <row r="37" spans="2:7" ht="14.25" customHeight="1">
      <c r="B37" s="103">
        <v>22</v>
      </c>
      <c r="C37" s="127" t="n">
        <v>0.3541666666666667</v>
      </c>
      <c r="E37" s="127" t="n">
        <v>0.7291666666666666</v>
      </c>
      <c r="G37" s="88">
        <f t="shared" ref="G37:G41" si="0">IF((E37-C37)*24&lt;=4,(E37-C37)*24,(E37-C37)*24-1)</f>
        <v>0</v>
      </c>
    </row>
    <row r="38" spans="2:7" ht="14.25" customHeight="1">
      <c r="B38" s="103">
        <v>23</v>
      </c>
      <c r="C38" s="127" t="n">
        <v>0.3541666666666667</v>
      </c>
      <c r="E38" s="127" t="n">
        <v>0.7291666666666666</v>
      </c>
      <c r="G38" s="88">
        <f t="shared" si="0"/>
        <v>0</v>
      </c>
    </row>
    <row r="39" spans="2:7" ht="14.25" customHeight="1">
      <c r="B39" s="103">
        <v>24</v>
      </c>
      <c r="C39" s="127" t="n">
        <v>0.3541666666666667</v>
      </c>
      <c r="E39" s="127" t="n">
        <v>0.7291666666666666</v>
      </c>
      <c r="G39" s="88">
        <f t="shared" si="0"/>
        <v>0</v>
      </c>
    </row>
    <row r="40" spans="2:7" ht="14.25" customHeight="1">
      <c r="B40" s="103">
        <v>25</v>
      </c>
      <c r="C40" s="127" t="n">
        <v>0.3541666666666667</v>
      </c>
      <c r="E40" s="127" t="n">
        <v>0.7291666666666666</v>
      </c>
      <c r="G40" s="88">
        <f t="shared" si="0"/>
        <v>0</v>
      </c>
    </row>
    <row r="41" spans="2:7" ht="14.25" customHeight="1">
      <c r="B41" s="103">
        <v>26</v>
      </c>
      <c r="C41" s="127" t="n">
        <v>0.3541666666666667</v>
      </c>
      <c r="E41" s="127" t="n">
        <v>0.7291666666666666</v>
      </c>
      <c r="G41" s="88">
        <f t="shared" si="0"/>
        <v>0</v>
      </c>
    </row>
    <row r="42" spans="2:7" ht="14.25" customHeight="1">
      <c r="B42" s="33">
        <v>27</v>
      </c>
      <c r="C42" s="33"/>
      <c r="E42" s="33"/>
      <c r="G42" s="33" t="s">
        <v>87</v>
      </c>
    </row>
    <row r="43" spans="2:7" ht="14.25" customHeight="1">
      <c r="B43" s="37">
        <v>28</v>
      </c>
      <c r="C43" s="37"/>
      <c r="E43" s="37"/>
      <c r="G43" s="37" t="s">
        <v>87</v>
      </c>
    </row>
    <row r="44" spans="2:7" ht="14.25" customHeight="1">
      <c r="B44" s="103">
        <v>29</v>
      </c>
      <c r="C44" s="127" t="n">
        <v>0.3541666666666667</v>
      </c>
      <c r="E44" s="127" t="n">
        <v>0.7291666666666666</v>
      </c>
      <c r="G44" s="88">
        <f t="shared" ref="G44:G46" si="1">IF((E44-C44)*24&lt;=4,(E44-C44)*24,(E44-C44)*24-1)</f>
        <v>0</v>
      </c>
    </row>
    <row r="45" spans="2:7" ht="14.25" customHeight="1">
      <c r="B45" s="103">
        <v>30</v>
      </c>
      <c r="C45" s="127" t="n">
        <v>0.3541666666666667</v>
      </c>
      <c r="E45" s="127" t="n">
        <v>0.7291666666666666</v>
      </c>
      <c r="G45" s="88">
        <f t="shared" si="1"/>
        <v>0</v>
      </c>
    </row>
    <row r="46" spans="2:7" ht="14.25" customHeight="1">
      <c r="B46" s="103">
        <v>31</v>
      </c>
      <c r="C46" s="127" t="n">
        <v>0.3541666666666667</v>
      </c>
      <c r="E46" s="127" t="n">
        <v>0.7291666666666666</v>
      </c>
      <c r="G46" s="88">
        <f t="shared" si="1"/>
        <v>0</v>
      </c>
    </row>
    <row r="47" spans="2:7" ht="14.25" customHeight="1">
      <c r="E47" s="93"/>
      <c r="G47" s="94">
        <f>SUMIF(G16:G46,"&lt;&gt;Vacaciones")+(COUNTIF(G16:G46,"Baja")+COUNTIF(G16:G46,"Vacaciones Anteriores")+(COUNTIF(G16:G46,"Medio Dia"))/2)*8</f>
        <v>0</v>
      </c>
    </row>
    <row r="48" spans="2:7" ht="14.25" customHeight="1"/>
    <row r="49" spans="2:8" ht="14.25" customHeight="1">
      <c r="G49" s="94">
        <f>('2022'!P30*8)/8</f>
        <v>176</v>
      </c>
    </row>
    <row r="50" spans="2:8" ht="14.25" customHeight="1"/>
    <row r="51" spans="2:8" ht="14.25" customHeight="1">
      <c r="B51" s="96" t="s">
        <v>89</v>
      </c>
      <c r="E51" s="97" t="s">
        <v>90</v>
      </c>
    </row>
    <row r="52" spans="2:8" ht="14.25" customHeight="1"/>
    <row r="53" spans="2:8" ht="14.25" customHeight="1"/>
    <row r="54" spans="2:8" ht="14.25" customHeight="1">
      <c r="B54" s="96" t="s">
        <v>91</v>
      </c>
      <c r="C54" s="98">
        <v>31</v>
      </c>
      <c r="D54" s="99" t="s">
        <v>92</v>
      </c>
      <c r="E54" s="100" t="s">
        <v>108</v>
      </c>
      <c r="F54" s="101" t="s">
        <v>92</v>
      </c>
      <c r="G54" s="102">
        <v>2022</v>
      </c>
    </row>
    <row r="55" spans="2:8" ht="14.25" customHeight="1"/>
    <row r="56" spans="2:8" ht="14.25" customHeight="1"/>
    <row r="57" spans="2:8" ht="14.25" customHeight="1"/>
    <row r="58" spans="2:8" ht="14.25" customHeight="1">
      <c r="B58" s="124" t="s">
        <v>94</v>
      </c>
      <c r="C58" s="106"/>
      <c r="D58" s="106"/>
      <c r="E58" s="106"/>
      <c r="F58" s="106"/>
      <c r="G58" s="106"/>
      <c r="H58" s="106"/>
    </row>
    <row r="59" spans="2:8" ht="14.25" customHeight="1">
      <c r="B59" s="106"/>
      <c r="C59" s="106"/>
      <c r="D59" s="106"/>
      <c r="E59" s="106"/>
      <c r="F59" s="106"/>
      <c r="G59" s="106"/>
      <c r="H59" s="106"/>
    </row>
    <row r="60" spans="2:8" ht="14.25" customHeight="1">
      <c r="B60" s="106"/>
      <c r="C60" s="106"/>
      <c r="D60" s="106"/>
      <c r="E60" s="106"/>
      <c r="F60" s="106"/>
      <c r="G60" s="106"/>
      <c r="H60" s="106"/>
    </row>
    <row r="61" spans="2:8" ht="14.25" customHeight="1">
      <c r="B61" s="106"/>
      <c r="C61" s="106"/>
      <c r="D61" s="106"/>
      <c r="E61" s="106"/>
      <c r="F61" s="106"/>
      <c r="G61" s="106"/>
      <c r="H61" s="106"/>
    </row>
    <row r="62" spans="2:8" ht="14.25" customHeight="1">
      <c r="B62" s="106"/>
      <c r="C62" s="106"/>
      <c r="D62" s="106"/>
      <c r="E62" s="106"/>
      <c r="F62" s="106"/>
      <c r="G62" s="106"/>
      <c r="H62" s="106"/>
    </row>
    <row r="63" spans="2:8" ht="14.25" customHeight="1"/>
    <row r="64" spans="2:8"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lastModifiedBy>Ivette Amalfi</cp:lastModifiedBy>
  <dcterms:modified xsi:type="dcterms:W3CDTF">2022-08-02T15:10:29Z</dcterms:modified>
</cp:coreProperties>
</file>