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2" sheetId="1" r:id="rId4"/>
    <sheet state="visible" name="1" sheetId="2" r:id="rId5"/>
    <sheet state="visible" name="2" sheetId="3" r:id="rId6"/>
    <sheet state="visible" name="3" sheetId="4" r:id="rId7"/>
    <sheet state="visible" name="4" sheetId="5" r:id="rId8"/>
    <sheet state="visible" name="5" sheetId="6" r:id="rId9"/>
    <sheet state="visible" name="6" sheetId="7" r:id="rId10"/>
    <sheet state="visible" name="7" sheetId="8" r:id="rId11"/>
    <sheet state="visible" name="8" sheetId="9" r:id="rId12"/>
    <sheet state="visible" name="9" sheetId="10" r:id="rId13"/>
    <sheet state="visible" name="10" sheetId="11" r:id="rId14"/>
    <sheet state="visible" name="11" sheetId="12" r:id="rId15"/>
    <sheet state="visible" name="12" sheetId="13" r:id="rId16"/>
  </sheets>
  <definedNames/>
  <calcPr/>
  <extLst>
    <ext uri="GoogleSheetsCustomDataVersion1">
      <go:sheetsCustomData xmlns:go="http://customooxmlschemas.google.com/" r:id="rId17" roundtripDataSignature="AMtx7mg3GYBd9DVPTqf5nXSYmsBqljYUaQ=="/>
    </ext>
  </extLst>
</workbook>
</file>

<file path=xl/sharedStrings.xml><?xml version="1.0" encoding="utf-8"?>
<sst xmlns="http://schemas.openxmlformats.org/spreadsheetml/2006/main" count="695" uniqueCount="116">
  <si>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</si>
  <si>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</si>
  <si>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</si>
  <si>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</si>
  <si>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</si>
  <si>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</si>
  <si>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</si>
  <si>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</si>
  <si>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</si>
  <si>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</si>
  <si>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</si>
  <si>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</si>
  <si>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</si>
  <si>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</si>
  <si>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</si>
  <si>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</si>
  <si>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</si>
  <si>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</si>
  <si>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</si>
  <si>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</si>
  <si>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</si>
  <si>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</si>
  <si>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</si>
  <si>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</si>
  <si>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</si>
  <si>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</si>
  <si>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</si>
  <si>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</si>
  <si>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</si>
  <si>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</si>
  <si>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</si>
  <si>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</si>
  <si>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</si>
  <si>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</si>
  <si>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</si>
  <si>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</si>
  <si>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</si>
  <si>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</si>
  <si>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</si>
  <si>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</si>
  <si>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</si>
  <si>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</si>
  <si>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</si>
  <si>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</si>
  <si>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</si>
  <si>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</si>
  <si>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</si>
  <si>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</si>
  <si>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</si>
  <si>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</si>
  <si>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</si>
  <si>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</si>
  <si>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</si>
  <si>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</si>
  <si>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</si>
  <si>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</si>
  <si>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</si>
  <si>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</si>
  <si>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</si>
  <si>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</si>
  <si>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</si>
  <si>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</si>
  <si>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</si>
  <si>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</si>
  <si>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</si>
  <si>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</si>
  <si>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Palobiofarma, S.L</t>
  </si>
  <si>
    <t>Trabajador:</t>
  </si>
  <si>
    <t>Francisco Javier García</t>
  </si>
  <si>
    <t>C.IF./N.I.F:</t>
  </si>
  <si>
    <t>B63998843</t>
  </si>
  <si>
    <t>N.I.F:</t>
  </si>
  <si>
    <t>52399737X</t>
  </si>
  <si>
    <t>Centro de Trabajo:</t>
  </si>
  <si>
    <t>Nº Afiliación:</t>
  </si>
  <si>
    <t>08/10624019-63</t>
  </si>
  <si>
    <t>C.C.C</t>
  </si>
  <si>
    <t>08/1503750-82</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</si>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</sst>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mmm\ yyyy"/>
    <numFmt numFmtId="165" formatCode="[$-40A]d\ mmm"/>
    <numFmt numFmtId="166" formatCode="ddd"/>
    <numFmt numFmtId="167" formatCode="d"/>
    <numFmt numFmtId="168" formatCode="D/M/YYYY"/>
  </numFmts>
  <fonts count="32">
    <font>
      <sz val="11.0"/>
      <color rgb="FF000000"/>
      <name val="Calibri"/>
      <scheme val="minor"/>
    </font>
    <font>
      <sz val="16.0"/>
      <color rgb="FF244062"/>
      <name val="Calibri"/>
    </font>
    <font>
      <b/>
      <sz val="20.0"/>
      <color theme="1"/>
      <name val="Calibri"/>
    </font>
    <font>
      <sz val="11.0"/>
      <color rgb="FF244062"/>
      <name val="Calibri"/>
    </font>
    <font>
      <b/>
      <sz val="12.0"/>
      <color rgb="FF263E74"/>
      <name val="Arial"/>
    </font>
    <font>
      <b/>
      <sz val="14.0"/>
      <color rgb="FF263E74"/>
      <name val="Arial"/>
    </font>
    <font/>
    <font>
      <sz val="11.0"/>
      <color rgb="FF263E74"/>
      <name val="Calibri"/>
    </font>
    <font>
      <sz val="11.0"/>
      <color rgb="FF263E74"/>
      <name val="Arial Narrow"/>
    </font>
    <font>
      <b/>
      <sz val="10.0"/>
      <color rgb="FFFFFFCC"/>
      <name val="Arial"/>
    </font>
    <font>
      <b/>
      <sz val="10.0"/>
      <color rgb="FFFFFFFF"/>
      <name val="Arial"/>
    </font>
    <font>
      <b/>
      <sz val="10.0"/>
      <color rgb="FF641A1A"/>
      <name val="Arial"/>
    </font>
    <font>
      <b/>
      <sz val="11.0"/>
      <color theme="1"/>
      <name val="Calibri"/>
    </font>
    <font>
      <sz val="9.0"/>
      <color rgb="FF263E74"/>
      <name val="Arial Narrow"/>
    </font>
    <font>
      <b/>
      <sz val="10.0"/>
      <color rgb="FF263E74"/>
      <name val="Arial"/>
    </font>
    <font>
      <b/>
      <sz val="10.0"/>
      <color theme="1"/>
      <name val="Arial"/>
    </font>
    <font>
      <b/>
      <sz val="12.0"/>
      <color theme="1"/>
      <name val="Arial"/>
    </font>
    <font>
      <sz val="10.0"/>
      <color theme="1"/>
      <name val="Arial"/>
    </font>
    <font>
      <sz val="11.0"/>
      <color theme="1"/>
      <name val="Calibri"/>
    </font>
    <font>
      <b/>
      <sz val="10.0"/>
      <color rgb="FF212529"/>
      <name val="Lato"/>
    </font>
    <font>
      <b/>
      <sz val="11.0"/>
      <color rgb="FF212529"/>
      <name val="Calibri"/>
    </font>
    <font>
      <b/>
      <sz val="10.0"/>
      <color rgb="FF212529"/>
      <name val="Calibri"/>
    </font>
    <font>
      <sz val="10.0"/>
      <color rgb="FF212529"/>
      <name val="Lato"/>
    </font>
    <font>
      <b/>
      <sz val="12.0"/>
      <color theme="0"/>
      <name val="Calibri"/>
    </font>
    <font>
      <sz val="12.0"/>
      <color theme="1"/>
      <name val="Calibri"/>
    </font>
    <font>
      <b/>
      <sz val="12.0"/>
      <color theme="1"/>
      <name val="Calibri"/>
    </font>
    <font>
      <b/>
      <sz val="12.0"/>
      <color rgb="FF263E74"/>
      <name val="Calibri"/>
    </font>
    <font>
      <sz val="10.0"/>
      <color rgb="FF938953"/>
      <name val="Calibri"/>
    </font>
    <font>
      <sz val="10.0"/>
      <color theme="1"/>
      <name val="Calibri"/>
    </font>
    <font>
      <sz val="11.0"/>
      <color rgb="FF000000"/>
      <name val="Calibri"/>
    </font>
    <font>
      <sz val="11.0"/>
      <color theme="0"/>
      <name val="Calibri"/>
    </font>
    <font>
      <sz val="7.0"/>
      <color theme="1"/>
      <name val="Calibri"/>
    </font>
  </fonts>
  <fills count="17">
    <fill>
      <patternFill patternType="none"/>
    </fill>
    <fill>
      <patternFill patternType="lightGray"/>
    </fill>
    <fill>
      <patternFill patternType="solid">
        <fgColor rgb="FFDEE3EA"/>
        <bgColor rgb="FFDEE3EA"/>
      </patternFill>
    </fill>
    <fill>
      <patternFill patternType="solid">
        <fgColor rgb="FF415D8B"/>
        <bgColor rgb="FF415D8B"/>
      </patternFill>
    </fill>
    <fill>
      <patternFill patternType="solid">
        <fgColor rgb="FFFFDDDD"/>
        <bgColor rgb="FFFFDDDD"/>
      </patternFill>
    </fill>
    <fill>
      <patternFill patternType="solid">
        <fgColor rgb="FFD9D9D9"/>
        <bgColor rgb="FFD9D9D9"/>
      </patternFill>
    </fill>
    <fill>
      <patternFill patternType="solid">
        <fgColor rgb="FFFFFFFF"/>
        <bgColor rgb="FFFFFFFF"/>
      </patternFill>
    </fill>
    <fill>
      <patternFill patternType="solid">
        <fgColor rgb="FFFFFFCC"/>
        <bgColor rgb="FFFFFFCC"/>
      </patternFill>
    </fill>
    <fill>
      <patternFill patternType="solid">
        <fgColor rgb="FFFFC000"/>
        <bgColor rgb="FFFFC000"/>
      </patternFill>
    </fill>
    <fill>
      <patternFill patternType="solid">
        <fgColor rgb="FFFBD4B4"/>
        <bgColor rgb="FFFBD4B4"/>
      </patternFill>
    </fill>
    <fill>
      <patternFill patternType="solid">
        <fgColor rgb="FF92D050"/>
        <bgColor rgb="FF92D050"/>
      </patternFill>
    </fill>
    <fill>
      <patternFill patternType="solid">
        <fgColor rgb="FF92CDDC"/>
        <bgColor rgb="FF92CDDC"/>
      </patternFill>
    </fill>
    <fill>
      <patternFill patternType="solid">
        <fgColor rgb="FF00B0F0"/>
        <bgColor rgb="FF00B0F0"/>
      </patternFill>
    </fill>
    <fill>
      <patternFill patternType="solid">
        <fgColor rgb="FF0070C0"/>
        <bgColor rgb="FF0070C0"/>
      </patternFill>
    </fill>
    <fill>
      <patternFill patternType="solid">
        <fgColor rgb="FFFF0000"/>
        <bgColor rgb="FFFF0000"/>
      </patternFill>
    </fill>
    <fill>
      <patternFill patternType="solid">
        <fgColor theme="0"/>
        <bgColor theme="0"/>
      </patternFill>
    </fill>
    <fill>
      <patternFill patternType="solid">
        <fgColor rgb="FFEEECE1"/>
        <bgColor rgb="FFEEECE1"/>
      </patternFill>
    </fill>
  </fills>
  <borders count="62">
    <border/>
    <border>
      <left style="thin">
        <color rgb="FF718DB7"/>
      </left>
      <right/>
      <top style="thin">
        <color rgb="FF718DB7"/>
      </top>
      <bottom/>
    </border>
    <border>
      <left/>
      <right/>
      <top style="thin">
        <color rgb="FF718DB7"/>
      </top>
      <bottom/>
    </border>
    <border>
      <left/>
      <top style="thin">
        <color rgb="FF718DB7"/>
      </top>
      <bottom/>
    </border>
    <border>
      <top style="thin">
        <color rgb="FF718DB7"/>
      </top>
      <bottom/>
    </border>
    <border>
      <right/>
      <top style="thin">
        <color rgb="FF718DB7"/>
      </top>
      <bottom/>
    </border>
    <border>
      <left/>
      <right style="thin">
        <color rgb="FF718DB7"/>
      </right>
      <top style="thin">
        <color rgb="FF718DB7"/>
      </top>
      <bottom/>
    </border>
    <border>
      <left/>
      <right/>
      <top/>
      <bottom style="thin">
        <color rgb="FF666699"/>
      </bottom>
    </border>
    <border>
      <left style="thin">
        <color rgb="FFDDEBF7"/>
      </left>
      <right style="thin">
        <color rgb="FF718DB7"/>
      </right>
      <top style="thin">
        <color rgb="FF666699"/>
      </top>
      <bottom/>
    </border>
    <border>
      <left style="thin">
        <color rgb="FFDDEBF7"/>
      </left>
      <right style="thin">
        <color rgb="FFDDEBF7"/>
      </right>
      <top style="thin">
        <color rgb="FF666699"/>
      </top>
      <bottom/>
    </border>
    <border>
      <left style="thin">
        <color rgb="FFD6DDEE"/>
      </left>
      <right style="thin">
        <color rgb="FFD6DDEE"/>
      </right>
      <top style="thin">
        <color rgb="FFD6DDEE"/>
      </top>
      <bottom style="thin">
        <color rgb="FFD6DDEE"/>
      </bottom>
    </border>
    <border>
      <left style="thin">
        <color rgb="FF718DB7"/>
      </left>
      <right style="thin">
        <color rgb="FFABBCD5"/>
      </right>
      <top style="thin">
        <color rgb="FF7C808A"/>
      </top>
      <bottom style="thin">
        <color rgb="FFC9C9C9"/>
      </bottom>
    </border>
    <border>
      <left style="thin">
        <color rgb="FFABBCD5"/>
      </left>
      <right style="thin">
        <color rgb="FFABBCD5"/>
      </right>
      <top style="thin">
        <color rgb="FF7C808A"/>
      </top>
      <bottom style="thin">
        <color rgb="FFC9C9C9"/>
      </bottom>
    </border>
    <border>
      <left style="thin">
        <color rgb="FFABBCD5"/>
      </left>
      <right style="thin">
        <color rgb="FFC9C9C9"/>
      </right>
      <top style="thin">
        <color rgb="FF7C808A"/>
      </top>
      <bottom style="thin">
        <color rgb="FFC9C9C9"/>
      </bottom>
    </border>
    <border>
      <left/>
      <right style="thin">
        <color rgb="FFD6DDEE"/>
      </right>
      <top style="thin">
        <color rgb="FF7C808A"/>
      </top>
      <bottom style="thin">
        <color rgb="FFD6DDEE"/>
      </bottom>
    </border>
    <border>
      <left style="thin">
        <color rgb="FF718DB7"/>
      </left>
      <right style="thin">
        <color rgb="FFC9C9C9"/>
      </right>
      <top style="thin">
        <color rgb="FF7C808A"/>
      </top>
      <bottom style="thin">
        <color rgb="FFC9C9C9"/>
      </bottom>
    </border>
    <border>
      <left/>
      <right/>
      <top style="thin">
        <color rgb="FFBFBFBF"/>
      </top>
      <bottom style="thin">
        <color rgb="FF718DB7"/>
      </bottom>
    </border>
    <border>
      <left style="thin">
        <color rgb="FFD6DDEE"/>
      </left>
      <right style="thin">
        <color rgb="FFD6DDEE"/>
      </right>
      <top style="thin">
        <color rgb="FF7C808A"/>
      </top>
      <bottom style="thin">
        <color rgb="FFD6DDEE"/>
      </bottom>
    </border>
    <border>
      <left style="thin">
        <color rgb="FFD6DDEE"/>
      </left>
      <right style="thin">
        <color rgb="FF718DB7"/>
      </right>
      <top style="thin">
        <color rgb="FF7C808A"/>
      </top>
      <bottom style="thin">
        <color rgb="FFD6DDEE"/>
      </bottom>
    </border>
    <border>
      <left style="thin">
        <color rgb="FFD6DDEE"/>
      </left>
      <right style="thin">
        <color rgb="FFD6DDEE"/>
      </right>
      <top/>
      <bottom style="thin">
        <color rgb="FFD6DDEE"/>
      </bottom>
    </border>
    <border>
      <left style="thin">
        <color rgb="FF718DB7"/>
      </left>
      <right style="thin">
        <color rgb="FFD6DDEE"/>
      </right>
      <top/>
      <bottom style="thin">
        <color rgb="FFD6DDEE"/>
      </bottom>
    </border>
    <border>
      <left style="thin">
        <color rgb="FFD6DDEE"/>
      </left>
      <right style="thin">
        <color rgb="FF718DB7"/>
      </right>
      <top/>
      <bottom style="thin">
        <color rgb="FFD6DDEE"/>
      </bottom>
    </border>
    <border>
      <left style="thin">
        <color rgb="FF718DB7"/>
      </left>
      <right style="thin">
        <color rgb="FFD6DDEE"/>
      </right>
      <top style="thin">
        <color rgb="FFD6DDEE"/>
      </top>
      <bottom style="thin">
        <color rgb="FFD6DDEE"/>
      </bottom>
    </border>
    <border>
      <left style="thin">
        <color rgb="FFD6DDEE"/>
      </left>
      <right style="thin">
        <color rgb="FF718DB7"/>
      </right>
      <top style="thin">
        <color rgb="FFD6DDEE"/>
      </top>
      <bottom style="thin">
        <color rgb="FFD6DDEE"/>
      </bottom>
    </border>
    <border>
      <left style="thin">
        <color rgb="FFD6DDEE"/>
      </left>
      <right style="thin">
        <color rgb="FFD6DDEE"/>
      </right>
      <top style="thin">
        <color rgb="FFD6DDEE"/>
      </top>
      <bottom/>
    </border>
    <border>
      <left style="thin">
        <color rgb="FF718DB7"/>
      </left>
      <right style="thin">
        <color rgb="FFD6DDEE"/>
      </right>
      <top style="thin">
        <color rgb="FFD6DDEE"/>
      </top>
      <bottom/>
    </border>
    <border>
      <left style="thin">
        <color rgb="FFD6DDEE"/>
      </left>
      <right style="thin">
        <color rgb="FF718DB7"/>
      </right>
      <top style="thin">
        <color rgb="FFD6DDEE"/>
      </top>
      <bottom/>
    </border>
    <border>
      <left/>
      <right style="thin">
        <color rgb="FF718DB7"/>
      </right>
      <top style="thin">
        <color rgb="FFBFBFBF"/>
      </top>
      <bottom style="thin">
        <color rgb="FF718DB7"/>
      </bottom>
    </border>
    <border>
      <left style="thin">
        <color rgb="FF718DB7"/>
      </left>
      <right style="thin">
        <color rgb="FFD6DDEE"/>
      </right>
      <top style="thin">
        <color rgb="FFD6DDEE"/>
      </top>
      <bottom style="thin">
        <color rgb="FF718DB7"/>
      </bottom>
    </border>
    <border>
      <left style="thin">
        <color rgb="FFD6DDEE"/>
      </left>
      <right style="thin">
        <color rgb="FFD6DDEE"/>
      </right>
      <top style="thin">
        <color rgb="FFD6DDEE"/>
      </top>
      <bottom style="thin">
        <color rgb="FF718DB7"/>
      </bottom>
    </border>
    <border>
      <left style="thin">
        <color rgb="FFD6DDEE"/>
      </left>
      <right/>
      <top style="thin">
        <color rgb="FFD6DDEE"/>
      </top>
      <bottom style="thin">
        <color rgb="FF718DB7"/>
      </bottom>
    </border>
    <border>
      <left/>
      <right/>
      <top/>
      <bottom/>
    </border>
    <border>
      <left/>
      <right style="thin">
        <color rgb="FF718DB7"/>
      </right>
      <top style="thin">
        <color rgb="FF7C808A"/>
      </top>
      <bottom style="thin">
        <color rgb="FFD6DDEE"/>
      </bottom>
    </border>
    <border>
      <left style="thin">
        <color rgb="FFBFBFBF"/>
      </left>
      <right/>
      <top style="thin">
        <color rgb="FFBFBFBF"/>
      </top>
      <bottom style="thin">
        <color rgb="FF718DB7"/>
      </bottom>
    </border>
    <border>
      <left style="thin">
        <color rgb="FF718DB7"/>
      </left>
      <right style="thin">
        <color rgb="FFD6DDEE"/>
      </right>
      <top style="thin">
        <color rgb="FF7C808A"/>
      </top>
      <bottom style="thin">
        <color rgb="FFD6DDEE"/>
      </bottom>
    </border>
    <border>
      <left style="thin">
        <color rgb="FFD6DDEE"/>
      </left>
      <right style="thin">
        <color rgb="FF718DB7"/>
      </right>
      <top style="thin">
        <color rgb="FFD6DDEE"/>
      </top>
      <bottom style="thin">
        <color rgb="FF718DB7"/>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718DB7"/>
      </left>
      <right/>
      <top style="thin">
        <color rgb="FFD6DDEE"/>
      </top>
      <bottom style="thin">
        <color rgb="FF718DB7"/>
      </bottom>
    </border>
    <border>
      <left/>
      <top/>
      <bottom/>
    </border>
    <border>
      <top/>
      <bottom/>
    </border>
    <border>
      <right/>
      <top/>
      <bottom/>
    </border>
    <border>
      <left style="thin">
        <color rgb="FFD6DDEE"/>
      </left>
      <right/>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top style="hair">
        <color rgb="FF000000"/>
      </top>
      <bottom style="hair">
        <color rgb="FF000000"/>
      </bottom>
    </border>
    <border>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hair">
        <color rgb="FF000000"/>
      </bottom>
    </border>
    <border>
      <left/>
      <right/>
      <top/>
      <bottom style="hair">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3" numFmtId="0" xfId="0" applyAlignment="1" applyFont="1">
      <alignment horizontal="right"/>
    </xf>
    <xf borderId="0" fillId="0" fontId="3" numFmtId="0" xfId="0" applyFont="1"/>
    <xf borderId="1" fillId="2" fontId="4" numFmtId="164" xfId="0" applyAlignment="1" applyBorder="1" applyFill="1" applyFont="1" applyNumberFormat="1">
      <alignment horizontal="center" vertical="center"/>
    </xf>
    <xf borderId="2" fillId="2" fontId="5" numFmtId="0" xfId="0" applyAlignment="1" applyBorder="1" applyFont="1">
      <alignment horizontal="center"/>
    </xf>
    <xf quotePrefix="1" borderId="3" fillId="2" fontId="4" numFmtId="164" xfId="0" applyAlignment="1" applyBorder="1" applyFont="1" applyNumberFormat="1">
      <alignment horizontal="center" shrinkToFit="1" vertical="center" wrapText="0"/>
    </xf>
    <xf borderId="4" fillId="0" fontId="6" numFmtId="0" xfId="0" applyBorder="1" applyFont="1"/>
    <xf borderId="5" fillId="0" fontId="6" numFmtId="0" xfId="0" applyBorder="1" applyFont="1"/>
    <xf borderId="6" fillId="2" fontId="5" numFmtId="0" xfId="0" applyAlignment="1" applyBorder="1" applyFont="1">
      <alignment horizontal="center"/>
    </xf>
    <xf borderId="7" fillId="2" fontId="7" numFmtId="165" xfId="0" applyAlignment="1" applyBorder="1" applyFont="1" applyNumberFormat="1">
      <alignment horizontal="left"/>
    </xf>
    <xf borderId="7" fillId="2" fontId="8" numFmtId="0" xfId="0" applyAlignment="1" applyBorder="1" applyFont="1">
      <alignment shrinkToFit="1" wrapText="0"/>
    </xf>
    <xf quotePrefix="1" borderId="8" fillId="3" fontId="9" numFmtId="166" xfId="0" applyAlignment="1" applyBorder="1" applyFill="1" applyFont="1" applyNumberFormat="1">
      <alignment horizontal="center" shrinkToFit="1" wrapText="0"/>
    </xf>
    <xf quotePrefix="1" borderId="9" fillId="3" fontId="10" numFmtId="166" xfId="0" applyAlignment="1" applyBorder="1" applyFont="1" applyNumberFormat="1">
      <alignment horizontal="center" shrinkToFit="1" wrapText="0"/>
    </xf>
    <xf quotePrefix="1" borderId="9" fillId="3" fontId="9" numFmtId="166" xfId="0" applyAlignment="1" applyBorder="1" applyFont="1" applyNumberFormat="1">
      <alignment horizontal="center" shrinkToFit="1" wrapText="0"/>
    </xf>
    <xf borderId="10" fillId="4" fontId="11" numFmtId="167" xfId="0" applyAlignment="1" applyBorder="1" applyFill="1" applyFont="1" applyNumberFormat="1">
      <alignment horizontal="center" shrinkToFit="0" vertical="center" wrapText="1"/>
    </xf>
    <xf borderId="0" fillId="0" fontId="12" numFmtId="0" xfId="0" applyFont="1"/>
    <xf borderId="11" fillId="5" fontId="13" numFmtId="49" xfId="0" applyAlignment="1" applyBorder="1" applyFill="1" applyFont="1" applyNumberFormat="1">
      <alignment horizontal="left" shrinkToFit="0" vertical="center" wrapText="1"/>
    </xf>
    <xf borderId="12" fillId="5" fontId="13" numFmtId="49" xfId="0" applyAlignment="1" applyBorder="1" applyFont="1" applyNumberFormat="1">
      <alignment horizontal="left" shrinkToFit="0" vertical="center" wrapText="1"/>
    </xf>
    <xf borderId="13" fillId="5" fontId="13" numFmtId="49" xfId="0" applyAlignment="1" applyBorder="1" applyFont="1" applyNumberFormat="1">
      <alignment horizontal="left" shrinkToFit="0" vertical="center" wrapText="1"/>
    </xf>
    <xf borderId="14" fillId="4" fontId="11" numFmtId="167" xfId="0" applyAlignment="1" applyBorder="1" applyFont="1" applyNumberFormat="1">
      <alignment horizontal="center" shrinkToFit="0" vertical="center" wrapText="1"/>
    </xf>
    <xf borderId="15" fillId="5" fontId="13" numFmtId="49" xfId="0" applyAlignment="1" applyBorder="1" applyFont="1" applyNumberFormat="1">
      <alignment horizontal="left" shrinkToFit="0" vertical="center" wrapText="1"/>
    </xf>
    <xf borderId="16" fillId="5" fontId="13" numFmtId="49" xfId="0" applyAlignment="1" applyBorder="1" applyFont="1" applyNumberFormat="1">
      <alignment horizontal="left" shrinkToFit="0" vertical="center" wrapText="1"/>
    </xf>
    <xf borderId="14" fillId="6" fontId="14" numFmtId="167" xfId="0" applyAlignment="1" applyBorder="1" applyFill="1" applyFont="1" applyNumberFormat="1">
      <alignment horizontal="center" shrinkToFit="0" vertical="center" wrapText="1"/>
    </xf>
    <xf borderId="17" fillId="7" fontId="14" numFmtId="167" xfId="0" applyAlignment="1" applyBorder="1" applyFill="1" applyFont="1" applyNumberFormat="1">
      <alignment horizontal="center" shrinkToFit="0" vertical="center" wrapText="1"/>
    </xf>
    <xf borderId="17" fillId="6" fontId="14" numFmtId="167" xfId="0" applyAlignment="1" applyBorder="1" applyFont="1" applyNumberFormat="1">
      <alignment horizontal="center" shrinkToFit="0" vertical="center" wrapText="1"/>
    </xf>
    <xf borderId="18" fillId="7" fontId="14" numFmtId="167" xfId="0" applyAlignment="1" applyBorder="1" applyFont="1" applyNumberFormat="1">
      <alignment horizontal="center" shrinkToFit="0" vertical="center" wrapText="1"/>
    </xf>
    <xf borderId="19" fillId="7" fontId="14" numFmtId="167" xfId="0" applyAlignment="1" applyBorder="1" applyFont="1" applyNumberFormat="1">
      <alignment horizontal="center" shrinkToFit="0" vertical="center" wrapText="1"/>
    </xf>
    <xf borderId="20" fillId="6" fontId="14" numFmtId="167" xfId="0" applyAlignment="1" applyBorder="1" applyFont="1" applyNumberFormat="1">
      <alignment horizontal="center" shrinkToFit="0" vertical="center" wrapText="1"/>
    </xf>
    <xf borderId="19" fillId="6" fontId="14" numFmtId="167" xfId="0" applyAlignment="1" applyBorder="1" applyFont="1" applyNumberFormat="1">
      <alignment horizontal="center" shrinkToFit="0" vertical="center" wrapText="1"/>
    </xf>
    <xf borderId="0" fillId="0" fontId="12" numFmtId="16" xfId="0" applyFont="1" applyNumberFormat="1"/>
    <xf borderId="21" fillId="7" fontId="14" numFmtId="167" xfId="0" applyAlignment="1" applyBorder="1" applyFont="1" applyNumberFormat="1">
      <alignment horizontal="center" shrinkToFit="0" vertical="center" wrapText="1"/>
    </xf>
    <xf borderId="10" fillId="7" fontId="14" numFmtId="167" xfId="0" applyAlignment="1" applyBorder="1" applyFont="1" applyNumberFormat="1">
      <alignment horizontal="center" shrinkToFit="0" vertical="center" wrapText="1"/>
    </xf>
    <xf borderId="22" fillId="6" fontId="14" numFmtId="167" xfId="0" applyAlignment="1" applyBorder="1" applyFont="1" applyNumberFormat="1">
      <alignment horizontal="center" shrinkToFit="0" vertical="center" wrapText="1"/>
    </xf>
    <xf borderId="10" fillId="6" fontId="14" numFmtId="167" xfId="0" applyAlignment="1" applyBorder="1" applyFont="1" applyNumberFormat="1">
      <alignment horizontal="center" shrinkToFit="0" vertical="center" wrapText="1"/>
    </xf>
    <xf borderId="23" fillId="7" fontId="14" numFmtId="167" xfId="0" applyAlignment="1" applyBorder="1" applyFont="1" applyNumberFormat="1">
      <alignment horizontal="center" shrinkToFit="0" vertical="center" wrapText="1"/>
    </xf>
    <xf borderId="24" fillId="7" fontId="14" numFmtId="167" xfId="0" applyAlignment="1" applyBorder="1" applyFont="1" applyNumberFormat="1">
      <alignment horizontal="center" shrinkToFit="0" vertical="center" wrapText="1"/>
    </xf>
    <xf borderId="25" fillId="6" fontId="14" numFmtId="167" xfId="0" applyAlignment="1" applyBorder="1" applyFont="1" applyNumberFormat="1">
      <alignment horizontal="center" shrinkToFit="0" vertical="center" wrapText="1"/>
    </xf>
    <xf borderId="24" fillId="6" fontId="14" numFmtId="167" xfId="0" applyAlignment="1" applyBorder="1" applyFont="1" applyNumberFormat="1">
      <alignment horizontal="center" shrinkToFit="0" vertical="center" wrapText="1"/>
    </xf>
    <xf borderId="0" fillId="0" fontId="15" numFmtId="0" xfId="0" applyFont="1"/>
    <xf borderId="26" fillId="7" fontId="14" numFmtId="167" xfId="0" applyAlignment="1" applyBorder="1" applyFont="1" applyNumberFormat="1">
      <alignment horizontal="center" shrinkToFit="0" vertical="center" wrapText="1"/>
    </xf>
    <xf borderId="27" fillId="5" fontId="13" numFmtId="49" xfId="0" applyAlignment="1" applyBorder="1" applyFont="1" applyNumberFormat="1">
      <alignment horizontal="left" shrinkToFit="0" vertical="center" wrapText="1"/>
    </xf>
    <xf borderId="28" fillId="6" fontId="14" numFmtId="167" xfId="0" applyAlignment="1" applyBorder="1" applyFont="1" applyNumberFormat="1">
      <alignment horizontal="center" shrinkToFit="0" vertical="center" wrapText="1"/>
    </xf>
    <xf borderId="29" fillId="6" fontId="14" numFmtId="167" xfId="0" applyAlignment="1" applyBorder="1" applyFont="1" applyNumberFormat="1">
      <alignment horizontal="center" shrinkToFit="0" vertical="center" wrapText="1"/>
    </xf>
    <xf borderId="30" fillId="6" fontId="14" numFmtId="167" xfId="0" applyAlignment="1" applyBorder="1" applyFont="1" applyNumberFormat="1">
      <alignment horizontal="center" shrinkToFit="0" vertical="center" wrapText="1"/>
    </xf>
    <xf borderId="31" fillId="8" fontId="16" numFmtId="0" xfId="0" applyBorder="1" applyFill="1" applyFont="1"/>
    <xf borderId="0" fillId="0" fontId="17" numFmtId="0" xfId="0" applyFont="1"/>
    <xf borderId="31" fillId="8" fontId="15" numFmtId="0" xfId="0" applyBorder="1" applyFont="1"/>
    <xf borderId="31" fillId="8" fontId="16" numFmtId="1" xfId="0" applyBorder="1" applyFont="1" applyNumberFormat="1"/>
    <xf borderId="31" fillId="9" fontId="18" numFmtId="0" xfId="0" applyBorder="1" applyFill="1" applyFont="1"/>
    <xf borderId="32" fillId="4" fontId="11" numFmtId="167" xfId="0" applyAlignment="1" applyBorder="1" applyFont="1" applyNumberFormat="1">
      <alignment horizontal="center" shrinkToFit="0" vertical="center" wrapText="1"/>
    </xf>
    <xf borderId="20" fillId="10" fontId="14" numFmtId="167" xfId="0" applyAlignment="1" applyBorder="1" applyFill="1" applyFont="1" applyNumberFormat="1">
      <alignment horizontal="center" shrinkToFit="0" vertical="center" wrapText="1"/>
    </xf>
    <xf borderId="0" fillId="0" fontId="19" numFmtId="0" xfId="0" applyFont="1"/>
    <xf borderId="30" fillId="7" fontId="14" numFmtId="167" xfId="0" applyAlignment="1" applyBorder="1" applyFont="1" applyNumberFormat="1">
      <alignment horizontal="center" shrinkToFit="0" vertical="center" wrapText="1"/>
    </xf>
    <xf borderId="33" fillId="5" fontId="13" numFmtId="49" xfId="0" applyAlignment="1" applyBorder="1" applyFont="1" applyNumberFormat="1">
      <alignment horizontal="left" shrinkToFit="0" vertical="center" wrapText="1"/>
    </xf>
    <xf borderId="31" fillId="11" fontId="18" numFmtId="0" xfId="0" applyBorder="1" applyFill="1" applyFont="1"/>
    <xf borderId="0" fillId="0" fontId="20" numFmtId="0" xfId="0" applyFont="1"/>
    <xf borderId="0" fillId="0" fontId="21" numFmtId="0" xfId="0" applyFont="1"/>
    <xf borderId="0" fillId="0" fontId="22" numFmtId="0" xfId="0" applyFont="1"/>
    <xf borderId="34" fillId="6" fontId="14" numFmtId="167" xfId="0" applyAlignment="1" applyBorder="1" applyFont="1" applyNumberFormat="1">
      <alignment horizontal="center" shrinkToFit="0" vertical="center" wrapText="1"/>
    </xf>
    <xf borderId="22" fillId="4" fontId="11" numFmtId="167" xfId="0" applyAlignment="1" applyBorder="1" applyFont="1" applyNumberFormat="1">
      <alignment horizontal="center" shrinkToFit="0" vertical="center" wrapText="1"/>
    </xf>
    <xf borderId="29" fillId="7" fontId="14" numFmtId="167" xfId="0" applyAlignment="1" applyBorder="1" applyFont="1" applyNumberFormat="1">
      <alignment horizontal="center" shrinkToFit="0" vertical="center" wrapText="1"/>
    </xf>
    <xf borderId="35" fillId="7" fontId="14" numFmtId="167" xfId="0" applyAlignment="1" applyBorder="1" applyFont="1" applyNumberFormat="1">
      <alignment horizontal="center" shrinkToFit="0" vertical="center" wrapText="1"/>
    </xf>
    <xf borderId="36" fillId="0" fontId="17" numFmtId="1" xfId="0" applyBorder="1" applyFont="1" applyNumberFormat="1"/>
    <xf borderId="37" fillId="0" fontId="17" numFmtId="0" xfId="0" applyBorder="1" applyFont="1"/>
    <xf borderId="38" fillId="0" fontId="17" numFmtId="0" xfId="0" applyBorder="1" applyFont="1"/>
    <xf borderId="39" fillId="0" fontId="17" numFmtId="0" xfId="0" applyBorder="1" applyFont="1"/>
    <xf borderId="40" fillId="0" fontId="17" numFmtId="0" xfId="0" applyAlignment="1" applyBorder="1" applyFont="1">
      <alignment horizontal="left"/>
    </xf>
    <xf borderId="41" fillId="0" fontId="6" numFmtId="0" xfId="0" applyBorder="1" applyFont="1"/>
    <xf borderId="42" fillId="0" fontId="6" numFmtId="0" xfId="0" applyBorder="1" applyFont="1"/>
    <xf borderId="14" fillId="7" fontId="14" numFmtId="167" xfId="0" applyAlignment="1" applyBorder="1" applyFont="1" applyNumberFormat="1">
      <alignment horizontal="center" shrinkToFit="0" vertical="center" wrapText="1"/>
    </xf>
    <xf borderId="39" fillId="0" fontId="17" numFmtId="1" xfId="0" applyBorder="1" applyFont="1" applyNumberFormat="1"/>
    <xf borderId="19" fillId="4" fontId="11" numFmtId="167" xfId="0" applyAlignment="1" applyBorder="1" applyFont="1" applyNumberFormat="1">
      <alignment horizontal="center" shrinkToFit="0" vertical="center" wrapText="1"/>
    </xf>
    <xf borderId="43" fillId="0" fontId="15" numFmtId="0" xfId="0" applyAlignment="1" applyBorder="1" applyFont="1">
      <alignment horizontal="right"/>
    </xf>
    <xf borderId="44" fillId="0" fontId="17" numFmtId="0" xfId="0" applyBorder="1" applyFont="1"/>
    <xf borderId="45" fillId="0" fontId="17" numFmtId="0" xfId="0" applyBorder="1" applyFont="1"/>
    <xf borderId="29" fillId="12" fontId="14" numFmtId="167" xfId="0" applyAlignment="1" applyBorder="1" applyFill="1" applyFont="1" applyNumberFormat="1">
      <alignment horizontal="center" shrinkToFit="0" vertical="center" wrapText="1"/>
    </xf>
    <xf borderId="26" fillId="4" fontId="11" numFmtId="167" xfId="0" applyAlignment="1" applyBorder="1" applyFont="1" applyNumberFormat="1">
      <alignment horizontal="center" shrinkToFit="0" vertical="center" wrapText="1"/>
    </xf>
    <xf borderId="46" fillId="6" fontId="14" numFmtId="167" xfId="0" applyAlignment="1" applyBorder="1" applyFont="1" applyNumberFormat="1">
      <alignment horizontal="center" shrinkToFit="0" vertical="center" wrapText="1"/>
    </xf>
    <xf borderId="47" fillId="13" fontId="23" numFmtId="0" xfId="0" applyAlignment="1" applyBorder="1" applyFill="1" applyFont="1">
      <alignment horizontal="center" vertical="center"/>
    </xf>
    <xf borderId="48" fillId="0" fontId="6" numFmtId="0" xfId="0" applyBorder="1" applyFont="1"/>
    <xf borderId="49" fillId="0" fontId="6" numFmtId="0" xfId="0" applyBorder="1" applyFont="1"/>
    <xf borderId="0" fillId="0" fontId="24" numFmtId="0" xfId="0" applyFont="1"/>
    <xf borderId="0" fillId="0" fontId="25" numFmtId="0" xfId="0" applyAlignment="1" applyFont="1">
      <alignment horizontal="center" vertical="center"/>
    </xf>
    <xf borderId="0" fillId="0" fontId="25" numFmtId="0" xfId="0" applyAlignment="1" applyFont="1">
      <alignment horizontal="center"/>
    </xf>
    <xf borderId="0" fillId="0" fontId="24" numFmtId="0" xfId="0" applyAlignment="1" applyFont="1">
      <alignment horizontal="center" vertical="center"/>
    </xf>
    <xf borderId="50" fillId="6" fontId="26" numFmtId="0" xfId="0" applyAlignment="1" applyBorder="1" applyFont="1">
      <alignment horizontal="center" shrinkToFit="0" vertical="center" wrapText="1"/>
    </xf>
    <xf borderId="31" fillId="6" fontId="26" numFmtId="0" xfId="0" applyAlignment="1" applyBorder="1" applyFont="1">
      <alignment horizontal="center" shrinkToFit="0" vertical="center" wrapText="1"/>
    </xf>
    <xf borderId="0" fillId="0" fontId="24" numFmtId="20" xfId="0" applyAlignment="1" applyFont="1" applyNumberFormat="1">
      <alignment horizontal="center" vertical="center"/>
    </xf>
    <xf borderId="51" fillId="14" fontId="18" numFmtId="0" xfId="0" applyBorder="1" applyFill="1" applyFont="1"/>
    <xf borderId="31" fillId="15" fontId="27" numFmtId="0" xfId="0" applyBorder="1" applyFill="1" applyFont="1"/>
    <xf borderId="31" fillId="15" fontId="28" numFmtId="0" xfId="0" applyBorder="1" applyFont="1"/>
    <xf borderId="51" fillId="10" fontId="14" numFmtId="167" xfId="0" applyAlignment="1" applyBorder="1" applyFont="1" applyNumberFormat="1">
      <alignment horizontal="center" shrinkToFit="1" vertical="center" wrapText="0"/>
    </xf>
    <xf borderId="51" fillId="12" fontId="18" numFmtId="0" xfId="0" applyBorder="1" applyFont="1"/>
    <xf borderId="0" fillId="0" fontId="18" numFmtId="0" xfId="0" applyFont="1"/>
    <xf borderId="52" fillId="0" fontId="16" numFmtId="0" xfId="0" applyAlignment="1" applyBorder="1" applyFont="1">
      <alignment horizontal="center"/>
    </xf>
    <xf borderId="53" fillId="0" fontId="6" numFmtId="0" xfId="0" applyBorder="1" applyFont="1"/>
    <xf borderId="54" fillId="0" fontId="6" numFmtId="0" xfId="0" applyBorder="1" applyFont="1"/>
    <xf borderId="55" fillId="16" fontId="12" numFmtId="2" xfId="0" applyAlignment="1" applyBorder="1" applyFill="1" applyFont="1" applyNumberFormat="1">
      <alignment horizontal="center"/>
    </xf>
    <xf borderId="56" fillId="0" fontId="6" numFmtId="0" xfId="0" applyBorder="1" applyFont="1"/>
    <xf borderId="57" fillId="0" fontId="6" numFmtId="0" xfId="0" applyBorder="1" applyFont="1"/>
    <xf borderId="58" fillId="15" fontId="12" numFmtId="0" xfId="0" applyBorder="1" applyFont="1"/>
    <xf borderId="58" fillId="15" fontId="18" numFmtId="20" xfId="0" applyBorder="1" applyFont="1" applyNumberFormat="1"/>
    <xf borderId="58" fillId="15" fontId="12" numFmtId="20" xfId="0" applyBorder="1" applyFont="1" applyNumberFormat="1"/>
    <xf borderId="59" fillId="15" fontId="18" numFmtId="0" xfId="0" applyAlignment="1" applyBorder="1" applyFont="1">
      <alignment horizontal="right"/>
    </xf>
    <xf borderId="59" fillId="15" fontId="18" numFmtId="168" xfId="0" applyAlignment="1" applyBorder="1" applyFont="1" applyNumberFormat="1">
      <alignment horizontal="right"/>
    </xf>
    <xf borderId="58" fillId="15" fontId="12" numFmtId="20" xfId="0" applyAlignment="1" applyBorder="1" applyFont="1" applyNumberFormat="1">
      <alignment horizontal="center"/>
    </xf>
    <xf borderId="58" fillId="15" fontId="12" numFmtId="0" xfId="0" applyAlignment="1" applyBorder="1" applyFont="1">
      <alignment horizontal="center"/>
    </xf>
    <xf borderId="31" fillId="15" fontId="12" numFmtId="0" xfId="0" applyBorder="1" applyFont="1"/>
    <xf borderId="58" fillId="15" fontId="18" numFmtId="2" xfId="0" applyAlignment="1" applyBorder="1" applyFont="1" applyNumberFormat="1">
      <alignment horizontal="center"/>
    </xf>
    <xf borderId="31" fillId="15" fontId="18" numFmtId="2" xfId="0" applyBorder="1" applyFont="1" applyNumberFormat="1"/>
    <xf borderId="58" fillId="15" fontId="17" numFmtId="0" xfId="0" applyAlignment="1" applyBorder="1" applyFont="1">
      <alignment horizontal="center" shrinkToFit="1" vertical="center" wrapText="0"/>
    </xf>
    <xf borderId="60" fillId="16" fontId="18" numFmtId="20" xfId="0" applyAlignment="1" applyBorder="1" applyFont="1" applyNumberFormat="1">
      <alignment horizontal="center"/>
    </xf>
    <xf borderId="0" fillId="0" fontId="29" numFmtId="20" xfId="0" applyAlignment="1" applyFont="1" applyNumberFormat="1">
      <alignment horizontal="center"/>
    </xf>
    <xf borderId="31" fillId="15" fontId="12" numFmtId="20" xfId="0" applyBorder="1" applyFont="1" applyNumberFormat="1"/>
    <xf borderId="58" fillId="15" fontId="12" numFmtId="2" xfId="0" applyAlignment="1" applyBorder="1" applyFont="1" applyNumberFormat="1">
      <alignment horizontal="center"/>
    </xf>
    <xf borderId="31" fillId="15" fontId="30" numFmtId="0" xfId="0" applyBorder="1" applyFont="1"/>
    <xf borderId="31" fillId="15" fontId="18" numFmtId="0" xfId="0" applyBorder="1" applyFont="1"/>
    <xf borderId="31" fillId="15" fontId="18" numFmtId="20" xfId="0" applyBorder="1" applyFont="1" applyNumberFormat="1"/>
    <xf borderId="61" fillId="15" fontId="18" numFmtId="0" xfId="0" applyAlignment="1" applyBorder="1" applyFont="1">
      <alignment horizontal="center"/>
    </xf>
    <xf borderId="31" fillId="15" fontId="18" numFmtId="20" xfId="0" applyAlignment="1" applyBorder="1" applyFont="1" applyNumberFormat="1">
      <alignment horizontal="center"/>
    </xf>
    <xf borderId="61" fillId="15" fontId="18" numFmtId="20" xfId="0" applyAlignment="1" applyBorder="1" applyFont="1" applyNumberFormat="1">
      <alignment horizontal="center"/>
    </xf>
    <xf borderId="31" fillId="15" fontId="18" numFmtId="0" xfId="0" applyAlignment="1" applyBorder="1" applyFont="1">
      <alignment horizontal="center"/>
    </xf>
    <xf borderId="31" fillId="15" fontId="18" numFmtId="0" xfId="0" applyAlignment="1" applyBorder="1" applyFont="1">
      <alignment horizontal="right"/>
    </xf>
    <xf borderId="0" fillId="0" fontId="31" numFmtId="0" xfId="0" applyAlignment="1" applyFont="1">
      <alignment horizontal="center" shrinkToFit="0" vertical="center" wrapText="1"/>
    </xf>
    <xf borderId="58" fillId="15" fontId="18" numFmtId="0" xfId="0" applyAlignment="1" applyBorder="1" applyFont="1">
      <alignment horizontal="center"/>
    </xf>
    <xf borderId="31" fillId="15" fontId="31"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3733800" cy="542925"/>
    <xdr:pic>
      <xdr:nvPicPr>
        <xdr:cNvPr descr="Picture"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8" width="6.71"/>
    <col customWidth="1" min="9" max="9" width="2.71"/>
    <col customWidth="1" min="10" max="16" width="6.71"/>
    <col customWidth="1" min="17" max="17" width="2.71"/>
    <col customWidth="1" min="18" max="24" width="6.71"/>
    <col customWidth="1" min="25" max="25" width="10.0"/>
    <col customWidth="1" min="26" max="26" width="5.71"/>
    <col customWidth="1" min="27" max="29" width="25.0"/>
  </cols>
  <sheetData>
    <row r="1" ht="25.5" customHeight="1">
      <c r="B1" s="1" t="s">
        <v>0</v>
      </c>
      <c r="G1" s="2" t="s">
        <v>1</v>
      </c>
      <c r="X1" s="3"/>
    </row>
    <row r="2" ht="14.25" customHeight="1">
      <c r="B2" s="4"/>
    </row>
    <row r="3" ht="17.25" customHeight="1">
      <c r="B3" s="5"/>
      <c r="C3" s="6"/>
      <c r="D3" s="7" t="s">
        <v>2</v>
      </c>
      <c r="E3" s="8"/>
      <c r="F3" s="9"/>
      <c r="G3" s="6"/>
      <c r="H3" s="10"/>
      <c r="J3" s="5"/>
      <c r="K3" s="6"/>
      <c r="L3" s="7" t="s">
        <v>3</v>
      </c>
      <c r="M3" s="8"/>
      <c r="N3" s="9"/>
      <c r="O3" s="6"/>
      <c r="P3" s="10"/>
      <c r="R3" s="5"/>
      <c r="S3" s="6"/>
      <c r="T3" s="7" t="s">
        <v>4</v>
      </c>
      <c r="U3" s="8"/>
      <c r="V3" s="9"/>
      <c r="W3" s="6"/>
      <c r="X3" s="10"/>
      <c r="Z3" s="11" t="s">
        <v>5</v>
      </c>
      <c r="AA3" s="12" t="s">
        <v>6</v>
      </c>
    </row>
    <row r="4" ht="14.25" customHeight="1">
      <c r="B4" s="13" t="s">
        <v>7</v>
      </c>
      <c r="C4" s="14" t="s">
        <v>8</v>
      </c>
      <c r="D4" s="14" t="s">
        <v>9</v>
      </c>
      <c r="E4" s="14" t="s">
        <v>10</v>
      </c>
      <c r="F4" s="14" t="s">
        <v>11</v>
      </c>
      <c r="G4" s="14" t="s">
        <v>12</v>
      </c>
      <c r="H4" s="15" t="s">
        <v>13</v>
      </c>
      <c r="J4" s="13" t="s">
        <v>7</v>
      </c>
      <c r="K4" s="14" t="s">
        <v>8</v>
      </c>
      <c r="L4" s="14" t="s">
        <v>9</v>
      </c>
      <c r="M4" s="14" t="s">
        <v>10</v>
      </c>
      <c r="N4" s="14" t="s">
        <v>11</v>
      </c>
      <c r="O4" s="14" t="s">
        <v>12</v>
      </c>
      <c r="P4" s="15" t="s">
        <v>13</v>
      </c>
      <c r="R4" s="13" t="s">
        <v>7</v>
      </c>
      <c r="S4" s="14" t="s">
        <v>8</v>
      </c>
      <c r="T4" s="14" t="s">
        <v>9</v>
      </c>
      <c r="U4" s="14" t="s">
        <v>10</v>
      </c>
      <c r="V4" s="14" t="s">
        <v>11</v>
      </c>
      <c r="W4" s="14" t="s">
        <v>12</v>
      </c>
      <c r="X4" s="15" t="s">
        <v>13</v>
      </c>
      <c r="Z4" s="16"/>
      <c r="AA4" s="17" t="s">
        <v>14</v>
      </c>
    </row>
    <row r="5" ht="14.25" customHeight="1">
      <c r="B5" s="18"/>
      <c r="C5" s="19"/>
      <c r="D5" s="19"/>
      <c r="E5" s="19"/>
      <c r="F5" s="20"/>
      <c r="G5" s="20"/>
      <c r="H5" s="21">
        <v>44562.0</v>
      </c>
      <c r="J5" s="22"/>
      <c r="K5" s="23"/>
      <c r="L5" s="24">
        <v>44593.0</v>
      </c>
      <c r="M5" s="24">
        <v>44594.0</v>
      </c>
      <c r="N5" s="24">
        <v>44595.0</v>
      </c>
      <c r="O5" s="24">
        <v>44596.0</v>
      </c>
      <c r="P5" s="25">
        <v>44597.0</v>
      </c>
      <c r="R5" s="22"/>
      <c r="S5" s="22"/>
      <c r="T5" s="24">
        <v>44621.0</v>
      </c>
      <c r="U5" s="26">
        <v>44622.0</v>
      </c>
      <c r="V5" s="26">
        <v>44623.0</v>
      </c>
      <c r="W5" s="26">
        <v>44624.0</v>
      </c>
      <c r="X5" s="25">
        <v>44625.0</v>
      </c>
      <c r="Z5" s="17" t="s">
        <v>15</v>
      </c>
      <c r="AA5" s="17" t="s">
        <v>16</v>
      </c>
    </row>
    <row r="6" ht="14.25" customHeight="1">
      <c r="B6" s="27">
        <v>44563.0</v>
      </c>
      <c r="C6" s="24">
        <v>44564.0</v>
      </c>
      <c r="D6" s="24">
        <v>44565.0</v>
      </c>
      <c r="E6" s="24">
        <v>44566.0</v>
      </c>
      <c r="F6" s="16">
        <v>44567.0</v>
      </c>
      <c r="G6" s="24">
        <v>44568.0</v>
      </c>
      <c r="H6" s="28">
        <v>44569.0</v>
      </c>
      <c r="J6" s="27">
        <v>44598.0</v>
      </c>
      <c r="K6" s="24">
        <v>44599.0</v>
      </c>
      <c r="L6" s="24">
        <v>44600.0</v>
      </c>
      <c r="M6" s="24">
        <v>44601.0</v>
      </c>
      <c r="N6" s="24">
        <v>44602.0</v>
      </c>
      <c r="O6" s="24">
        <v>44603.0</v>
      </c>
      <c r="P6" s="28">
        <v>44604.0</v>
      </c>
      <c r="R6" s="27">
        <v>44626.0</v>
      </c>
      <c r="S6" s="29">
        <v>44627.0</v>
      </c>
      <c r="T6" s="30">
        <v>44628.0</v>
      </c>
      <c r="U6" s="30">
        <v>44629.0</v>
      </c>
      <c r="V6" s="30">
        <v>44630.0</v>
      </c>
      <c r="W6" s="30">
        <v>44631.0</v>
      </c>
      <c r="X6" s="28">
        <v>44632.0</v>
      </c>
      <c r="Z6" s="31" t="s">
        <v>17</v>
      </c>
      <c r="AA6" s="17" t="s">
        <v>18</v>
      </c>
    </row>
    <row r="7" ht="14.25" customHeight="1">
      <c r="B7" s="32">
        <v>44570.0</v>
      </c>
      <c r="C7" s="24">
        <v>44571.0</v>
      </c>
      <c r="D7" s="24">
        <v>44572.0</v>
      </c>
      <c r="E7" s="24">
        <v>44573.0</v>
      </c>
      <c r="F7" s="24">
        <v>44574.0</v>
      </c>
      <c r="G7" s="24">
        <v>44575.0</v>
      </c>
      <c r="H7" s="33">
        <v>44576.0</v>
      </c>
      <c r="J7" s="32">
        <v>44605.0</v>
      </c>
      <c r="K7" s="24">
        <v>44606.0</v>
      </c>
      <c r="L7" s="24">
        <v>44607.0</v>
      </c>
      <c r="M7" s="24">
        <v>44608.0</v>
      </c>
      <c r="N7" s="24">
        <v>44609.0</v>
      </c>
      <c r="O7" s="24">
        <v>44610.0</v>
      </c>
      <c r="P7" s="33">
        <v>44611.0</v>
      </c>
      <c r="R7" s="32">
        <v>44633.0</v>
      </c>
      <c r="S7" s="34">
        <v>44634.0</v>
      </c>
      <c r="T7" s="35">
        <v>44635.0</v>
      </c>
      <c r="U7" s="35">
        <v>44636.0</v>
      </c>
      <c r="V7" s="35">
        <v>44637.0</v>
      </c>
      <c r="W7" s="35">
        <v>44638.0</v>
      </c>
      <c r="X7" s="33">
        <v>44639.0</v>
      </c>
      <c r="Z7" s="17" t="s">
        <v>19</v>
      </c>
      <c r="AA7" s="17" t="s">
        <v>20</v>
      </c>
    </row>
    <row r="8" ht="14.25" customHeight="1">
      <c r="B8" s="36">
        <v>44577.0</v>
      </c>
      <c r="C8" s="24">
        <v>44578.0</v>
      </c>
      <c r="D8" s="24">
        <v>44579.0</v>
      </c>
      <c r="E8" s="24">
        <v>44580.0</v>
      </c>
      <c r="F8" s="24">
        <v>44581.0</v>
      </c>
      <c r="G8" s="24">
        <v>44582.0</v>
      </c>
      <c r="H8" s="33">
        <v>44583.0</v>
      </c>
      <c r="J8" s="36">
        <v>44612.0</v>
      </c>
      <c r="K8" s="24">
        <v>44613.0</v>
      </c>
      <c r="L8" s="24">
        <v>44614.0</v>
      </c>
      <c r="M8" s="24">
        <v>44615.0</v>
      </c>
      <c r="N8" s="24">
        <v>44616.0</v>
      </c>
      <c r="O8" s="24">
        <v>44617.0</v>
      </c>
      <c r="P8" s="37">
        <v>44618.0</v>
      </c>
      <c r="R8" s="36">
        <v>44640.0</v>
      </c>
      <c r="S8" s="38">
        <v>44641.0</v>
      </c>
      <c r="T8" s="39">
        <v>44642.0</v>
      </c>
      <c r="U8" s="39">
        <v>44643.0</v>
      </c>
      <c r="V8" s="39">
        <v>44644.0</v>
      </c>
      <c r="W8" s="39">
        <v>44645.0</v>
      </c>
      <c r="X8" s="37">
        <v>44646.0</v>
      </c>
      <c r="Z8" s="17" t="s">
        <v>21</v>
      </c>
      <c r="AA8" s="40" t="s">
        <v>22</v>
      </c>
    </row>
    <row r="9" ht="14.25" customHeight="1">
      <c r="B9" s="36">
        <v>44584.0</v>
      </c>
      <c r="C9" s="24">
        <v>44585.0</v>
      </c>
      <c r="D9" s="24">
        <v>44586.0</v>
      </c>
      <c r="E9" s="24">
        <v>44587.0</v>
      </c>
      <c r="F9" s="24">
        <v>44588.0</v>
      </c>
      <c r="G9" s="24">
        <v>44589.0</v>
      </c>
      <c r="H9" s="37">
        <v>44590.0</v>
      </c>
      <c r="J9" s="41">
        <v>44619.0</v>
      </c>
      <c r="K9" s="24">
        <v>44620.0</v>
      </c>
      <c r="L9" s="23"/>
      <c r="M9" s="23"/>
      <c r="N9" s="23"/>
      <c r="O9" s="23"/>
      <c r="P9" s="42"/>
      <c r="R9" s="41">
        <v>44647.0</v>
      </c>
      <c r="S9" s="43">
        <v>44648.0</v>
      </c>
      <c r="T9" s="44">
        <v>44649.0</v>
      </c>
      <c r="U9" s="44">
        <v>44650.0</v>
      </c>
      <c r="V9" s="45">
        <v>44651.0</v>
      </c>
      <c r="W9" s="23"/>
      <c r="X9" s="42"/>
      <c r="Z9" s="17" t="s">
        <v>23</v>
      </c>
      <c r="AA9" s="17" t="s">
        <v>24</v>
      </c>
    </row>
    <row r="10" ht="15.0" customHeight="1">
      <c r="B10" s="41">
        <v>44591.0</v>
      </c>
      <c r="C10" s="24">
        <v>44592.0</v>
      </c>
      <c r="D10" s="23"/>
      <c r="E10" s="23"/>
      <c r="F10" s="23"/>
      <c r="G10" s="23"/>
      <c r="H10" s="42"/>
      <c r="J10" s="46">
        <v>20.0</v>
      </c>
      <c r="K10" s="47"/>
      <c r="L10" s="47"/>
      <c r="M10" s="47"/>
      <c r="N10" s="47"/>
      <c r="O10" s="47"/>
      <c r="R10" s="46">
        <v>23.0</v>
      </c>
      <c r="S10" s="47"/>
      <c r="T10" s="47"/>
      <c r="U10" s="47"/>
      <c r="V10" s="47"/>
      <c r="W10" s="47"/>
      <c r="Z10" s="17" t="s">
        <v>25</v>
      </c>
      <c r="AA10" s="17" t="s">
        <v>26</v>
      </c>
    </row>
    <row r="11" ht="15.0" customHeight="1">
      <c r="B11" s="48">
        <v>20.0</v>
      </c>
      <c r="C11" s="47"/>
      <c r="D11" s="47"/>
      <c r="E11" s="47"/>
      <c r="F11" s="47"/>
      <c r="G11" s="47"/>
      <c r="H11" s="46">
        <f>B11*8</f>
        <v>160</v>
      </c>
      <c r="P11" s="49">
        <f>J10*8</f>
        <v>160</v>
      </c>
      <c r="X11" s="46">
        <f>R10*8</f>
        <v>184</v>
      </c>
      <c r="Z11" s="17" t="s">
        <v>27</v>
      </c>
      <c r="AA11" s="17" t="s">
        <v>28</v>
      </c>
    </row>
    <row r="13" ht="17.25" customHeight="1">
      <c r="B13" s="5"/>
      <c r="C13" s="6"/>
      <c r="D13" s="7" t="s">
        <v>29</v>
      </c>
      <c r="E13" s="8"/>
      <c r="F13" s="9"/>
      <c r="G13" s="6"/>
      <c r="H13" s="10"/>
      <c r="J13" s="5"/>
      <c r="K13" s="6"/>
      <c r="L13" s="7" t="s">
        <v>30</v>
      </c>
      <c r="M13" s="8"/>
      <c r="N13" s="9"/>
      <c r="O13" s="6"/>
      <c r="P13" s="10"/>
      <c r="R13" s="5"/>
      <c r="S13" s="6"/>
      <c r="T13" s="7" t="s">
        <v>31</v>
      </c>
      <c r="U13" s="8"/>
      <c r="V13" s="9"/>
      <c r="W13" s="6"/>
      <c r="X13" s="10"/>
    </row>
    <row r="14" ht="14.25" customHeight="1">
      <c r="B14" s="13" t="s">
        <v>7</v>
      </c>
      <c r="C14" s="14" t="s">
        <v>8</v>
      </c>
      <c r="D14" s="14" t="s">
        <v>9</v>
      </c>
      <c r="E14" s="14" t="s">
        <v>10</v>
      </c>
      <c r="F14" s="14" t="s">
        <v>11</v>
      </c>
      <c r="G14" s="14" t="s">
        <v>12</v>
      </c>
      <c r="H14" s="15" t="s">
        <v>13</v>
      </c>
      <c r="J14" s="13" t="s">
        <v>7</v>
      </c>
      <c r="K14" s="14" t="s">
        <v>8</v>
      </c>
      <c r="L14" s="14" t="s">
        <v>9</v>
      </c>
      <c r="M14" s="14" t="s">
        <v>10</v>
      </c>
      <c r="N14" s="14" t="s">
        <v>11</v>
      </c>
      <c r="O14" s="14" t="s">
        <v>12</v>
      </c>
      <c r="P14" s="15" t="s">
        <v>13</v>
      </c>
      <c r="R14" s="13" t="s">
        <v>7</v>
      </c>
      <c r="S14" s="14" t="s">
        <v>8</v>
      </c>
      <c r="T14" s="14" t="s">
        <v>9</v>
      </c>
      <c r="U14" s="14" t="s">
        <v>10</v>
      </c>
      <c r="V14" s="14" t="s">
        <v>11</v>
      </c>
      <c r="W14" s="14" t="s">
        <v>12</v>
      </c>
      <c r="X14" s="15" t="s">
        <v>13</v>
      </c>
      <c r="Z14" s="50"/>
      <c r="AA14" s="17" t="s">
        <v>32</v>
      </c>
    </row>
    <row r="15" ht="14.25" customHeight="1">
      <c r="B15" s="22"/>
      <c r="C15" s="22"/>
      <c r="D15" s="22"/>
      <c r="E15" s="22"/>
      <c r="F15" s="22"/>
      <c r="G15" s="24">
        <v>44652.0</v>
      </c>
      <c r="H15" s="25">
        <v>44653.0</v>
      </c>
      <c r="J15" s="51">
        <v>44682.0</v>
      </c>
      <c r="K15" s="29">
        <v>44683.0</v>
      </c>
      <c r="L15" s="30">
        <v>44684.0</v>
      </c>
      <c r="M15" s="30">
        <v>44685.0</v>
      </c>
      <c r="N15" s="30">
        <v>44686.0</v>
      </c>
      <c r="O15" s="30">
        <v>44687.0</v>
      </c>
      <c r="P15" s="28">
        <v>44688.0</v>
      </c>
      <c r="R15" s="18"/>
      <c r="S15" s="20"/>
      <c r="T15" s="20"/>
      <c r="U15" s="24">
        <v>44713.0</v>
      </c>
      <c r="V15" s="26">
        <v>44714.0</v>
      </c>
      <c r="W15" s="26">
        <v>44715.0</v>
      </c>
      <c r="X15" s="25">
        <v>44716.0</v>
      </c>
      <c r="Z15" s="17" t="s">
        <v>33</v>
      </c>
      <c r="AA15" s="17" t="s">
        <v>34</v>
      </c>
      <c r="AB15" s="17"/>
    </row>
    <row r="16" ht="14.25" customHeight="1">
      <c r="B16" s="27">
        <v>44654.0</v>
      </c>
      <c r="C16" s="29">
        <v>44655.0</v>
      </c>
      <c r="D16" s="30">
        <v>44656.0</v>
      </c>
      <c r="E16" s="30">
        <v>44657.0</v>
      </c>
      <c r="F16" s="30">
        <v>44658.0</v>
      </c>
      <c r="G16" s="30">
        <v>44659.0</v>
      </c>
      <c r="H16" s="28">
        <v>44660.0</v>
      </c>
      <c r="J16" s="32">
        <v>44689.0</v>
      </c>
      <c r="K16" s="34">
        <v>44690.0</v>
      </c>
      <c r="L16" s="35">
        <v>44691.0</v>
      </c>
      <c r="M16" s="35">
        <v>44692.0</v>
      </c>
      <c r="N16" s="35">
        <v>44693.0</v>
      </c>
      <c r="O16" s="35">
        <v>44694.0</v>
      </c>
      <c r="P16" s="33">
        <v>44695.0</v>
      </c>
      <c r="R16" s="27">
        <v>44717.0</v>
      </c>
      <c r="S16" s="29">
        <v>44718.0</v>
      </c>
      <c r="T16" s="29">
        <v>44719.0</v>
      </c>
      <c r="U16" s="29">
        <v>44720.0</v>
      </c>
      <c r="V16" s="29">
        <v>44721.0</v>
      </c>
      <c r="W16" s="29">
        <v>44722.0</v>
      </c>
      <c r="X16" s="28">
        <v>44723.0</v>
      </c>
      <c r="Z16" s="17" t="s">
        <v>35</v>
      </c>
      <c r="AA16" s="17" t="s">
        <v>36</v>
      </c>
      <c r="AB16" s="17"/>
    </row>
    <row r="17" ht="14.25" customHeight="1">
      <c r="B17" s="32">
        <v>44661.0</v>
      </c>
      <c r="C17" s="34">
        <v>44662.0</v>
      </c>
      <c r="D17" s="35">
        <v>44663.0</v>
      </c>
      <c r="E17" s="35">
        <v>44664.0</v>
      </c>
      <c r="F17" s="52">
        <v>44665.0</v>
      </c>
      <c r="G17" s="16">
        <v>44666.0</v>
      </c>
      <c r="H17" s="33">
        <v>44667.0</v>
      </c>
      <c r="J17" s="36">
        <v>44696.0</v>
      </c>
      <c r="K17" s="34">
        <v>44697.0</v>
      </c>
      <c r="L17" s="35">
        <v>44698.0</v>
      </c>
      <c r="M17" s="35">
        <v>44699.0</v>
      </c>
      <c r="N17" s="35">
        <v>44700.0</v>
      </c>
      <c r="O17" s="35">
        <v>44701.0</v>
      </c>
      <c r="P17" s="33">
        <v>44702.0</v>
      </c>
      <c r="R17" s="32">
        <v>44724.0</v>
      </c>
      <c r="S17" s="29">
        <v>44725.0</v>
      </c>
      <c r="T17" s="29">
        <v>44726.0</v>
      </c>
      <c r="U17" s="29">
        <v>44727.0</v>
      </c>
      <c r="V17" s="29">
        <v>44728.0</v>
      </c>
      <c r="W17" s="29">
        <v>44729.0</v>
      </c>
      <c r="X17" s="33">
        <v>44730.0</v>
      </c>
      <c r="Z17" s="53" t="s">
        <v>37</v>
      </c>
      <c r="AA17" s="17"/>
      <c r="AB17" s="17"/>
    </row>
    <row r="18" ht="14.25" customHeight="1">
      <c r="B18" s="36">
        <v>44668.0</v>
      </c>
      <c r="C18" s="52">
        <v>44669.0</v>
      </c>
      <c r="D18" s="39">
        <v>44670.0</v>
      </c>
      <c r="E18" s="39">
        <v>44671.0</v>
      </c>
      <c r="F18" s="39">
        <v>44672.0</v>
      </c>
      <c r="G18" s="39">
        <v>44673.0</v>
      </c>
      <c r="H18" s="37">
        <v>44674.0</v>
      </c>
      <c r="J18" s="36">
        <v>44703.0</v>
      </c>
      <c r="K18" s="38">
        <v>44704.0</v>
      </c>
      <c r="L18" s="39">
        <v>44705.0</v>
      </c>
      <c r="M18" s="39">
        <v>44706.0</v>
      </c>
      <c r="N18" s="39">
        <v>44707.0</v>
      </c>
      <c r="O18" s="39">
        <v>44708.0</v>
      </c>
      <c r="P18" s="37">
        <v>44709.0</v>
      </c>
      <c r="R18" s="36">
        <v>44731.0</v>
      </c>
      <c r="S18" s="29">
        <v>44732.0</v>
      </c>
      <c r="T18" s="29">
        <v>44733.0</v>
      </c>
      <c r="U18" s="29">
        <v>44734.0</v>
      </c>
      <c r="V18" s="29">
        <v>44735.0</v>
      </c>
      <c r="W18" s="29">
        <v>44736.0</v>
      </c>
      <c r="X18" s="37">
        <v>44737.0</v>
      </c>
      <c r="Z18" s="17"/>
    </row>
    <row r="19" ht="14.25" customHeight="1">
      <c r="B19" s="41">
        <v>44675.0</v>
      </c>
      <c r="C19" s="43">
        <v>44676.0</v>
      </c>
      <c r="D19" s="44">
        <v>44677.0</v>
      </c>
      <c r="E19" s="44">
        <v>44678.0</v>
      </c>
      <c r="F19" s="44">
        <v>44679.0</v>
      </c>
      <c r="G19" s="44">
        <v>44680.0</v>
      </c>
      <c r="H19" s="54">
        <v>44681.0</v>
      </c>
      <c r="J19" s="41">
        <v>44710.0</v>
      </c>
      <c r="K19" s="43">
        <v>44711.0</v>
      </c>
      <c r="L19" s="45">
        <v>44712.0</v>
      </c>
      <c r="M19" s="55"/>
      <c r="N19" s="55"/>
      <c r="O19" s="55"/>
      <c r="P19" s="55"/>
      <c r="R19" s="41">
        <v>44738.0</v>
      </c>
      <c r="S19" s="29">
        <v>44739.0</v>
      </c>
      <c r="T19" s="29">
        <v>44740.0</v>
      </c>
      <c r="U19" s="29">
        <v>44741.0</v>
      </c>
      <c r="V19" s="29">
        <v>44742.0</v>
      </c>
      <c r="W19" s="55"/>
      <c r="X19" s="42"/>
    </row>
    <row r="20" ht="15.0" customHeight="1">
      <c r="B20" s="46">
        <v>18.0</v>
      </c>
      <c r="C20" s="47"/>
      <c r="D20" s="47"/>
      <c r="E20" s="47"/>
      <c r="F20" s="47"/>
      <c r="G20" s="47"/>
      <c r="J20" s="47"/>
      <c r="K20" s="47"/>
      <c r="L20" s="47"/>
      <c r="M20" s="47"/>
      <c r="N20" s="47"/>
      <c r="O20" s="47"/>
      <c r="P20" s="47"/>
      <c r="R20" s="46">
        <v>22.0</v>
      </c>
      <c r="S20" s="47"/>
      <c r="T20" s="47"/>
      <c r="U20" s="47"/>
      <c r="V20" s="47"/>
      <c r="W20" s="47"/>
    </row>
    <row r="21" ht="15.0" customHeight="1">
      <c r="H21" s="46">
        <f>B20*8</f>
        <v>144</v>
      </c>
      <c r="J21" s="46">
        <v>22.0</v>
      </c>
      <c r="K21" s="47"/>
      <c r="L21" s="47"/>
      <c r="M21" s="47"/>
      <c r="N21" s="47"/>
      <c r="O21" s="47"/>
      <c r="P21" s="46">
        <f>J21*8</f>
        <v>176</v>
      </c>
      <c r="X21" s="46">
        <f>R20*8</f>
        <v>176</v>
      </c>
      <c r="Z21" s="56"/>
      <c r="AA21" s="17" t="s">
        <v>38</v>
      </c>
    </row>
    <row r="22" ht="14.25" customHeight="1">
      <c r="Z22" s="57" t="s">
        <v>39</v>
      </c>
      <c r="AA22" s="58"/>
      <c r="AB22" s="58"/>
    </row>
    <row r="23" ht="18.0" customHeight="1">
      <c r="B23" s="5"/>
      <c r="C23" s="6"/>
      <c r="D23" s="7" t="s">
        <v>40</v>
      </c>
      <c r="E23" s="8"/>
      <c r="F23" s="9"/>
      <c r="G23" s="6"/>
      <c r="H23" s="10"/>
      <c r="J23" s="5"/>
      <c r="K23" s="6"/>
      <c r="L23" s="7" t="s">
        <v>41</v>
      </c>
      <c r="M23" s="8"/>
      <c r="N23" s="9"/>
      <c r="O23" s="6"/>
      <c r="P23" s="10"/>
      <c r="R23" s="5"/>
      <c r="S23" s="6"/>
      <c r="T23" s="7" t="s">
        <v>42</v>
      </c>
      <c r="U23" s="8"/>
      <c r="V23" s="9"/>
      <c r="W23" s="6"/>
      <c r="X23" s="10"/>
      <c r="Z23" s="59"/>
      <c r="AA23" s="59"/>
      <c r="AB23" s="59"/>
    </row>
    <row r="24" ht="14.25" customHeight="1">
      <c r="B24" s="13" t="s">
        <v>7</v>
      </c>
      <c r="C24" s="14" t="s">
        <v>8</v>
      </c>
      <c r="D24" s="14" t="s">
        <v>9</v>
      </c>
      <c r="E24" s="14" t="s">
        <v>10</v>
      </c>
      <c r="F24" s="14" t="s">
        <v>11</v>
      </c>
      <c r="G24" s="14" t="s">
        <v>12</v>
      </c>
      <c r="H24" s="15" t="s">
        <v>13</v>
      </c>
      <c r="J24" s="13" t="s">
        <v>7</v>
      </c>
      <c r="K24" s="14" t="s">
        <v>8</v>
      </c>
      <c r="L24" s="14" t="s">
        <v>9</v>
      </c>
      <c r="M24" s="14" t="s">
        <v>10</v>
      </c>
      <c r="N24" s="14" t="s">
        <v>11</v>
      </c>
      <c r="O24" s="14" t="s">
        <v>12</v>
      </c>
      <c r="P24" s="15" t="s">
        <v>13</v>
      </c>
      <c r="R24" s="13" t="s">
        <v>7</v>
      </c>
      <c r="S24" s="14" t="s">
        <v>8</v>
      </c>
      <c r="T24" s="14" t="s">
        <v>9</v>
      </c>
      <c r="U24" s="14" t="s">
        <v>10</v>
      </c>
      <c r="V24" s="14" t="s">
        <v>11</v>
      </c>
      <c r="W24" s="14" t="s">
        <v>12</v>
      </c>
      <c r="X24" s="15" t="s">
        <v>13</v>
      </c>
    </row>
    <row r="25" ht="14.25" customHeight="1">
      <c r="B25" s="18"/>
      <c r="C25" s="19"/>
      <c r="D25" s="19"/>
      <c r="E25" s="20"/>
      <c r="F25" s="20"/>
      <c r="G25" s="24">
        <v>44743.0</v>
      </c>
      <c r="H25" s="25">
        <v>44744.0</v>
      </c>
      <c r="J25" s="23"/>
      <c r="K25" s="60">
        <v>44774.0</v>
      </c>
      <c r="L25" s="26">
        <v>44775.0</v>
      </c>
      <c r="M25" s="26">
        <v>44776.0</v>
      </c>
      <c r="N25" s="26">
        <v>44777.0</v>
      </c>
      <c r="O25" s="26">
        <v>44778.0</v>
      </c>
      <c r="P25" s="25">
        <v>44779.0</v>
      </c>
      <c r="R25" s="18"/>
      <c r="S25" s="19"/>
      <c r="T25" s="20"/>
      <c r="U25" s="20"/>
      <c r="V25" s="24">
        <v>44805.0</v>
      </c>
      <c r="W25" s="26">
        <v>44806.0</v>
      </c>
      <c r="X25" s="25">
        <v>44807.0</v>
      </c>
    </row>
    <row r="26" ht="14.25" customHeight="1">
      <c r="B26" s="27">
        <v>44745.0</v>
      </c>
      <c r="C26" s="29">
        <v>44746.0</v>
      </c>
      <c r="D26" s="30">
        <v>44747.0</v>
      </c>
      <c r="E26" s="30">
        <v>44748.0</v>
      </c>
      <c r="F26" s="30">
        <v>44749.0</v>
      </c>
      <c r="G26" s="30">
        <v>44750.0</v>
      </c>
      <c r="H26" s="28">
        <v>44751.0</v>
      </c>
      <c r="J26" s="27">
        <v>44780.0</v>
      </c>
      <c r="K26" s="29">
        <v>44781.0</v>
      </c>
      <c r="L26" s="30">
        <v>44782.0</v>
      </c>
      <c r="M26" s="30">
        <v>44783.0</v>
      </c>
      <c r="N26" s="30">
        <v>44784.0</v>
      </c>
      <c r="O26" s="30">
        <v>44785.0</v>
      </c>
      <c r="P26" s="28">
        <v>44786.0</v>
      </c>
      <c r="R26" s="27">
        <v>44808.0</v>
      </c>
      <c r="S26" s="29">
        <v>44809.0</v>
      </c>
      <c r="T26" s="30">
        <v>44810.0</v>
      </c>
      <c r="U26" s="30">
        <v>44811.0</v>
      </c>
      <c r="V26" s="30">
        <v>44812.0</v>
      </c>
      <c r="W26" s="30">
        <v>44813.0</v>
      </c>
      <c r="X26" s="28">
        <v>44814.0</v>
      </c>
    </row>
    <row r="27" ht="14.25" customHeight="1">
      <c r="B27" s="32">
        <v>44752.0</v>
      </c>
      <c r="C27" s="34">
        <v>44753.0</v>
      </c>
      <c r="D27" s="35">
        <v>44754.0</v>
      </c>
      <c r="E27" s="35">
        <v>44755.0</v>
      </c>
      <c r="F27" s="35">
        <v>44756.0</v>
      </c>
      <c r="G27" s="35">
        <v>44757.0</v>
      </c>
      <c r="H27" s="33">
        <v>44758.0</v>
      </c>
      <c r="J27" s="32">
        <v>44787.0</v>
      </c>
      <c r="K27" s="61">
        <v>44788.0</v>
      </c>
      <c r="L27" s="35">
        <v>44789.0</v>
      </c>
      <c r="M27" s="35">
        <v>44790.0</v>
      </c>
      <c r="N27" s="35">
        <v>44791.0</v>
      </c>
      <c r="O27" s="35">
        <v>44792.0</v>
      </c>
      <c r="P27" s="33">
        <v>44793.0</v>
      </c>
      <c r="R27" s="32">
        <v>44815.0</v>
      </c>
      <c r="S27" s="34">
        <v>44816.0</v>
      </c>
      <c r="T27" s="35">
        <v>44817.0</v>
      </c>
      <c r="U27" s="35">
        <v>44818.0</v>
      </c>
      <c r="V27" s="35">
        <v>44819.0</v>
      </c>
      <c r="W27" s="35">
        <v>44820.0</v>
      </c>
      <c r="X27" s="33">
        <v>44821.0</v>
      </c>
    </row>
    <row r="28" ht="14.25" customHeight="1">
      <c r="B28" s="36">
        <v>44759.0</v>
      </c>
      <c r="C28" s="38">
        <v>44760.0</v>
      </c>
      <c r="D28" s="39">
        <v>44761.0</v>
      </c>
      <c r="E28" s="39">
        <v>44762.0</v>
      </c>
      <c r="F28" s="39">
        <v>44763.0</v>
      </c>
      <c r="G28" s="39">
        <v>44764.0</v>
      </c>
      <c r="H28" s="37">
        <v>44765.0</v>
      </c>
      <c r="J28" s="36">
        <v>44794.0</v>
      </c>
      <c r="K28" s="38">
        <v>44795.0</v>
      </c>
      <c r="L28" s="39">
        <v>44796.0</v>
      </c>
      <c r="M28" s="39">
        <v>44797.0</v>
      </c>
      <c r="N28" s="39">
        <v>44798.0</v>
      </c>
      <c r="O28" s="39">
        <v>44799.0</v>
      </c>
      <c r="P28" s="37">
        <v>44800.0</v>
      </c>
      <c r="R28" s="36">
        <v>44822.0</v>
      </c>
      <c r="S28" s="38">
        <v>44823.0</v>
      </c>
      <c r="T28" s="39">
        <v>44824.0</v>
      </c>
      <c r="U28" s="39">
        <v>44825.0</v>
      </c>
      <c r="V28" s="39">
        <v>44826.0</v>
      </c>
      <c r="W28" s="39">
        <v>44827.0</v>
      </c>
      <c r="X28" s="37">
        <v>44828.0</v>
      </c>
      <c r="AA28" s="17"/>
    </row>
    <row r="29" ht="14.25" customHeight="1">
      <c r="B29" s="41">
        <v>44766.0</v>
      </c>
      <c r="C29" s="52">
        <v>44767.0</v>
      </c>
      <c r="D29" s="44">
        <v>44768.0</v>
      </c>
      <c r="E29" s="39">
        <v>44769.0</v>
      </c>
      <c r="F29" s="39">
        <v>44770.0</v>
      </c>
      <c r="G29" s="44">
        <v>44771.0</v>
      </c>
      <c r="H29" s="62">
        <v>44772.0</v>
      </c>
      <c r="J29" s="41">
        <v>44801.0</v>
      </c>
      <c r="K29" s="43">
        <v>44802.0</v>
      </c>
      <c r="L29" s="44">
        <v>44803.0</v>
      </c>
      <c r="M29" s="45">
        <v>44804.0</v>
      </c>
      <c r="N29" s="23"/>
      <c r="O29" s="23"/>
      <c r="P29" s="42"/>
      <c r="R29" s="41">
        <v>44829.0</v>
      </c>
      <c r="S29" s="43">
        <v>44830.0</v>
      </c>
      <c r="T29" s="44">
        <v>44831.0</v>
      </c>
      <c r="U29" s="44">
        <v>44832.0</v>
      </c>
      <c r="V29" s="44">
        <v>44833.0</v>
      </c>
      <c r="W29" s="45">
        <v>44834.0</v>
      </c>
      <c r="X29" s="42"/>
    </row>
    <row r="30" ht="15.0" customHeight="1">
      <c r="B30" s="63">
        <v>44773.0</v>
      </c>
      <c r="C30" s="23"/>
      <c r="D30" s="23"/>
      <c r="E30" s="23"/>
      <c r="F30" s="23"/>
      <c r="G30" s="23"/>
      <c r="H30" s="46">
        <f>B31*8</f>
        <v>160</v>
      </c>
      <c r="J30" s="46">
        <v>22.0</v>
      </c>
      <c r="K30" s="47"/>
      <c r="L30" s="47"/>
      <c r="M30" s="47"/>
      <c r="N30" s="47"/>
      <c r="O30" s="47"/>
      <c r="P30" s="46">
        <f>J30*8</f>
        <v>176</v>
      </c>
      <c r="R30" s="46">
        <v>22.0</v>
      </c>
      <c r="S30" s="47"/>
      <c r="T30" s="47"/>
      <c r="U30" s="47"/>
      <c r="V30" s="47"/>
      <c r="W30" s="47"/>
      <c r="X30" s="46">
        <f>R30*8</f>
        <v>176</v>
      </c>
    </row>
    <row r="31" ht="15.75" customHeight="1">
      <c r="B31" s="46">
        <v>20.0</v>
      </c>
    </row>
    <row r="32" ht="17.25" customHeight="1">
      <c r="B32" s="5"/>
      <c r="C32" s="6"/>
      <c r="D32" s="7" t="s">
        <v>43</v>
      </c>
      <c r="E32" s="8"/>
      <c r="F32" s="9"/>
      <c r="G32" s="6"/>
      <c r="H32" s="10"/>
      <c r="J32" s="5"/>
      <c r="K32" s="6"/>
      <c r="L32" s="7" t="s">
        <v>44</v>
      </c>
      <c r="M32" s="8"/>
      <c r="N32" s="9"/>
      <c r="O32" s="6"/>
      <c r="P32" s="10"/>
      <c r="R32" s="5"/>
      <c r="S32" s="6"/>
      <c r="T32" s="7" t="s">
        <v>45</v>
      </c>
      <c r="U32" s="8"/>
      <c r="V32" s="9"/>
      <c r="W32" s="6"/>
      <c r="X32" s="10"/>
      <c r="Z32" s="64">
        <f>H11+P11+X11+H21+P21+X21+H30+P30+X30+H40+P40+X40</f>
        <v>1984</v>
      </c>
      <c r="AA32" s="65" t="s">
        <v>46</v>
      </c>
      <c r="AB32" s="65"/>
      <c r="AC32" s="66"/>
    </row>
    <row r="33" ht="14.25" customHeight="1">
      <c r="B33" s="13" t="s">
        <v>7</v>
      </c>
      <c r="C33" s="14" t="s">
        <v>8</v>
      </c>
      <c r="D33" s="14" t="s">
        <v>9</v>
      </c>
      <c r="E33" s="14" t="s">
        <v>10</v>
      </c>
      <c r="F33" s="14" t="s">
        <v>11</v>
      </c>
      <c r="G33" s="14" t="s">
        <v>12</v>
      </c>
      <c r="H33" s="15" t="s">
        <v>13</v>
      </c>
      <c r="J33" s="13" t="s">
        <v>7</v>
      </c>
      <c r="K33" s="14" t="s">
        <v>8</v>
      </c>
      <c r="L33" s="14" t="s">
        <v>9</v>
      </c>
      <c r="M33" s="14" t="s">
        <v>10</v>
      </c>
      <c r="N33" s="14" t="s">
        <v>11</v>
      </c>
      <c r="O33" s="14" t="s">
        <v>12</v>
      </c>
      <c r="P33" s="15" t="s">
        <v>13</v>
      </c>
      <c r="R33" s="13" t="s">
        <v>7</v>
      </c>
      <c r="S33" s="14" t="s">
        <v>8</v>
      </c>
      <c r="T33" s="14" t="s">
        <v>9</v>
      </c>
      <c r="U33" s="14" t="s">
        <v>10</v>
      </c>
      <c r="V33" s="14" t="s">
        <v>11</v>
      </c>
      <c r="W33" s="14" t="s">
        <v>12</v>
      </c>
      <c r="X33" s="15" t="s">
        <v>13</v>
      </c>
      <c r="Z33" s="67">
        <v>1752.0</v>
      </c>
      <c r="AA33" s="68" t="s">
        <v>47</v>
      </c>
      <c r="AB33" s="69"/>
      <c r="AC33" s="70"/>
    </row>
    <row r="34" ht="14.25" customHeight="1">
      <c r="B34" s="18"/>
      <c r="C34" s="19"/>
      <c r="D34" s="19"/>
      <c r="E34" s="19"/>
      <c r="F34" s="20"/>
      <c r="G34" s="20"/>
      <c r="H34" s="71">
        <v>44835.0</v>
      </c>
      <c r="J34" s="22"/>
      <c r="K34" s="22"/>
      <c r="L34" s="21">
        <v>44866.0</v>
      </c>
      <c r="M34" s="26">
        <v>44867.0</v>
      </c>
      <c r="N34" s="26">
        <v>44868.0</v>
      </c>
      <c r="O34" s="26">
        <v>44869.0</v>
      </c>
      <c r="P34" s="25">
        <v>44870.0</v>
      </c>
      <c r="R34" s="18"/>
      <c r="S34" s="19"/>
      <c r="T34" s="20"/>
      <c r="U34" s="20"/>
      <c r="V34" s="24">
        <v>44896.0</v>
      </c>
      <c r="W34" s="26">
        <v>44897.0</v>
      </c>
      <c r="X34" s="25">
        <v>44898.0</v>
      </c>
      <c r="Z34" s="72">
        <f>Z32-Z33</f>
        <v>232</v>
      </c>
      <c r="AA34" s="68" t="s">
        <v>48</v>
      </c>
      <c r="AB34" s="69"/>
      <c r="AC34" s="70"/>
    </row>
    <row r="35" ht="15.0" customHeight="1">
      <c r="B35" s="27">
        <v>44836.0</v>
      </c>
      <c r="C35" s="29">
        <v>44837.0</v>
      </c>
      <c r="D35" s="30">
        <v>44838.0</v>
      </c>
      <c r="E35" s="30">
        <v>44839.0</v>
      </c>
      <c r="F35" s="30">
        <v>44840.0</v>
      </c>
      <c r="G35" s="30">
        <v>44841.0</v>
      </c>
      <c r="H35" s="28">
        <v>44842.0</v>
      </c>
      <c r="J35" s="27">
        <v>44871.0</v>
      </c>
      <c r="K35" s="29">
        <v>44872.0</v>
      </c>
      <c r="L35" s="30">
        <v>44873.0</v>
      </c>
      <c r="M35" s="30">
        <v>44874.0</v>
      </c>
      <c r="N35" s="30">
        <v>44875.0</v>
      </c>
      <c r="O35" s="30">
        <v>44876.0</v>
      </c>
      <c r="P35" s="28">
        <v>44877.0</v>
      </c>
      <c r="R35" s="27">
        <v>44899.0</v>
      </c>
      <c r="S35" s="29">
        <v>44900.0</v>
      </c>
      <c r="T35" s="73">
        <v>44901.0</v>
      </c>
      <c r="U35" s="30">
        <v>44902.0</v>
      </c>
      <c r="V35" s="73">
        <v>44903.0</v>
      </c>
      <c r="W35" s="30">
        <v>44904.0</v>
      </c>
      <c r="X35" s="28">
        <v>44905.0</v>
      </c>
      <c r="Z35" s="74">
        <f>Z34/8</f>
        <v>29</v>
      </c>
      <c r="AA35" s="75" t="s">
        <v>49</v>
      </c>
      <c r="AB35" s="75"/>
      <c r="AC35" s="76"/>
    </row>
    <row r="36" ht="14.25" customHeight="1">
      <c r="B36" s="32">
        <v>44843.0</v>
      </c>
      <c r="C36" s="34">
        <v>44844.0</v>
      </c>
      <c r="D36" s="35">
        <v>44845.0</v>
      </c>
      <c r="E36" s="16">
        <v>44846.0</v>
      </c>
      <c r="F36" s="35">
        <v>44847.0</v>
      </c>
      <c r="G36" s="35">
        <v>44848.0</v>
      </c>
      <c r="H36" s="33">
        <v>44849.0</v>
      </c>
      <c r="J36" s="32">
        <v>44878.0</v>
      </c>
      <c r="K36" s="34">
        <v>44879.0</v>
      </c>
      <c r="L36" s="35">
        <v>44880.0</v>
      </c>
      <c r="M36" s="35">
        <v>44881.0</v>
      </c>
      <c r="N36" s="35">
        <v>44882.0</v>
      </c>
      <c r="O36" s="35">
        <v>44883.0</v>
      </c>
      <c r="P36" s="33">
        <v>44884.0</v>
      </c>
      <c r="R36" s="32">
        <v>44906.0</v>
      </c>
      <c r="S36" s="34">
        <v>44907.0</v>
      </c>
      <c r="T36" s="35">
        <v>44908.0</v>
      </c>
      <c r="U36" s="35">
        <v>44909.0</v>
      </c>
      <c r="V36" s="35">
        <v>44910.0</v>
      </c>
      <c r="W36" s="35">
        <v>44911.0</v>
      </c>
      <c r="X36" s="33">
        <v>44912.0</v>
      </c>
    </row>
    <row r="37" ht="14.25" customHeight="1">
      <c r="B37" s="36">
        <v>44850.0</v>
      </c>
      <c r="C37" s="34">
        <v>44851.0</v>
      </c>
      <c r="D37" s="35">
        <v>44852.0</v>
      </c>
      <c r="E37" s="35">
        <v>44853.0</v>
      </c>
      <c r="F37" s="35">
        <v>44854.0</v>
      </c>
      <c r="G37" s="35">
        <v>44855.0</v>
      </c>
      <c r="H37" s="33">
        <v>44856.0</v>
      </c>
      <c r="J37" s="36">
        <v>44885.0</v>
      </c>
      <c r="K37" s="38">
        <v>44886.0</v>
      </c>
      <c r="L37" s="39">
        <v>44887.0</v>
      </c>
      <c r="M37" s="39">
        <v>44888.0</v>
      </c>
      <c r="N37" s="39">
        <v>44889.0</v>
      </c>
      <c r="O37" s="39">
        <v>44890.0</v>
      </c>
      <c r="P37" s="37">
        <v>44891.0</v>
      </c>
      <c r="R37" s="36">
        <v>44913.0</v>
      </c>
      <c r="S37" s="38">
        <v>44914.0</v>
      </c>
      <c r="T37" s="39">
        <v>44915.0</v>
      </c>
      <c r="U37" s="39">
        <v>44916.0</v>
      </c>
      <c r="V37" s="39">
        <v>44917.0</v>
      </c>
      <c r="W37" s="39">
        <v>44918.0</v>
      </c>
      <c r="X37" s="37">
        <v>44919.0</v>
      </c>
    </row>
    <row r="38" ht="14.25" customHeight="1">
      <c r="B38" s="36">
        <v>44857.0</v>
      </c>
      <c r="C38" s="38">
        <v>44858.0</v>
      </c>
      <c r="D38" s="39">
        <v>44859.0</v>
      </c>
      <c r="E38" s="39">
        <v>44860.0</v>
      </c>
      <c r="F38" s="39">
        <v>44861.0</v>
      </c>
      <c r="G38" s="39">
        <v>44862.0</v>
      </c>
      <c r="H38" s="37">
        <v>44863.0</v>
      </c>
      <c r="J38" s="41">
        <v>44892.0</v>
      </c>
      <c r="K38" s="43">
        <v>44893.0</v>
      </c>
      <c r="L38" s="77">
        <v>44894.0</v>
      </c>
      <c r="M38" s="45">
        <v>44895.0</v>
      </c>
      <c r="N38" s="23"/>
      <c r="O38" s="23"/>
      <c r="P38" s="42"/>
      <c r="R38" s="78">
        <v>44920.0</v>
      </c>
      <c r="S38" s="78">
        <v>44921.0</v>
      </c>
      <c r="T38" s="44">
        <v>44922.0</v>
      </c>
      <c r="U38" s="44">
        <v>44923.0</v>
      </c>
      <c r="V38" s="44">
        <v>44924.0</v>
      </c>
      <c r="W38" s="44">
        <v>44925.0</v>
      </c>
      <c r="X38" s="54">
        <v>44926.0</v>
      </c>
    </row>
    <row r="39" ht="15.0" customHeight="1">
      <c r="B39" s="41">
        <v>44864.0</v>
      </c>
      <c r="C39" s="79">
        <v>44865.0</v>
      </c>
      <c r="D39" s="55"/>
      <c r="E39" s="23"/>
      <c r="F39" s="23"/>
      <c r="G39" s="23"/>
      <c r="H39" s="42"/>
      <c r="J39" s="46">
        <v>20.0</v>
      </c>
      <c r="K39" s="47"/>
      <c r="L39" s="47"/>
      <c r="M39" s="47"/>
      <c r="N39" s="47"/>
      <c r="O39" s="47"/>
      <c r="R39" s="46">
        <v>19.0</v>
      </c>
      <c r="S39" s="47"/>
      <c r="T39" s="47"/>
      <c r="U39" s="47"/>
      <c r="V39" s="47"/>
      <c r="W39" s="47"/>
    </row>
    <row r="40" ht="15.0" customHeight="1">
      <c r="B40" s="46">
        <v>20.0</v>
      </c>
      <c r="C40" s="47"/>
      <c r="D40" s="47"/>
      <c r="E40" s="47"/>
      <c r="F40" s="47"/>
      <c r="G40" s="47"/>
      <c r="H40" s="46">
        <f>B40*8</f>
        <v>160</v>
      </c>
      <c r="P40" s="46">
        <f>J39*8</f>
        <v>160</v>
      </c>
      <c r="X40" s="46">
        <f>R39*8</f>
        <v>152</v>
      </c>
      <c r="AA40" s="80" t="s">
        <v>50</v>
      </c>
      <c r="AB40" s="81"/>
      <c r="AC40" s="82"/>
    </row>
    <row r="41" ht="15.0" customHeight="1">
      <c r="Z41" s="83"/>
      <c r="AA41" s="84" t="s">
        <v>51</v>
      </c>
      <c r="AB41" s="84" t="s">
        <v>52</v>
      </c>
      <c r="AC41" s="84" t="s">
        <v>53</v>
      </c>
    </row>
    <row r="42" ht="15.0" customHeight="1">
      <c r="Z42" s="85" t="s">
        <v>54</v>
      </c>
      <c r="AA42" s="84" t="s">
        <v>55</v>
      </c>
      <c r="AB42" s="84" t="s">
        <v>56</v>
      </c>
      <c r="AC42" s="86"/>
    </row>
    <row r="43" ht="15.0" customHeight="1">
      <c r="Z43" s="87">
        <v>1.0</v>
      </c>
      <c r="AA43" s="86" t="s">
        <v>57</v>
      </c>
      <c r="AB43" s="86" t="s">
        <v>57</v>
      </c>
      <c r="AC43" s="86" t="s">
        <v>57</v>
      </c>
    </row>
    <row r="44" ht="15.0" customHeight="1">
      <c r="Z44" s="88">
        <v>2.0</v>
      </c>
      <c r="AA44" s="86" t="s">
        <v>58</v>
      </c>
      <c r="AB44" s="86" t="s">
        <v>58</v>
      </c>
      <c r="AC44" s="86" t="s">
        <v>58</v>
      </c>
    </row>
    <row r="45" ht="15.0" customHeight="1">
      <c r="Z45" s="84">
        <v>3.0</v>
      </c>
      <c r="AA45" s="86" t="s">
        <v>59</v>
      </c>
      <c r="AB45" s="86" t="s">
        <v>59</v>
      </c>
      <c r="AC45" s="86" t="s">
        <v>59</v>
      </c>
    </row>
    <row r="46" ht="15.0" customHeight="1">
      <c r="Z46" s="84"/>
      <c r="AA46" s="89"/>
      <c r="AB46" s="89"/>
      <c r="AC46" s="86"/>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G1:M1"/>
    <mergeCell ref="D3:F3"/>
    <mergeCell ref="L3:N3"/>
    <mergeCell ref="T3:V3"/>
    <mergeCell ref="D13:F13"/>
    <mergeCell ref="L13:N13"/>
    <mergeCell ref="T13:V13"/>
    <mergeCell ref="AA34:AC34"/>
    <mergeCell ref="AA40:AC40"/>
    <mergeCell ref="D23:F23"/>
    <mergeCell ref="L23:N23"/>
    <mergeCell ref="T23:V23"/>
    <mergeCell ref="D32:F32"/>
    <mergeCell ref="L32:N32"/>
    <mergeCell ref="T32:V32"/>
    <mergeCell ref="AA33:AC33"/>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108</v>
      </c>
      <c r="G11" s="100"/>
      <c r="H11" s="101"/>
    </row>
    <row r="14" ht="14.25" customHeight="1">
      <c r="C14" s="107" t="s">
        <v>80</v>
      </c>
      <c r="E14" s="107" t="s">
        <v>81</v>
      </c>
      <c r="G14" s="108" t="s">
        <v>82</v>
      </c>
      <c r="I14" s="109" t="s">
        <v>83</v>
      </c>
    </row>
    <row r="15" ht="14.25" customHeight="1">
      <c r="B15" s="108" t="s">
        <v>84</v>
      </c>
      <c r="C15" s="107" t="s">
        <v>85</v>
      </c>
      <c r="E15" s="107" t="s">
        <v>86</v>
      </c>
      <c r="G15" s="110"/>
      <c r="I15" s="111">
        <f>'8'!I15-((G49-G47))/8</f>
        <v>-35</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 t="shared" ref="G20:G24" si="2">IF((E20-C20)*24&lt;=4,(E20-C20)*24,(E20-C20)*24-1)</f>
        <v>0</v>
      </c>
    </row>
    <row r="21" ht="14.25" customHeight="1">
      <c r="B21" s="126">
        <v>6.0</v>
      </c>
      <c r="C21" s="113"/>
      <c r="E21" s="113"/>
      <c r="G21" s="110">
        <f t="shared" si="2"/>
        <v>0</v>
      </c>
    </row>
    <row r="22" ht="14.25" customHeight="1">
      <c r="B22" s="126">
        <v>7.0</v>
      </c>
      <c r="C22" s="113"/>
      <c r="E22" s="113"/>
      <c r="G22" s="110">
        <f t="shared" si="2"/>
        <v>0</v>
      </c>
    </row>
    <row r="23" ht="14.25" customHeight="1">
      <c r="B23" s="126">
        <v>8.0</v>
      </c>
      <c r="C23" s="113"/>
      <c r="E23" s="113"/>
      <c r="G23" s="110">
        <f t="shared" si="2"/>
        <v>0</v>
      </c>
    </row>
    <row r="24" ht="14.25" customHeight="1">
      <c r="B24" s="126">
        <v>9.0</v>
      </c>
      <c r="C24" s="113"/>
      <c r="E24" s="113"/>
      <c r="G24" s="110">
        <f t="shared" si="2"/>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3">IF((E27-C27)*24&lt;=4,(E27-C27)*24,(E27-C27)*24-1)</f>
        <v>0</v>
      </c>
    </row>
    <row r="28" ht="14.25" customHeight="1">
      <c r="B28" s="126">
        <v>13.0</v>
      </c>
      <c r="C28" s="113"/>
      <c r="E28" s="113"/>
      <c r="G28" s="110">
        <f t="shared" si="3"/>
        <v>0</v>
      </c>
    </row>
    <row r="29" ht="14.25" customHeight="1">
      <c r="B29" s="126">
        <v>14.0</v>
      </c>
      <c r="C29" s="113"/>
      <c r="E29" s="113"/>
      <c r="G29" s="110">
        <f t="shared" si="3"/>
        <v>0</v>
      </c>
    </row>
    <row r="30" ht="14.25" customHeight="1">
      <c r="B30" s="126">
        <v>15.0</v>
      </c>
      <c r="C30" s="113"/>
      <c r="E30" s="113"/>
      <c r="G30" s="110">
        <f t="shared" si="3"/>
        <v>0</v>
      </c>
    </row>
    <row r="31" ht="14.25" customHeight="1">
      <c r="B31" s="126">
        <v>16.0</v>
      </c>
      <c r="C31" s="113"/>
      <c r="E31" s="113"/>
      <c r="G31" s="110">
        <f t="shared" si="3"/>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4">IF((E34-C34)*24&lt;=4,(E34-C34)*24,(E34-C34)*24-1)</f>
        <v>0</v>
      </c>
    </row>
    <row r="35" ht="14.25" customHeight="1">
      <c r="B35" s="126">
        <v>20.0</v>
      </c>
      <c r="C35" s="113"/>
      <c r="E35" s="113"/>
      <c r="G35" s="110">
        <f t="shared" si="4"/>
        <v>0</v>
      </c>
    </row>
    <row r="36" ht="14.25" customHeight="1">
      <c r="B36" s="126">
        <v>21.0</v>
      </c>
      <c r="C36" s="113"/>
      <c r="E36" s="113"/>
      <c r="G36" s="110">
        <f t="shared" si="4"/>
        <v>0</v>
      </c>
    </row>
    <row r="37" ht="14.25" customHeight="1">
      <c r="B37" s="126">
        <v>22.0</v>
      </c>
      <c r="C37" s="113"/>
      <c r="E37" s="113"/>
      <c r="G37" s="110">
        <f t="shared" si="4"/>
        <v>0</v>
      </c>
    </row>
    <row r="38" ht="14.25" customHeight="1">
      <c r="B38" s="126">
        <v>23.0</v>
      </c>
      <c r="C38" s="113"/>
      <c r="E38" s="113"/>
      <c r="G38" s="110">
        <f t="shared" si="4"/>
        <v>0</v>
      </c>
    </row>
    <row r="39" ht="14.25" customHeight="1">
      <c r="B39" s="37">
        <v>24.0</v>
      </c>
      <c r="C39" s="37"/>
      <c r="E39" s="37"/>
      <c r="G39" s="37" t="s">
        <v>87</v>
      </c>
    </row>
    <row r="40" ht="14.25" customHeight="1">
      <c r="B40" s="41">
        <v>25.0</v>
      </c>
      <c r="C40" s="41"/>
      <c r="E40" s="41"/>
      <c r="G40" s="41" t="s">
        <v>87</v>
      </c>
    </row>
    <row r="41" ht="14.25" customHeight="1">
      <c r="B41" s="126">
        <v>26.0</v>
      </c>
      <c r="C41" s="113"/>
      <c r="E41" s="113"/>
      <c r="G41" s="110">
        <f t="shared" ref="G41:G45" si="5">IF((E41-C41)*24&lt;=4,(E41-C41)*24,(E41-C41)*24-1)</f>
        <v>0</v>
      </c>
    </row>
    <row r="42" ht="14.25" customHeight="1">
      <c r="B42" s="126">
        <v>27.0</v>
      </c>
      <c r="C42" s="113"/>
      <c r="E42" s="113"/>
      <c r="G42" s="110">
        <f t="shared" si="5"/>
        <v>0</v>
      </c>
    </row>
    <row r="43" ht="14.25" customHeight="1">
      <c r="B43" s="126">
        <v>28.0</v>
      </c>
      <c r="C43" s="113"/>
      <c r="E43" s="113"/>
      <c r="G43" s="110">
        <f t="shared" si="5"/>
        <v>0</v>
      </c>
    </row>
    <row r="44" ht="14.25" customHeight="1">
      <c r="B44" s="126">
        <v>29.0</v>
      </c>
      <c r="C44" s="113"/>
      <c r="E44" s="113"/>
      <c r="G44" s="110">
        <f t="shared" si="5"/>
        <v>0</v>
      </c>
    </row>
    <row r="45" ht="14.25" customHeight="1">
      <c r="B45" s="126">
        <v>30.0</v>
      </c>
      <c r="C45" s="113"/>
      <c r="E45" s="113"/>
      <c r="G45" s="110">
        <f t="shared" si="5"/>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('2022'!X30*8)/8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110</v>
      </c>
      <c r="G11" s="100"/>
      <c r="H11" s="101"/>
    </row>
    <row r="14" ht="14.25" customHeight="1">
      <c r="C14" s="107" t="s">
        <v>80</v>
      </c>
      <c r="E14" s="107" t="s">
        <v>81</v>
      </c>
      <c r="G14" s="108" t="s">
        <v>82</v>
      </c>
      <c r="I14" s="109" t="s">
        <v>83</v>
      </c>
    </row>
    <row r="15" ht="14.25" customHeight="1">
      <c r="B15" s="108" t="s">
        <v>84</v>
      </c>
      <c r="C15" s="107" t="s">
        <v>85</v>
      </c>
      <c r="E15" s="107" t="s">
        <v>86</v>
      </c>
      <c r="G15" s="110"/>
      <c r="I15" s="111">
        <f>'9'!I15-((G49-G47))/8</f>
        <v>-55</v>
      </c>
    </row>
    <row r="16" ht="14.25" customHeight="1">
      <c r="B16" s="71">
        <v>1.0</v>
      </c>
      <c r="C16" s="71"/>
      <c r="E16" s="71"/>
      <c r="G16" s="71" t="s">
        <v>87</v>
      </c>
    </row>
    <row r="17" ht="14.25" customHeight="1">
      <c r="B17" s="27">
        <v>2.0</v>
      </c>
      <c r="C17" s="27"/>
      <c r="E17" s="27"/>
      <c r="G17" s="27" t="s">
        <v>87</v>
      </c>
    </row>
    <row r="18" ht="14.25" customHeight="1">
      <c r="B18" s="126">
        <v>3.0</v>
      </c>
      <c r="C18" s="113"/>
      <c r="E18" s="113"/>
      <c r="G18" s="110">
        <f t="shared" ref="G18:G22" si="1">IF((E18-C18)*24&lt;=4,(E18-C18)*24,(E18-C18)*24-1)</f>
        <v>0</v>
      </c>
    </row>
    <row r="19" ht="14.25" customHeight="1">
      <c r="B19" s="126">
        <v>4.0</v>
      </c>
      <c r="C19" s="113"/>
      <c r="E19" s="113"/>
      <c r="G19" s="110">
        <f t="shared" si="1"/>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28">
        <v>8.0</v>
      </c>
      <c r="C23" s="28"/>
      <c r="E23" s="28"/>
      <c r="G23" s="28" t="s">
        <v>87</v>
      </c>
    </row>
    <row r="24" ht="14.25" customHeight="1">
      <c r="B24" s="32">
        <v>9.0</v>
      </c>
      <c r="C24" s="32"/>
      <c r="E24" s="32"/>
      <c r="G24" s="32" t="s">
        <v>87</v>
      </c>
    </row>
    <row r="25" ht="14.25" customHeight="1">
      <c r="B25" s="126">
        <v>10.0</v>
      </c>
      <c r="C25" s="113"/>
      <c r="E25" s="113"/>
      <c r="G25" s="110">
        <f t="shared" ref="G25:G26" si="2">IF((E25-C25)*24&lt;=4,(E25-C25)*24,(E25-C25)*24-1)</f>
        <v>0</v>
      </c>
    </row>
    <row r="26" ht="14.25" customHeight="1">
      <c r="B26" s="126">
        <v>11.0</v>
      </c>
      <c r="C26" s="113"/>
      <c r="E26" s="113"/>
      <c r="G26" s="110">
        <f t="shared" si="2"/>
        <v>0</v>
      </c>
    </row>
    <row r="27" ht="14.25" customHeight="1">
      <c r="B27" s="16">
        <v>12.0</v>
      </c>
      <c r="C27" s="16"/>
      <c r="E27" s="16"/>
      <c r="G27" s="16" t="s">
        <v>87</v>
      </c>
    </row>
    <row r="28" ht="14.25" customHeight="1">
      <c r="B28" s="126">
        <v>13.0</v>
      </c>
      <c r="C28" s="113"/>
      <c r="E28" s="113"/>
      <c r="G28" s="110">
        <f t="shared" ref="G28:G29" si="3">IF((E28-C28)*24&lt;=4,(E28-C28)*24,(E28-C28)*24-1)</f>
        <v>0</v>
      </c>
    </row>
    <row r="29" ht="14.25" customHeight="1">
      <c r="B29" s="126">
        <v>14.0</v>
      </c>
      <c r="C29" s="113"/>
      <c r="E29" s="113"/>
      <c r="G29" s="110">
        <f t="shared" si="3"/>
        <v>0</v>
      </c>
    </row>
    <row r="30" ht="14.25" customHeight="1">
      <c r="B30" s="33">
        <v>15.0</v>
      </c>
      <c r="C30" s="33"/>
      <c r="E30" s="33"/>
      <c r="G30" s="33" t="s">
        <v>87</v>
      </c>
    </row>
    <row r="31" ht="14.25" customHeight="1">
      <c r="B31" s="36">
        <v>16.0</v>
      </c>
      <c r="C31" s="36"/>
      <c r="E31" s="36"/>
      <c r="G31" s="36" t="s">
        <v>87</v>
      </c>
    </row>
    <row r="32" ht="14.25" customHeight="1">
      <c r="B32" s="126">
        <v>17.0</v>
      </c>
      <c r="C32" s="113"/>
      <c r="E32" s="113"/>
      <c r="G32" s="110">
        <f t="shared" ref="G32:G36" si="4">IF((E32-C32)*24&lt;=4,(E32-C32)*24,(E32-C32)*24-1)</f>
        <v>0</v>
      </c>
    </row>
    <row r="33" ht="14.25" customHeight="1">
      <c r="B33" s="126">
        <v>18.0</v>
      </c>
      <c r="C33" s="113"/>
      <c r="E33" s="113"/>
      <c r="G33" s="110">
        <f t="shared" si="4"/>
        <v>0</v>
      </c>
    </row>
    <row r="34" ht="14.25" customHeight="1">
      <c r="B34" s="126">
        <v>19.0</v>
      </c>
      <c r="C34" s="113"/>
      <c r="E34" s="113"/>
      <c r="G34" s="110">
        <f t="shared" si="4"/>
        <v>0</v>
      </c>
    </row>
    <row r="35" ht="14.25" customHeight="1">
      <c r="B35" s="126">
        <v>20.0</v>
      </c>
      <c r="C35" s="113"/>
      <c r="E35" s="113"/>
      <c r="G35" s="110">
        <f t="shared" si="4"/>
        <v>0</v>
      </c>
    </row>
    <row r="36" ht="14.25" customHeight="1">
      <c r="B36" s="126">
        <v>21.0</v>
      </c>
      <c r="C36" s="113"/>
      <c r="E36" s="113"/>
      <c r="G36" s="110">
        <f t="shared" si="4"/>
        <v>0</v>
      </c>
    </row>
    <row r="37" ht="14.25" customHeight="1">
      <c r="B37" s="33">
        <v>22.0</v>
      </c>
      <c r="C37" s="33"/>
      <c r="E37" s="33"/>
      <c r="G37" s="33" t="s">
        <v>87</v>
      </c>
    </row>
    <row r="38" ht="14.25" customHeight="1">
      <c r="B38" s="36">
        <v>23.0</v>
      </c>
      <c r="C38" s="36"/>
      <c r="E38" s="36"/>
      <c r="G38" s="36" t="s">
        <v>87</v>
      </c>
    </row>
    <row r="39" ht="14.25" customHeight="1">
      <c r="B39" s="126">
        <v>24.0</v>
      </c>
      <c r="C39" s="113"/>
      <c r="E39" s="113"/>
      <c r="G39" s="110">
        <f t="shared" ref="G39:G43" si="5">IF((E39-C39)*24&lt;=4,(E39-C39)*24,(E39-C39)*24-1)</f>
        <v>0</v>
      </c>
    </row>
    <row r="40" ht="14.25" customHeight="1">
      <c r="B40" s="126">
        <v>25.0</v>
      </c>
      <c r="C40" s="113"/>
      <c r="E40" s="113"/>
      <c r="G40" s="110">
        <f t="shared" si="5"/>
        <v>0</v>
      </c>
    </row>
    <row r="41" ht="14.25" customHeight="1">
      <c r="B41" s="126">
        <v>26.0</v>
      </c>
      <c r="C41" s="113"/>
      <c r="E41" s="113"/>
      <c r="G41" s="110">
        <f t="shared" si="5"/>
        <v>0</v>
      </c>
    </row>
    <row r="42" ht="14.25" customHeight="1">
      <c r="B42" s="126">
        <v>27.0</v>
      </c>
      <c r="C42" s="113"/>
      <c r="E42" s="113"/>
      <c r="G42" s="110">
        <f t="shared" si="5"/>
        <v>0</v>
      </c>
    </row>
    <row r="43" ht="14.25" customHeight="1">
      <c r="B43" s="126">
        <v>28.0</v>
      </c>
      <c r="C43" s="113"/>
      <c r="E43" s="113"/>
      <c r="G43" s="110">
        <f t="shared" si="5"/>
        <v>0</v>
      </c>
    </row>
    <row r="44" ht="14.25" customHeight="1">
      <c r="B44" s="37">
        <v>29.0</v>
      </c>
      <c r="C44" s="37"/>
      <c r="E44" s="37"/>
      <c r="G44" s="37" t="s">
        <v>87</v>
      </c>
    </row>
    <row r="45" ht="14.25" customHeight="1">
      <c r="B45" s="41">
        <v>30.0</v>
      </c>
      <c r="C45" s="41"/>
      <c r="E45" s="41"/>
      <c r="G45" s="41" t="s">
        <v>87</v>
      </c>
    </row>
    <row r="46" ht="14.25" customHeight="1">
      <c r="B46" s="126">
        <v>31.0</v>
      </c>
      <c r="C46" s="113"/>
      <c r="E46" s="113"/>
      <c r="G46" s="110">
        <f>IF((E46-C46)*24&lt;=4,(E46-C46)*24,(E46-C46)*24-1)</f>
        <v>0</v>
      </c>
    </row>
    <row r="47" ht="14.25" customHeight="1">
      <c r="E47" s="115"/>
      <c r="G47" s="116">
        <f>SUMIF(G16:G46,"&lt;&gt;Vacaciones")+(COUNTIF(G16:G46,"Baja")+COUNTIF(G16:G46,"Vacaciones Anteriores")+(COUNTIF(G16:G46,"Medio Dia"))/2)*8</f>
        <v>0</v>
      </c>
    </row>
    <row r="48" ht="15.75" customHeight="1"/>
    <row r="49" ht="14.25" customHeight="1">
      <c r="G49" s="116">
        <f>('2022'!H40*8)/8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112</v>
      </c>
      <c r="G11" s="100"/>
      <c r="H11" s="101"/>
    </row>
    <row r="14" ht="14.25" customHeight="1">
      <c r="C14" s="107" t="s">
        <v>80</v>
      </c>
      <c r="E14" s="107" t="s">
        <v>81</v>
      </c>
      <c r="G14" s="108" t="s">
        <v>82</v>
      </c>
      <c r="I14" s="109" t="s">
        <v>83</v>
      </c>
    </row>
    <row r="15" ht="14.25" customHeight="1">
      <c r="B15" s="108" t="s">
        <v>84</v>
      </c>
      <c r="C15" s="107" t="s">
        <v>85</v>
      </c>
      <c r="E15" s="107" t="s">
        <v>86</v>
      </c>
      <c r="G15" s="110"/>
      <c r="I15" s="111">
        <f>'10'!I15-((G49-G47))/8</f>
        <v>-75</v>
      </c>
    </row>
    <row r="16" ht="14.25" customHeight="1">
      <c r="B16" s="21">
        <v>1.0</v>
      </c>
      <c r="C16" s="21"/>
      <c r="E16" s="21"/>
      <c r="G16" s="21" t="s">
        <v>87</v>
      </c>
    </row>
    <row r="17" ht="14.25" customHeight="1">
      <c r="B17" s="126">
        <v>2.0</v>
      </c>
      <c r="C17" s="113"/>
      <c r="E17" s="113"/>
      <c r="G17" s="110">
        <f t="shared" ref="G17:G19" si="1">IF((E17-C17)*24&lt;=4,(E17-C17)*24,(E17-C17)*24-1)</f>
        <v>0</v>
      </c>
    </row>
    <row r="18" ht="14.25" customHeight="1">
      <c r="B18" s="126">
        <v>3.0</v>
      </c>
      <c r="C18" s="113"/>
      <c r="E18" s="113"/>
      <c r="G18" s="110">
        <f t="shared" si="1"/>
        <v>0</v>
      </c>
    </row>
    <row r="19" ht="14.25" customHeight="1">
      <c r="B19" s="126">
        <v>4.0</v>
      </c>
      <c r="C19" s="113"/>
      <c r="E19" s="113"/>
      <c r="G19" s="110">
        <f t="shared" si="1"/>
        <v>0</v>
      </c>
    </row>
    <row r="20" ht="14.25" customHeight="1">
      <c r="B20" s="25">
        <v>5.0</v>
      </c>
      <c r="C20" s="25"/>
      <c r="E20" s="25"/>
      <c r="G20" s="25" t="s">
        <v>87</v>
      </c>
    </row>
    <row r="21" ht="14.25" customHeight="1">
      <c r="B21" s="27">
        <v>6.0</v>
      </c>
      <c r="C21" s="27"/>
      <c r="E21" s="27"/>
      <c r="G21" s="27" t="s">
        <v>87</v>
      </c>
    </row>
    <row r="22" ht="14.25" customHeight="1">
      <c r="B22" s="126">
        <v>7.0</v>
      </c>
      <c r="C22" s="113"/>
      <c r="E22" s="113"/>
      <c r="G22" s="110">
        <f t="shared" ref="G22:G26" si="2">IF((E22-C22)*24&lt;=4,(E22-C22)*24,(E22-C22)*24-1)</f>
        <v>0</v>
      </c>
    </row>
    <row r="23" ht="14.25" customHeight="1">
      <c r="B23" s="126">
        <v>8.0</v>
      </c>
      <c r="C23" s="113"/>
      <c r="E23" s="113"/>
      <c r="G23" s="110">
        <f t="shared" si="2"/>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28">
        <v>12.0</v>
      </c>
      <c r="C27" s="28"/>
      <c r="E27" s="28"/>
      <c r="G27" s="28" t="s">
        <v>87</v>
      </c>
    </row>
    <row r="28" ht="14.25" customHeight="1">
      <c r="B28" s="32">
        <v>13.0</v>
      </c>
      <c r="C28" s="32"/>
      <c r="E28" s="32"/>
      <c r="G28" s="32" t="s">
        <v>87</v>
      </c>
    </row>
    <row r="29" ht="14.25" customHeight="1">
      <c r="B29" s="126">
        <v>14.0</v>
      </c>
      <c r="C29" s="113"/>
      <c r="E29" s="113"/>
      <c r="G29" s="110">
        <f t="shared" ref="G29:G33" si="3">IF((E29-C29)*24&lt;=4,(E29-C29)*24,(E29-C29)*24-1)</f>
        <v>0</v>
      </c>
    </row>
    <row r="30" ht="14.25" customHeight="1">
      <c r="B30" s="126">
        <v>15.0</v>
      </c>
      <c r="C30" s="113"/>
      <c r="E30" s="113"/>
      <c r="G30" s="110">
        <f t="shared" si="3"/>
        <v>0</v>
      </c>
    </row>
    <row r="31" ht="14.25" customHeight="1">
      <c r="B31" s="126">
        <v>16.0</v>
      </c>
      <c r="C31" s="113"/>
      <c r="E31" s="113"/>
      <c r="G31" s="110">
        <f t="shared" si="3"/>
        <v>0</v>
      </c>
    </row>
    <row r="32" ht="14.25" customHeight="1">
      <c r="B32" s="126">
        <v>17.0</v>
      </c>
      <c r="C32" s="113"/>
      <c r="E32" s="113"/>
      <c r="G32" s="110">
        <f t="shared" si="3"/>
        <v>0</v>
      </c>
    </row>
    <row r="33" ht="14.25" customHeight="1">
      <c r="B33" s="126">
        <v>18.0</v>
      </c>
      <c r="C33" s="113"/>
      <c r="E33" s="113"/>
      <c r="G33" s="110">
        <f t="shared" si="3"/>
        <v>0</v>
      </c>
    </row>
    <row r="34" ht="14.25" customHeight="1">
      <c r="B34" s="33">
        <v>19.0</v>
      </c>
      <c r="C34" s="33"/>
      <c r="E34" s="33"/>
      <c r="G34" s="33" t="s">
        <v>87</v>
      </c>
    </row>
    <row r="35" ht="14.25" customHeight="1">
      <c r="B35" s="36">
        <v>20.0</v>
      </c>
      <c r="C35" s="36"/>
      <c r="E35" s="36"/>
      <c r="G35" s="36" t="s">
        <v>87</v>
      </c>
    </row>
    <row r="36" ht="14.25" customHeight="1">
      <c r="B36" s="126">
        <v>21.0</v>
      </c>
      <c r="C36" s="113"/>
      <c r="E36" s="113"/>
      <c r="G36" s="110">
        <f t="shared" ref="G36:G40" si="4">IF((E36-C36)*24&lt;=4,(E36-C36)*24,(E36-C36)*24-1)</f>
        <v>0</v>
      </c>
    </row>
    <row r="37" ht="14.25" customHeight="1">
      <c r="B37" s="126">
        <v>22.0</v>
      </c>
      <c r="C37" s="113"/>
      <c r="E37" s="113"/>
      <c r="G37" s="110">
        <f t="shared" si="4"/>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37">
        <v>26.0</v>
      </c>
      <c r="C41" s="37"/>
      <c r="E41" s="37"/>
      <c r="G41" s="37" t="s">
        <v>87</v>
      </c>
    </row>
    <row r="42" ht="14.25" customHeight="1">
      <c r="B42" s="41">
        <v>27.0</v>
      </c>
      <c r="C42" s="41"/>
      <c r="E42" s="41"/>
      <c r="G42" s="41" t="s">
        <v>87</v>
      </c>
    </row>
    <row r="43" ht="14.25" customHeight="1">
      <c r="B43" s="126">
        <v>28.0</v>
      </c>
      <c r="C43" s="113"/>
      <c r="E43" s="113"/>
      <c r="G43" s="110">
        <f>IF((E43-C43)*24&lt;=4,(E43-C43)*24,(E43-C43)*24-1)</f>
        <v>0</v>
      </c>
    </row>
    <row r="44" ht="14.25" customHeight="1">
      <c r="B44" s="77">
        <v>29.0</v>
      </c>
      <c r="C44" s="77"/>
      <c r="E44" s="77"/>
      <c r="G44" s="77" t="s">
        <v>87</v>
      </c>
    </row>
    <row r="45" ht="14.25" customHeight="1">
      <c r="B45" s="126">
        <v>30.0</v>
      </c>
      <c r="C45" s="113"/>
      <c r="E45" s="113"/>
      <c r="G45" s="110">
        <f>IF((E45-C45)*24&lt;=4,(E45-C45)*24,(E45-C45)*24-1)</f>
        <v>0</v>
      </c>
    </row>
    <row r="46" ht="15.75" customHeight="1"/>
    <row r="47" ht="14.25" customHeight="1">
      <c r="E47" s="115"/>
      <c r="G47" s="116">
        <f>SUMIF(G16:G46,"&lt;&gt;Vacaciones")+(COUNTIF(G16:G46,"Baja")+COUNTIF(G16:G46,"Vacaciones Anteriores")+(COUNTIF(G16:G46,"Medio Dia"))/2)*8</f>
        <v>0</v>
      </c>
    </row>
    <row r="48" ht="15.75" customHeight="1"/>
    <row r="49" ht="14.25" customHeight="1">
      <c r="G49" s="116">
        <f>('2022'!P40*8)/8</f>
        <v>160</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113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114</v>
      </c>
      <c r="G11" s="100"/>
      <c r="H11" s="101"/>
    </row>
    <row r="14" ht="14.25" customHeight="1">
      <c r="C14" s="107" t="s">
        <v>80</v>
      </c>
      <c r="E14" s="107" t="s">
        <v>81</v>
      </c>
      <c r="G14" s="108" t="s">
        <v>82</v>
      </c>
      <c r="I14" s="109" t="s">
        <v>83</v>
      </c>
    </row>
    <row r="15" ht="14.25" customHeight="1">
      <c r="B15" s="108" t="s">
        <v>84</v>
      </c>
      <c r="C15" s="107" t="s">
        <v>85</v>
      </c>
      <c r="E15" s="107" t="s">
        <v>86</v>
      </c>
      <c r="G15" s="110"/>
      <c r="I15" s="111">
        <f>'11'!I15-((G49-G47))/8</f>
        <v>-94</v>
      </c>
    </row>
    <row r="16" ht="14.25" customHeight="1">
      <c r="B16" s="126">
        <v>1.0</v>
      </c>
      <c r="C16" s="113"/>
      <c r="E16" s="113"/>
      <c r="G16" s="110">
        <f t="shared" ref="G16:G17" si="1">IF((E16-C16)*24&lt;=4,(E16-C16)*24,(E16-C16)*24-1)</f>
        <v>0</v>
      </c>
    </row>
    <row r="17" ht="14.25" customHeight="1">
      <c r="B17" s="126">
        <v>2.0</v>
      </c>
      <c r="C17" s="113"/>
      <c r="E17" s="113"/>
      <c r="G17" s="110">
        <f t="shared" si="1"/>
        <v>0</v>
      </c>
    </row>
    <row r="18" ht="14.25" customHeight="1">
      <c r="B18" s="25">
        <v>3.0</v>
      </c>
      <c r="C18" s="25"/>
      <c r="E18" s="25"/>
      <c r="G18" s="25" t="s">
        <v>87</v>
      </c>
    </row>
    <row r="19" ht="14.25" customHeight="1">
      <c r="B19" s="27">
        <v>4.0</v>
      </c>
      <c r="C19" s="27"/>
      <c r="E19" s="27"/>
      <c r="G19" s="27" t="s">
        <v>87</v>
      </c>
    </row>
    <row r="20" ht="14.25" customHeight="1">
      <c r="B20" s="126">
        <v>5.0</v>
      </c>
      <c r="C20" s="113"/>
      <c r="E20" s="113"/>
      <c r="G20" s="110">
        <f>IF((E20-C20)*24&lt;=4,(E20-C20)*24,(E20-C20)*24-1)</f>
        <v>0</v>
      </c>
    </row>
    <row r="21" ht="14.25" customHeight="1">
      <c r="B21" s="73">
        <v>6.0</v>
      </c>
      <c r="C21" s="73"/>
      <c r="E21" s="73"/>
      <c r="G21" s="73" t="s">
        <v>87</v>
      </c>
    </row>
    <row r="22" ht="14.25" customHeight="1">
      <c r="B22" s="126">
        <v>7.0</v>
      </c>
      <c r="C22" s="113"/>
      <c r="E22" s="113"/>
      <c r="G22" s="110">
        <f>IF((E22-C22)*24&lt;=4,(E22-C22)*24,(E22-C22)*24-1)</f>
        <v>0</v>
      </c>
    </row>
    <row r="23" ht="14.25" customHeight="1">
      <c r="B23" s="73">
        <v>8.0</v>
      </c>
      <c r="C23" s="73"/>
      <c r="E23" s="73"/>
      <c r="G23" s="73" t="s">
        <v>87</v>
      </c>
    </row>
    <row r="24" ht="14.25" customHeight="1">
      <c r="B24" s="126">
        <v>9.0</v>
      </c>
      <c r="C24" s="113"/>
      <c r="E24" s="113"/>
      <c r="G24" s="110">
        <f>IF((E24-C24)*24&lt;=4,(E24-C24)*24,(E24-C24)*24-1)</f>
        <v>0</v>
      </c>
    </row>
    <row r="25" ht="14.25" customHeight="1">
      <c r="B25" s="28">
        <v>10.0</v>
      </c>
      <c r="C25" s="28"/>
      <c r="E25" s="28"/>
      <c r="G25" s="28" t="s">
        <v>87</v>
      </c>
    </row>
    <row r="26" ht="14.25" customHeight="1">
      <c r="B26" s="32">
        <v>11.0</v>
      </c>
      <c r="C26" s="32"/>
      <c r="E26" s="32"/>
      <c r="G26" s="32" t="s">
        <v>87</v>
      </c>
    </row>
    <row r="27" ht="14.25" customHeight="1">
      <c r="B27" s="126">
        <v>12.0</v>
      </c>
      <c r="C27" s="113"/>
      <c r="E27" s="113"/>
      <c r="G27" s="110">
        <f t="shared" ref="G27:G31" si="2">IF((E27-C27)*24&lt;=4,(E27-C27)*24,(E27-C27)*24-1)</f>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126">
        <v>16.0</v>
      </c>
      <c r="C31" s="113"/>
      <c r="E31" s="113"/>
      <c r="G31" s="110">
        <f t="shared" si="2"/>
        <v>0</v>
      </c>
    </row>
    <row r="32" ht="14.25" customHeight="1">
      <c r="B32" s="33">
        <v>17.0</v>
      </c>
      <c r="C32" s="33"/>
      <c r="E32" s="33"/>
      <c r="G32" s="33" t="s">
        <v>87</v>
      </c>
    </row>
    <row r="33" ht="14.25" customHeight="1">
      <c r="B33" s="36">
        <v>18.0</v>
      </c>
      <c r="C33" s="36"/>
      <c r="E33" s="36"/>
      <c r="G33" s="36" t="s">
        <v>87</v>
      </c>
    </row>
    <row r="34" ht="14.25" customHeight="1">
      <c r="B34" s="126">
        <v>19.0</v>
      </c>
      <c r="C34" s="113"/>
      <c r="E34" s="113"/>
      <c r="G34" s="110">
        <f t="shared" ref="G34:G38" si="3">IF((E34-C34)*24&lt;=4,(E34-C34)*24,(E34-C34)*24-1)</f>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126">
        <v>23.0</v>
      </c>
      <c r="C38" s="113"/>
      <c r="E38" s="113"/>
      <c r="G38" s="110">
        <f t="shared" si="3"/>
        <v>0</v>
      </c>
    </row>
    <row r="39" ht="14.25" customHeight="1">
      <c r="B39" s="37">
        <v>24.0</v>
      </c>
      <c r="C39" s="37"/>
      <c r="E39" s="37"/>
      <c r="G39" s="37" t="s">
        <v>87</v>
      </c>
    </row>
    <row r="40" ht="14.25" customHeight="1">
      <c r="B40" s="78">
        <v>25.0</v>
      </c>
      <c r="C40" s="78"/>
      <c r="E40" s="78"/>
      <c r="G40" s="78" t="s">
        <v>87</v>
      </c>
    </row>
    <row r="41" ht="14.25" customHeight="1">
      <c r="B41" s="78">
        <v>26.0</v>
      </c>
      <c r="C41" s="78"/>
      <c r="E41" s="78"/>
      <c r="G41" s="78" t="s">
        <v>87</v>
      </c>
    </row>
    <row r="42" ht="14.25" customHeight="1">
      <c r="B42" s="126">
        <v>27.0</v>
      </c>
      <c r="C42" s="113"/>
      <c r="E42" s="113"/>
      <c r="G42" s="110">
        <f t="shared" ref="G42:G45" si="4">IF((E42-C42)*24&lt;=4,(E42-C42)*24,(E42-C42)*24-1)</f>
        <v>0</v>
      </c>
    </row>
    <row r="43" ht="14.25" customHeight="1">
      <c r="B43" s="126">
        <v>28.0</v>
      </c>
      <c r="C43" s="113"/>
      <c r="E43" s="113"/>
      <c r="G43" s="110">
        <f t="shared" si="4"/>
        <v>0</v>
      </c>
    </row>
    <row r="44" ht="14.25" customHeight="1">
      <c r="B44" s="126">
        <v>29.0</v>
      </c>
      <c r="C44" s="113"/>
      <c r="E44" s="113"/>
      <c r="G44" s="110">
        <f t="shared" si="4"/>
        <v>0</v>
      </c>
    </row>
    <row r="45" ht="14.25" customHeight="1">
      <c r="B45" s="126">
        <v>30.0</v>
      </c>
      <c r="C45" s="113"/>
      <c r="E45" s="113"/>
      <c r="G45" s="110">
        <f t="shared" si="4"/>
        <v>0</v>
      </c>
    </row>
    <row r="46" ht="14.25" customHeight="1">
      <c r="B46" s="37">
        <v>31.0</v>
      </c>
      <c r="C46" s="37"/>
      <c r="E46" s="37"/>
      <c r="G46" s="37" t="s">
        <v>87</v>
      </c>
    </row>
    <row r="47" ht="14.25" customHeight="1">
      <c r="E47" s="115"/>
      <c r="G47" s="116">
        <f>SUMIF(G16:G46,"&lt;&gt;Vacaciones")+(COUNTIF(G16:G46,"Baja")+COUNTIF(G16:G46,"Vacaciones Anteriores")+(COUNTIF(G16:G46,"Medio Dia"))/2)*8</f>
        <v>0</v>
      </c>
    </row>
    <row r="48" ht="15.75" customHeight="1"/>
    <row r="49" ht="14.25" customHeight="1">
      <c r="G49" s="116">
        <f>('2022'!X40*8)/8</f>
        <v>152</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115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79</v>
      </c>
      <c r="G11" s="100"/>
      <c r="H11" s="101"/>
    </row>
    <row r="14" ht="14.25" customHeight="1">
      <c r="C14" s="107" t="s">
        <v>80</v>
      </c>
      <c r="E14" s="107" t="s">
        <v>81</v>
      </c>
      <c r="G14" s="108" t="s">
        <v>82</v>
      </c>
      <c r="I14" s="109" t="s">
        <v>83</v>
      </c>
      <c r="J14" s="109"/>
    </row>
    <row r="15" ht="14.25" customHeight="1">
      <c r="B15" s="108" t="s">
        <v>84</v>
      </c>
      <c r="C15" s="107" t="s">
        <v>85</v>
      </c>
      <c r="E15" s="107" t="s">
        <v>86</v>
      </c>
      <c r="G15" s="110"/>
      <c r="I15" s="111">
        <f>'2022'!Z35-((G49-G47))/8</f>
        <v>29</v>
      </c>
    </row>
    <row r="16" ht="14.25" customHeight="1">
      <c r="B16" s="21">
        <v>1.0</v>
      </c>
      <c r="C16" s="21"/>
      <c r="E16" s="21"/>
      <c r="G16" s="21" t="s">
        <v>87</v>
      </c>
    </row>
    <row r="17" ht="14.25" customHeight="1">
      <c r="B17" s="27">
        <v>2.0</v>
      </c>
      <c r="C17" s="27"/>
      <c r="E17" s="27"/>
      <c r="G17" s="27" t="s">
        <v>87</v>
      </c>
    </row>
    <row r="18" ht="14.25" customHeight="1">
      <c r="B18" s="112">
        <v>3.0</v>
      </c>
      <c r="C18" s="113" t="s">
        <v>58</v>
      </c>
      <c r="E18" s="113" t="s">
        <v>58</v>
      </c>
      <c r="G18" s="110" t="s">
        <v>58</v>
      </c>
    </row>
    <row r="19" ht="14.25" customHeight="1">
      <c r="B19" s="112">
        <v>4.0</v>
      </c>
      <c r="C19" s="113" t="s">
        <v>58</v>
      </c>
      <c r="E19" s="113" t="s">
        <v>58</v>
      </c>
      <c r="G19" s="110" t="s">
        <v>58</v>
      </c>
    </row>
    <row r="20" ht="14.25" customHeight="1">
      <c r="B20" s="112">
        <v>5.0</v>
      </c>
      <c r="C20" s="113" t="s">
        <v>58</v>
      </c>
      <c r="E20" s="113" t="s">
        <v>58</v>
      </c>
      <c r="G20" s="110" t="s">
        <v>58</v>
      </c>
    </row>
    <row r="21" ht="14.25" customHeight="1">
      <c r="B21" s="16">
        <v>6.0</v>
      </c>
      <c r="C21" s="16"/>
      <c r="E21" s="16"/>
      <c r="G21" s="16" t="s">
        <v>87</v>
      </c>
    </row>
    <row r="22" ht="14.25" customHeight="1">
      <c r="B22" s="112">
        <v>7.0</v>
      </c>
      <c r="C22" s="113" t="s">
        <v>58</v>
      </c>
      <c r="E22" s="113" t="s">
        <v>58</v>
      </c>
      <c r="G22" s="110" t="s">
        <v>58</v>
      </c>
    </row>
    <row r="23" ht="14.25" customHeight="1">
      <c r="B23" s="28">
        <v>8.0</v>
      </c>
      <c r="C23" s="28"/>
      <c r="E23" s="28"/>
      <c r="G23" s="28" t="s">
        <v>87</v>
      </c>
    </row>
    <row r="24" ht="14.25" customHeight="1">
      <c r="B24" s="32">
        <v>9.0</v>
      </c>
      <c r="C24" s="32"/>
      <c r="E24" s="32"/>
      <c r="G24" s="32" t="s">
        <v>87</v>
      </c>
    </row>
    <row r="25" ht="14.25" customHeight="1">
      <c r="B25" s="112">
        <v>10.0</v>
      </c>
      <c r="C25" s="114">
        <v>0.3333333333333333</v>
      </c>
      <c r="E25" s="114">
        <v>0.7083333333333334</v>
      </c>
      <c r="G25" s="110">
        <f t="shared" ref="G25:G29" si="1">IF((E25-C25)*24&lt;=4,(E25-C25)*24,(E25-C25)*24-1)</f>
        <v>8</v>
      </c>
    </row>
    <row r="26" ht="14.25" customHeight="1">
      <c r="B26" s="112">
        <v>11.0</v>
      </c>
      <c r="C26" s="114">
        <v>0.3333333333333333</v>
      </c>
      <c r="E26" s="114">
        <v>0.7083333333333334</v>
      </c>
      <c r="G26" s="110">
        <f t="shared" si="1"/>
        <v>8</v>
      </c>
    </row>
    <row r="27" ht="14.25" customHeight="1">
      <c r="B27" s="112">
        <v>12.0</v>
      </c>
      <c r="C27" s="114">
        <v>0.3333333333333333</v>
      </c>
      <c r="E27" s="114">
        <v>0.7083333333333334</v>
      </c>
      <c r="G27" s="110">
        <f t="shared" si="1"/>
        <v>8</v>
      </c>
    </row>
    <row r="28" ht="14.25" customHeight="1">
      <c r="B28" s="112">
        <v>13.0</v>
      </c>
      <c r="C28" s="114">
        <v>0.3333333333333333</v>
      </c>
      <c r="E28" s="114">
        <v>0.7083333333333334</v>
      </c>
      <c r="G28" s="110">
        <f t="shared" si="1"/>
        <v>8</v>
      </c>
    </row>
    <row r="29" ht="14.25" customHeight="1">
      <c r="B29" s="112">
        <v>14.0</v>
      </c>
      <c r="C29" s="114">
        <v>0.3333333333333333</v>
      </c>
      <c r="E29" s="114">
        <v>0.7083333333333334</v>
      </c>
      <c r="G29" s="110">
        <f t="shared" si="1"/>
        <v>8</v>
      </c>
    </row>
    <row r="30" ht="14.25" customHeight="1">
      <c r="B30" s="33">
        <v>15.0</v>
      </c>
      <c r="C30" s="33"/>
      <c r="E30" s="33"/>
      <c r="G30" s="33" t="s">
        <v>87</v>
      </c>
    </row>
    <row r="31" ht="14.25" customHeight="1">
      <c r="B31" s="36">
        <v>16.0</v>
      </c>
      <c r="C31" s="36"/>
      <c r="E31" s="36"/>
      <c r="G31" s="36" t="s">
        <v>87</v>
      </c>
    </row>
    <row r="32" ht="14.25" customHeight="1">
      <c r="B32" s="112">
        <v>17.0</v>
      </c>
      <c r="C32" s="114">
        <v>0.3333333333333333</v>
      </c>
      <c r="E32" s="114">
        <v>0.7083333333333334</v>
      </c>
      <c r="G32" s="110">
        <f t="shared" ref="G32:G36" si="2">IF((E32-C32)*24&lt;=4,(E32-C32)*24,(E32-C32)*24-1)</f>
        <v>8</v>
      </c>
    </row>
    <row r="33" ht="14.25" customHeight="1">
      <c r="B33" s="112">
        <v>18.0</v>
      </c>
      <c r="C33" s="114">
        <v>0.3333333333333333</v>
      </c>
      <c r="E33" s="114">
        <v>0.7083333333333334</v>
      </c>
      <c r="G33" s="110">
        <f t="shared" si="2"/>
        <v>8</v>
      </c>
    </row>
    <row r="34" ht="14.25" customHeight="1">
      <c r="B34" s="112">
        <v>19.0</v>
      </c>
      <c r="C34" s="114">
        <v>0.3333333333333333</v>
      </c>
      <c r="E34" s="114">
        <v>0.7083333333333334</v>
      </c>
      <c r="G34" s="110">
        <f t="shared" si="2"/>
        <v>8</v>
      </c>
    </row>
    <row r="35" ht="14.25" customHeight="1">
      <c r="B35" s="112">
        <v>20.0</v>
      </c>
      <c r="C35" s="114">
        <v>0.3333333333333333</v>
      </c>
      <c r="E35" s="114">
        <v>0.7083333333333334</v>
      </c>
      <c r="G35" s="110">
        <f t="shared" si="2"/>
        <v>8</v>
      </c>
    </row>
    <row r="36" ht="14.25" customHeight="1">
      <c r="B36" s="112">
        <v>21.0</v>
      </c>
      <c r="C36" s="114">
        <v>0.3333333333333333</v>
      </c>
      <c r="E36" s="114">
        <v>0.7083333333333334</v>
      </c>
      <c r="G36" s="110">
        <f t="shared" si="2"/>
        <v>8</v>
      </c>
    </row>
    <row r="37" ht="14.25" customHeight="1">
      <c r="B37" s="33">
        <v>22.0</v>
      </c>
      <c r="C37" s="33"/>
      <c r="E37" s="33"/>
      <c r="G37" s="33" t="s">
        <v>87</v>
      </c>
    </row>
    <row r="38" ht="14.25" customHeight="1">
      <c r="B38" s="36">
        <v>23.0</v>
      </c>
      <c r="C38" s="36"/>
      <c r="E38" s="36"/>
      <c r="G38" s="36" t="s">
        <v>87</v>
      </c>
    </row>
    <row r="39" ht="14.25" customHeight="1">
      <c r="B39" s="112">
        <v>24.0</v>
      </c>
      <c r="C39" s="114">
        <v>0.3333333333333333</v>
      </c>
      <c r="E39" s="114">
        <v>0.7083333333333334</v>
      </c>
      <c r="G39" s="110">
        <f t="shared" ref="G39:G43" si="3">IF((E39-C39)*24&lt;=4,(E39-C39)*24,(E39-C39)*24-1)</f>
        <v>8</v>
      </c>
    </row>
    <row r="40" ht="14.25" customHeight="1">
      <c r="B40" s="112">
        <v>25.0</v>
      </c>
      <c r="C40" s="114">
        <v>0.3333333333333333</v>
      </c>
      <c r="E40" s="114">
        <v>0.7083333333333334</v>
      </c>
      <c r="G40" s="110">
        <f t="shared" si="3"/>
        <v>8</v>
      </c>
    </row>
    <row r="41" ht="14.25" customHeight="1">
      <c r="B41" s="112">
        <v>26.0</v>
      </c>
      <c r="C41" s="114">
        <v>0.3333333333333333</v>
      </c>
      <c r="E41" s="114">
        <v>0.7083333333333334</v>
      </c>
      <c r="G41" s="110">
        <f t="shared" si="3"/>
        <v>8</v>
      </c>
    </row>
    <row r="42" ht="14.25" customHeight="1">
      <c r="B42" s="112">
        <v>27.0</v>
      </c>
      <c r="C42" s="114">
        <v>0.3333333333333333</v>
      </c>
      <c r="E42" s="114">
        <v>0.7083333333333334</v>
      </c>
      <c r="G42" s="110">
        <f t="shared" si="3"/>
        <v>8</v>
      </c>
    </row>
    <row r="43" ht="14.25" customHeight="1">
      <c r="B43" s="112">
        <v>28.0</v>
      </c>
      <c r="C43" s="114">
        <v>0.3333333333333333</v>
      </c>
      <c r="E43" s="114">
        <v>0.7083333333333334</v>
      </c>
      <c r="G43" s="110">
        <f t="shared" si="3"/>
        <v>8</v>
      </c>
    </row>
    <row r="44" ht="14.25" customHeight="1">
      <c r="B44" s="37">
        <v>29.0</v>
      </c>
      <c r="C44" s="37"/>
      <c r="E44" s="37"/>
      <c r="G44" s="37" t="s">
        <v>87</v>
      </c>
    </row>
    <row r="45" ht="14.25" customHeight="1">
      <c r="B45" s="41">
        <v>30.0</v>
      </c>
      <c r="C45" s="41"/>
      <c r="E45" s="41"/>
      <c r="G45" s="41" t="s">
        <v>87</v>
      </c>
    </row>
    <row r="46" ht="14.25" customHeight="1">
      <c r="B46" s="112">
        <v>31.0</v>
      </c>
      <c r="C46" s="114">
        <v>0.3333333333333333</v>
      </c>
      <c r="E46" s="114">
        <v>0.7083333333333334</v>
      </c>
      <c r="G46" s="110">
        <f>IF((E46-C46)*24&lt;=4,(E46-C46)*24,(E46-C46)*24-1)</f>
        <v>8</v>
      </c>
    </row>
    <row r="47" ht="14.25" customHeight="1">
      <c r="E47" s="115"/>
      <c r="G47" s="116">
        <f>SUMIF(G16:G46,"&lt;&gt;Vacaciones")+(COUNTIF(G16:G46,"Baja")+COUNTIF(G16:G46,"Vacaciones Anteriores")+(COUNTIF(G16:G46,"Medio Dia"))/2)*8</f>
        <v>160</v>
      </c>
    </row>
    <row r="48" ht="14.25" customHeight="1">
      <c r="G48" s="117">
        <v>0.0</v>
      </c>
    </row>
    <row r="49" ht="14.25" customHeight="1">
      <c r="G49" s="116">
        <f>('2022'!H11*8)/8</f>
        <v>160</v>
      </c>
      <c r="I49" s="111"/>
    </row>
    <row r="50" ht="15.75" customHeight="1"/>
    <row r="51" ht="14.25" customHeight="1">
      <c r="B51" s="118" t="s">
        <v>88</v>
      </c>
      <c r="E51" s="119" t="s">
        <v>89</v>
      </c>
    </row>
    <row r="52" ht="15.75" customHeight="1"/>
    <row r="53" ht="15.75" customHeight="1"/>
    <row r="54" ht="14.25" customHeight="1">
      <c r="B54" s="118" t="s">
        <v>90</v>
      </c>
      <c r="C54" s="120">
        <v>31.0</v>
      </c>
      <c r="D54" s="121" t="s">
        <v>91</v>
      </c>
      <c r="E54" s="122" t="s">
        <v>92</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94</v>
      </c>
      <c r="G11" s="100"/>
      <c r="H11" s="101"/>
    </row>
    <row r="14" ht="14.25" customHeight="1">
      <c r="C14" s="107" t="s">
        <v>80</v>
      </c>
      <c r="E14" s="107" t="s">
        <v>81</v>
      </c>
      <c r="G14" s="108" t="s">
        <v>82</v>
      </c>
      <c r="I14" s="109" t="s">
        <v>83</v>
      </c>
    </row>
    <row r="15" ht="14.25" customHeight="1">
      <c r="B15" s="108" t="s">
        <v>84</v>
      </c>
      <c r="C15" s="107" t="s">
        <v>85</v>
      </c>
      <c r="E15" s="107" t="s">
        <v>86</v>
      </c>
      <c r="G15" s="110"/>
      <c r="I15" s="111">
        <f>'1'!I15-((G49-G47))/8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40"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IF((E43-C43)*24&lt;=4,(E43-C43)*24,(E43-C43)*24-1)</f>
        <v>8</v>
      </c>
    </row>
    <row r="44" ht="14.25" customHeight="1">
      <c r="C44" s="118"/>
      <c r="D44" s="118"/>
      <c r="E44" s="118"/>
    </row>
    <row r="45" ht="14.25" customHeight="1">
      <c r="C45" s="118"/>
      <c r="D45" s="118"/>
      <c r="E45" s="118"/>
    </row>
    <row r="46" ht="14.25" customHeight="1">
      <c r="E46" s="115"/>
    </row>
    <row r="47" ht="14.25" customHeight="1">
      <c r="G47" s="116">
        <f>SUMIF(G16:G46,"&lt;&gt;Vacaciones")+(COUNTIF(G16:G46,"Baja")+COUNTIF(G16:G46,"Vacaciones Anteriores")+(COUNTIF(G16:G46,"Medio Dia"))/2)*8</f>
        <v>160</v>
      </c>
    </row>
    <row r="48" ht="15.75" customHeight="1"/>
    <row r="49" ht="14.25" customHeight="1">
      <c r="G49" s="116">
        <f>('2022'!P11*8)/8</f>
        <v>160</v>
      </c>
      <c r="I49" s="111"/>
    </row>
    <row r="50" ht="15.75" customHeight="1"/>
    <row r="51" ht="14.25" customHeight="1">
      <c r="B51" s="118" t="s">
        <v>88</v>
      </c>
      <c r="E51" s="119" t="s">
        <v>89</v>
      </c>
    </row>
    <row r="52" ht="15.75" customHeight="1"/>
    <row r="53" ht="15.75" customHeight="1"/>
    <row r="54" ht="14.25" customHeight="1">
      <c r="B54" s="118" t="s">
        <v>90</v>
      </c>
      <c r="C54" s="120">
        <v>28.0</v>
      </c>
      <c r="D54" s="121" t="s">
        <v>91</v>
      </c>
      <c r="E54" s="122" t="s">
        <v>95</v>
      </c>
      <c r="F54" s="123" t="s">
        <v>91</v>
      </c>
      <c r="G54" s="124">
        <v>2022.0</v>
      </c>
    </row>
    <row r="55" ht="15.75" customHeight="1"/>
    <row r="56" ht="15.75" customHeight="1"/>
    <row r="57" ht="14.25" customHeight="1">
      <c r="B57" s="127"/>
      <c r="C57" s="127"/>
      <c r="D57" s="127"/>
      <c r="E57" s="127"/>
      <c r="F57" s="127"/>
      <c r="G57" s="127"/>
      <c r="H57" s="127"/>
    </row>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96</v>
      </c>
      <c r="G11" s="100"/>
      <c r="H11" s="101"/>
    </row>
    <row r="14" ht="14.25" customHeight="1">
      <c r="C14" s="107" t="s">
        <v>80</v>
      </c>
      <c r="E14" s="107" t="s">
        <v>81</v>
      </c>
      <c r="G14" s="108" t="s">
        <v>82</v>
      </c>
      <c r="I14" s="109" t="s">
        <v>83</v>
      </c>
    </row>
    <row r="15" ht="14.25" customHeight="1">
      <c r="B15" s="108" t="s">
        <v>84</v>
      </c>
      <c r="C15" s="107" t="s">
        <v>85</v>
      </c>
      <c r="E15" s="107" t="s">
        <v>86</v>
      </c>
      <c r="G15" s="110"/>
      <c r="I15" s="111">
        <f>'2'!I15-((G49-G47))/8</f>
        <v>29</v>
      </c>
    </row>
    <row r="16" ht="14.25" customHeight="1">
      <c r="B16" s="126">
        <v>1.0</v>
      </c>
      <c r="C16" s="114">
        <v>0.3333333333333333</v>
      </c>
      <c r="E16" s="114">
        <v>0.7083333333333334</v>
      </c>
      <c r="G16" s="110">
        <f t="shared" ref="G16:G19"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25">
        <v>5.0</v>
      </c>
      <c r="C20" s="25"/>
      <c r="E20" s="25"/>
      <c r="G20" s="25" t="s">
        <v>87</v>
      </c>
    </row>
    <row r="21" ht="14.25" customHeight="1">
      <c r="B21" s="27">
        <v>6.0</v>
      </c>
      <c r="C21" s="27"/>
      <c r="E21" s="27"/>
      <c r="G21" s="27" t="s">
        <v>87</v>
      </c>
    </row>
    <row r="22" ht="14.25" customHeight="1">
      <c r="B22" s="126">
        <v>7.0</v>
      </c>
      <c r="C22" s="114">
        <v>0.3333333333333333</v>
      </c>
      <c r="E22" s="114">
        <v>0.7083333333333334</v>
      </c>
      <c r="G22" s="110">
        <f t="shared" ref="G22:G26" si="2">IF((E22-C22)*24&lt;=4,(E22-C22)*24,(E22-C22)*24-1)</f>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28">
        <v>12.0</v>
      </c>
      <c r="C27" s="28"/>
      <c r="E27" s="28"/>
      <c r="G27" s="28" t="s">
        <v>87</v>
      </c>
    </row>
    <row r="28" ht="14.25" customHeight="1">
      <c r="B28" s="32">
        <v>13.0</v>
      </c>
      <c r="C28" s="32"/>
      <c r="E28" s="32"/>
      <c r="G28" s="32" t="s">
        <v>87</v>
      </c>
    </row>
    <row r="29" ht="14.25" customHeight="1">
      <c r="B29" s="126">
        <v>14.0</v>
      </c>
      <c r="C29" s="114">
        <v>0.3333333333333333</v>
      </c>
      <c r="E29" s="114">
        <v>0.7083333333333334</v>
      </c>
      <c r="G29" s="110">
        <f t="shared" ref="G29:G33" si="3">IF((E29-C29)*24&lt;=4,(E29-C29)*24,(E29-C29)*24-1)</f>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33">
        <v>19.0</v>
      </c>
      <c r="C34" s="33"/>
      <c r="E34" s="33"/>
      <c r="G34" s="33" t="s">
        <v>87</v>
      </c>
    </row>
    <row r="35" ht="14.25" customHeight="1">
      <c r="B35" s="36">
        <v>20.0</v>
      </c>
      <c r="C35" s="36"/>
      <c r="E35" s="36"/>
      <c r="G35" s="36" t="s">
        <v>87</v>
      </c>
    </row>
    <row r="36" ht="14.25" customHeight="1">
      <c r="B36" s="126">
        <v>21.0</v>
      </c>
      <c r="C36" s="114">
        <v>0.3333333333333333</v>
      </c>
      <c r="E36" s="114">
        <v>0.7083333333333334</v>
      </c>
      <c r="G36" s="110">
        <f t="shared" ref="G36:G39" si="4">IF((E36-C36)*24&lt;=4,(E36-C36)*24,(E36-C36)*24-1)</f>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126">
        <v>25.0</v>
      </c>
      <c r="C40" s="113" t="s">
        <v>58</v>
      </c>
      <c r="E40" s="113" t="s">
        <v>58</v>
      </c>
      <c r="G40" s="110" t="s">
        <v>58</v>
      </c>
    </row>
    <row r="41" ht="14.25" customHeight="1">
      <c r="B41" s="37">
        <v>26.0</v>
      </c>
      <c r="C41" s="37"/>
      <c r="E41" s="37"/>
      <c r="G41" s="37" t="s">
        <v>87</v>
      </c>
    </row>
    <row r="42" ht="14.25" customHeight="1">
      <c r="B42" s="41">
        <v>27.0</v>
      </c>
      <c r="C42" s="41"/>
      <c r="E42" s="41"/>
      <c r="G42" s="41" t="s">
        <v>87</v>
      </c>
    </row>
    <row r="43" ht="14.25" customHeight="1">
      <c r="B43" s="126">
        <v>28.0</v>
      </c>
      <c r="C43" s="114">
        <v>0.3333333333333333</v>
      </c>
      <c r="E43" s="114">
        <v>0.7083333333333334</v>
      </c>
      <c r="G43" s="110">
        <f t="shared" ref="G43:G46" si="5">IF((E43-C43)*24&lt;=4,(E43-C43)*24,(E43-C43)*24-1)</f>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184</v>
      </c>
    </row>
    <row r="48" ht="15.75" customHeight="1"/>
    <row r="49" ht="14.25" customHeight="1">
      <c r="G49" s="116">
        <f>('2022'!X11*8)/8</f>
        <v>184</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97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98</v>
      </c>
      <c r="G11" s="100"/>
      <c r="H11" s="101"/>
    </row>
    <row r="14" ht="14.25" customHeight="1">
      <c r="C14" s="107" t="s">
        <v>80</v>
      </c>
      <c r="E14" s="107" t="s">
        <v>81</v>
      </c>
      <c r="G14" s="108" t="s">
        <v>82</v>
      </c>
      <c r="I14" s="109" t="s">
        <v>83</v>
      </c>
    </row>
    <row r="15" ht="14.25" customHeight="1">
      <c r="B15" s="108" t="s">
        <v>84</v>
      </c>
      <c r="C15" s="107" t="s">
        <v>85</v>
      </c>
      <c r="E15" s="107" t="s">
        <v>86</v>
      </c>
      <c r="G15" s="110"/>
      <c r="I15" s="111">
        <f>'3'!I15-((G49-G47))/8</f>
        <v>29</v>
      </c>
    </row>
    <row r="16" ht="14.25" customHeight="1">
      <c r="B16" s="126">
        <v>1.0</v>
      </c>
      <c r="C16" s="114">
        <v>0.3333333333333333</v>
      </c>
      <c r="E16" s="114">
        <v>0.7083333333333334</v>
      </c>
      <c r="G16" s="110">
        <f>IF((E16-C16)*24&lt;=4,(E16-C16)*24,(E16-C16)*24-1)</f>
        <v>8</v>
      </c>
    </row>
    <row r="17" ht="14.25" customHeight="1">
      <c r="B17" s="25">
        <v>2.0</v>
      </c>
      <c r="C17" s="25"/>
      <c r="E17" s="25"/>
      <c r="G17" s="25" t="s">
        <v>87</v>
      </c>
    </row>
    <row r="18" ht="14.25" customHeight="1">
      <c r="B18" s="27">
        <v>3.0</v>
      </c>
      <c r="C18" s="27"/>
      <c r="E18" s="27"/>
      <c r="G18" s="27" t="s">
        <v>87</v>
      </c>
    </row>
    <row r="19" ht="14.25" customHeight="1">
      <c r="B19" s="126">
        <v>4.0</v>
      </c>
      <c r="C19" s="114">
        <v>0.3333333333333333</v>
      </c>
      <c r="E19" s="114">
        <v>0.7083333333333334</v>
      </c>
      <c r="G19" s="110">
        <f t="shared" ref="G19:G23" si="1">IF((E19-C19)*24&lt;=4,(E19-C19)*24,(E19-C19)*24-1)</f>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126">
        <v>7.0</v>
      </c>
      <c r="C22" s="114">
        <v>0.3333333333333333</v>
      </c>
      <c r="E22" s="114">
        <v>0.7083333333333334</v>
      </c>
      <c r="G22" s="110">
        <f t="shared" si="1"/>
        <v>8</v>
      </c>
    </row>
    <row r="23" ht="14.25" customHeight="1">
      <c r="B23" s="126">
        <v>8.0</v>
      </c>
      <c r="C23" s="114">
        <v>0.3333333333333333</v>
      </c>
      <c r="E23" s="114">
        <v>0.7083333333333334</v>
      </c>
      <c r="G23" s="110">
        <f t="shared" si="1"/>
        <v>8</v>
      </c>
    </row>
    <row r="24" ht="14.25" customHeight="1">
      <c r="B24" s="28">
        <v>9.0</v>
      </c>
      <c r="C24" s="28"/>
      <c r="E24" s="28"/>
      <c r="G24" s="28" t="s">
        <v>87</v>
      </c>
    </row>
    <row r="25" ht="14.25" customHeight="1">
      <c r="B25" s="32">
        <v>10.0</v>
      </c>
      <c r="C25" s="32"/>
      <c r="E25" s="32"/>
      <c r="G25" s="32" t="s">
        <v>87</v>
      </c>
    </row>
    <row r="26" ht="14.25" customHeight="1">
      <c r="B26" s="126">
        <v>11.0</v>
      </c>
      <c r="C26" s="114">
        <v>0.3333333333333333</v>
      </c>
      <c r="E26" s="114">
        <v>0.7083333333333334</v>
      </c>
      <c r="G26" s="110">
        <f t="shared" ref="G26:G28" si="2">IF((E26-C26)*24&lt;=4,(E26-C26)*24,(E26-C26)*24-1)</f>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52">
        <v>14.0</v>
      </c>
      <c r="C29" s="52"/>
      <c r="E29" s="52"/>
      <c r="G29" s="52" t="s">
        <v>87</v>
      </c>
    </row>
    <row r="30" ht="14.25" customHeight="1">
      <c r="B30" s="16">
        <v>15.0</v>
      </c>
      <c r="C30" s="16"/>
      <c r="E30" s="16"/>
      <c r="G30" s="16" t="s">
        <v>87</v>
      </c>
    </row>
    <row r="31" ht="14.25" customHeight="1">
      <c r="B31" s="33">
        <v>16.0</v>
      </c>
      <c r="C31" s="33"/>
      <c r="E31" s="33"/>
      <c r="G31" s="33" t="s">
        <v>87</v>
      </c>
    </row>
    <row r="32" ht="14.25" customHeight="1">
      <c r="B32" s="36">
        <v>17.0</v>
      </c>
      <c r="C32" s="36"/>
      <c r="E32" s="36"/>
      <c r="G32" s="36" t="s">
        <v>87</v>
      </c>
    </row>
    <row r="33" ht="14.25" customHeight="1">
      <c r="B33" s="52">
        <v>18.0</v>
      </c>
      <c r="C33" s="52"/>
      <c r="E33" s="52"/>
      <c r="G33" s="52" t="s">
        <v>87</v>
      </c>
    </row>
    <row r="34" ht="14.25" customHeight="1">
      <c r="B34" s="126">
        <v>19.0</v>
      </c>
      <c r="C34" s="114">
        <v>0.3333333333333333</v>
      </c>
      <c r="E34" s="114">
        <v>0.7083333333333334</v>
      </c>
      <c r="G34" s="110">
        <f t="shared" ref="G34:G37" si="3">IF((E34-C34)*24&lt;=4,(E34-C34)*24,(E34-C34)*24-1)</f>
        <v>8</v>
      </c>
    </row>
    <row r="35" ht="14.25" customHeight="1">
      <c r="B35" s="126">
        <v>20.0</v>
      </c>
      <c r="C35" s="114">
        <v>0.3333333333333333</v>
      </c>
      <c r="E35" s="114">
        <v>0.7083333333333334</v>
      </c>
      <c r="G35" s="110">
        <f t="shared" si="3"/>
        <v>8</v>
      </c>
    </row>
    <row r="36" ht="14.25" customHeight="1">
      <c r="B36" s="126">
        <v>21.0</v>
      </c>
      <c r="C36" s="114">
        <v>0.3333333333333333</v>
      </c>
      <c r="E36" s="114">
        <v>0.7083333333333334</v>
      </c>
      <c r="G36" s="110">
        <f t="shared" si="3"/>
        <v>8</v>
      </c>
    </row>
    <row r="37" ht="14.25" customHeight="1">
      <c r="B37" s="126">
        <v>22.0</v>
      </c>
      <c r="C37" s="114">
        <v>0.3333333333333333</v>
      </c>
      <c r="E37" s="114">
        <v>0.7083333333333334</v>
      </c>
      <c r="G37" s="110">
        <f t="shared" si="3"/>
        <v>8</v>
      </c>
    </row>
    <row r="38" ht="14.25" customHeight="1">
      <c r="B38" s="37">
        <v>23.0</v>
      </c>
      <c r="C38" s="37"/>
      <c r="E38" s="37"/>
      <c r="G38" s="37" t="s">
        <v>87</v>
      </c>
    </row>
    <row r="39" ht="14.25" customHeight="1">
      <c r="B39" s="41">
        <v>24.0</v>
      </c>
      <c r="C39" s="41"/>
      <c r="E39" s="41"/>
      <c r="G39" s="41" t="s">
        <v>87</v>
      </c>
    </row>
    <row r="40" ht="14.25" customHeight="1">
      <c r="B40" s="126">
        <v>25.0</v>
      </c>
      <c r="C40" s="114">
        <v>0.3333333333333333</v>
      </c>
      <c r="E40" s="114">
        <v>0.7083333333333334</v>
      </c>
      <c r="G40" s="110">
        <f t="shared" ref="G40:G44" si="4">IF((E40-C40)*24&lt;=4,(E40-C40)*24,(E40-C40)*24-1)</f>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126">
        <v>28.0</v>
      </c>
      <c r="C43" s="114">
        <v>0.3333333333333333</v>
      </c>
      <c r="E43" s="114">
        <v>0.7083333333333334</v>
      </c>
      <c r="G43" s="110">
        <f t="shared" si="4"/>
        <v>8</v>
      </c>
    </row>
    <row r="44" ht="14.25" customHeight="1">
      <c r="B44" s="126">
        <v>29.0</v>
      </c>
      <c r="C44" s="114">
        <v>0.3333333333333333</v>
      </c>
      <c r="E44" s="114">
        <v>0.7083333333333334</v>
      </c>
      <c r="G44" s="110">
        <f t="shared" si="4"/>
        <v>8</v>
      </c>
    </row>
    <row r="45" ht="14.25" customHeight="1">
      <c r="B45" s="54">
        <v>30.0</v>
      </c>
      <c r="C45" s="54"/>
      <c r="E45" s="54"/>
      <c r="G45" s="54" t="s">
        <v>87</v>
      </c>
    </row>
    <row r="46" ht="14.25" customHeight="1">
      <c r="C46" s="118"/>
      <c r="D46" s="118"/>
      <c r="E46" s="118"/>
    </row>
    <row r="47" ht="14.25" customHeight="1">
      <c r="E47" s="115"/>
      <c r="G47" s="116">
        <f>SUMIF(G16:G46,"&lt;&gt;Vacaciones")+(COUNTIF(G16:G46,"Baja")+COUNTIF(G16:G46,"Vacaciones Anteriores")+(COUNTIF(G16:G46,"Medio Dia"))/2)*8</f>
        <v>144</v>
      </c>
    </row>
    <row r="48" ht="15.75" customHeight="1"/>
    <row r="49" ht="14.25" customHeight="1">
      <c r="G49" s="116">
        <f>('2022'!H21*8)/8</f>
        <v>144</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99</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c r="L2" s="92"/>
      <c r="M2" s="92"/>
      <c r="N2" s="92"/>
    </row>
    <row r="3" ht="14.25" customHeight="1">
      <c r="J3" s="93"/>
      <c r="K3" s="91" t="s">
        <v>61</v>
      </c>
      <c r="L3" s="92"/>
      <c r="M3" s="92"/>
      <c r="N3" s="92"/>
    </row>
    <row r="4" ht="14.25" customHeight="1">
      <c r="J4" s="94"/>
      <c r="K4" s="91" t="s">
        <v>62</v>
      </c>
      <c r="L4" s="92"/>
      <c r="M4" s="92"/>
      <c r="N4" s="92"/>
    </row>
    <row r="5" ht="15.0" customHeight="1">
      <c r="J5" s="95"/>
      <c r="K5" s="92"/>
      <c r="L5" s="92"/>
      <c r="M5" s="92"/>
      <c r="N5" s="92"/>
    </row>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100</v>
      </c>
      <c r="G11" s="100"/>
      <c r="H11" s="101"/>
    </row>
    <row r="14" ht="14.25" customHeight="1">
      <c r="C14" s="107" t="s">
        <v>80</v>
      </c>
      <c r="E14" s="107" t="s">
        <v>81</v>
      </c>
      <c r="G14" s="108" t="s">
        <v>82</v>
      </c>
      <c r="I14" s="109" t="s">
        <v>83</v>
      </c>
    </row>
    <row r="15" ht="14.25" customHeight="1">
      <c r="B15" s="108" t="s">
        <v>84</v>
      </c>
      <c r="C15" s="107" t="s">
        <v>85</v>
      </c>
      <c r="E15" s="107" t="s">
        <v>86</v>
      </c>
      <c r="G15" s="110"/>
      <c r="I15" s="111">
        <f>'4'!I15-((G49-G47))/8</f>
        <v>29</v>
      </c>
    </row>
    <row r="16" ht="14.25" customHeight="1">
      <c r="B16" s="51">
        <v>1.0</v>
      </c>
      <c r="C16" s="51"/>
      <c r="E16" s="51"/>
      <c r="G16" s="51" t="s">
        <v>87</v>
      </c>
    </row>
    <row r="17" ht="14.25" customHeight="1">
      <c r="B17" s="126">
        <v>2.0</v>
      </c>
      <c r="C17" s="114">
        <v>0.3333333333333333</v>
      </c>
      <c r="E17" s="114">
        <v>0.7083333333333334</v>
      </c>
      <c r="G17" s="110">
        <f t="shared" ref="G17:G21" si="1">IF((E17-C17)*24&lt;=4,(E17-C17)*24,(E17-C17)*24-1)</f>
        <v>8</v>
      </c>
    </row>
    <row r="18" ht="14.25" customHeight="1">
      <c r="B18" s="126">
        <v>3.0</v>
      </c>
      <c r="C18" s="114">
        <v>0.3333333333333333</v>
      </c>
      <c r="E18" s="114">
        <v>0.7083333333333334</v>
      </c>
      <c r="G18" s="110">
        <f t="shared" si="1"/>
        <v>8</v>
      </c>
    </row>
    <row r="19" ht="14.25" customHeight="1">
      <c r="B19" s="126">
        <v>4.0</v>
      </c>
      <c r="C19" s="114">
        <v>0.3333333333333333</v>
      </c>
      <c r="E19" s="114">
        <v>0.7083333333333334</v>
      </c>
      <c r="G19" s="110">
        <f t="shared" si="1"/>
        <v>8</v>
      </c>
    </row>
    <row r="20" ht="14.25" customHeight="1">
      <c r="B20" s="126">
        <v>5.0</v>
      </c>
      <c r="C20" s="114">
        <v>0.3333333333333333</v>
      </c>
      <c r="E20" s="114">
        <v>0.7083333333333334</v>
      </c>
      <c r="G20" s="110">
        <f t="shared" si="1"/>
        <v>8</v>
      </c>
    </row>
    <row r="21" ht="14.25" customHeight="1">
      <c r="B21" s="126">
        <v>6.0</v>
      </c>
      <c r="C21" s="114">
        <v>0.3333333333333333</v>
      </c>
      <c r="E21" s="114">
        <v>0.7083333333333334</v>
      </c>
      <c r="G21" s="110">
        <f t="shared" si="1"/>
        <v>8</v>
      </c>
    </row>
    <row r="22" ht="14.25" customHeight="1">
      <c r="B22" s="28">
        <v>7.0</v>
      </c>
      <c r="C22" s="28"/>
      <c r="E22" s="28"/>
      <c r="G22" s="28" t="s">
        <v>87</v>
      </c>
    </row>
    <row r="23" ht="14.25" customHeight="1">
      <c r="B23" s="32">
        <v>8.0</v>
      </c>
      <c r="C23" s="32"/>
      <c r="E23" s="32"/>
      <c r="G23" s="32" t="s">
        <v>87</v>
      </c>
    </row>
    <row r="24" ht="14.25" customHeight="1">
      <c r="B24" s="126">
        <v>9.0</v>
      </c>
      <c r="C24" s="114">
        <v>0.3333333333333333</v>
      </c>
      <c r="E24" s="114">
        <v>0.7083333333333334</v>
      </c>
      <c r="G24" s="110">
        <f t="shared" ref="G24:G28" si="2">IF((E24-C24)*24&lt;=4,(E24-C24)*24,(E24-C24)*24-1)</f>
        <v>8</v>
      </c>
    </row>
    <row r="25" ht="14.25" customHeight="1">
      <c r="B25" s="126">
        <v>10.0</v>
      </c>
      <c r="C25" s="114">
        <v>0.3333333333333333</v>
      </c>
      <c r="E25" s="114">
        <v>0.7083333333333334</v>
      </c>
      <c r="G25" s="110">
        <f t="shared" si="2"/>
        <v>8</v>
      </c>
    </row>
    <row r="26" ht="14.25" customHeight="1">
      <c r="B26" s="126">
        <v>11.0</v>
      </c>
      <c r="C26" s="114">
        <v>0.3333333333333333</v>
      </c>
      <c r="E26" s="114">
        <v>0.7083333333333334</v>
      </c>
      <c r="G26" s="110">
        <f t="shared" si="2"/>
        <v>8</v>
      </c>
    </row>
    <row r="27" ht="14.25" customHeight="1">
      <c r="B27" s="126">
        <v>12.0</v>
      </c>
      <c r="C27" s="114">
        <v>0.3333333333333333</v>
      </c>
      <c r="E27" s="114">
        <v>0.7083333333333334</v>
      </c>
      <c r="G27" s="110">
        <f t="shared" si="2"/>
        <v>8</v>
      </c>
    </row>
    <row r="28" ht="14.25" customHeight="1">
      <c r="B28" s="126">
        <v>13.0</v>
      </c>
      <c r="C28" s="114">
        <v>0.3333333333333333</v>
      </c>
      <c r="E28" s="114">
        <v>0.7083333333333334</v>
      </c>
      <c r="G28" s="110">
        <f t="shared" si="2"/>
        <v>8</v>
      </c>
    </row>
    <row r="29" ht="14.25" customHeight="1">
      <c r="B29" s="33">
        <v>14.0</v>
      </c>
      <c r="C29" s="33"/>
      <c r="E29" s="33"/>
      <c r="G29" s="33" t="s">
        <v>87</v>
      </c>
    </row>
    <row r="30" ht="14.25" customHeight="1">
      <c r="B30" s="36">
        <v>15.0</v>
      </c>
      <c r="C30" s="36"/>
      <c r="E30" s="36"/>
      <c r="G30" s="36" t="s">
        <v>87</v>
      </c>
    </row>
    <row r="31" ht="14.25" customHeight="1">
      <c r="B31" s="126">
        <v>16.0</v>
      </c>
      <c r="C31" s="114">
        <v>0.3333333333333333</v>
      </c>
      <c r="E31" s="114">
        <v>0.7083333333333334</v>
      </c>
      <c r="G31" s="110">
        <f t="shared" ref="G31:G35" si="3">IF((E31-C31)*24&lt;=4,(E31-C31)*24,(E31-C31)*24-1)</f>
        <v>8</v>
      </c>
    </row>
    <row r="32" ht="14.25" customHeight="1">
      <c r="B32" s="126">
        <v>17.0</v>
      </c>
      <c r="C32" s="114">
        <v>0.3333333333333333</v>
      </c>
      <c r="E32" s="114">
        <v>0.7083333333333334</v>
      </c>
      <c r="G32" s="110">
        <f t="shared" si="3"/>
        <v>8</v>
      </c>
    </row>
    <row r="33" ht="14.25" customHeight="1">
      <c r="B33" s="126">
        <v>18.0</v>
      </c>
      <c r="C33" s="114">
        <v>0.3333333333333333</v>
      </c>
      <c r="E33" s="114">
        <v>0.7083333333333334</v>
      </c>
      <c r="G33" s="110">
        <f t="shared" si="3"/>
        <v>8</v>
      </c>
    </row>
    <row r="34" ht="14.25" customHeight="1">
      <c r="B34" s="126">
        <v>19.0</v>
      </c>
      <c r="C34" s="114">
        <v>0.3333333333333333</v>
      </c>
      <c r="E34" s="114">
        <v>0.7083333333333334</v>
      </c>
      <c r="G34" s="110">
        <f t="shared" si="3"/>
        <v>8</v>
      </c>
    </row>
    <row r="35" ht="14.25" customHeight="1">
      <c r="B35" s="126">
        <v>20.0</v>
      </c>
      <c r="C35" s="114">
        <v>0.3333333333333333</v>
      </c>
      <c r="E35" s="114">
        <v>0.7083333333333334</v>
      </c>
      <c r="G35" s="110">
        <f t="shared" si="3"/>
        <v>8</v>
      </c>
    </row>
    <row r="36" ht="14.25" customHeight="1">
      <c r="B36" s="33">
        <v>21.0</v>
      </c>
      <c r="C36" s="33"/>
      <c r="E36" s="33"/>
      <c r="G36" s="33" t="s">
        <v>87</v>
      </c>
    </row>
    <row r="37" ht="14.25" customHeight="1">
      <c r="B37" s="36">
        <v>22.0</v>
      </c>
      <c r="C37" s="36"/>
      <c r="E37" s="36"/>
      <c r="G37" s="36" t="s">
        <v>87</v>
      </c>
    </row>
    <row r="38" ht="14.25" customHeight="1">
      <c r="B38" s="126">
        <v>23.0</v>
      </c>
      <c r="C38" s="114">
        <v>0.3333333333333333</v>
      </c>
      <c r="E38" s="114">
        <v>0.7083333333333334</v>
      </c>
      <c r="G38" s="110">
        <f t="shared" ref="G38:G42" si="4">IF((E38-C38)*24&lt;=4,(E38-C38)*24,(E38-C38)*24-1)</f>
        <v>8</v>
      </c>
    </row>
    <row r="39" ht="14.25" customHeight="1">
      <c r="B39" s="126">
        <v>24.0</v>
      </c>
      <c r="C39" s="114">
        <v>0.3333333333333333</v>
      </c>
      <c r="E39" s="114">
        <v>0.7083333333333334</v>
      </c>
      <c r="G39" s="110">
        <f t="shared" si="4"/>
        <v>8</v>
      </c>
    </row>
    <row r="40" ht="14.25" customHeight="1">
      <c r="B40" s="126">
        <v>25.0</v>
      </c>
      <c r="C40" s="114">
        <v>0.3333333333333333</v>
      </c>
      <c r="E40" s="114">
        <v>0.7083333333333334</v>
      </c>
      <c r="G40" s="110">
        <f t="shared" si="4"/>
        <v>8</v>
      </c>
    </row>
    <row r="41" ht="14.25" customHeight="1">
      <c r="B41" s="126">
        <v>26.0</v>
      </c>
      <c r="C41" s="114">
        <v>0.3333333333333333</v>
      </c>
      <c r="E41" s="114">
        <v>0.7083333333333334</v>
      </c>
      <c r="G41" s="110">
        <f t="shared" si="4"/>
        <v>8</v>
      </c>
    </row>
    <row r="42" ht="14.25" customHeight="1">
      <c r="B42" s="126">
        <v>27.0</v>
      </c>
      <c r="C42" s="114">
        <v>0.3333333333333333</v>
      </c>
      <c r="E42" s="114">
        <v>0.7083333333333334</v>
      </c>
      <c r="G42" s="110">
        <f t="shared" si="4"/>
        <v>8</v>
      </c>
    </row>
    <row r="43" ht="14.25" customHeight="1">
      <c r="B43" s="37">
        <v>28.0</v>
      </c>
      <c r="C43" s="37"/>
      <c r="E43" s="37"/>
      <c r="G43" s="37" t="s">
        <v>87</v>
      </c>
    </row>
    <row r="44" ht="14.25" customHeight="1">
      <c r="B44" s="41">
        <v>29.0</v>
      </c>
      <c r="C44" s="41"/>
      <c r="E44" s="41"/>
      <c r="G44" s="41" t="s">
        <v>87</v>
      </c>
    </row>
    <row r="45" ht="14.25" customHeight="1">
      <c r="B45" s="126">
        <v>30.0</v>
      </c>
      <c r="C45" s="114">
        <v>0.3333333333333333</v>
      </c>
      <c r="E45" s="114">
        <v>0.7083333333333334</v>
      </c>
      <c r="G45" s="110">
        <f t="shared" ref="G45:G46" si="5">IF((E45-C45)*24&lt;=4,(E45-C45)*24,(E45-C45)*24-1)</f>
        <v>8</v>
      </c>
    </row>
    <row r="46" ht="14.25" customHeight="1">
      <c r="B46" s="126">
        <v>31.0</v>
      </c>
      <c r="C46" s="114">
        <v>0.3333333333333333</v>
      </c>
      <c r="E46" s="114">
        <v>0.7083333333333334</v>
      </c>
      <c r="G46" s="110">
        <f t="shared" si="5"/>
        <v>8</v>
      </c>
    </row>
    <row r="47" ht="14.25" customHeight="1">
      <c r="E47" s="115"/>
      <c r="G47" s="116">
        <f>SUMIF(G16:G46,"&lt;&gt;Vacaciones")+(COUNTIF(G16:G46,"Baja")+COUNTIF(G16:G46,"Vacaciones Anteriores")+(COUNTIF(G16:G46,"Medio Dia"))/2)*8</f>
        <v>176</v>
      </c>
    </row>
    <row r="48" ht="15.75" customHeight="1"/>
    <row r="49" ht="14.25" customHeight="1">
      <c r="G49" s="116">
        <f>('2022'!P21*8)/8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101</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102</v>
      </c>
      <c r="G11" s="100"/>
      <c r="H11" s="101"/>
    </row>
    <row r="12" ht="14.25" customHeight="1">
      <c r="F12" s="124"/>
      <c r="G12" s="124"/>
      <c r="H12" s="124"/>
    </row>
    <row r="14" ht="14.25" customHeight="1">
      <c r="C14" s="107" t="s">
        <v>80</v>
      </c>
      <c r="E14" s="107" t="s">
        <v>81</v>
      </c>
      <c r="G14" s="108" t="s">
        <v>82</v>
      </c>
      <c r="I14" s="109" t="s">
        <v>83</v>
      </c>
    </row>
    <row r="15" ht="14.25" customHeight="1">
      <c r="B15" s="108" t="s">
        <v>84</v>
      </c>
      <c r="C15" s="107" t="s">
        <v>85</v>
      </c>
      <c r="E15" s="107" t="s">
        <v>86</v>
      </c>
      <c r="G15" s="110"/>
      <c r="I15" s="111">
        <f>'5'!I15-((G49-G47))/8</f>
        <v>29</v>
      </c>
    </row>
    <row r="16" ht="14.25" customHeight="1">
      <c r="B16" s="126">
        <v>1.0</v>
      </c>
      <c r="C16" s="114">
        <v>0.3333333333333333</v>
      </c>
      <c r="E16" s="114">
        <v>0.7083333333333334</v>
      </c>
      <c r="G16" s="110">
        <f t="shared" ref="G16:G18" si="1">IF((E16-C16)*24&lt;=4,(E16-C16)*24,(E16-C16)*24-1)</f>
        <v>8</v>
      </c>
    </row>
    <row r="17" ht="14.25" customHeight="1">
      <c r="B17" s="126">
        <v>2.0</v>
      </c>
      <c r="C17" s="114">
        <v>0.3333333333333333</v>
      </c>
      <c r="E17" s="114">
        <v>0.7083333333333334</v>
      </c>
      <c r="G17" s="110">
        <f t="shared" si="1"/>
        <v>8</v>
      </c>
    </row>
    <row r="18" ht="14.25" customHeight="1">
      <c r="B18" s="126">
        <v>3.0</v>
      </c>
      <c r="C18" s="114">
        <v>0.3333333333333333</v>
      </c>
      <c r="E18" s="114">
        <v>0.7083333333333334</v>
      </c>
      <c r="G18" s="110">
        <f t="shared" si="1"/>
        <v>8</v>
      </c>
    </row>
    <row r="19" ht="14.25" customHeight="1">
      <c r="B19" s="25">
        <v>4.0</v>
      </c>
      <c r="C19" s="25"/>
      <c r="E19" s="25"/>
      <c r="G19" s="25" t="s">
        <v>87</v>
      </c>
    </row>
    <row r="20" ht="14.25" customHeight="1">
      <c r="B20" s="27">
        <v>5.0</v>
      </c>
      <c r="C20" s="27"/>
      <c r="E20" s="27"/>
      <c r="G20" s="27" t="s">
        <v>87</v>
      </c>
    </row>
    <row r="21" ht="14.25" customHeight="1">
      <c r="B21" s="126">
        <v>6.0</v>
      </c>
      <c r="C21" s="114">
        <v>0.3333333333333333</v>
      </c>
      <c r="E21" s="114">
        <v>0.7083333333333334</v>
      </c>
      <c r="G21" s="110">
        <f t="shared" ref="G21:G25" si="2">IF((E21-C21)*24&lt;=4,(E21-C21)*24,(E21-C21)*24-1)</f>
        <v>8</v>
      </c>
    </row>
    <row r="22" ht="14.25" customHeight="1">
      <c r="B22" s="126">
        <v>7.0</v>
      </c>
      <c r="C22" s="114">
        <v>0.3333333333333333</v>
      </c>
      <c r="E22" s="114">
        <v>0.7083333333333334</v>
      </c>
      <c r="G22" s="110">
        <f t="shared" si="2"/>
        <v>8</v>
      </c>
    </row>
    <row r="23" ht="14.25" customHeight="1">
      <c r="B23" s="126">
        <v>8.0</v>
      </c>
      <c r="C23" s="114">
        <v>0.3333333333333333</v>
      </c>
      <c r="E23" s="114">
        <v>0.7083333333333334</v>
      </c>
      <c r="G23" s="110">
        <f t="shared" si="2"/>
        <v>8</v>
      </c>
    </row>
    <row r="24" ht="14.25" customHeight="1">
      <c r="B24" s="126">
        <v>9.0</v>
      </c>
      <c r="C24" s="114">
        <v>0.3333333333333333</v>
      </c>
      <c r="E24" s="114">
        <v>0.7083333333333334</v>
      </c>
      <c r="G24" s="110">
        <f t="shared" si="2"/>
        <v>8</v>
      </c>
    </row>
    <row r="25" ht="14.25" customHeight="1">
      <c r="B25" s="126">
        <v>10.0</v>
      </c>
      <c r="C25" s="114">
        <v>0.3333333333333333</v>
      </c>
      <c r="E25" s="114">
        <v>0.7083333333333334</v>
      </c>
      <c r="G25" s="110">
        <f t="shared" si="2"/>
        <v>8</v>
      </c>
    </row>
    <row r="26" ht="14.25" customHeight="1">
      <c r="B26" s="28">
        <v>11.0</v>
      </c>
      <c r="C26" s="28"/>
      <c r="E26" s="28"/>
      <c r="G26" s="28" t="s">
        <v>87</v>
      </c>
    </row>
    <row r="27" ht="14.25" customHeight="1">
      <c r="B27" s="32">
        <v>12.0</v>
      </c>
      <c r="C27" s="32"/>
      <c r="E27" s="32"/>
      <c r="G27" s="32" t="s">
        <v>87</v>
      </c>
    </row>
    <row r="28" ht="14.25" customHeight="1">
      <c r="B28" s="126">
        <v>13.0</v>
      </c>
      <c r="C28" s="114">
        <v>0.3333333333333333</v>
      </c>
      <c r="E28" s="114">
        <v>0.7083333333333334</v>
      </c>
      <c r="G28" s="110">
        <f t="shared" ref="G28:G32" si="3">IF((E28-C28)*24&lt;=4,(E28-C28)*24,(E28-C28)*24-1)</f>
        <v>8</v>
      </c>
    </row>
    <row r="29" ht="14.25" customHeight="1">
      <c r="B29" s="126">
        <v>14.0</v>
      </c>
      <c r="C29" s="114">
        <v>0.3333333333333333</v>
      </c>
      <c r="E29" s="114">
        <v>0.7083333333333334</v>
      </c>
      <c r="G29" s="110">
        <f t="shared" si="3"/>
        <v>8</v>
      </c>
    </row>
    <row r="30" ht="14.25" customHeight="1">
      <c r="B30" s="126">
        <v>15.0</v>
      </c>
      <c r="C30" s="114">
        <v>0.3333333333333333</v>
      </c>
      <c r="E30" s="114">
        <v>0.7083333333333334</v>
      </c>
      <c r="G30" s="110">
        <f t="shared" si="3"/>
        <v>8</v>
      </c>
    </row>
    <row r="31" ht="14.25" customHeight="1">
      <c r="B31" s="126">
        <v>16.0</v>
      </c>
      <c r="C31" s="114">
        <v>0.3333333333333333</v>
      </c>
      <c r="E31" s="114">
        <v>0.7083333333333334</v>
      </c>
      <c r="G31" s="110">
        <f t="shared" si="3"/>
        <v>8</v>
      </c>
    </row>
    <row r="32" ht="14.25" customHeight="1">
      <c r="B32" s="126">
        <v>17.0</v>
      </c>
      <c r="C32" s="114">
        <v>0.3333333333333333</v>
      </c>
      <c r="E32" s="114">
        <v>0.7083333333333334</v>
      </c>
      <c r="G32" s="110">
        <f t="shared" si="3"/>
        <v>8</v>
      </c>
    </row>
    <row r="33" ht="14.25" customHeight="1">
      <c r="B33" s="33">
        <v>18.0</v>
      </c>
      <c r="C33" s="33"/>
      <c r="E33" s="33"/>
      <c r="G33" s="33" t="s">
        <v>87</v>
      </c>
    </row>
    <row r="34" ht="14.25" customHeight="1">
      <c r="B34" s="36">
        <v>19.0</v>
      </c>
      <c r="C34" s="36"/>
      <c r="E34" s="36"/>
      <c r="G34" s="36" t="s">
        <v>87</v>
      </c>
    </row>
    <row r="35" ht="14.25" customHeight="1">
      <c r="B35" s="126">
        <v>20.0</v>
      </c>
      <c r="C35" s="114">
        <v>0.3333333333333333</v>
      </c>
      <c r="E35" s="114">
        <v>0.7083333333333334</v>
      </c>
      <c r="G35" s="110">
        <f t="shared" ref="G35:G39" si="4">IF((E35-C35)*24&lt;=4,(E35-C35)*24,(E35-C35)*24-1)</f>
        <v>8</v>
      </c>
    </row>
    <row r="36" ht="14.25" customHeight="1">
      <c r="B36" s="126">
        <v>21.0</v>
      </c>
      <c r="C36" s="114">
        <v>0.3333333333333333</v>
      </c>
      <c r="E36" s="114">
        <v>0.7083333333333334</v>
      </c>
      <c r="G36" s="110">
        <f t="shared" si="4"/>
        <v>8</v>
      </c>
    </row>
    <row r="37" ht="14.25" customHeight="1">
      <c r="B37" s="126">
        <v>22.0</v>
      </c>
      <c r="C37" s="114">
        <v>0.3333333333333333</v>
      </c>
      <c r="E37" s="114">
        <v>0.7083333333333334</v>
      </c>
      <c r="G37" s="110">
        <f t="shared" si="4"/>
        <v>8</v>
      </c>
    </row>
    <row r="38" ht="14.25" customHeight="1">
      <c r="B38" s="126">
        <v>23.0</v>
      </c>
      <c r="C38" s="114">
        <v>0.3333333333333333</v>
      </c>
      <c r="E38" s="114">
        <v>0.7083333333333334</v>
      </c>
      <c r="G38" s="110">
        <f t="shared" si="4"/>
        <v>8</v>
      </c>
    </row>
    <row r="39" ht="14.25" customHeight="1">
      <c r="B39" s="126">
        <v>24.0</v>
      </c>
      <c r="C39" s="114">
        <v>0.3333333333333333</v>
      </c>
      <c r="E39" s="114">
        <v>0.7083333333333334</v>
      </c>
      <c r="G39" s="110">
        <f t="shared" si="4"/>
        <v>8</v>
      </c>
    </row>
    <row r="40" ht="14.25" customHeight="1">
      <c r="B40" s="37">
        <v>25.0</v>
      </c>
      <c r="C40" s="37"/>
      <c r="E40" s="37"/>
      <c r="G40" s="37" t="s">
        <v>87</v>
      </c>
    </row>
    <row r="41" ht="14.25" customHeight="1">
      <c r="B41" s="41">
        <v>26.0</v>
      </c>
      <c r="C41" s="41"/>
      <c r="E41" s="41"/>
      <c r="G41" s="41" t="s">
        <v>87</v>
      </c>
    </row>
    <row r="42" ht="14.25" customHeight="1">
      <c r="B42" s="126">
        <v>27.0</v>
      </c>
      <c r="C42" s="114">
        <v>0.3333333333333333</v>
      </c>
      <c r="E42" s="114">
        <v>0.7083333333333334</v>
      </c>
      <c r="G42" s="110">
        <f t="shared" ref="G42:G45" si="5">IF((E42-C42)*24&lt;=4,(E42-C42)*24,(E42-C42)*24-1)</f>
        <v>8</v>
      </c>
    </row>
    <row r="43" ht="14.25" customHeight="1">
      <c r="B43" s="126">
        <v>28.0</v>
      </c>
      <c r="C43" s="114">
        <v>0.3333333333333333</v>
      </c>
      <c r="E43" s="114">
        <v>0.7083333333333334</v>
      </c>
      <c r="G43" s="110">
        <f t="shared" si="5"/>
        <v>8</v>
      </c>
    </row>
    <row r="44" ht="14.25" customHeight="1">
      <c r="B44" s="126">
        <v>29.0</v>
      </c>
      <c r="C44" s="114">
        <v>0.3333333333333333</v>
      </c>
      <c r="E44" s="114">
        <v>0.7083333333333334</v>
      </c>
      <c r="G44" s="110">
        <f t="shared" si="5"/>
        <v>8</v>
      </c>
    </row>
    <row r="45" ht="14.25" customHeight="1">
      <c r="B45" s="126">
        <v>30.0</v>
      </c>
      <c r="C45" s="114">
        <v>0.3333333333333333</v>
      </c>
      <c r="E45" s="114">
        <v>0.7083333333333334</v>
      </c>
      <c r="G45" s="110">
        <f t="shared" si="5"/>
        <v>8</v>
      </c>
    </row>
    <row r="46" ht="15.75" customHeight="1"/>
    <row r="47" ht="14.25" customHeight="1">
      <c r="E47" s="115"/>
      <c r="G47" s="116">
        <f>SUMIF(G16:G46,"&lt;&gt;Vacaciones")+(COUNTIF(G16:G46,"Baja")+COUNTIF(G16:G46,"Vacaciones Anteriores")+(COUNTIF(G16:G46,"Medio Dia"))/2)*8</f>
        <v>176</v>
      </c>
    </row>
    <row r="48" ht="15.75" customHeight="1"/>
    <row r="49" ht="14.25" customHeight="1">
      <c r="G49" s="116">
        <f>('2022'!X21*8)/8</f>
        <v>176</v>
      </c>
    </row>
    <row r="50" ht="15.75" customHeight="1"/>
    <row r="51" ht="14.25" customHeight="1">
      <c r="B51" s="118" t="s">
        <v>88</v>
      </c>
      <c r="E51" s="119" t="s">
        <v>89</v>
      </c>
    </row>
    <row r="52" ht="15.75" customHeight="1"/>
    <row r="53" ht="15.75" customHeight="1"/>
    <row r="54" ht="14.25" customHeight="1">
      <c r="B54" s="118" t="s">
        <v>90</v>
      </c>
      <c r="C54" s="120">
        <v>30.0</v>
      </c>
      <c r="D54" s="121" t="s">
        <v>91</v>
      </c>
      <c r="E54" s="122" t="s">
        <v>103</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104</v>
      </c>
      <c r="G11" s="100"/>
      <c r="H11" s="101"/>
    </row>
    <row r="14" ht="14.25" customHeight="1">
      <c r="C14" s="107" t="s">
        <v>80</v>
      </c>
      <c r="E14" s="107" t="s">
        <v>81</v>
      </c>
      <c r="G14" s="108" t="s">
        <v>82</v>
      </c>
      <c r="I14" s="109" t="s">
        <v>83</v>
      </c>
    </row>
    <row r="15" ht="14.25" customHeight="1">
      <c r="B15" s="108" t="s">
        <v>84</v>
      </c>
      <c r="C15" s="107" t="s">
        <v>85</v>
      </c>
      <c r="E15" s="107" t="s">
        <v>86</v>
      </c>
      <c r="G15" s="110"/>
      <c r="I15" s="111">
        <f>'6'!I15-((G49-G47))/8</f>
        <v>9</v>
      </c>
    </row>
    <row r="16" ht="14.25" customHeight="1">
      <c r="B16" s="126">
        <v>1.0</v>
      </c>
      <c r="C16" s="113"/>
      <c r="E16" s="113"/>
      <c r="G16" s="110">
        <f>IF((E16-C16)*24&lt;=4,(E16-C16)*24,(E16-C16)*24-1)</f>
        <v>0</v>
      </c>
    </row>
    <row r="17" ht="14.25" customHeight="1">
      <c r="B17" s="25">
        <v>2.0</v>
      </c>
      <c r="C17" s="25"/>
      <c r="E17" s="25"/>
      <c r="G17" s="25" t="s">
        <v>87</v>
      </c>
    </row>
    <row r="18" ht="14.25" customHeight="1">
      <c r="B18" s="27">
        <v>3.0</v>
      </c>
      <c r="C18" s="27"/>
      <c r="E18" s="27"/>
      <c r="G18" s="27" t="s">
        <v>87</v>
      </c>
    </row>
    <row r="19" ht="14.25" customHeight="1">
      <c r="B19" s="126">
        <v>4.0</v>
      </c>
      <c r="C19" s="113"/>
      <c r="E19" s="113"/>
      <c r="G19" s="110">
        <f t="shared" ref="G19:G23" si="1">IF((E19-C19)*24&lt;=4,(E19-C19)*24,(E19-C19)*24-1)</f>
        <v>0</v>
      </c>
    </row>
    <row r="20" ht="14.25" customHeight="1">
      <c r="B20" s="126">
        <v>5.0</v>
      </c>
      <c r="C20" s="113"/>
      <c r="E20" s="113"/>
      <c r="G20" s="110">
        <f t="shared" si="1"/>
        <v>0</v>
      </c>
    </row>
    <row r="21" ht="14.25" customHeight="1">
      <c r="B21" s="126">
        <v>6.0</v>
      </c>
      <c r="C21" s="113"/>
      <c r="E21" s="113"/>
      <c r="G21" s="110">
        <f t="shared" si="1"/>
        <v>0</v>
      </c>
    </row>
    <row r="22" ht="14.25" customHeight="1">
      <c r="B22" s="126">
        <v>7.0</v>
      </c>
      <c r="C22" s="113"/>
      <c r="E22" s="113"/>
      <c r="G22" s="110">
        <f t="shared" si="1"/>
        <v>0</v>
      </c>
    </row>
    <row r="23" ht="14.25" customHeight="1">
      <c r="B23" s="126">
        <v>8.0</v>
      </c>
      <c r="C23" s="113"/>
      <c r="E23" s="113"/>
      <c r="G23" s="110">
        <f t="shared" si="1"/>
        <v>0</v>
      </c>
    </row>
    <row r="24" ht="14.25" customHeight="1">
      <c r="B24" s="28">
        <v>9.0</v>
      </c>
      <c r="C24" s="28"/>
      <c r="E24" s="28"/>
      <c r="G24" s="28" t="s">
        <v>87</v>
      </c>
    </row>
    <row r="25" ht="14.25" customHeight="1">
      <c r="B25" s="32">
        <v>10.0</v>
      </c>
      <c r="C25" s="32"/>
      <c r="E25" s="32"/>
      <c r="G25" s="32" t="s">
        <v>87</v>
      </c>
    </row>
    <row r="26" ht="14.25" customHeight="1">
      <c r="B26" s="126">
        <v>11.0</v>
      </c>
      <c r="C26" s="113"/>
      <c r="E26" s="113"/>
      <c r="G26" s="110">
        <f t="shared" ref="G26:G30" si="2">IF((E26-C26)*24&lt;=4,(E26-C26)*24,(E26-C26)*24-1)</f>
        <v>0</v>
      </c>
    </row>
    <row r="27" ht="14.25" customHeight="1">
      <c r="B27" s="126">
        <v>12.0</v>
      </c>
      <c r="C27" s="113"/>
      <c r="E27" s="113"/>
      <c r="G27" s="110">
        <f t="shared" si="2"/>
        <v>0</v>
      </c>
    </row>
    <row r="28" ht="14.25" customHeight="1">
      <c r="B28" s="126">
        <v>13.0</v>
      </c>
      <c r="C28" s="113"/>
      <c r="E28" s="113"/>
      <c r="G28" s="110">
        <f t="shared" si="2"/>
        <v>0</v>
      </c>
    </row>
    <row r="29" ht="14.25" customHeight="1">
      <c r="B29" s="126">
        <v>14.0</v>
      </c>
      <c r="C29" s="113"/>
      <c r="E29" s="113"/>
      <c r="G29" s="110">
        <f t="shared" si="2"/>
        <v>0</v>
      </c>
    </row>
    <row r="30" ht="14.25" customHeight="1">
      <c r="B30" s="126">
        <v>15.0</v>
      </c>
      <c r="C30" s="113"/>
      <c r="E30" s="113"/>
      <c r="G30" s="110">
        <f t="shared" si="2"/>
        <v>0</v>
      </c>
    </row>
    <row r="31" ht="14.25" customHeight="1">
      <c r="B31" s="33">
        <v>16.0</v>
      </c>
      <c r="C31" s="33"/>
      <c r="E31" s="33"/>
      <c r="G31" s="33" t="s">
        <v>87</v>
      </c>
    </row>
    <row r="32" ht="14.25" customHeight="1">
      <c r="B32" s="36">
        <v>17.0</v>
      </c>
      <c r="C32" s="36"/>
      <c r="E32" s="36"/>
      <c r="G32" s="36" t="s">
        <v>87</v>
      </c>
    </row>
    <row r="33" ht="14.25" customHeight="1">
      <c r="B33" s="126">
        <v>18.0</v>
      </c>
      <c r="C33" s="113"/>
      <c r="E33" s="113"/>
      <c r="G33" s="110">
        <f t="shared" ref="G33:G37" si="3">IF((E33-C33)*24&lt;=4,(E33-C33)*24,(E33-C33)*24-1)</f>
        <v>0</v>
      </c>
    </row>
    <row r="34" ht="14.25" customHeight="1">
      <c r="B34" s="126">
        <v>19.0</v>
      </c>
      <c r="C34" s="113"/>
      <c r="E34" s="113"/>
      <c r="G34" s="110">
        <f t="shared" si="3"/>
        <v>0</v>
      </c>
    </row>
    <row r="35" ht="14.25" customHeight="1">
      <c r="B35" s="126">
        <v>20.0</v>
      </c>
      <c r="C35" s="113"/>
      <c r="E35" s="113"/>
      <c r="G35" s="110">
        <f t="shared" si="3"/>
        <v>0</v>
      </c>
    </row>
    <row r="36" ht="14.25" customHeight="1">
      <c r="B36" s="126">
        <v>21.0</v>
      </c>
      <c r="C36" s="113"/>
      <c r="E36" s="113"/>
      <c r="G36" s="110">
        <f t="shared" si="3"/>
        <v>0</v>
      </c>
    </row>
    <row r="37" ht="14.25" customHeight="1">
      <c r="B37" s="126">
        <v>22.0</v>
      </c>
      <c r="C37" s="113"/>
      <c r="E37" s="113"/>
      <c r="G37" s="110">
        <f t="shared" si="3"/>
        <v>0</v>
      </c>
    </row>
    <row r="38" ht="14.25" customHeight="1">
      <c r="B38" s="37">
        <v>23.0</v>
      </c>
      <c r="C38" s="37"/>
      <c r="E38" s="37"/>
      <c r="G38" s="37" t="s">
        <v>87</v>
      </c>
    </row>
    <row r="39" ht="14.25" customHeight="1">
      <c r="B39" s="41">
        <v>24.0</v>
      </c>
      <c r="C39" s="41"/>
      <c r="E39" s="41"/>
      <c r="G39" s="41" t="s">
        <v>87</v>
      </c>
    </row>
    <row r="40" ht="14.25" customHeight="1">
      <c r="B40" s="52">
        <v>25.0</v>
      </c>
      <c r="C40" s="52"/>
      <c r="E40" s="52"/>
      <c r="G40" s="52" t="s">
        <v>87</v>
      </c>
    </row>
    <row r="41" ht="14.25" customHeight="1">
      <c r="B41" s="126">
        <v>26.0</v>
      </c>
      <c r="C41" s="113"/>
      <c r="E41" s="113"/>
      <c r="G41" s="110">
        <f t="shared" ref="G41:G44" si="4">IF((E41-C41)*24&lt;=4,(E41-C41)*24,(E41-C41)*24-1)</f>
        <v>0</v>
      </c>
    </row>
    <row r="42" ht="14.25" customHeight="1">
      <c r="B42" s="126">
        <v>27.0</v>
      </c>
      <c r="C42" s="113"/>
      <c r="E42" s="113"/>
      <c r="G42" s="110">
        <f t="shared" si="4"/>
        <v>0</v>
      </c>
    </row>
    <row r="43" ht="14.25" customHeight="1">
      <c r="B43" s="126">
        <v>28.0</v>
      </c>
      <c r="C43" s="113"/>
      <c r="E43" s="113"/>
      <c r="G43" s="110">
        <f t="shared" si="4"/>
        <v>0</v>
      </c>
    </row>
    <row r="44" ht="14.25" customHeight="1">
      <c r="B44" s="126">
        <v>29.0</v>
      </c>
      <c r="C44" s="113"/>
      <c r="E44" s="113"/>
      <c r="G44" s="110">
        <f t="shared" si="4"/>
        <v>0</v>
      </c>
    </row>
    <row r="45" ht="14.25" customHeight="1">
      <c r="B45" s="62">
        <v>30.0</v>
      </c>
      <c r="C45" s="62"/>
      <c r="E45" s="62"/>
      <c r="G45" s="62" t="s">
        <v>87</v>
      </c>
    </row>
    <row r="46" ht="14.25" customHeight="1">
      <c r="B46" s="63">
        <v>31.0</v>
      </c>
      <c r="C46" s="63"/>
      <c r="E46" s="63"/>
      <c r="G46" s="63" t="s">
        <v>87</v>
      </c>
    </row>
    <row r="47" ht="14.25" customHeight="1">
      <c r="E47" s="115"/>
      <c r="G47" s="116">
        <f>SUMIF(G16:G46,"&lt;&gt;Vacaciones")+(COUNTIF(G16:G46,"Baja")+COUNTIF(G16:G46,"Vacaciones Anteriores")+(COUNTIF(G16:G46,"Medio Dia"))/2)*8</f>
        <v>0</v>
      </c>
    </row>
    <row r="48" ht="15.75" customHeight="1"/>
    <row r="49" ht="14.25" customHeight="1">
      <c r="G49" s="116">
        <f>('2022'!H30*8)/8</f>
        <v>160</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105</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8.71"/>
    <col customWidth="1" min="3" max="3" width="18.0"/>
    <col customWidth="1" min="4" max="4" width="3.14"/>
    <col customWidth="1" min="5" max="5" width="18.71"/>
    <col customWidth="1" min="6" max="6" width="3.14"/>
    <col customWidth="1" min="7" max="7" width="14.71"/>
    <col customWidth="1" min="8" max="8" width="4.71"/>
    <col customWidth="1" min="9" max="9" width="10.86"/>
    <col customWidth="1" min="10" max="10" width="5.29"/>
    <col customWidth="1" min="11" max="11" width="13.29"/>
    <col customWidth="1" min="12" max="16" width="10.86"/>
    <col customWidth="1" min="17" max="26" width="8.71"/>
  </cols>
  <sheetData>
    <row r="2" ht="14.25" customHeight="1">
      <c r="J2" s="90"/>
      <c r="K2" s="91" t="s">
        <v>60</v>
      </c>
    </row>
    <row r="3" ht="14.25" customHeight="1">
      <c r="J3" s="93"/>
      <c r="K3" s="91" t="s">
        <v>61</v>
      </c>
    </row>
    <row r="4" ht="14.25" customHeight="1">
      <c r="J4" s="94"/>
      <c r="K4" s="91" t="s">
        <v>62</v>
      </c>
    </row>
    <row r="5" ht="15.0" customHeight="1"/>
    <row r="6" ht="15.75" customHeight="1">
      <c r="B6" s="96" t="s">
        <v>63</v>
      </c>
      <c r="C6" s="97"/>
      <c r="D6" s="97"/>
      <c r="E6" s="97"/>
      <c r="F6" s="97"/>
      <c r="G6" s="97"/>
      <c r="H6" s="98"/>
      <c r="J6" s="99" t="s">
        <v>64</v>
      </c>
      <c r="K6" s="100"/>
      <c r="L6" s="100"/>
      <c r="M6" s="100"/>
      <c r="N6" s="100"/>
      <c r="O6" s="100"/>
      <c r="P6" s="101"/>
    </row>
    <row r="8" ht="14.25" customHeight="1">
      <c r="B8" s="102" t="s">
        <v>65</v>
      </c>
      <c r="C8" s="103" t="s">
        <v>66</v>
      </c>
      <c r="E8" s="104" t="s">
        <v>67</v>
      </c>
      <c r="F8" s="105" t="s">
        <v>68</v>
      </c>
      <c r="G8" s="100"/>
      <c r="H8" s="101"/>
    </row>
    <row r="9" ht="14.25" customHeight="1">
      <c r="B9" s="102" t="s">
        <v>69</v>
      </c>
      <c r="C9" s="103" t="s">
        <v>70</v>
      </c>
      <c r="E9" s="104" t="s">
        <v>71</v>
      </c>
      <c r="F9" s="105" t="s">
        <v>72</v>
      </c>
      <c r="G9" s="100"/>
      <c r="H9" s="101"/>
    </row>
    <row r="10" ht="14.25" customHeight="1">
      <c r="B10" s="102" t="s">
        <v>73</v>
      </c>
      <c r="C10" s="103" t="s">
        <v>1</v>
      </c>
      <c r="E10" s="104" t="s">
        <v>74</v>
      </c>
      <c r="F10" s="105" t="s">
        <v>75</v>
      </c>
      <c r="G10" s="100"/>
      <c r="H10" s="101"/>
    </row>
    <row r="11" ht="14.25" customHeight="1">
      <c r="B11" s="102" t="s">
        <v>76</v>
      </c>
      <c r="C11" s="103" t="s">
        <v>77</v>
      </c>
      <c r="E11" s="104" t="s">
        <v>78</v>
      </c>
      <c r="F11" s="106" t="s">
        <v>106</v>
      </c>
      <c r="G11" s="100"/>
      <c r="H11" s="101"/>
    </row>
    <row r="14" ht="14.25" customHeight="1">
      <c r="C14" s="107" t="s">
        <v>80</v>
      </c>
      <c r="E14" s="107" t="s">
        <v>81</v>
      </c>
      <c r="G14" s="108" t="s">
        <v>82</v>
      </c>
      <c r="I14" s="109" t="s">
        <v>83</v>
      </c>
    </row>
    <row r="15" ht="14.25" customHeight="1">
      <c r="B15" s="108" t="s">
        <v>84</v>
      </c>
      <c r="C15" s="107" t="s">
        <v>85</v>
      </c>
      <c r="E15" s="107" t="s">
        <v>86</v>
      </c>
      <c r="G15" s="110"/>
      <c r="I15" s="111">
        <f>'7'!I15-((G49-G47))/8</f>
        <v>-13</v>
      </c>
    </row>
    <row r="16" ht="14.25" customHeight="1">
      <c r="B16" s="126">
        <v>1.0</v>
      </c>
      <c r="C16" s="113"/>
      <c r="E16" s="113"/>
      <c r="G16" s="110">
        <f t="shared" ref="G16:G20" si="1">IF((E16-C16)*24&lt;=4,(E16-C16)*24,(E16-C16)*24-1)</f>
        <v>0</v>
      </c>
    </row>
    <row r="17" ht="14.25" customHeight="1">
      <c r="B17" s="126">
        <v>2.0</v>
      </c>
      <c r="C17" s="113"/>
      <c r="E17" s="113"/>
      <c r="G17" s="110">
        <f t="shared" si="1"/>
        <v>0</v>
      </c>
    </row>
    <row r="18" ht="14.25" customHeight="1">
      <c r="B18" s="126">
        <v>3.0</v>
      </c>
      <c r="C18" s="113"/>
      <c r="E18" s="113"/>
      <c r="G18" s="110">
        <f t="shared" si="1"/>
        <v>0</v>
      </c>
    </row>
    <row r="19" ht="14.25" customHeight="1">
      <c r="B19" s="126">
        <v>4.0</v>
      </c>
      <c r="C19" s="113"/>
      <c r="E19" s="113"/>
      <c r="G19" s="110">
        <f t="shared" si="1"/>
        <v>0</v>
      </c>
    </row>
    <row r="20" ht="14.25" customHeight="1">
      <c r="B20" s="126">
        <v>5.0</v>
      </c>
      <c r="C20" s="113"/>
      <c r="E20" s="113"/>
      <c r="G20" s="110">
        <f t="shared" si="1"/>
        <v>0</v>
      </c>
    </row>
    <row r="21" ht="14.25" customHeight="1">
      <c r="B21" s="25">
        <v>6.0</v>
      </c>
      <c r="C21" s="25"/>
      <c r="E21" s="25"/>
      <c r="G21" s="25" t="s">
        <v>87</v>
      </c>
    </row>
    <row r="22" ht="14.25" customHeight="1">
      <c r="B22" s="27">
        <v>7.0</v>
      </c>
      <c r="C22" s="27"/>
      <c r="E22" s="27"/>
      <c r="G22" s="27" t="s">
        <v>87</v>
      </c>
    </row>
    <row r="23" ht="14.25" customHeight="1">
      <c r="B23" s="126">
        <v>8.0</v>
      </c>
      <c r="C23" s="113"/>
      <c r="E23" s="113"/>
      <c r="G23" s="110">
        <f t="shared" ref="G23:G27" si="2">IF((E23-C23)*24&lt;=4,(E23-C23)*24,(E23-C23)*24-1)</f>
        <v>0</v>
      </c>
    </row>
    <row r="24" ht="14.25" customHeight="1">
      <c r="B24" s="126">
        <v>9.0</v>
      </c>
      <c r="C24" s="113"/>
      <c r="E24" s="113"/>
      <c r="G24" s="110">
        <f t="shared" si="2"/>
        <v>0</v>
      </c>
    </row>
    <row r="25" ht="14.25" customHeight="1">
      <c r="B25" s="126">
        <v>10.0</v>
      </c>
      <c r="C25" s="113"/>
      <c r="E25" s="113"/>
      <c r="G25" s="110">
        <f t="shared" si="2"/>
        <v>0</v>
      </c>
    </row>
    <row r="26" ht="14.25" customHeight="1">
      <c r="B26" s="126">
        <v>11.0</v>
      </c>
      <c r="C26" s="113"/>
      <c r="E26" s="113"/>
      <c r="G26" s="110">
        <f t="shared" si="2"/>
        <v>0</v>
      </c>
    </row>
    <row r="27" ht="14.25" customHeight="1">
      <c r="B27" s="126">
        <v>12.0</v>
      </c>
      <c r="C27" s="113"/>
      <c r="E27" s="113"/>
      <c r="G27" s="110">
        <f t="shared" si="2"/>
        <v>0</v>
      </c>
    </row>
    <row r="28" ht="14.25" customHeight="1">
      <c r="B28" s="28">
        <v>13.0</v>
      </c>
      <c r="C28" s="28"/>
      <c r="E28" s="28"/>
      <c r="G28" s="28" t="s">
        <v>87</v>
      </c>
    </row>
    <row r="29" ht="14.25" customHeight="1">
      <c r="B29" s="32">
        <v>14.0</v>
      </c>
      <c r="C29" s="32"/>
      <c r="E29" s="32"/>
      <c r="G29" s="32" t="s">
        <v>87</v>
      </c>
    </row>
    <row r="30" ht="14.25" customHeight="1">
      <c r="B30" s="61">
        <v>15.0</v>
      </c>
      <c r="C30" s="61"/>
      <c r="E30" s="61"/>
      <c r="G30" s="61" t="s">
        <v>87</v>
      </c>
    </row>
    <row r="31" ht="14.25" customHeight="1">
      <c r="B31" s="126">
        <v>16.0</v>
      </c>
      <c r="C31" s="113"/>
      <c r="E31" s="113"/>
      <c r="G31" s="110">
        <f t="shared" ref="G31:G34" si="3">IF((E31-C31)*24&lt;=4,(E31-C31)*24,(E31-C31)*24-1)</f>
        <v>0</v>
      </c>
    </row>
    <row r="32" ht="14.25" customHeight="1">
      <c r="B32" s="126">
        <v>17.0</v>
      </c>
      <c r="C32" s="113"/>
      <c r="E32" s="113"/>
      <c r="G32" s="110">
        <f t="shared" si="3"/>
        <v>0</v>
      </c>
    </row>
    <row r="33" ht="14.25" customHeight="1">
      <c r="B33" s="126">
        <v>18.0</v>
      </c>
      <c r="C33" s="113"/>
      <c r="E33" s="113"/>
      <c r="G33" s="110">
        <f t="shared" si="3"/>
        <v>0</v>
      </c>
    </row>
    <row r="34" ht="14.25" customHeight="1">
      <c r="B34" s="126">
        <v>19.0</v>
      </c>
      <c r="C34" s="113"/>
      <c r="E34" s="113"/>
      <c r="G34" s="110">
        <f t="shared" si="3"/>
        <v>0</v>
      </c>
    </row>
    <row r="35" ht="14.25" customHeight="1">
      <c r="B35" s="33">
        <v>20.0</v>
      </c>
      <c r="C35" s="33"/>
      <c r="E35" s="33"/>
      <c r="G35" s="33" t="s">
        <v>87</v>
      </c>
    </row>
    <row r="36" ht="14.25" customHeight="1">
      <c r="B36" s="36">
        <v>21.0</v>
      </c>
      <c r="C36" s="36"/>
      <c r="E36" s="36"/>
      <c r="G36" s="36" t="s">
        <v>87</v>
      </c>
    </row>
    <row r="37" ht="14.25" customHeight="1">
      <c r="B37" s="126">
        <v>22.0</v>
      </c>
      <c r="C37" s="113"/>
      <c r="E37" s="113"/>
      <c r="G37" s="110">
        <f t="shared" ref="G37:G41" si="4">IF((E37-C37)*24&lt;=4,(E37-C37)*24,(E37-C37)*24-1)</f>
        <v>0</v>
      </c>
    </row>
    <row r="38" ht="14.25" customHeight="1">
      <c r="B38" s="126">
        <v>23.0</v>
      </c>
      <c r="C38" s="113"/>
      <c r="E38" s="113"/>
      <c r="G38" s="110">
        <f t="shared" si="4"/>
        <v>0</v>
      </c>
    </row>
    <row r="39" ht="14.25" customHeight="1">
      <c r="B39" s="126">
        <v>24.0</v>
      </c>
      <c r="C39" s="113"/>
      <c r="E39" s="113"/>
      <c r="G39" s="110">
        <f t="shared" si="4"/>
        <v>0</v>
      </c>
    </row>
    <row r="40" ht="14.25" customHeight="1">
      <c r="B40" s="126">
        <v>25.0</v>
      </c>
      <c r="C40" s="113"/>
      <c r="E40" s="113"/>
      <c r="G40" s="110">
        <f t="shared" si="4"/>
        <v>0</v>
      </c>
    </row>
    <row r="41" ht="14.25" customHeight="1">
      <c r="B41" s="126">
        <v>26.0</v>
      </c>
      <c r="C41" s="113"/>
      <c r="E41" s="113"/>
      <c r="G41" s="110">
        <f t="shared" si="4"/>
        <v>0</v>
      </c>
    </row>
    <row r="42" ht="14.25" customHeight="1">
      <c r="B42" s="37">
        <v>27.0</v>
      </c>
      <c r="C42" s="37"/>
      <c r="E42" s="37"/>
      <c r="G42" s="37" t="s">
        <v>87</v>
      </c>
    </row>
    <row r="43" ht="14.25" customHeight="1">
      <c r="B43" s="41">
        <v>28.0</v>
      </c>
      <c r="C43" s="41"/>
      <c r="E43" s="41"/>
      <c r="G43" s="41" t="s">
        <v>87</v>
      </c>
    </row>
    <row r="44" ht="14.25" customHeight="1">
      <c r="B44" s="126">
        <v>29.0</v>
      </c>
      <c r="C44" s="113"/>
      <c r="E44" s="113"/>
      <c r="G44" s="110">
        <f t="shared" ref="G44:G46" si="5">IF((E44-C44)*24&lt;=4,(E44-C44)*24,(E44-C44)*24-1)</f>
        <v>0</v>
      </c>
    </row>
    <row r="45" ht="14.25" customHeight="1">
      <c r="B45" s="126">
        <v>30.0</v>
      </c>
      <c r="C45" s="113"/>
      <c r="E45" s="113"/>
      <c r="G45" s="110">
        <f t="shared" si="5"/>
        <v>0</v>
      </c>
    </row>
    <row r="46" ht="14.25" customHeight="1">
      <c r="B46" s="126">
        <v>31.0</v>
      </c>
      <c r="C46" s="113"/>
      <c r="E46" s="113"/>
      <c r="G46" s="110">
        <f t="shared" si="5"/>
        <v>0</v>
      </c>
    </row>
    <row r="47" ht="14.25" customHeight="1">
      <c r="E47" s="115"/>
      <c r="G47" s="116">
        <f>SUMIF(G16:G46,"&lt;&gt;Vacaciones")+(COUNTIF(G16:G46,"Baja")+COUNTIF(G16:G46,"Vacaciones Anteriores")+(COUNTIF(G16:G46,"Medio Dia"))/2)*8</f>
        <v>0</v>
      </c>
    </row>
    <row r="48" ht="15.75" customHeight="1"/>
    <row r="49" ht="14.25" customHeight="1">
      <c r="G49" s="116">
        <f>('2022'!P30*8)/8</f>
        <v>176</v>
      </c>
    </row>
    <row r="50" ht="15.75" customHeight="1"/>
    <row r="51" ht="14.25" customHeight="1">
      <c r="B51" s="118" t="s">
        <v>88</v>
      </c>
      <c r="E51" s="119" t="s">
        <v>89</v>
      </c>
    </row>
    <row r="52" ht="15.75" customHeight="1"/>
    <row r="53" ht="15.75" customHeight="1"/>
    <row r="54" ht="14.25" customHeight="1">
      <c r="B54" s="118" t="s">
        <v>90</v>
      </c>
      <c r="C54" s="120">
        <v>31.0</v>
      </c>
      <c r="D54" s="121" t="s">
        <v>91</v>
      </c>
      <c r="E54" s="122" t="s">
        <v>107</v>
      </c>
      <c r="F54" s="123" t="s">
        <v>91</v>
      </c>
      <c r="G54" s="124">
        <v>2022.0</v>
      </c>
    </row>
    <row r="55" ht="15.75" customHeight="1"/>
    <row r="56" ht="15.75" customHeight="1"/>
    <row r="57" ht="15.75" customHeight="1"/>
    <row r="58" ht="14.25" customHeight="1">
      <c r="B58" s="125" t="s">
        <v>93</v>
      </c>
    </row>
    <row r="59" ht="14.25" customHeight="1"/>
    <row r="60" ht="14.25" customHeight="1"/>
    <row r="61" ht="14.25" customHeight="1"/>
    <row r="62" ht="14.2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6:H6"/>
    <mergeCell ref="J6:P6"/>
    <mergeCell ref="F8:H8"/>
    <mergeCell ref="F9:H9"/>
    <mergeCell ref="F10:H10"/>
    <mergeCell ref="F11:H11"/>
    <mergeCell ref="B58:H6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2022-03-07T09:51:33Z</dcterms:created>
  <dc:creator>Apache POI</dc:creator>
</cp:coreProperties>
</file>