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03417B6E-7858-4136-9D37-E39E295FE12F}"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USN47RWR5b9ZbEcGrwqUfdH+pwA=="/>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20" i="13"/>
  <c r="G17" i="13"/>
  <c r="G47" i="13" s="1"/>
  <c r="G16" i="13"/>
  <c r="G47" i="12"/>
  <c r="G45" i="12"/>
  <c r="G44" i="12"/>
  <c r="G43" i="12"/>
  <c r="G40" i="12"/>
  <c r="G39" i="12"/>
  <c r="G38" i="12"/>
  <c r="G37" i="12"/>
  <c r="G36" i="12"/>
  <c r="G33" i="12"/>
  <c r="G32" i="12"/>
  <c r="G31" i="12"/>
  <c r="G30" i="12"/>
  <c r="G29" i="12"/>
  <c r="G26" i="12"/>
  <c r="G25" i="12"/>
  <c r="G24" i="12"/>
  <c r="G23" i="12"/>
  <c r="G22" i="12"/>
  <c r="G19" i="12"/>
  <c r="G18" i="12"/>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7" i="9"/>
  <c r="G46" i="9"/>
  <c r="G45" i="9"/>
  <c r="G44" i="9"/>
  <c r="G41" i="9"/>
  <c r="G40" i="9"/>
  <c r="G39" i="9"/>
  <c r="G38" i="9"/>
  <c r="G37" i="9"/>
  <c r="G44" i="8"/>
  <c r="G41" i="8"/>
  <c r="G40" i="8"/>
  <c r="G37" i="8"/>
  <c r="G36" i="8"/>
  <c r="G35" i="8"/>
  <c r="G34" i="8"/>
  <c r="G33" i="8"/>
  <c r="G26" i="8"/>
  <c r="G23" i="8"/>
  <c r="G22" i="8"/>
  <c r="G21" i="8"/>
  <c r="G20" i="8"/>
  <c r="G47" i="8" s="1"/>
  <c r="G19" i="8"/>
  <c r="G16" i="8"/>
  <c r="G49" i="7"/>
  <c r="G45" i="7"/>
  <c r="G44" i="7"/>
  <c r="G43" i="7"/>
  <c r="G42" i="7"/>
  <c r="G38" i="7"/>
  <c r="G37" i="7"/>
  <c r="G36" i="7"/>
  <c r="G35" i="7"/>
  <c r="G32" i="7"/>
  <c r="G31" i="7"/>
  <c r="G30" i="7"/>
  <c r="G29" i="7"/>
  <c r="G28" i="7"/>
  <c r="G25" i="7"/>
  <c r="G24" i="7"/>
  <c r="G23" i="7"/>
  <c r="G22" i="7"/>
  <c r="G18" i="7"/>
  <c r="G17" i="7"/>
  <c r="G16" i="7"/>
  <c r="G46" i="6"/>
  <c r="G45" i="6"/>
  <c r="G42" i="6"/>
  <c r="G41" i="6"/>
  <c r="G40" i="6"/>
  <c r="G39" i="6"/>
  <c r="G38" i="6"/>
  <c r="G35" i="6"/>
  <c r="G34" i="6"/>
  <c r="G33" i="6"/>
  <c r="G32" i="6"/>
  <c r="G31" i="6"/>
  <c r="G28" i="6"/>
  <c r="G27" i="6"/>
  <c r="G26" i="6"/>
  <c r="G25" i="6"/>
  <c r="G24" i="6"/>
  <c r="G21" i="6"/>
  <c r="G20" i="6"/>
  <c r="G19" i="6"/>
  <c r="G18" i="6"/>
  <c r="G17" i="6"/>
  <c r="G49" i="5"/>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47" i="4" s="1"/>
  <c r="G17" i="4"/>
  <c r="G16" i="4"/>
  <c r="G49" i="3"/>
  <c r="G43" i="3"/>
  <c r="G40" i="3"/>
  <c r="G39" i="3"/>
  <c r="G38" i="3"/>
  <c r="G37" i="3"/>
  <c r="G36" i="3"/>
  <c r="G33" i="3"/>
  <c r="G32" i="3"/>
  <c r="G31" i="3"/>
  <c r="G30" i="3"/>
  <c r="G29" i="3"/>
  <c r="G26" i="3"/>
  <c r="G25" i="3"/>
  <c r="G24" i="3"/>
  <c r="G23" i="3"/>
  <c r="G22" i="3"/>
  <c r="G19" i="3"/>
  <c r="G18" i="3"/>
  <c r="G17" i="3"/>
  <c r="G16" i="3"/>
  <c r="G47" i="3" s="1"/>
  <c r="G47" i="2"/>
  <c r="G46" i="2"/>
  <c r="G43" i="2"/>
  <c r="G42" i="2"/>
  <c r="G41" i="2"/>
  <c r="G40" i="2"/>
  <c r="G39" i="2"/>
  <c r="G36" i="2"/>
  <c r="G35" i="2"/>
  <c r="G34" i="2"/>
  <c r="G33" i="2"/>
  <c r="G32" i="2"/>
  <c r="G29" i="2"/>
  <c r="G28" i="2"/>
  <c r="G27" i="2"/>
  <c r="G26" i="2"/>
  <c r="G25" i="2"/>
  <c r="X40" i="1"/>
  <c r="G49" i="13" s="1"/>
  <c r="P40" i="1"/>
  <c r="G49" i="12" s="1"/>
  <c r="H40" i="1"/>
  <c r="G49" i="11" s="1"/>
  <c r="X30" i="1"/>
  <c r="G49" i="10" s="1"/>
  <c r="P30" i="1"/>
  <c r="G49" i="9" s="1"/>
  <c r="H30" i="1"/>
  <c r="G49" i="8" s="1"/>
  <c r="X21" i="1"/>
  <c r="P21" i="1"/>
  <c r="G49" i="6" s="1"/>
  <c r="H21" i="1"/>
  <c r="X11" i="1"/>
  <c r="G49" i="4" s="1"/>
  <c r="P11" i="1"/>
  <c r="H11" i="1"/>
  <c r="Z32" i="1" s="1"/>
  <c r="Z34" i="1" s="1"/>
  <c r="Z35" i="1" s="1"/>
  <c r="G47" i="7" l="1"/>
  <c r="G47" i="6"/>
  <c r="G49" i="2"/>
  <c r="I15" i="2" s="1"/>
  <c r="I15" i="3" s="1"/>
  <c r="I15" i="4" s="1"/>
  <c r="I15" i="5" s="1"/>
  <c r="I15" i="6" l="1"/>
  <c r="I15" i="7" s="1"/>
  <c r="I15" i="8" s="1"/>
  <c r="I15" i="9" s="1"/>
  <c r="I15" i="10" s="1"/>
  <c r="I15" i="11" s="1"/>
  <c r="I15" i="12" s="1"/>
  <c r="I15" i="13" s="1"/>
</calcChain>
</file>

<file path=xl/sharedStrings.xml><?xml version="1.0" encoding="utf-8"?>
<sst xmlns="http://schemas.openxmlformats.org/spreadsheetml/2006/main" count="747" uniqueCount="117">
  <si>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</si>
  <si>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</si>
  <si>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</si>
  <si>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</si>
  <si>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</si>
  <si>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</si>
  <si>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</si>
  <si>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</si>
  <si>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</si>
  <si>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</si>
  <si>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</si>
  <si>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</si>
  <si>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</si>
  <si>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</si>
  <si>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</si>
  <si>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</si>
  <si>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</si>
  <si>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</si>
  <si>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</si>
  <si>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</si>
  <si>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</si>
  <si>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</si>
  <si>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</si>
  <si>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</si>
  <si>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</si>
  <si>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</si>
  <si>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</si>
  <si>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</si>
  <si>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</si>
  <si>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</si>
  <si>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</si>
  <si>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</si>
  <si>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</si>
  <si>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</si>
  <si>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</si>
  <si>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</si>
  <si>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</si>
  <si>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</si>
  <si>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</si>
  <si>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</si>
  <si>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</si>
  <si>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</si>
  <si>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</si>
  <si>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</si>
  <si>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</si>
  <si>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</si>
  <si>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</si>
  <si>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</si>
  <si>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</si>
  <si>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</si>
  <si>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</si>
  <si>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</si>
  <si>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</si>
  <si>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</si>
  <si>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</si>
  <si>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</si>
  <si>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</si>
  <si>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</si>
  <si>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</si>
  <si>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</si>
  <si>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</si>
  <si>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</si>
  <si>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</si>
  <si>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</si>
  <si>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</si>
  <si>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</si>
  <si>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</si>
  <si>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</si>
  <si>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Miriam Soler</t>
  </si>
  <si>
    <t>C.IF./N.I.F:</t>
  </si>
  <si>
    <t>B63998843</t>
  </si>
  <si>
    <t>N.I.F:</t>
  </si>
  <si>
    <t>46770850M</t>
  </si>
  <si>
    <t>Centro de Trabajo:</t>
  </si>
  <si>
    <t>Nº Afiliación:</t>
  </si>
  <si>
    <t>08/10973037-75</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</si>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</sst>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757070"/>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2" spans="2:27" ht="14.25" customHeight="1"/>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4.25" customHeight="1"/>
    <row r="48" spans="2:2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109</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'8'!I15-((G49-G47))/6</f>
        <v>-36.000000000000014</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 t="shared" ref="G20:G24" si="1">IF((E20-C20)*24&lt;=4,(E20-C20)*24,(E20-C20)*24-1)</f>
        <v>0</v>
      </c>
    </row>
    <row r="21" spans="2:7" ht="14.25" customHeight="1">
      <c r="B21" s="103">
        <v>6</v>
      </c>
      <c r="C21" s="92"/>
      <c r="E21" s="92"/>
      <c r="G21" s="88">
        <f t="shared" si="1"/>
        <v>0</v>
      </c>
    </row>
    <row r="22" spans="2:7" ht="14.25" customHeight="1">
      <c r="B22" s="103">
        <v>7</v>
      </c>
      <c r="C22" s="92"/>
      <c r="E22" s="92"/>
      <c r="G22" s="88">
        <f t="shared" si="1"/>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2">IF((E27-C27)*24&lt;=4,(E27-C27)*24,(E27-C27)*24-1)</f>
        <v>0</v>
      </c>
    </row>
    <row r="28" spans="2:7" ht="14.25" customHeight="1">
      <c r="B28" s="103">
        <v>13</v>
      </c>
      <c r="C28" s="92"/>
      <c r="E28" s="92"/>
      <c r="G28" s="88">
        <f t="shared" si="2"/>
        <v>0</v>
      </c>
    </row>
    <row r="29" spans="2:7" ht="14.25" customHeight="1">
      <c r="B29" s="103">
        <v>14</v>
      </c>
      <c r="C29" s="92"/>
      <c r="E29" s="92"/>
      <c r="G29" s="88">
        <f t="shared" si="2"/>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3">IF((E34-C34)*24&lt;=4,(E34-C34)*24,(E34-C34)*24-1)</f>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4.25" customHeight="1"/>
    <row r="47" spans="2:7" ht="14.25" customHeight="1">
      <c r="E47" s="93"/>
      <c r="G47" s="94">
        <f>SUMIF(G16:G46,"&lt;&gt;Vacaciones")+(COUNTIF(G16:G46,"Baja")+COUNTIF(G16:G46,"Vacaciones Anteriores")+(COUNTIF(G16:G46,"Medio Dia"))/2)*8</f>
        <v>0</v>
      </c>
    </row>
    <row r="48" spans="2:7" ht="14.25" customHeight="1"/>
    <row r="49" spans="2:8" ht="14.25" customHeight="1">
      <c r="G49" s="94">
        <f>('2022'!X30*8)/8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110</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111</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'9'!I15-((G49-G47))/6</f>
        <v>-62.666666666666686</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Dia"))/2)*8</f>
        <v>0</v>
      </c>
    </row>
    <row r="48" spans="2:7" ht="14.25" customHeight="1"/>
    <row r="49" spans="2:8" ht="14.25" customHeight="1">
      <c r="G49" s="94">
        <f>('2022'!H40*8)/8</f>
        <v>160</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112</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113</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'10'!I15-((G49-G47))/6</f>
        <v>-90.666666666666686</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4.25" customHeight="1"/>
    <row r="47" spans="2:7" ht="14.25" customHeight="1">
      <c r="E47" s="93"/>
      <c r="G47" s="94">
        <f>SUMIF(G16:G46,"&lt;&gt;Vacaciones")+(COUNTIF(G16:G46,"Baja")+COUNTIF(G16:G46,"Vacaciones Anteriores")+(COUNTIF(G16:G46,"Medio Dia"))/2)*8</f>
        <v>0</v>
      </c>
    </row>
    <row r="48" spans="2:7" ht="14.25" customHeight="1"/>
    <row r="49" spans="2:8" ht="14.25" customHeight="1">
      <c r="G49" s="94">
        <f>('2022'!P40*8)/8</f>
        <v>168</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114</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'11'!I15-((G49-G47))/6</f>
        <v>-116.00000000000001</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Dia"))/2)*8</f>
        <v>0</v>
      </c>
    </row>
    <row r="48" spans="2:7" ht="14.25" customHeight="1"/>
    <row r="49" spans="2:8" ht="14.25" customHeight="1">
      <c r="G49" s="94">
        <f>('2022'!X40*8)/8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116</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topLeftCell="A16"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2" spans="2:16" ht="14.25" customHeight="1"/>
    <row r="13" spans="2:16" ht="14.25" customHeight="1"/>
    <row r="14" spans="2:16" ht="14.25" customHeight="1">
      <c r="C14" s="85" t="s">
        <v>80</v>
      </c>
      <c r="E14" s="85" t="s">
        <v>81</v>
      </c>
      <c r="G14" s="86" t="s">
        <v>82</v>
      </c>
      <c r="I14" s="87" t="s">
        <v>83</v>
      </c>
      <c r="J14" s="87"/>
    </row>
    <row r="15" spans="2:16" ht="14.25" customHeight="1">
      <c r="B15" s="86" t="s">
        <v>84</v>
      </c>
      <c r="C15" s="85" t="s">
        <v>85</v>
      </c>
      <c r="E15" s="85" t="s">
        <v>86</v>
      </c>
      <c r="G15" s="88"/>
      <c r="I15" s="89">
        <f>'2022'!Z35-((G49-G47))/6</f>
        <v>28</v>
      </c>
    </row>
    <row r="16" spans="2:16" ht="14.25" customHeight="1">
      <c r="B16" s="17">
        <v>1</v>
      </c>
      <c r="C16" s="17"/>
      <c r="E16" s="17"/>
      <c r="G16" s="17" t="s">
        <v>87</v>
      </c>
    </row>
    <row r="17" spans="2:7" ht="14.25" customHeight="1">
      <c r="B17" s="23">
        <v>2</v>
      </c>
      <c r="C17" s="23"/>
      <c r="E17" s="23"/>
      <c r="G17" s="23" t="s">
        <v>87</v>
      </c>
    </row>
    <row r="18" spans="2:7" ht="14.25" customHeight="1">
      <c r="B18" s="90">
        <v>3</v>
      </c>
      <c r="C18" s="91" t="s">
        <v>88</v>
      </c>
      <c r="E18" s="91" t="s">
        <v>88</v>
      </c>
      <c r="G18" s="88" t="s">
        <v>88</v>
      </c>
    </row>
    <row r="19" spans="2:7" ht="14.25" customHeight="1">
      <c r="B19" s="90">
        <v>4</v>
      </c>
      <c r="C19" s="92" t="s">
        <v>88</v>
      </c>
      <c r="E19" s="92" t="s">
        <v>88</v>
      </c>
      <c r="G19" s="88" t="s">
        <v>88</v>
      </c>
    </row>
    <row r="20" spans="2:7" ht="14.25" customHeight="1">
      <c r="B20" s="90">
        <v>5</v>
      </c>
      <c r="C20" s="92" t="s">
        <v>88</v>
      </c>
      <c r="E20" s="92" t="s">
        <v>88</v>
      </c>
      <c r="G20" s="88" t="s">
        <v>88</v>
      </c>
    </row>
    <row r="21" spans="2:7" ht="14.25" customHeight="1">
      <c r="B21" s="12">
        <v>6</v>
      </c>
      <c r="C21" s="12"/>
      <c r="E21" s="12"/>
      <c r="G21" s="12" t="s">
        <v>87</v>
      </c>
    </row>
    <row r="22" spans="2:7" ht="14.25" customHeight="1">
      <c r="B22" s="90">
        <v>7</v>
      </c>
      <c r="C22" s="92" t="s">
        <v>88</v>
      </c>
      <c r="E22" s="92" t="s">
        <v>88</v>
      </c>
      <c r="G22" s="88" t="s">
        <v>88</v>
      </c>
    </row>
    <row r="23" spans="2:7" ht="14.25" customHeight="1">
      <c r="B23" s="24">
        <v>8</v>
      </c>
      <c r="C23" s="24"/>
      <c r="E23" s="24"/>
      <c r="G23" s="24" t="s">
        <v>87</v>
      </c>
    </row>
    <row r="24" spans="2:7" ht="14.25" customHeight="1">
      <c r="B24" s="28">
        <v>9</v>
      </c>
      <c r="C24" s="28"/>
      <c r="E24" s="28"/>
      <c r="G24" s="28" t="s">
        <v>87</v>
      </c>
    </row>
    <row r="25" spans="2:7" ht="14.25" customHeight="1">
      <c r="B25" s="90">
        <v>10</v>
      </c>
      <c r="C25" s="91">
        <v>0.35416666666666669</v>
      </c>
      <c r="E25" s="91">
        <v>0.72916666666666663</v>
      </c>
      <c r="G25" s="88">
        <f t="shared" ref="G25:G29" si="0">IF((E25-C25)*24&lt;=4,(E25-C25)*24,(E25-C25)*24-1)</f>
        <v>7.9999999999999982</v>
      </c>
    </row>
    <row r="26" spans="2:7" ht="14.25" customHeight="1">
      <c r="B26" s="90">
        <v>11</v>
      </c>
      <c r="C26" s="91">
        <v>0.35416666666666669</v>
      </c>
      <c r="E26" s="91">
        <v>0.72916666666666663</v>
      </c>
      <c r="G26" s="88">
        <f t="shared" si="0"/>
        <v>7.9999999999999982</v>
      </c>
    </row>
    <row r="27" spans="2:7" ht="14.25" customHeight="1">
      <c r="B27" s="90">
        <v>12</v>
      </c>
      <c r="C27" s="91">
        <v>0.35416666666666669</v>
      </c>
      <c r="E27" s="91">
        <v>0.72916666666666663</v>
      </c>
      <c r="G27" s="88">
        <f t="shared" si="0"/>
        <v>7.9999999999999982</v>
      </c>
    </row>
    <row r="28" spans="2:7" ht="14.25" customHeight="1">
      <c r="B28" s="90">
        <v>13</v>
      </c>
      <c r="C28" s="91">
        <v>0.35416666666666669</v>
      </c>
      <c r="E28" s="91">
        <v>0.72916666666666663</v>
      </c>
      <c r="G28" s="88">
        <f t="shared" si="0"/>
        <v>7.9999999999999982</v>
      </c>
    </row>
    <row r="29" spans="2:7" ht="14.25" customHeight="1">
      <c r="B29" s="90">
        <v>14</v>
      </c>
      <c r="C29" s="91">
        <v>0.35416666666666669</v>
      </c>
      <c r="E29" s="91">
        <v>0.72916666666666663</v>
      </c>
      <c r="G29" s="88">
        <f t="shared" si="0"/>
        <v>7.9999999999999982</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0.35416666666666669</v>
      </c>
      <c r="E32" s="91">
        <v>0.72916666666666663</v>
      </c>
      <c r="G32" s="88">
        <f t="shared" ref="G32:G36" si="1">IF((E32-C32)*24&lt;=4,(E32-C32)*24,(E32-C32)*24-1)</f>
        <v>7.9999999999999982</v>
      </c>
    </row>
    <row r="33" spans="2:7" ht="14.25" customHeight="1">
      <c r="B33" s="90">
        <v>18</v>
      </c>
      <c r="C33" s="91">
        <v>0.35416666666666669</v>
      </c>
      <c r="E33" s="91">
        <v>0.72916666666666663</v>
      </c>
      <c r="G33" s="88">
        <f t="shared" si="1"/>
        <v>7.9999999999999982</v>
      </c>
    </row>
    <row r="34" spans="2:7" ht="14.25" customHeight="1">
      <c r="B34" s="90">
        <v>19</v>
      </c>
      <c r="C34" s="91">
        <v>0.35416666666666669</v>
      </c>
      <c r="E34" s="91">
        <v>0.72916666666666663</v>
      </c>
      <c r="G34" s="88">
        <f t="shared" si="1"/>
        <v>7.9999999999999982</v>
      </c>
    </row>
    <row r="35" spans="2:7" ht="14.25" customHeight="1">
      <c r="B35" s="90">
        <v>20</v>
      </c>
      <c r="C35" s="91">
        <v>0.35416666666666669</v>
      </c>
      <c r="E35" s="91">
        <v>0.72916666666666663</v>
      </c>
      <c r="G35" s="88">
        <f t="shared" si="1"/>
        <v>7.9999999999999982</v>
      </c>
    </row>
    <row r="36" spans="2:7" ht="14.25" customHeight="1">
      <c r="B36" s="90">
        <v>21</v>
      </c>
      <c r="C36" s="91">
        <v>0.35416666666666669</v>
      </c>
      <c r="E36" s="91">
        <v>0.72916666666666663</v>
      </c>
      <c r="G36" s="88">
        <f t="shared" si="1"/>
        <v>7.9999999999999982</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0.35416666666666669</v>
      </c>
      <c r="E39" s="91">
        <v>0.72916666666666663</v>
      </c>
      <c r="G39" s="88">
        <f t="shared" ref="G39:G43" si="2">IF((E39-C39)*24&lt;=4,(E39-C39)*24,(E39-C39)*24-1)</f>
        <v>7.9999999999999982</v>
      </c>
    </row>
    <row r="40" spans="2:7" ht="14.25" customHeight="1">
      <c r="B40" s="90">
        <v>25</v>
      </c>
      <c r="C40" s="91">
        <v>0.35416666666666669</v>
      </c>
      <c r="E40" s="91">
        <v>0.72916666666666663</v>
      </c>
      <c r="G40" s="88">
        <f t="shared" si="2"/>
        <v>7.9999999999999982</v>
      </c>
    </row>
    <row r="41" spans="2:7" ht="14.25" customHeight="1">
      <c r="B41" s="90">
        <v>26</v>
      </c>
      <c r="C41" s="91">
        <v>0.35416666666666669</v>
      </c>
      <c r="E41" s="91">
        <v>0.72916666666666663</v>
      </c>
      <c r="G41" s="88">
        <f t="shared" si="2"/>
        <v>7.9999999999999982</v>
      </c>
    </row>
    <row r="42" spans="2:7" ht="14.25" customHeight="1">
      <c r="B42" s="90">
        <v>27</v>
      </c>
      <c r="C42" s="91">
        <v>0.35416666666666669</v>
      </c>
      <c r="E42" s="91">
        <v>0.72916666666666663</v>
      </c>
      <c r="G42" s="88">
        <f t="shared" si="2"/>
        <v>7.9999999999999982</v>
      </c>
    </row>
    <row r="43" spans="2:7" ht="14.25" customHeight="1">
      <c r="B43" s="90">
        <v>28</v>
      </c>
      <c r="C43" s="91">
        <v>0.35416666666666669</v>
      </c>
      <c r="E43" s="91">
        <v>0.72916666666666663</v>
      </c>
      <c r="G43" s="88">
        <f t="shared" si="2"/>
        <v>7.9999999999999982</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0.35416666666666669</v>
      </c>
      <c r="E46" s="91">
        <v>0.72916666666666663</v>
      </c>
      <c r="G46" s="88">
        <f>IF((E46-C46)*24&lt;=4,(E46-C46)*24,(E46-C46)*24-1)</f>
        <v>7.9999999999999982</v>
      </c>
    </row>
    <row r="47" spans="2:7" ht="14.25" customHeight="1">
      <c r="E47" s="93"/>
      <c r="G47" s="94">
        <f>SUMIF(G16:G46,"&lt;&gt;Vacaciones")+(COUNTIF(G16:G46,"Baja")+COUNTIF(G16:G46,"Vacaciones Anteriores")+(COUNTIF(G16:G46,"Medio Dia"))/2)*8</f>
        <v>160</v>
      </c>
    </row>
    <row r="48" spans="2:7" ht="14.25" customHeight="1">
      <c r="G48" s="95">
        <v>0</v>
      </c>
    </row>
    <row r="49" spans="2:9" ht="14.25" customHeight="1">
      <c r="G49" s="94">
        <f>('2022'!H11*8)/8</f>
        <v>160</v>
      </c>
      <c r="I49" s="89"/>
    </row>
    <row r="50" spans="2:9" ht="14.25" customHeight="1"/>
    <row r="51" spans="2:9" ht="14.25" customHeight="1">
      <c r="B51" s="96" t="s">
        <v>89</v>
      </c>
      <c r="E51" s="97" t="s">
        <v>90</v>
      </c>
    </row>
    <row r="52" spans="2:9" ht="14.25" customHeight="1"/>
    <row r="53" spans="2:9" ht="14.25" customHeight="1"/>
    <row r="54" spans="2:9" ht="14.25" customHeight="1">
      <c r="B54" s="96" t="s">
        <v>91</v>
      </c>
      <c r="C54" s="98">
        <v>31</v>
      </c>
      <c r="D54" s="99" t="s">
        <v>92</v>
      </c>
      <c r="E54" s="100" t="s">
        <v>93</v>
      </c>
      <c r="F54" s="101" t="s">
        <v>92</v>
      </c>
      <c r="G54" s="102">
        <v>2022</v>
      </c>
    </row>
    <row r="55" spans="2:9" ht="14.25" customHeight="1"/>
    <row r="56" spans="2:9" ht="14.25" customHeight="1"/>
    <row r="57" spans="2:9" ht="14.25" customHeight="1"/>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000"/>
  <sheetViews>
    <sheetView topLeftCell="A16"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'1'!I15-((G49-G47))/6</f>
        <v>27.999999999999996</v>
      </c>
    </row>
    <row r="16" spans="2:16" ht="14.25" customHeight="1">
      <c r="B16" s="103">
        <v>1</v>
      </c>
      <c r="C16" s="91">
        <v>0.35416666666666669</v>
      </c>
      <c r="E16" s="91">
        <v>0.72916666666666663</v>
      </c>
      <c r="G16" s="88">
        <f t="shared" ref="G16:G19"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0.72916666666666663</v>
      </c>
      <c r="G22" s="88">
        <f t="shared" ref="G22:G26"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0.72916666666666663</v>
      </c>
      <c r="G29" s="88">
        <f t="shared" ref="G29:G33" si="2">IF((E29-C29)*24&lt;=4,(E29-C29)*24,(E29-C29)*24-1)</f>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0.72916666666666663</v>
      </c>
      <c r="G36" s="88">
        <f t="shared" ref="G36:G40" si="3">IF((E36-C36)*24&lt;=4,(E36-C36)*24,(E36-C36)*24-1)</f>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0.72916666666666663</v>
      </c>
      <c r="G43" s="88">
        <f>IF((E43-C43)*24&lt;=4,(E43-C43)*24,(E43-C43)*24-1)</f>
        <v>7.9999999999999982</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Dia"))/2)*8</f>
        <v>159.99999999999997</v>
      </c>
    </row>
    <row r="48" spans="2:7" ht="14.25" customHeight="1"/>
    <row r="49" spans="2:9" ht="14.25" customHeight="1">
      <c r="G49" s="94">
        <f>('2022'!P11*8)/8</f>
        <v>160</v>
      </c>
      <c r="I49" s="89"/>
    </row>
    <row r="50" spans="2:9" ht="14.25" customHeight="1"/>
    <row r="51" spans="2:9" ht="14.25" customHeight="1">
      <c r="B51" s="96" t="s">
        <v>89</v>
      </c>
      <c r="E51" s="97" t="s">
        <v>90</v>
      </c>
    </row>
    <row r="52" spans="2:9" ht="14.25" customHeight="1"/>
    <row r="53" spans="2:9" ht="14.25" customHeight="1"/>
    <row r="54" spans="2:9" ht="14.25" customHeight="1">
      <c r="B54" s="96" t="s">
        <v>91</v>
      </c>
      <c r="C54" s="98">
        <v>28</v>
      </c>
      <c r="D54" s="99" t="s">
        <v>92</v>
      </c>
      <c r="E54" s="100" t="s">
        <v>96</v>
      </c>
      <c r="F54" s="101" t="s">
        <v>92</v>
      </c>
      <c r="G54" s="102">
        <v>2022</v>
      </c>
    </row>
    <row r="55" spans="2:9" ht="14.25" customHeight="1"/>
    <row r="56" spans="2:9" ht="14.25" customHeight="1"/>
    <row r="57" spans="2:9" ht="14.25" customHeight="1">
      <c r="B57" s="104"/>
      <c r="C57" s="104"/>
      <c r="D57" s="104"/>
      <c r="E57" s="104"/>
      <c r="F57" s="104"/>
      <c r="G57" s="104"/>
      <c r="H57" s="104"/>
    </row>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0"/>
  <sheetViews>
    <sheetView topLeftCell="A19"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97</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'2'!I15-((G49-G47))/6</f>
        <v>27.999999999999993</v>
      </c>
    </row>
    <row r="16" spans="2:16" ht="14.25" customHeight="1">
      <c r="B16" s="103">
        <v>1</v>
      </c>
      <c r="C16" s="91">
        <v>0.35416666666666669</v>
      </c>
      <c r="E16" s="91">
        <v>0.72916666666666663</v>
      </c>
      <c r="G16" s="88">
        <f t="shared" ref="G16:G19"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0.72916666666666663</v>
      </c>
      <c r="G22" s="88">
        <f t="shared" ref="G22:G26"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0.72916666666666663</v>
      </c>
      <c r="G29" s="88">
        <f t="shared" ref="G29:G33" si="2">IF((E29-C29)*24&lt;=4,(E29-C29)*24,(E29-C29)*24-1)</f>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0.72916666666666663</v>
      </c>
      <c r="G36" s="88">
        <f t="shared" ref="G36:G40" si="3">IF((E36-C36)*24&lt;=4,(E36-C36)*24,(E36-C36)*24-1)</f>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0.72916666666666663</v>
      </c>
      <c r="G43" s="88">
        <f t="shared" ref="G43:G46" si="4">IF((E43-C43)*24&lt;=4,(E43-C43)*24,(E43-C43)*24-1)</f>
        <v>7.9999999999999982</v>
      </c>
    </row>
    <row r="44" spans="2:7" ht="14.25" customHeight="1">
      <c r="B44" s="103">
        <v>29</v>
      </c>
      <c r="C44" s="91">
        <v>0.35416666666666669</v>
      </c>
      <c r="E44" s="91">
        <v>0.72916666666666663</v>
      </c>
      <c r="G44" s="88">
        <f t="shared" si="4"/>
        <v>7.9999999999999982</v>
      </c>
    </row>
    <row r="45" spans="2:7" ht="14.25" customHeight="1">
      <c r="B45" s="103">
        <v>30</v>
      </c>
      <c r="C45" s="91">
        <v>0.35416666666666669</v>
      </c>
      <c r="E45" s="91">
        <v>0.72916666666666663</v>
      </c>
      <c r="G45" s="88">
        <f t="shared" si="4"/>
        <v>7.9999999999999982</v>
      </c>
    </row>
    <row r="46" spans="2:7" ht="14.25" customHeight="1">
      <c r="B46" s="103">
        <v>31</v>
      </c>
      <c r="C46" s="91">
        <v>0.35416666666666669</v>
      </c>
      <c r="E46" s="91">
        <v>0.72916666666666663</v>
      </c>
      <c r="G46" s="88">
        <f t="shared" si="4"/>
        <v>7.9999999999999982</v>
      </c>
    </row>
    <row r="47" spans="2:7" ht="14.25" customHeight="1">
      <c r="E47" s="93"/>
      <c r="G47" s="94">
        <f>SUMIF(G16:G46,"&lt;&gt;Vacaciones")+(COUNTIF(G16:G46,"Baja")+COUNTIF(G16:G46,"Vacaciones Anteriores")+(COUNTIF(G16:G46,"Medio Dia"))/2)*8</f>
        <v>183.99999999999997</v>
      </c>
    </row>
    <row r="48" spans="2:7" ht="14.25" customHeight="1"/>
    <row r="49" spans="2:8" ht="14.25" customHeight="1">
      <c r="G49" s="94">
        <f>('2022'!X11*8)/8</f>
        <v>184</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98</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00"/>
  <sheetViews>
    <sheetView topLeftCell="A4" workbookViewId="0">
      <selection activeCell="C40" sqref="C40:E44"/>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99</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'3'!I15-((G49-G47))/6</f>
        <v>27.999999999999989</v>
      </c>
    </row>
    <row r="16" spans="2:16" ht="14.25" customHeight="1">
      <c r="B16" s="103">
        <v>1</v>
      </c>
      <c r="C16" s="91">
        <v>0.35416666666666669</v>
      </c>
      <c r="E16" s="91">
        <v>0.72916666666666663</v>
      </c>
      <c r="G16" s="88">
        <f>IF((E16-C16)*24&lt;=4,(E16-C16)*24,(E16-C16)*24-1)</f>
        <v>7.9999999999999982</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0.72916666666666663</v>
      </c>
      <c r="G19" s="88">
        <f t="shared" ref="G19:G23" si="0">IF((E19-C19)*24&lt;=4,(E19-C19)*24,(E19-C19)*24-1)</f>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103">
        <v>7</v>
      </c>
      <c r="C22" s="91">
        <v>0.35416666666666669</v>
      </c>
      <c r="E22" s="91">
        <v>0.72916666666666663</v>
      </c>
      <c r="G22" s="88">
        <f t="shared" si="0"/>
        <v>7.9999999999999982</v>
      </c>
    </row>
    <row r="23" spans="2:7" ht="14.25" customHeight="1">
      <c r="B23" s="103">
        <v>8</v>
      </c>
      <c r="C23" s="91">
        <v>0.35416666666666669</v>
      </c>
      <c r="E23" s="91">
        <v>0.72916666666666663</v>
      </c>
      <c r="G23" s="88">
        <f t="shared" si="0"/>
        <v>7.9999999999999982</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0.35416666666666669</v>
      </c>
      <c r="E26" s="91">
        <v>0.72916666666666663</v>
      </c>
      <c r="G26" s="88">
        <f t="shared" ref="G26:G29" si="1">IF((E26-C26)*24&lt;=4,(E26-C26)*24,(E26-C26)*24-1)</f>
        <v>7.9999999999999982</v>
      </c>
    </row>
    <row r="27" spans="2:7" ht="14.25" customHeight="1">
      <c r="B27" s="103">
        <v>12</v>
      </c>
      <c r="C27" s="91">
        <v>0.35416666666666669</v>
      </c>
      <c r="E27" s="91">
        <v>0.72916666666666663</v>
      </c>
      <c r="G27" s="88">
        <f t="shared" si="1"/>
        <v>7.9999999999999982</v>
      </c>
    </row>
    <row r="28" spans="2:7" ht="14.25" customHeight="1">
      <c r="B28" s="103">
        <v>13</v>
      </c>
      <c r="C28" s="91">
        <v>0.35416666666666669</v>
      </c>
      <c r="E28" s="91">
        <v>0.72916666666666663</v>
      </c>
      <c r="G28" s="88">
        <f t="shared" si="1"/>
        <v>7.9999999999999982</v>
      </c>
    </row>
    <row r="29" spans="2:7" ht="14.25" customHeight="1">
      <c r="B29" s="103">
        <v>14</v>
      </c>
      <c r="C29" s="91">
        <v>0.35416666666666669</v>
      </c>
      <c r="E29" s="91">
        <v>0.72916666666666663</v>
      </c>
      <c r="G29" s="88">
        <f t="shared" si="1"/>
        <v>7.9999999999999982</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0.35416666666666669</v>
      </c>
      <c r="E34" s="91">
        <v>0.72916666666666663</v>
      </c>
      <c r="G34" s="88">
        <f t="shared" ref="G34:G37" si="2">IF((E34-C34)*24&lt;=4,(E34-C34)*24,(E34-C34)*24-1)</f>
        <v>7.9999999999999982</v>
      </c>
    </row>
    <row r="35" spans="2:7" ht="14.25" customHeight="1">
      <c r="B35" s="103">
        <v>20</v>
      </c>
      <c r="C35" s="91">
        <v>0.35416666666666669</v>
      </c>
      <c r="E35" s="91">
        <v>0.72916666666666663</v>
      </c>
      <c r="G35" s="88">
        <f t="shared" si="2"/>
        <v>7.9999999999999982</v>
      </c>
    </row>
    <row r="36" spans="2:7" ht="14.25" customHeight="1">
      <c r="B36" s="103">
        <v>21</v>
      </c>
      <c r="C36" s="91">
        <v>0.35416666666666669</v>
      </c>
      <c r="E36" s="91">
        <v>0.72916666666666663</v>
      </c>
      <c r="G36" s="88">
        <f t="shared" si="2"/>
        <v>7.9999999999999982</v>
      </c>
    </row>
    <row r="37" spans="2:7" ht="14.25" customHeight="1">
      <c r="B37" s="103">
        <v>22</v>
      </c>
      <c r="C37" s="91">
        <v>0.35416666666666669</v>
      </c>
      <c r="E37" s="91">
        <v>0.72916666666666663</v>
      </c>
      <c r="G37" s="88">
        <f t="shared" si="2"/>
        <v>7.9999999999999982</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0.72916666666666663</v>
      </c>
      <c r="G40" s="88">
        <f t="shared" ref="G40:G44" si="3">IF((E40-C40)*24&lt;=4,(E40-C40)*24,(E40-C40)*24-1)</f>
        <v>7.9999999999999982</v>
      </c>
    </row>
    <row r="41" spans="2:7" ht="14.25" customHeight="1">
      <c r="B41" s="103">
        <v>26</v>
      </c>
      <c r="C41" s="91">
        <v>0.35416666666666669</v>
      </c>
      <c r="E41" s="91">
        <v>0.72916666666666663</v>
      </c>
      <c r="G41" s="88">
        <f t="shared" si="3"/>
        <v>7.9999999999999982</v>
      </c>
    </row>
    <row r="42" spans="2:7" ht="14.25" customHeight="1">
      <c r="B42" s="103">
        <v>27</v>
      </c>
      <c r="C42" s="91">
        <v>0.35416666666666669</v>
      </c>
      <c r="E42" s="91">
        <v>0.72916666666666663</v>
      </c>
      <c r="G42" s="88">
        <f t="shared" si="3"/>
        <v>7.9999999999999982</v>
      </c>
    </row>
    <row r="43" spans="2:7" ht="14.25" customHeight="1">
      <c r="B43" s="103">
        <v>28</v>
      </c>
      <c r="C43" s="91">
        <v>0.35416666666666669</v>
      </c>
      <c r="E43" s="91">
        <v>0.72916666666666663</v>
      </c>
      <c r="G43" s="88">
        <f t="shared" si="3"/>
        <v>7.9999999999999982</v>
      </c>
    </row>
    <row r="44" spans="2:7" ht="14.25" customHeight="1">
      <c r="B44" s="103">
        <v>29</v>
      </c>
      <c r="C44" s="91">
        <v>0.35416666666666669</v>
      </c>
      <c r="E44" s="91">
        <v>0.72916666666666663</v>
      </c>
      <c r="G44" s="88">
        <f t="shared" si="3"/>
        <v>7.9999999999999982</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Dia"))/2)*8</f>
        <v>151.99999999999997</v>
      </c>
    </row>
    <row r="48" spans="2:7" ht="14.25" customHeight="1"/>
    <row r="49" spans="2:8" ht="14.25" customHeight="1">
      <c r="G49" s="94">
        <f>('2022'!H21*8)/8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100</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000"/>
  <sheetViews>
    <sheetView topLeftCell="A13" workbookViewId="0">
      <selection activeCell="C45" sqref="C45:E46"/>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101</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'4'!I15-((G49-G47))/6</f>
        <v>27.999999999999986</v>
      </c>
    </row>
    <row r="16" spans="2:16" ht="14.25" customHeight="1">
      <c r="B16" s="47">
        <v>1</v>
      </c>
      <c r="C16" s="47"/>
      <c r="E16" s="47"/>
      <c r="G16" s="47" t="s">
        <v>87</v>
      </c>
    </row>
    <row r="17" spans="2:7" ht="14.25" customHeight="1">
      <c r="B17" s="103">
        <v>2</v>
      </c>
      <c r="C17" s="91">
        <v>0.35416666666666669</v>
      </c>
      <c r="E17" s="91">
        <v>0.72916666666666663</v>
      </c>
      <c r="G17" s="88">
        <f t="shared" ref="G17:G21" si="0">IF((E17-C17)*24&lt;=4,(E17-C17)*24,(E17-C17)*24-1)</f>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24">
        <v>7</v>
      </c>
      <c r="C22" s="24"/>
      <c r="E22" s="24"/>
      <c r="G22" s="24" t="s">
        <v>87</v>
      </c>
    </row>
    <row r="23" spans="2:7" ht="14.25" customHeight="1">
      <c r="B23" s="28">
        <v>8</v>
      </c>
      <c r="C23" s="28"/>
      <c r="E23" s="28"/>
      <c r="G23" s="28" t="s">
        <v>87</v>
      </c>
    </row>
    <row r="24" spans="2:7" ht="14.25" customHeight="1">
      <c r="B24" s="103">
        <v>9</v>
      </c>
      <c r="C24" s="91">
        <v>0.35416666666666669</v>
      </c>
      <c r="E24" s="91">
        <v>0.72916666666666663</v>
      </c>
      <c r="G24" s="88">
        <f t="shared" ref="G24:G28" si="1">IF((E24-C24)*24&lt;=4,(E24-C24)*24,(E24-C24)*24-1)</f>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103">
        <v>12</v>
      </c>
      <c r="C27" s="91">
        <v>0.35416666666666669</v>
      </c>
      <c r="E27" s="91">
        <v>0.72916666666666663</v>
      </c>
      <c r="G27" s="88">
        <f t="shared" si="1"/>
        <v>7.9999999999999982</v>
      </c>
    </row>
    <row r="28" spans="2:7" ht="14.25" customHeight="1">
      <c r="B28" s="103">
        <v>13</v>
      </c>
      <c r="C28" s="91">
        <v>0.35416666666666669</v>
      </c>
      <c r="E28" s="91">
        <v>0.72916666666666663</v>
      </c>
      <c r="G28" s="88">
        <f t="shared" si="1"/>
        <v>7.9999999999999982</v>
      </c>
    </row>
    <row r="29" spans="2:7" ht="14.25" customHeight="1">
      <c r="B29" s="29">
        <v>14</v>
      </c>
      <c r="C29" s="29"/>
      <c r="E29" s="29"/>
      <c r="G29" s="29" t="s">
        <v>87</v>
      </c>
    </row>
    <row r="30" spans="2:7" ht="14.25" customHeight="1">
      <c r="B30" s="32">
        <v>15</v>
      </c>
      <c r="C30" s="32"/>
      <c r="E30" s="32"/>
      <c r="G30" s="32" t="s">
        <v>87</v>
      </c>
    </row>
    <row r="31" spans="2:7" ht="14.25" customHeight="1">
      <c r="B31" s="103">
        <v>16</v>
      </c>
      <c r="C31" s="91">
        <v>0.35416666666666669</v>
      </c>
      <c r="E31" s="91">
        <v>0.72916666666666663</v>
      </c>
      <c r="G31" s="88">
        <f t="shared" ref="G31:G35" si="2">IF((E31-C31)*24&lt;=4,(E31-C31)*24,(E31-C31)*24-1)</f>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103">
        <v>19</v>
      </c>
      <c r="C34" s="91">
        <v>0.35416666666666669</v>
      </c>
      <c r="E34" s="91">
        <v>0.72916666666666663</v>
      </c>
      <c r="G34" s="88">
        <f t="shared" si="2"/>
        <v>7.9999999999999982</v>
      </c>
    </row>
    <row r="35" spans="2:7" ht="14.25" customHeight="1">
      <c r="B35" s="103">
        <v>20</v>
      </c>
      <c r="C35" s="91">
        <v>0.35416666666666669</v>
      </c>
      <c r="E35" s="91">
        <v>0.72916666666666663</v>
      </c>
      <c r="G35" s="88">
        <f t="shared" si="2"/>
        <v>7.9999999999999982</v>
      </c>
    </row>
    <row r="36" spans="2:7" ht="14.25" customHeight="1">
      <c r="B36" s="29">
        <v>21</v>
      </c>
      <c r="C36" s="29"/>
      <c r="E36" s="29"/>
      <c r="G36" s="29" t="s">
        <v>87</v>
      </c>
    </row>
    <row r="37" spans="2:7" ht="14.25" customHeight="1">
      <c r="B37" s="32">
        <v>22</v>
      </c>
      <c r="C37" s="32"/>
      <c r="E37" s="32"/>
      <c r="G37" s="32" t="s">
        <v>87</v>
      </c>
    </row>
    <row r="38" spans="2:7" ht="14.25" customHeight="1">
      <c r="B38" s="103">
        <v>23</v>
      </c>
      <c r="C38" s="91">
        <v>0.35416666666666669</v>
      </c>
      <c r="E38" s="91">
        <v>0.72916666666666663</v>
      </c>
      <c r="G38" s="88">
        <f t="shared" ref="G38:G42" si="3">IF((E38-C38)*24&lt;=4,(E38-C38)*24,(E38-C38)*24-1)</f>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103">
        <v>26</v>
      </c>
      <c r="C41" s="91">
        <v>0.35416666666666669</v>
      </c>
      <c r="E41" s="91">
        <v>0.72916666666666663</v>
      </c>
      <c r="G41" s="88">
        <f t="shared" si="3"/>
        <v>7.9999999999999982</v>
      </c>
    </row>
    <row r="42" spans="2:7" ht="14.25" customHeight="1">
      <c r="B42" s="103">
        <v>27</v>
      </c>
      <c r="C42" s="91">
        <v>0.35416666666666669</v>
      </c>
      <c r="E42" s="91">
        <v>0.72916666666666663</v>
      </c>
      <c r="G42" s="88">
        <f t="shared" si="3"/>
        <v>7.9999999999999982</v>
      </c>
    </row>
    <row r="43" spans="2:7" ht="14.25" customHeight="1">
      <c r="B43" s="33">
        <v>28</v>
      </c>
      <c r="C43" s="33"/>
      <c r="E43" s="33"/>
      <c r="G43" s="33" t="s">
        <v>87</v>
      </c>
    </row>
    <row r="44" spans="2:7" ht="14.25" customHeight="1">
      <c r="B44" s="37">
        <v>29</v>
      </c>
      <c r="C44" s="37"/>
      <c r="E44" s="37"/>
      <c r="G44" s="37" t="s">
        <v>87</v>
      </c>
    </row>
    <row r="45" spans="2:7" ht="14.25" customHeight="1">
      <c r="B45" s="103">
        <v>30</v>
      </c>
      <c r="C45" s="91">
        <v>0.35416666666666669</v>
      </c>
      <c r="E45" s="91">
        <v>0.72916666666666663</v>
      </c>
      <c r="G45" s="88">
        <f t="shared" ref="G45:G46" si="4">IF((E45-C45)*24&lt;=4,(E45-C45)*24,(E45-C45)*24-1)</f>
        <v>7.9999999999999982</v>
      </c>
    </row>
    <row r="46" spans="2:7" ht="14.25" customHeight="1">
      <c r="B46" s="103">
        <v>31</v>
      </c>
      <c r="C46" s="91">
        <v>0.35416666666666669</v>
      </c>
      <c r="E46" s="91">
        <v>0.72916666666666663</v>
      </c>
      <c r="G46" s="88">
        <f t="shared" si="4"/>
        <v>7.9999999999999982</v>
      </c>
    </row>
    <row r="47" spans="2:7" ht="14.25" customHeight="1">
      <c r="E47" s="93"/>
      <c r="G47" s="94">
        <f>SUMIF(G16:G46,"&lt;&gt;Vacaciones")+(COUNTIF(G16:G46,"Baja")+COUNTIF(G16:G46,"Vacaciones Anteriores")+(COUNTIF(G16:G46,"Medio Dia"))/2)*8</f>
        <v>175.99999999999997</v>
      </c>
    </row>
    <row r="48" spans="2:7" ht="14.25" customHeight="1"/>
    <row r="49" spans="2:8" ht="14.25" customHeight="1">
      <c r="G49" s="94">
        <f>('2022'!P21*8)/8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102</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000"/>
  <sheetViews>
    <sheetView topLeftCell="A13" workbookViewId="0">
      <selection activeCell="C42" sqref="C42:E45"/>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103</v>
      </c>
      <c r="G11" s="120"/>
      <c r="H11" s="121"/>
    </row>
    <row r="12" spans="2:16" ht="14.25" customHeight="1">
      <c r="F12" s="102"/>
      <c r="G12" s="102"/>
      <c r="H12" s="102"/>
    </row>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'5'!I15-((G49-G47))/6</f>
        <v>27.999999999999982</v>
      </c>
    </row>
    <row r="16" spans="2:16" ht="14.25" customHeight="1">
      <c r="B16" s="103">
        <v>1</v>
      </c>
      <c r="C16" s="91">
        <v>0.35416666666666669</v>
      </c>
      <c r="E16" s="91">
        <v>0.72916666666666663</v>
      </c>
      <c r="G16" s="88">
        <f t="shared" ref="G16:G18"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1">
        <v>0.35416666666666669</v>
      </c>
      <c r="E22" s="91">
        <v>0.72916666666666663</v>
      </c>
      <c r="G22" s="88">
        <f t="shared" ref="G22:G25"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24">
        <v>11</v>
      </c>
      <c r="C26" s="24"/>
      <c r="E26" s="24"/>
      <c r="G26" s="24" t="s">
        <v>87</v>
      </c>
    </row>
    <row r="27" spans="2:7" ht="14.25" customHeight="1">
      <c r="B27" s="28">
        <v>12</v>
      </c>
      <c r="C27" s="28"/>
      <c r="E27" s="28"/>
      <c r="G27" s="28" t="s">
        <v>87</v>
      </c>
    </row>
    <row r="28" spans="2:7" ht="14.25" customHeight="1">
      <c r="B28" s="103">
        <v>13</v>
      </c>
      <c r="C28" s="91">
        <v>0.35416666666666669</v>
      </c>
      <c r="E28" s="91">
        <v>0.72916666666666663</v>
      </c>
      <c r="G28" s="88">
        <f t="shared" ref="G28:G32" si="2">IF((E28-C28)*24&lt;=4,(E28-C28)*24,(E28-C28)*24-1)</f>
        <v>7.9999999999999982</v>
      </c>
    </row>
    <row r="29" spans="2:7" ht="14.25" customHeight="1">
      <c r="B29" s="103">
        <v>14</v>
      </c>
      <c r="C29" s="91">
        <v>0.35416666666666669</v>
      </c>
      <c r="E29" s="91">
        <v>0.72916666666666663</v>
      </c>
      <c r="G29" s="88">
        <f t="shared" si="2"/>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29">
        <v>18</v>
      </c>
      <c r="C33" s="29"/>
      <c r="E33" s="29"/>
      <c r="G33" s="29" t="s">
        <v>87</v>
      </c>
    </row>
    <row r="34" spans="2:7" ht="14.25" customHeight="1">
      <c r="B34" s="32">
        <v>19</v>
      </c>
      <c r="C34" s="32"/>
      <c r="E34" s="32"/>
      <c r="G34" s="32" t="s">
        <v>87</v>
      </c>
    </row>
    <row r="35" spans="2:7" ht="14.25" customHeight="1">
      <c r="B35" s="103">
        <v>20</v>
      </c>
      <c r="C35" s="91">
        <v>0.35416666666666669</v>
      </c>
      <c r="E35" s="91">
        <v>0.72916666666666663</v>
      </c>
      <c r="G35" s="88">
        <f t="shared" ref="G35:G38" si="3">IF((E35-C35)*24&lt;=4,(E35-C35)*24,(E35-C35)*24-1)</f>
        <v>7.9999999999999982</v>
      </c>
    </row>
    <row r="36" spans="2:7" ht="14.25" customHeight="1">
      <c r="B36" s="103">
        <v>21</v>
      </c>
      <c r="C36" s="91">
        <v>0.35416666666666669</v>
      </c>
      <c r="E36" s="91">
        <v>0.72916666666666663</v>
      </c>
      <c r="G36" s="88">
        <f t="shared" si="3"/>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1">
        <v>0.35416666666666669</v>
      </c>
      <c r="E42" s="91">
        <v>0.72916666666666663</v>
      </c>
      <c r="G42" s="88">
        <f t="shared" ref="G42:G45" si="4">IF((E42-C42)*24&lt;=4,(E42-C42)*24,(E42-C42)*24-1)</f>
        <v>7.9999999999999982</v>
      </c>
    </row>
    <row r="43" spans="2:7" ht="14.25" customHeight="1">
      <c r="B43" s="103">
        <v>28</v>
      </c>
      <c r="C43" s="91">
        <v>0.35416666666666669</v>
      </c>
      <c r="E43" s="91">
        <v>0.72916666666666663</v>
      </c>
      <c r="G43" s="88">
        <f t="shared" si="4"/>
        <v>7.9999999999999982</v>
      </c>
    </row>
    <row r="44" spans="2:7" ht="14.25" customHeight="1">
      <c r="B44" s="103">
        <v>29</v>
      </c>
      <c r="C44" s="91">
        <v>0.35416666666666669</v>
      </c>
      <c r="E44" s="91">
        <v>0.72916666666666663</v>
      </c>
      <c r="G44" s="88">
        <f t="shared" si="4"/>
        <v>7.9999999999999982</v>
      </c>
    </row>
    <row r="45" spans="2:7" ht="14.25" customHeight="1">
      <c r="B45" s="103">
        <v>30</v>
      </c>
      <c r="C45" s="91">
        <v>0.35416666666666669</v>
      </c>
      <c r="E45" s="91">
        <v>0.72916666666666663</v>
      </c>
      <c r="G45" s="88">
        <f t="shared" si="4"/>
        <v>7.9999999999999982</v>
      </c>
    </row>
    <row r="46" spans="2:7" ht="14.25" customHeight="1"/>
    <row r="47" spans="2:7" ht="14.25" customHeight="1">
      <c r="E47" s="93"/>
      <c r="G47" s="94">
        <f>SUMIF(G16:G46,"&lt;&gt;Vacaciones")+(COUNTIF(G16:G46,"Baja")+COUNTIF(G16:G46,"Vacaciones Anteriores")+(COUNTIF(G16:G46,"Medio Dia"))/2)*8</f>
        <v>159.99999999999997</v>
      </c>
    </row>
    <row r="48" spans="2:7" ht="14.25" customHeight="1"/>
    <row r="49" spans="2:8" ht="14.25" customHeight="1">
      <c r="G49" s="94">
        <f>('2022'!X21*8)/8</f>
        <v>160</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104</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000"/>
  <sheetViews>
    <sheetView tabSelected="1" topLeftCell="A22" workbookViewId="0">
      <selection activeCell="C44" sqref="C44:E44"/>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'6'!I15-((G49-G47))/6</f>
        <v>22.666666666666647</v>
      </c>
    </row>
    <row r="16" spans="2:16" ht="14.25" customHeight="1">
      <c r="B16" s="103">
        <v>1</v>
      </c>
      <c r="C16" s="91">
        <v>0.35416666666666669</v>
      </c>
      <c r="E16" s="91">
        <v>0.72916666666666663</v>
      </c>
      <c r="G16" s="88">
        <f>IF((E16-C16)*24&lt;=4,(E16-C16)*24,(E16-C16)*24-1)</f>
        <v>7.9999999999999982</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0.72916666666666663</v>
      </c>
      <c r="G19" s="88">
        <f t="shared" ref="G19:G23" si="0">IF((E19-C19)*24&lt;=4,(E19-C19)*24,(E19-C19)*24-1)</f>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103">
        <v>7</v>
      </c>
      <c r="C22" s="91">
        <v>0.35416666666666669</v>
      </c>
      <c r="E22" s="91">
        <v>0.72916666666666663</v>
      </c>
      <c r="G22" s="88">
        <f t="shared" si="0"/>
        <v>7.9999999999999982</v>
      </c>
    </row>
    <row r="23" spans="2:7" ht="14.25" customHeight="1">
      <c r="B23" s="103">
        <v>8</v>
      </c>
      <c r="C23" s="91">
        <v>0.35416666666666669</v>
      </c>
      <c r="E23" s="91">
        <v>0.72916666666666663</v>
      </c>
      <c r="G23" s="88">
        <f t="shared" si="0"/>
        <v>7.9999999999999982</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0.35416666666666669</v>
      </c>
      <c r="E26" s="91">
        <v>0.72916666666666663</v>
      </c>
      <c r="G26" s="88">
        <f>IF((E26-C26)*24&lt;=4,(E26-C26)*24,(E26-C26)*24-1)</f>
        <v>7.9999999999999982</v>
      </c>
    </row>
    <row r="27" spans="2:7" ht="14.25" customHeight="1">
      <c r="B27" s="103">
        <v>12</v>
      </c>
      <c r="C27" s="92" t="s">
        <v>57</v>
      </c>
      <c r="E27" s="92" t="s">
        <v>57</v>
      </c>
      <c r="G27" s="88" t="s">
        <v>57</v>
      </c>
    </row>
    <row r="28" spans="2:7" ht="14.25" customHeight="1">
      <c r="B28" s="103">
        <v>13</v>
      </c>
      <c r="C28" s="92" t="s">
        <v>57</v>
      </c>
      <c r="E28" s="92" t="s">
        <v>57</v>
      </c>
      <c r="G28" s="88" t="s">
        <v>57</v>
      </c>
    </row>
    <row r="29" spans="2:7" ht="14.25" customHeight="1">
      <c r="B29" s="103">
        <v>14</v>
      </c>
      <c r="C29" s="92" t="s">
        <v>57</v>
      </c>
      <c r="E29" s="92" t="s">
        <v>57</v>
      </c>
      <c r="G29" s="88" t="s">
        <v>57</v>
      </c>
    </row>
    <row r="30" spans="2:7" ht="14.25" customHeight="1">
      <c r="B30" s="103">
        <v>15</v>
      </c>
      <c r="C30" s="92" t="s">
        <v>57</v>
      </c>
      <c r="E30" s="92" t="s">
        <v>57</v>
      </c>
      <c r="G30" s="88" t="s">
        <v>57</v>
      </c>
    </row>
    <row r="31" spans="2:7" ht="14.25" customHeight="1">
      <c r="B31" s="29">
        <v>16</v>
      </c>
      <c r="C31" s="29"/>
      <c r="E31" s="29"/>
      <c r="G31" s="29" t="s">
        <v>87</v>
      </c>
    </row>
    <row r="32" spans="2:7" ht="14.25" customHeight="1">
      <c r="B32" s="32">
        <v>17</v>
      </c>
      <c r="C32" s="32"/>
      <c r="E32" s="32"/>
      <c r="G32" s="32" t="s">
        <v>87</v>
      </c>
    </row>
    <row r="33" spans="2:7" ht="14.25" customHeight="1">
      <c r="B33" s="103">
        <v>18</v>
      </c>
      <c r="C33" s="91">
        <v>0.35416666666666669</v>
      </c>
      <c r="E33" s="91">
        <v>0.72916666666666663</v>
      </c>
      <c r="G33" s="88">
        <f t="shared" ref="G33:G37" si="1">IF((E33-C33)*24&lt;=4,(E33-C33)*24,(E33-C33)*24-1)</f>
        <v>7.9999999999999982</v>
      </c>
    </row>
    <row r="34" spans="2:7" ht="14.25" customHeight="1">
      <c r="B34" s="103">
        <v>19</v>
      </c>
      <c r="C34" s="91">
        <v>0.35416666666666669</v>
      </c>
      <c r="E34" s="91">
        <v>0.72916666666666663</v>
      </c>
      <c r="G34" s="88">
        <f t="shared" si="1"/>
        <v>7.9999999999999982</v>
      </c>
    </row>
    <row r="35" spans="2:7" ht="14.25" customHeight="1">
      <c r="B35" s="103">
        <v>20</v>
      </c>
      <c r="C35" s="91">
        <v>0.35416666666666669</v>
      </c>
      <c r="E35" s="91">
        <v>0.72916666666666663</v>
      </c>
      <c r="G35" s="88">
        <f t="shared" si="1"/>
        <v>7.9999999999999982</v>
      </c>
    </row>
    <row r="36" spans="2:7" ht="14.25" customHeight="1">
      <c r="B36" s="103">
        <v>21</v>
      </c>
      <c r="C36" s="91">
        <v>0.35416666666666669</v>
      </c>
      <c r="E36" s="91">
        <v>0.72916666666666663</v>
      </c>
      <c r="G36" s="88">
        <f t="shared" si="1"/>
        <v>7.9999999999999982</v>
      </c>
    </row>
    <row r="37" spans="2:7" ht="14.25" customHeight="1">
      <c r="B37" s="103">
        <v>22</v>
      </c>
      <c r="C37" s="91">
        <v>0.35416666666666669</v>
      </c>
      <c r="E37" s="91">
        <v>0.72916666666666663</v>
      </c>
      <c r="G37" s="88">
        <f t="shared" si="1"/>
        <v>7.9999999999999982</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0.72916666666666663</v>
      </c>
      <c r="G40" s="88">
        <f t="shared" ref="G40:G41" si="2">IF((E40-C40)*24&lt;=4,(E40-C40)*24,(E40-C40)*24-1)</f>
        <v>7.9999999999999982</v>
      </c>
    </row>
    <row r="41" spans="2:7" ht="14.25" customHeight="1">
      <c r="B41" s="103">
        <v>26</v>
      </c>
      <c r="C41" s="91">
        <v>0.35416666666666669</v>
      </c>
      <c r="E41" s="91">
        <v>0.72916666666666663</v>
      </c>
      <c r="G41" s="88">
        <f t="shared" si="2"/>
        <v>7.9999999999999982</v>
      </c>
    </row>
    <row r="42" spans="2:7" ht="14.25" customHeight="1">
      <c r="B42" s="54">
        <v>27</v>
      </c>
      <c r="C42" s="54"/>
      <c r="E42" s="54"/>
      <c r="G42" s="54" t="s">
        <v>87</v>
      </c>
    </row>
    <row r="43" spans="2:7" ht="14.25" customHeight="1">
      <c r="B43" s="54">
        <v>28</v>
      </c>
      <c r="C43" s="54"/>
      <c r="E43" s="54"/>
      <c r="G43" s="54" t="s">
        <v>87</v>
      </c>
    </row>
    <row r="44" spans="2:7" ht="14.25" customHeight="1">
      <c r="B44" s="103">
        <v>29</v>
      </c>
      <c r="C44" s="91">
        <v>0.35416666666666669</v>
      </c>
      <c r="E44" s="91">
        <v>0.72916666666666663</v>
      </c>
      <c r="G44" s="88">
        <f>IF((E44-C44)*24&lt;=4,(E44-C44)*24,(E44-C44)*24-1)</f>
        <v>7.9999999999999982</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Dia"))/2)*8</f>
        <v>119.99999999999999</v>
      </c>
    </row>
    <row r="48" spans="2:7" ht="14.25" customHeight="1"/>
    <row r="49" spans="2:8" ht="14.25" customHeight="1">
      <c r="G49" s="94">
        <f>('2022'!H30*8)/8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106</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107</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'7'!I15-((G49-G47))/6</f>
        <v>-6.6666666666666856</v>
      </c>
    </row>
    <row r="16" spans="2:16" ht="14.25" customHeight="1">
      <c r="B16" s="103">
        <v>1</v>
      </c>
      <c r="C16" s="92" t="s">
        <v>57</v>
      </c>
      <c r="E16" s="92" t="s">
        <v>57</v>
      </c>
      <c r="G16" s="88" t="s">
        <v>57</v>
      </c>
    </row>
    <row r="17" spans="2:7" ht="14.25" customHeight="1">
      <c r="B17" s="103">
        <v>2</v>
      </c>
      <c r="C17" s="92" t="s">
        <v>57</v>
      </c>
      <c r="E17" s="92" t="s">
        <v>57</v>
      </c>
      <c r="G17" s="88" t="s">
        <v>57</v>
      </c>
    </row>
    <row r="18" spans="2:7" ht="14.25" customHeight="1">
      <c r="B18" s="103">
        <v>3</v>
      </c>
      <c r="C18" s="92" t="s">
        <v>57</v>
      </c>
      <c r="E18" s="92" t="s">
        <v>57</v>
      </c>
      <c r="G18" s="88" t="s">
        <v>57</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21">
        <v>6</v>
      </c>
      <c r="C21" s="21"/>
      <c r="E21" s="21"/>
      <c r="G21" s="21" t="s">
        <v>87</v>
      </c>
    </row>
    <row r="22" spans="2:7" ht="14.25" customHeight="1">
      <c r="B22" s="23">
        <v>7</v>
      </c>
      <c r="C22" s="23"/>
      <c r="E22" s="23"/>
      <c r="G22" s="23" t="s">
        <v>87</v>
      </c>
    </row>
    <row r="23" spans="2:7" ht="14.25" customHeight="1">
      <c r="B23" s="103">
        <v>8</v>
      </c>
      <c r="C23" s="92" t="s">
        <v>57</v>
      </c>
      <c r="E23" s="92" t="s">
        <v>57</v>
      </c>
      <c r="G23" s="88" t="s">
        <v>57</v>
      </c>
    </row>
    <row r="24" spans="2:7" ht="14.25" customHeight="1">
      <c r="B24" s="103">
        <v>9</v>
      </c>
      <c r="C24" s="92" t="s">
        <v>57</v>
      </c>
      <c r="E24" s="92" t="s">
        <v>57</v>
      </c>
      <c r="G24" s="88" t="s">
        <v>57</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2" t="s">
        <v>57</v>
      </c>
      <c r="E31" s="92" t="s">
        <v>57</v>
      </c>
      <c r="G31" s="88" t="s">
        <v>57</v>
      </c>
    </row>
    <row r="32" spans="2:7" ht="14.25" customHeight="1">
      <c r="B32" s="103">
        <v>17</v>
      </c>
      <c r="C32" s="92" t="s">
        <v>57</v>
      </c>
      <c r="E32" s="92" t="s">
        <v>57</v>
      </c>
      <c r="G32" s="88" t="s">
        <v>57</v>
      </c>
    </row>
    <row r="33" spans="2:7" ht="14.25" customHeight="1">
      <c r="B33" s="103">
        <v>18</v>
      </c>
      <c r="C33" s="92" t="s">
        <v>57</v>
      </c>
      <c r="E33" s="92" t="s">
        <v>57</v>
      </c>
      <c r="G33" s="88" t="s">
        <v>57</v>
      </c>
    </row>
    <row r="34" spans="2:7" ht="14.25" customHeight="1">
      <c r="B34" s="103">
        <v>19</v>
      </c>
      <c r="C34" s="92" t="s">
        <v>57</v>
      </c>
      <c r="E34" s="92" t="s">
        <v>57</v>
      </c>
      <c r="G34" s="88" t="s">
        <v>57</v>
      </c>
    </row>
    <row r="35" spans="2:7" ht="14.25" customHeight="1">
      <c r="B35" s="29">
        <v>20</v>
      </c>
      <c r="C35" s="29"/>
      <c r="E35" s="29"/>
      <c r="G35" s="29" t="s">
        <v>87</v>
      </c>
    </row>
    <row r="36" spans="2:7" ht="14.25" customHeight="1">
      <c r="B36" s="32">
        <v>21</v>
      </c>
      <c r="C36" s="32"/>
      <c r="E36" s="32"/>
      <c r="G36" s="32" t="s">
        <v>87</v>
      </c>
    </row>
    <row r="37" spans="2:7" ht="14.25" customHeight="1">
      <c r="B37" s="103">
        <v>22</v>
      </c>
      <c r="C37" s="92"/>
      <c r="E37" s="92"/>
      <c r="G37" s="88">
        <f t="shared" ref="G37:G41" si="0">IF((E37-C37)*24&lt;=4,(E37-C37)*24,(E37-C37)*24-1)</f>
        <v>0</v>
      </c>
    </row>
    <row r="38" spans="2:7" ht="14.25" customHeight="1">
      <c r="B38" s="103">
        <v>23</v>
      </c>
      <c r="C38" s="92"/>
      <c r="E38" s="92"/>
      <c r="G38" s="88">
        <f t="shared" si="0"/>
        <v>0</v>
      </c>
    </row>
    <row r="39" spans="2:7" ht="14.25" customHeight="1">
      <c r="B39" s="103">
        <v>24</v>
      </c>
      <c r="C39" s="92"/>
      <c r="E39" s="92"/>
      <c r="G39" s="88">
        <f t="shared" si="0"/>
        <v>0</v>
      </c>
    </row>
    <row r="40" spans="2:7" ht="14.25" customHeight="1">
      <c r="B40" s="103">
        <v>25</v>
      </c>
      <c r="C40" s="92"/>
      <c r="E40" s="92"/>
      <c r="G40" s="88">
        <f t="shared" si="0"/>
        <v>0</v>
      </c>
    </row>
    <row r="41" spans="2:7" ht="14.25" customHeight="1">
      <c r="B41" s="103">
        <v>26</v>
      </c>
      <c r="C41" s="92"/>
      <c r="E41" s="92"/>
      <c r="G41" s="88">
        <f t="shared" si="0"/>
        <v>0</v>
      </c>
    </row>
    <row r="42" spans="2:7" ht="14.25" customHeight="1">
      <c r="B42" s="33">
        <v>27</v>
      </c>
      <c r="C42" s="33"/>
      <c r="E42" s="33"/>
      <c r="G42" s="33" t="s">
        <v>87</v>
      </c>
    </row>
    <row r="43" spans="2:7" ht="14.25" customHeight="1">
      <c r="B43" s="37">
        <v>28</v>
      </c>
      <c r="C43" s="37"/>
      <c r="E43" s="37"/>
      <c r="G43" s="37" t="s">
        <v>87</v>
      </c>
    </row>
    <row r="44" spans="2:7" ht="14.25" customHeight="1">
      <c r="B44" s="103">
        <v>29</v>
      </c>
      <c r="C44" s="92"/>
      <c r="E44" s="92"/>
      <c r="G44" s="88">
        <f t="shared" ref="G44:G46" si="1">IF((E44-C44)*24&lt;=4,(E44-C44)*24,(E44-C44)*24-1)</f>
        <v>0</v>
      </c>
    </row>
    <row r="45" spans="2:7" ht="14.25" customHeight="1">
      <c r="B45" s="103">
        <v>30</v>
      </c>
      <c r="C45" s="92"/>
      <c r="E45" s="92"/>
      <c r="G45" s="88">
        <f t="shared" si="1"/>
        <v>0</v>
      </c>
    </row>
    <row r="46" spans="2:7" ht="14.25" customHeight="1">
      <c r="B46" s="103">
        <v>31</v>
      </c>
      <c r="C46" s="92"/>
      <c r="E46" s="92"/>
      <c r="G46" s="88">
        <f t="shared" si="1"/>
        <v>0</v>
      </c>
    </row>
    <row r="47" spans="2:7" ht="14.25" customHeight="1">
      <c r="E47" s="93"/>
      <c r="G47" s="94">
        <f>SUMIF(G16:G46,"&lt;&gt;Vacaciones")+(COUNTIF(G16:G46,"Baja")+COUNTIF(G16:G46,"Vacaciones Anteriores")+(COUNTIF(G16:G46,"Medio Dia"))/2)*8</f>
        <v>0</v>
      </c>
    </row>
    <row r="48" spans="2:7" ht="14.25" customHeight="1"/>
    <row r="49" spans="2:8" ht="14.25" customHeight="1">
      <c r="G49" s="94">
        <f>('2022'!P30*8)/8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108</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lastModifiedBy>Ivette Amalfi</cp:lastModifiedBy>
  <dcterms:modified xsi:type="dcterms:W3CDTF">2022-08-02T15:10:29Z</dcterms:modified>
</cp:coreProperties>
</file>