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12.xml" ContentType="application/vnd.openxmlformats-officedocument.spreadsheetml.comment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Tipos de Datos" sheetId="1" state="visible" r:id="rId2"/>
    <sheet name="Indices Estadísticos" sheetId="2" state="visible" r:id="rId3"/>
    <sheet name="Girasol" sheetId="3" state="visible" r:id="rId4"/>
    <sheet name="dsd" sheetId="4" state="visible" r:id="rId5"/>
    <sheet name="VitaminaC" sheetId="5" state="visible" r:id="rId6"/>
    <sheet name="Hoja 18" sheetId="6" state="hidden" r:id="rId7"/>
    <sheet name="Hoja 13" sheetId="7" state="hidden" r:id="rId8"/>
    <sheet name="TestDeHipótesis" sheetId="8" state="visible" r:id="rId9"/>
    <sheet name="nicotina" sheetId="9" state="visible" r:id="rId10"/>
    <sheet name="VirusDurazno" sheetId="10" state="visible" r:id="rId11"/>
    <sheet name="gluten" sheetId="11" state="visible" r:id="rId12"/>
    <sheet name="TeoremaDeBayes" sheetId="12" state="visible" r:id="rId13"/>
    <sheet name="TablasDeContingencia2" sheetId="13" state="visible" r:id="rId14"/>
    <sheet name="TablasDeContingencia" sheetId="14" state="visible" r:id="rId15"/>
    <sheet name="Hoja11" sheetId="15" state="visible" r:id="rId16"/>
  </sheets>
  <definedNames>
    <definedName function="false" hidden="false" localSheetId="3" name="_xlnm._FilterDatabase" vbProcedure="false">dsd!$A$1:$E$1847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RMD</author>
  </authors>
  <commentList>
    <comment ref="F7" authorId="0">
      <text>
        <r>
          <rPr>
            <sz val="10"/>
            <color rgb="FF000000"/>
            <rFont val="Arial"/>
            <family val="0"/>
          </rPr>
          <t xml:space="preserve">0.3 = p(error) 
Falsos Positivos</t>
        </r>
      </text>
    </comment>
    <comment ref="G6" authorId="0">
      <text>
        <r>
          <rPr>
            <sz val="10"/>
            <color rgb="FF000000"/>
            <rFont val="Arial"/>
            <family val="0"/>
          </rPr>
          <t xml:space="preserve">0.1 = p(error) 
Falsos Negativos</t>
        </r>
      </text>
    </comment>
  </commentList>
</comments>
</file>

<file path=xl/sharedStrings.xml><?xml version="1.0" encoding="utf-8"?>
<sst xmlns="http://schemas.openxmlformats.org/spreadsheetml/2006/main" count="2543" uniqueCount="356">
  <si>
    <t xml:space="preserve">Tipos de datos</t>
  </si>
  <si>
    <t xml:space="preserve">Ejemplos</t>
  </si>
  <si>
    <t xml:space="preserve">Valores posibles</t>
  </si>
  <si>
    <t xml:space="preserve">Candidatos en una elección</t>
  </si>
  <si>
    <t xml:space="preserve">José</t>
  </si>
  <si>
    <t xml:space="preserve">Julia</t>
  </si>
  <si>
    <t xml:space="preserve">Marcela</t>
  </si>
  <si>
    <t xml:space="preserve">Hugo</t>
  </si>
  <si>
    <t xml:space="preserve">Nominales</t>
  </si>
  <si>
    <t xml:space="preserve">Sexo de un animal</t>
  </si>
  <si>
    <t xml:space="preserve">Macho</t>
  </si>
  <si>
    <t xml:space="preserve">Hembra</t>
  </si>
  <si>
    <t xml:space="preserve">(No Ordenados)</t>
  </si>
  <si>
    <t xml:space="preserve">Marca de auto</t>
  </si>
  <si>
    <t xml:space="preserve">Toyota</t>
  </si>
  <si>
    <t xml:space="preserve">Fiat</t>
  </si>
  <si>
    <t xml:space="preserve">Citroen</t>
  </si>
  <si>
    <t xml:space="preserve">Test de Covid</t>
  </si>
  <si>
    <t xml:space="preserve">Positivo</t>
  </si>
  <si>
    <t xml:space="preserve">Negativo</t>
  </si>
  <si>
    <t xml:space="preserve">Cualitativos</t>
  </si>
  <si>
    <t xml:space="preserve">Estado de desarrollo de una mariposa</t>
  </si>
  <si>
    <t xml:space="preserve">Huevo</t>
  </si>
  <si>
    <t xml:space="preserve">Larva</t>
  </si>
  <si>
    <t xml:space="preserve">Crisálida</t>
  </si>
  <si>
    <t xml:space="preserve">Mariposa</t>
  </si>
  <si>
    <t xml:space="preserve">Ordinales</t>
  </si>
  <si>
    <t xml:space="preserve">Año de estudios en secundario</t>
  </si>
  <si>
    <t xml:space="preserve">Primero</t>
  </si>
  <si>
    <t xml:space="preserve">Segundo</t>
  </si>
  <si>
    <t xml:space="preserve">Tercero</t>
  </si>
  <si>
    <t xml:space="preserve">Cuarto</t>
  </si>
  <si>
    <t xml:space="preserve">Quinto</t>
  </si>
  <si>
    <t xml:space="preserve">Sexto</t>
  </si>
  <si>
    <t xml:space="preserve">(Ordenados)</t>
  </si>
  <si>
    <t xml:space="preserve">Estado Civil</t>
  </si>
  <si>
    <t xml:space="preserve">Soltero</t>
  </si>
  <si>
    <t xml:space="preserve">Casado</t>
  </si>
  <si>
    <t xml:space="preserve">Separado</t>
  </si>
  <si>
    <t xml:space="preserve">Mes del año</t>
  </si>
  <si>
    <t xml:space="preserve">Enero</t>
  </si>
  <si>
    <t xml:space="preserve">Febrero</t>
  </si>
  <si>
    <t xml:space="preserve">Marzo</t>
  </si>
  <si>
    <t xml:space="preserve">…</t>
  </si>
  <si>
    <t xml:space="preserve">Puntaje  en el chinchón</t>
  </si>
  <si>
    <t xml:space="preserve">Un número entero (incluso puede ser negativo)</t>
  </si>
  <si>
    <t xml:space="preserve">Discretos</t>
  </si>
  <si>
    <t xml:space="preserve">Cantidad de hojas de una planta</t>
  </si>
  <si>
    <t xml:space="preserve">Un número natual</t>
  </si>
  <si>
    <t xml:space="preserve">(Un número entero)</t>
  </si>
  <si>
    <t xml:space="preserve">Puntaje jugando al truco</t>
  </si>
  <si>
    <t xml:space="preserve">Del 0 al 30</t>
  </si>
  <si>
    <t xml:space="preserve">Nota en el final de una materia</t>
  </si>
  <si>
    <t xml:space="preserve">Del 1 al 10</t>
  </si>
  <si>
    <t xml:space="preserve">Cantidad de personas en la cola de un banco</t>
  </si>
  <si>
    <t xml:space="preserve">Cuantitativos</t>
  </si>
  <si>
    <t xml:space="preserve">Altura de una persona</t>
  </si>
  <si>
    <t xml:space="preserve">En centímetros</t>
  </si>
  <si>
    <t xml:space="preserve">Contínuos</t>
  </si>
  <si>
    <t xml:space="preserve">Peso de una barra de hierro</t>
  </si>
  <si>
    <t xml:space="preserve">En gramos</t>
  </si>
  <si>
    <t xml:space="preserve">(Un número real)</t>
  </si>
  <si>
    <t xml:space="preserve">Densidad de un hueso</t>
  </si>
  <si>
    <t xml:space="preserve">En gramos / cm3</t>
  </si>
  <si>
    <t xml:space="preserve">Ingresos brutos de una empresa</t>
  </si>
  <si>
    <t xml:space="preserve">En $</t>
  </si>
  <si>
    <t xml:space="preserve">Especiales</t>
  </si>
  <si>
    <t xml:space="preserve">Cronológicos</t>
  </si>
  <si>
    <t xml:space="preserve">Asociados a un momento determinado</t>
  </si>
  <si>
    <t xml:space="preserve">Pirámide poblacional</t>
  </si>
  <si>
    <t xml:space="preserve">Geográficos</t>
  </si>
  <si>
    <t xml:space="preserve">Asociados a una ubicación en la Tierra</t>
  </si>
  <si>
    <t xml:space="preserve">Siempre tienen Latitud y longitud (pueden ser: in punto, un segmento, un área)</t>
  </si>
  <si>
    <t xml:space="preserve">Repetidos</t>
  </si>
  <si>
    <t xml:space="preserve">Algo que se mide varias veces a una misma unidad muestral</t>
  </si>
  <si>
    <t xml:space="preserve">Temperatura de un lugar a lo largo de un día (cada 10 minutos)</t>
  </si>
  <si>
    <t xml:space="preserve">Genéticos</t>
  </si>
  <si>
    <t xml:space="preserve">Secuencia / as de ADN, genes, alelos, etc…</t>
  </si>
  <si>
    <t xml:space="preserve">Narrativos / Descriptivos</t>
  </si>
  <si>
    <t xml:space="preserve">Frecuentes en las ciencias sociales</t>
  </si>
  <si>
    <t xml:space="preserve">etc…</t>
  </si>
  <si>
    <t xml:space="preserve">Indices Estadísticos</t>
  </si>
  <si>
    <t xml:space="preserve">Tendencia central</t>
  </si>
  <si>
    <t xml:space="preserve">Dispersión</t>
  </si>
  <si>
    <t xml:space="preserve">Representaciones gráficas</t>
  </si>
  <si>
    <t xml:space="preserve">Media o promedio</t>
  </si>
  <si>
    <t xml:space="preserve">Rango Absoluto</t>
  </si>
  <si>
    <t xml:space="preserve">Histograma</t>
  </si>
  <si>
    <t xml:space="preserve">Mediana</t>
  </si>
  <si>
    <t xml:space="preserve">Varianza</t>
  </si>
  <si>
    <t xml:space="preserve">BoxPlot o Diagrama de Cajas y bigotes</t>
  </si>
  <si>
    <t xml:space="preserve">Moda</t>
  </si>
  <si>
    <t xml:space="preserve">Desvío Estándar</t>
  </si>
  <si>
    <t xml:space="preserve">Diagrama de Violín</t>
  </si>
  <si>
    <t xml:space="preserve">Coeficiente de Variación</t>
  </si>
  <si>
    <t xml:space="preserve">Barras de Desvío</t>
  </si>
  <si>
    <t xml:space="preserve">Error Estándar</t>
  </si>
  <si>
    <t xml:space="preserve">Diagrama de Dispersión</t>
  </si>
  <si>
    <t xml:space="preserve">Intervalo de Confianza</t>
  </si>
  <si>
    <t xml:space="preserve">Cuantiles</t>
  </si>
  <si>
    <t xml:space="preserve">Residuales</t>
  </si>
  <si>
    <t xml:space="preserve">Test de discribución</t>
  </si>
  <si>
    <t xml:space="preserve">Frecuencias</t>
  </si>
  <si>
    <t xml:space="preserve">Frecuencias Relativas</t>
  </si>
  <si>
    <t xml:space="preserve">Frecuencias Acumuladas</t>
  </si>
  <si>
    <t xml:space="preserve">Batista William (2020). Introducción a la inferencia estadística aplicada. 2da Ed. Editorial Facultad de Agronomía. 272 pgs.</t>
  </si>
  <si>
    <t xml:space="preserve">https://www.agro.uba.ar/catalog/introducci-n-la-inferencia-estad-stica-aplicada-3ra-edici-n</t>
  </si>
  <si>
    <t xml:space="preserve">Altura de cada planta de girasol (cm)</t>
  </si>
  <si>
    <t xml:space="preserve">incremento</t>
  </si>
  <si>
    <t xml:space="preserve">5 pl/m2</t>
  </si>
  <si>
    <t xml:space="preserve">10 pl/m2</t>
  </si>
  <si>
    <t xml:space="preserve">fa</t>
  </si>
  <si>
    <t xml:space="preserve">fa.acc</t>
  </si>
  <si>
    <t xml:space="preserve">fr</t>
  </si>
  <si>
    <t xml:space="preserve">fr.acc</t>
  </si>
  <si>
    <t xml:space="preserve">Media</t>
  </si>
  <si>
    <t xml:space="preserve">Error estándar</t>
  </si>
  <si>
    <t xml:space="preserve">Primer cuartil</t>
  </si>
  <si>
    <t xml:space="preserve">Tercer cuartil</t>
  </si>
  <si>
    <t xml:space="preserve">Desviación estándar</t>
  </si>
  <si>
    <t xml:space="preserve">Curtosis</t>
  </si>
  <si>
    <t xml:space="preserve">Asimetría</t>
  </si>
  <si>
    <t xml:space="preserve">Intervalo</t>
  </si>
  <si>
    <t xml:space="preserve">Mínimo</t>
  </si>
  <si>
    <t xml:space="preserve">Máximo</t>
  </si>
  <si>
    <t xml:space="preserve">Suma</t>
  </si>
  <si>
    <t xml:space="preserve">Conteo</t>
  </si>
  <si>
    <t xml:space="preserve">IC95%</t>
  </si>
  <si>
    <t xml:space="preserve">dataset</t>
  </si>
  <si>
    <t xml:space="preserve">x</t>
  </si>
  <si>
    <t xml:space="preserve">y</t>
  </si>
  <si>
    <t xml:space="preserve">Datasets from the Datasaurus Dozen</t>
  </si>
  <si>
    <t xml:space="preserve">dino</t>
  </si>
  <si>
    <t xml:space="preserve">https://jumpingrivers.github.io/datasauRus/</t>
  </si>
  <si>
    <t xml:space="preserve">away</t>
  </si>
  <si>
    <t xml:space="preserve">h_lines</t>
  </si>
  <si>
    <t xml:space="preserve">v_lines</t>
  </si>
  <si>
    <t xml:space="preserve">x_shape</t>
  </si>
  <si>
    <t xml:space="preserve">star</t>
  </si>
  <si>
    <t xml:space="preserve">high_lines</t>
  </si>
  <si>
    <t xml:space="preserve">dots</t>
  </si>
  <si>
    <t xml:space="preserve">circle</t>
  </si>
  <si>
    <t xml:space="preserve">bullseye</t>
  </si>
  <si>
    <t xml:space="preserve">slant_up</t>
  </si>
  <si>
    <t xml:space="preserve">slant_down</t>
  </si>
  <si>
    <t xml:space="preserve">wide_lines</t>
  </si>
  <si>
    <t xml:space="preserve">Suplemento</t>
  </si>
  <si>
    <t xml:space="preserve">Dosis</t>
  </si>
  <si>
    <t xml:space="preserve">Longitud</t>
  </si>
  <si>
    <t xml:space="preserve">Datos</t>
  </si>
  <si>
    <t xml:space="preserve">VC</t>
  </si>
  <si>
    <t xml:space="preserve">ToothGrowth: Este conjunto de datos contiene información sobre el crecimiento de dientes (Largo en mm) en conejillos de indias que fueron alimentados con diferentes dosis (dosis mg/día) de vitamina C y expuestos a dos métodos de administración (VC: Vitamina C y OJ: Orange Juice, jugo de naranja).</t>
  </si>
  <si>
    <t xml:space="preserve">Crampton, E. W. (1947). The growth of the odontoblast of the incisor teeth as a criterion of vitamin C intake of the guinea pig. The Journal of Nutrition, 33(5), 491–504. doi:10.1093/jn/33.5.491.</t>
  </si>
  <si>
    <t xml:space="preserve">https://shiny.gmw.rug.nl/ggplotgui/</t>
  </si>
  <si>
    <t xml:space="preserve">OJ</t>
  </si>
  <si>
    <t xml:space="preserve">0.5</t>
  </si>
  <si>
    <t xml:space="preserve">4.2</t>
  </si>
  <si>
    <t xml:space="preserve">11.5</t>
  </si>
  <si>
    <t xml:space="preserve">7.3</t>
  </si>
  <si>
    <t xml:space="preserve">5.8</t>
  </si>
  <si>
    <t xml:space="preserve">6.4</t>
  </si>
  <si>
    <t xml:space="preserve">10</t>
  </si>
  <si>
    <t xml:space="preserve">11.2</t>
  </si>
  <si>
    <t xml:space="preserve">5.2</t>
  </si>
  <si>
    <t xml:space="preserve">7</t>
  </si>
  <si>
    <t xml:space="preserve">16.5</t>
  </si>
  <si>
    <t xml:space="preserve">15.2</t>
  </si>
  <si>
    <t xml:space="preserve">17.3</t>
  </si>
  <si>
    <t xml:space="preserve">22.5</t>
  </si>
  <si>
    <t xml:space="preserve">13.6</t>
  </si>
  <si>
    <t xml:space="preserve">14.5</t>
  </si>
  <si>
    <t xml:space="preserve">18.8</t>
  </si>
  <si>
    <t xml:space="preserve">15.5</t>
  </si>
  <si>
    <t xml:space="preserve">23.6</t>
  </si>
  <si>
    <t xml:space="preserve">18.5</t>
  </si>
  <si>
    <t xml:space="preserve">33.9</t>
  </si>
  <si>
    <t xml:space="preserve">25.5</t>
  </si>
  <si>
    <t xml:space="preserve">26.4</t>
  </si>
  <si>
    <t xml:space="preserve">32.5</t>
  </si>
  <si>
    <t xml:space="preserve">26.7</t>
  </si>
  <si>
    <t xml:space="preserve">21.5</t>
  </si>
  <si>
    <t xml:space="preserve">23.3</t>
  </si>
  <si>
    <t xml:space="preserve">29.5</t>
  </si>
  <si>
    <t xml:space="preserve">17.6</t>
  </si>
  <si>
    <t xml:space="preserve">9.7</t>
  </si>
  <si>
    <t xml:space="preserve">8.2</t>
  </si>
  <si>
    <t xml:space="preserve">9.4</t>
  </si>
  <si>
    <t xml:space="preserve">19.7</t>
  </si>
  <si>
    <t xml:space="preserve">20</t>
  </si>
  <si>
    <t xml:space="preserve">25.2</t>
  </si>
  <si>
    <t xml:space="preserve">25.8</t>
  </si>
  <si>
    <t xml:space="preserve">21.2</t>
  </si>
  <si>
    <t xml:space="preserve">27.3</t>
  </si>
  <si>
    <t xml:space="preserve">22.4</t>
  </si>
  <si>
    <t xml:space="preserve">24.5</t>
  </si>
  <si>
    <t xml:space="preserve">24.8</t>
  </si>
  <si>
    <t xml:space="preserve">30.9</t>
  </si>
  <si>
    <t xml:space="preserve">29.4</t>
  </si>
  <si>
    <t xml:space="preserve">23</t>
  </si>
  <si>
    <t xml:space="preserve">len</t>
  </si>
  <si>
    <t xml:space="preserve">supp</t>
  </si>
  <si>
    <t xml:space="preserve">dose</t>
  </si>
  <si>
    <t xml:space="preserve">Test de Hipótesis</t>
  </si>
  <si>
    <t xml:space="preserve">Realidad</t>
  </si>
  <si>
    <t xml:space="preserve">H0 Verdadera</t>
  </si>
  <si>
    <t xml:space="preserve">H0 Falsa</t>
  </si>
  <si>
    <t xml:space="preserve">Total </t>
  </si>
  <si>
    <t xml:space="preserve">Test</t>
  </si>
  <si>
    <t xml:space="preserve">Rechazo H0 (pValue&lt;Alpha)</t>
  </si>
  <si>
    <t xml:space="preserve">Error tipo I 
alpha</t>
  </si>
  <si>
    <t xml:space="preserve">1-betha</t>
  </si>
  <si>
    <t xml:space="preserve">p(Rechazar)</t>
  </si>
  <si>
    <t xml:space="preserve">No Rechazo H0 (pValue&gt;Alpha)</t>
  </si>
  <si>
    <t xml:space="preserve">1-alpha</t>
  </si>
  <si>
    <t xml:space="preserve">Error tipo II
betha</t>
  </si>
  <si>
    <t xml:space="preserve">p(No Rechazar)</t>
  </si>
  <si>
    <t xml:space="preserve">p(Verdadera)</t>
  </si>
  <si>
    <t xml:space="preserve">p(Falsa)</t>
  </si>
  <si>
    <t xml:space="preserve">En este sitio podrá realizar una buena variedad de test de hipotesis.</t>
  </si>
  <si>
    <t xml:space="preserve">https://www.omnicalculator.com/es/estadistica/prueba-t</t>
  </si>
  <si>
    <t xml:space="preserve">i </t>
  </si>
  <si>
    <t xml:space="preserve">nicotina</t>
  </si>
  <si>
    <t xml:space="preserve">n</t>
  </si>
  <si>
    <t xml:space="preserve">H0:</t>
  </si>
  <si>
    <t xml:space="preserve">Media &gt;= 0.7</t>
  </si>
  <si>
    <t xml:space="preserve">media</t>
  </si>
  <si>
    <t xml:space="preserve">H1:</t>
  </si>
  <si>
    <t xml:space="preserve">Media &lt; 0.7</t>
  </si>
  <si>
    <t xml:space="preserve">Esto es lo que quiero probar</t>
  </si>
  <si>
    <t xml:space="preserve">sd</t>
  </si>
  <si>
    <t xml:space="preserve">H0</t>
  </si>
  <si>
    <t xml:space="preserve">Est.Prueba</t>
  </si>
  <si>
    <t xml:space="preserve">P-value</t>
  </si>
  <si>
    <t xml:space="preserve">Pruebe realizando el Test T de Student en el siguiente sitio.</t>
  </si>
  <si>
    <t xml:space="preserve">El sitio da la posibilidad de proveer el Estadístico de Prueba o lo calcula el sitio (pruebe las dos alternativas)</t>
  </si>
  <si>
    <t xml:space="preserve">Test T de Student</t>
  </si>
  <si>
    <t xml:space="preserve">Regresión</t>
  </si>
  <si>
    <t xml:space="preserve">Puede realizar la regresión en:</t>
  </si>
  <si>
    <t xml:space="preserve">https://mathcracker.com/linear-regression#results</t>
  </si>
  <si>
    <t xml:space="preserve">Planta</t>
  </si>
  <si>
    <t xml:space="preserve">Cepa.A</t>
  </si>
  <si>
    <t xml:space="preserve">Cepa.B</t>
  </si>
  <si>
    <t xml:space="preserve">Modo</t>
  </si>
  <si>
    <t xml:space="preserve">1: unilateral, 2: bilateral</t>
  </si>
  <si>
    <t xml:space="preserve">Tipo</t>
  </si>
  <si>
    <t xml:space="preserve">1: apareado, 2: igual varianza, 3: distinta varianza</t>
  </si>
  <si>
    <t xml:space="preserve">baja_temp</t>
  </si>
  <si>
    <t xml:space="preserve">alta_temp</t>
  </si>
  <si>
    <t xml:space="preserve">Teorema de Bayes</t>
  </si>
  <si>
    <t xml:space="preserve"> ^ significa y</t>
  </si>
  <si>
    <t xml:space="preserve"> | significa cuando</t>
  </si>
  <si>
    <t xml:space="preserve">Probabilidad</t>
  </si>
  <si>
    <t xml:space="preserve">Enfermos</t>
  </si>
  <si>
    <t xml:space="preserve">Sanos</t>
  </si>
  <si>
    <t xml:space="preserve">E ^ + </t>
  </si>
  <si>
    <t xml:space="preserve">E ^ -</t>
  </si>
  <si>
    <t xml:space="preserve">E</t>
  </si>
  <si>
    <t xml:space="preserve">p( + | E)</t>
  </si>
  <si>
    <t xml:space="preserve">p( - | E)</t>
  </si>
  <si>
    <t xml:space="preserve">p( E )</t>
  </si>
  <si>
    <t xml:space="preserve">S ^ +</t>
  </si>
  <si>
    <t xml:space="preserve">S ^ -</t>
  </si>
  <si>
    <t xml:space="preserve">S</t>
  </si>
  <si>
    <t xml:space="preserve">p( + | S)</t>
  </si>
  <si>
    <t xml:space="preserve">p( - | S)</t>
  </si>
  <si>
    <t xml:space="preserve">p( S )</t>
  </si>
  <si>
    <t xml:space="preserve"> +</t>
  </si>
  <si>
    <t xml:space="preserve"> -</t>
  </si>
  <si>
    <t xml:space="preserve">Total</t>
  </si>
  <si>
    <t xml:space="preserve">p( E | + )</t>
  </si>
  <si>
    <t xml:space="preserve">p( E | - )</t>
  </si>
  <si>
    <t xml:space="preserve">p( E ^ + )</t>
  </si>
  <si>
    <t xml:space="preserve">p( E ^ - )</t>
  </si>
  <si>
    <t xml:space="preserve">p( S | + )</t>
  </si>
  <si>
    <t xml:space="preserve">p( S | - )</t>
  </si>
  <si>
    <t xml:space="preserve">p( S ^ + )</t>
  </si>
  <si>
    <t xml:space="preserve">p( S ^ - )</t>
  </si>
  <si>
    <t xml:space="preserve">p( + )</t>
  </si>
  <si>
    <t xml:space="preserve">p( - )</t>
  </si>
  <si>
    <t xml:space="preserve">Enunciado</t>
  </si>
  <si>
    <t xml:space="preserve">p( A | B) = ( p( B | A ) * p( A ) ) / p( B )</t>
  </si>
  <si>
    <t xml:space="preserve">Otra forma del Teorema</t>
  </si>
  <si>
    <t xml:space="preserve">Odds a priori x Probabilidades Relativas = Odds a posteriori</t>
  </si>
  <si>
    <t xml:space="preserve">Ejemplo 1</t>
  </si>
  <si>
    <t xml:space="preserve">La probabilidad de estar Enfermo cuando el test dió positivo</t>
  </si>
  <si>
    <t xml:space="preserve">Odds significa razón entre los eventos probables y es diferente a la probabilidad, que también es una razón, pero entre el evento probable sobre todos los posibles.</t>
  </si>
  <si>
    <t xml:space="preserve">p( E | + ) = ( p( + | E ) * p( E ) ) / p( + )</t>
  </si>
  <si>
    <t xml:space="preserve">Odds = E / S = 20  / 80 = 1 / 4 = 0.25  Indica cuántos enfermos hay por cada sano.</t>
  </si>
  <si>
    <t xml:space="preserve">p( E | + ) = (0.9 * 0.2 ) / 0.42 </t>
  </si>
  <si>
    <t xml:space="preserve">p(E) = E / ( E + S ) = 20 / (20 + 80) = 1 / 5 = 0.2  Indica cuántos enfermos hay por cada paciente.</t>
  </si>
  <si>
    <t xml:space="preserve">Las Probabilidades Relativas es la razón entre las probabilidades, por eso aquí se dividen por 0.42 (que son los casos positivos)</t>
  </si>
  <si>
    <t xml:space="preserve">Ejemplo 2</t>
  </si>
  <si>
    <t xml:space="preserve">La probabilidad de estar Enfermo cuando el test dió negativo</t>
  </si>
  <si>
    <t xml:space="preserve"> ( 0.9 / 0.3 ) = 3  Indica cuántas veces más probable es que un paciente enfermo tenga un resultado positivo, que un paciente sano</t>
  </si>
  <si>
    <t xml:space="preserve">p( E | - ) = ( p( - | E ) * p( E ) ) / p( - )</t>
  </si>
  <si>
    <t xml:space="preserve">p( E | - ) = (0.1 * 0.2 ) / 0.58 </t>
  </si>
  <si>
    <t xml:space="preserve">( p(E) / p(S) ) . ( p( + | E ) / p( + | S ) ) = ( p( E | +) / p( S | +) )</t>
  </si>
  <si>
    <t xml:space="preserve">( 0.2 / 0.8 ) . ( 0.9 / 0.3 ) = 0.18 / 0.24  →  ( 0.18 / 0.42 ) / ( 0.24 / 0.42 ) = 0.429 / 0.571</t>
  </si>
  <si>
    <t xml:space="preserve">Ejemplo 3</t>
  </si>
  <si>
    <t xml:space="preserve">La probabilidad de estar Sano cuando el test dió negativo</t>
  </si>
  <si>
    <t xml:space="preserve">Si observan bien, esto es la razón entre las expresiones del ej1 y el ej4. En una cuenta sería</t>
  </si>
  <si>
    <t xml:space="preserve">p( S | - ) = ( p( - | S ) * p( S ) ) / p( - )</t>
  </si>
  <si>
    <t xml:space="preserve"> ( ( p( + | E ) * p( E ) ) / p( + ) ) / ( ( p( + | S ) * p( S ) ) / p( + ) )</t>
  </si>
  <si>
    <t xml:space="preserve">p( S | -) = (0.7 * 0.8 ) / 0.58  </t>
  </si>
  <si>
    <t xml:space="preserve"> ((0.2 * 0.9 ) / 0.42 ) / ( (0.8 * 0.3 ) / 0.42) = 0.429 / 0.571</t>
  </si>
  <si>
    <t xml:space="preserve">Ejemplo 4</t>
  </si>
  <si>
    <t xml:space="preserve">La probabilidad de estar Sano cuando el test dió positivo</t>
  </si>
  <si>
    <t xml:space="preserve">p( S | + ) = ( p( + | S ) * p( S ) ) / p( + )</t>
  </si>
  <si>
    <t xml:space="preserve">p( S | + ) = (0.3 * 0.8 ) / 0.42</t>
  </si>
  <si>
    <t xml:space="preserve">En general los ejemplos 1 y 4 sorprenden y resultan contraintuitivos</t>
  </si>
  <si>
    <t xml:space="preserve">Ejemplo de Hoja1 calculado al revés, partiendo de los valores crudos de cantidad de individuos</t>
  </si>
  <si>
    <t xml:space="preserve">p</t>
  </si>
  <si>
    <t xml:space="preserve">Consume</t>
  </si>
  <si>
    <t xml:space="preserve">p(Co)</t>
  </si>
  <si>
    <t xml:space="preserve">No Consume</t>
  </si>
  <si>
    <t xml:space="preserve">p(NoCo)</t>
  </si>
  <si>
    <t xml:space="preserve">p(Pos)</t>
  </si>
  <si>
    <t xml:space="preserve">p(Neg)</t>
  </si>
  <si>
    <t xml:space="preserve">Prevalencia</t>
  </si>
  <si>
    <t xml:space="preserve">¿Qué proporción de la población total realmente consume?</t>
  </si>
  <si>
    <t xml:space="preserve">Falsos Positivos</t>
  </si>
  <si>
    <t xml:space="preserve">Falsos Negativos</t>
  </si>
  <si>
    <t xml:space="preserve">Tasa de Verdaderos Positivos (sensibilidad)</t>
  </si>
  <si>
    <t xml:space="preserve">¿Qué proporción de los que consumen dan positivos?</t>
  </si>
  <si>
    <t xml:space="preserve">Tasa de Verdaderos Negativos (especificidad)</t>
  </si>
  <si>
    <t xml:space="preserve">¿Qué proporción de los que No consumen dan negativos?</t>
  </si>
  <si>
    <t xml:space="preserve">¿Qué proporción de los que dan positivos realmente consumen?</t>
  </si>
  <si>
    <t xml:space="preserve">Complemento de los Falsos Positivos</t>
  </si>
  <si>
    <t xml:space="preserve">¿Qué proporción de los que dan negativos realmente No consumen?</t>
  </si>
  <si>
    <t xml:space="preserve">Complemento de los Falsos Negativos</t>
  </si>
  <si>
    <t xml:space="preserve">Test de consumo de una droga</t>
  </si>
  <si>
    <t xml:space="preserve">Ejemplo tomado de: </t>
  </si>
  <si>
    <t xml:space="preserve">https://en.wikipedia.org/wiki/Bayes%27_theorem</t>
  </si>
  <si>
    <t xml:space="preserve">p(Pos|Co).p(Co)</t>
  </si>
  <si>
    <t xml:space="preserve">Falso Negativo p(Neg|Co).p(Co)</t>
  </si>
  <si>
    <t xml:space="preserve">p(Pos|Co)</t>
  </si>
  <si>
    <t xml:space="preserve">Tasa de Verdaderos Positivos</t>
  </si>
  <si>
    <t xml:space="preserve">Falso Positivo p(Pos|NoCo).p(NoCo)</t>
  </si>
  <si>
    <t xml:space="preserve">p(Neg|NoCo).p(NoCo)</t>
  </si>
  <si>
    <t xml:space="preserve">p(Pos|NoCo)</t>
  </si>
  <si>
    <t xml:space="preserve">Tasa de Verdaderos Negativos</t>
  </si>
  <si>
    <t xml:space="preserve">p(Co|Pos)</t>
  </si>
  <si>
    <t xml:space="preserve">p(Co|Neg)</t>
  </si>
  <si>
    <t xml:space="preserve">Distribuciones de probablilidad</t>
  </si>
  <si>
    <t xml:space="preserve">Distribucion</t>
  </si>
  <si>
    <t xml:space="preserve">N°Intentos</t>
  </si>
  <si>
    <t xml:space="preserve">pExito</t>
  </si>
  <si>
    <t xml:space="preserve">Binomial</t>
  </si>
  <si>
    <t xml:space="preserve">Densidad</t>
  </si>
  <si>
    <t xml:space="preserve">Acumulada</t>
  </si>
  <si>
    <t xml:space="preserve">Poisson</t>
  </si>
  <si>
    <t xml:space="preserve">desde</t>
  </si>
  <si>
    <t xml:space="preserve">hasta</t>
  </si>
  <si>
    <t xml:space="preserve">Normal</t>
  </si>
  <si>
    <t xml:space="preserve">EstPr</t>
  </si>
  <si>
    <t xml:space="preserve">T de Student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</si>
</sst>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\.M"/>
    <numFmt numFmtId="167" formatCode="#,##0.000"/>
    <numFmt numFmtId="168" formatCode="0.000"/>
  </numFmts>
  <fonts count="39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3"/>
      <color rgb="FF000000"/>
      <name val="Arial"/>
      <family val="0"/>
    </font>
    <font>
      <b val="true"/>
      <sz val="12"/>
      <color rgb="FF000000"/>
      <name val="Arial"/>
      <family val="0"/>
    </font>
    <font>
      <sz val="11"/>
      <color rgb="FF000000"/>
      <name val="Arial"/>
      <family val="0"/>
    </font>
    <font>
      <sz val="12"/>
      <color rgb="FF1F1F1F"/>
      <name val="Arial"/>
      <family val="0"/>
    </font>
    <font>
      <sz val="10"/>
      <color rgb="FF000000"/>
      <name val="Andale Mono"/>
      <family val="0"/>
    </font>
    <font>
      <u val="single"/>
      <sz val="10"/>
      <color rgb="FF0000FF"/>
      <name val="Andale Mono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rgb="FF000000"/>
      <name val="Arial"/>
      <family val="0"/>
    </font>
    <font>
      <b val="true"/>
      <sz val="10"/>
      <color rgb="FF000000"/>
      <name val="Andale Mono"/>
      <family val="0"/>
    </font>
    <font>
      <sz val="10"/>
      <name val="Andale Mono"/>
      <family val="0"/>
    </font>
    <font>
      <b val="true"/>
      <sz val="10"/>
      <color rgb="FFCE181E"/>
      <name val="Andale Mono"/>
      <family val="0"/>
    </font>
    <font>
      <b val="true"/>
      <sz val="10"/>
      <name val="Andale Mono"/>
      <family val="0"/>
    </font>
    <font>
      <sz val="10"/>
      <color rgb="FF2A6099"/>
      <name val="Andale Mono"/>
      <family val="0"/>
    </font>
    <font>
      <b val="true"/>
      <u val="single"/>
      <sz val="10"/>
      <color rgb="FF000000"/>
      <name val="Arial"/>
      <family val="0"/>
    </font>
    <font>
      <sz val="10"/>
      <color rgb="FF2A6099"/>
      <name val="Arial"/>
      <family val="0"/>
    </font>
    <font>
      <sz val="10"/>
      <color rgb="FFFF4000"/>
      <name val="Arial"/>
      <family val="0"/>
    </font>
    <font>
      <sz val="10"/>
      <color rgb="FFA1467E"/>
      <name val="Arial"/>
      <family val="0"/>
    </font>
    <font>
      <sz val="10"/>
      <color rgb="FFFF0000"/>
      <name val="Arial"/>
      <family val="0"/>
    </font>
    <font>
      <b val="true"/>
      <sz val="10"/>
      <color rgb="FF2A6099"/>
      <name val="Andale Mono"/>
      <family val="0"/>
    </font>
    <font>
      <sz val="10"/>
      <color rgb="FFBF0041"/>
      <name val="Arial"/>
      <family val="0"/>
    </font>
    <font>
      <sz val="10"/>
      <color rgb="FFCE181E"/>
      <name val="Andale Mono"/>
      <family val="0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1F1F1F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FFFFFF"/>
      </patternFill>
    </fill>
    <fill>
      <patternFill patternType="solid">
        <fgColor rgb="FFD4EA6B"/>
        <bgColor rgb="FFFFFF6D"/>
      </patternFill>
    </fill>
    <fill>
      <patternFill patternType="solid">
        <fgColor rgb="FFFFFF6D"/>
        <bgColor rgb="FFD4EA6B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14" fillId="0" borderId="0" applyFont="true" applyBorder="false" applyAlignment="true" applyProtection="false">
      <alignment horizontal="left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3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2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3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Esquina de la tabla dinámica" xfId="37"/>
    <cellStyle name="Valor de la tabla dinámica" xfId="38"/>
    <cellStyle name="Campo de la tabla dinámica" xfId="39"/>
    <cellStyle name="Categoría de la tabla dinámica" xfId="40"/>
    <cellStyle name="Título de la tabla dinámica" xfId="41"/>
    <cellStyle name="Resultado de la tabla dinámica" xfId="42"/>
  </cellStyles>
  <colors>
    <indexedColors>
      <rgbColor rgb="FF000000"/>
      <rgbColor rgb="FFFFFFFF"/>
      <rgbColor rgb="FFFF0000"/>
      <rgbColor rgb="FF00FF00"/>
      <rgbColor rgb="FF0000FF"/>
      <rgbColor rgb="FFD4EA6B"/>
      <rgbColor rgb="FFFF00FF"/>
      <rgbColor rgb="FF00FFFF"/>
      <rgbColor rgb="FFCC0000"/>
      <rgbColor rgb="FF006600"/>
      <rgbColor rgb="FF000080"/>
      <rgbColor rgb="FF996600"/>
      <rgbColor rgb="FFBF0041"/>
      <rgbColor rgb="FF008080"/>
      <rgbColor rgb="FFB3B3B3"/>
      <rgbColor rgb="FF808080"/>
      <rgbColor rgb="FF9999FF"/>
      <rgbColor rgb="FFA1467E"/>
      <rgbColor rgb="FFFFFFCC"/>
      <rgbColor rgb="FFEEEEEE"/>
      <rgbColor rgb="FF660066"/>
      <rgbColor rgb="FFFF400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6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1F1F1F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Histograma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Girasol!$K$4</c:f>
              <c:strCache>
                <c:ptCount val="1"/>
                <c:pt idx="0">
                  <c:v>5 pl/m2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Girasol!$I$6:$I$19</c:f>
              <c:strCache>
                <c:ptCount val="14"/>
                <c:pt idx="0">
                  <c:v>190</c:v>
                </c:pt>
                <c:pt idx="1">
                  <c:v>195</c:v>
                </c:pt>
                <c:pt idx="2">
                  <c:v>200</c:v>
                </c:pt>
                <c:pt idx="3">
                  <c:v>205</c:v>
                </c:pt>
                <c:pt idx="4">
                  <c:v>210</c:v>
                </c:pt>
                <c:pt idx="5">
                  <c:v>215</c:v>
                </c:pt>
                <c:pt idx="6">
                  <c:v>220</c:v>
                </c:pt>
                <c:pt idx="7">
                  <c:v>225</c:v>
                </c:pt>
                <c:pt idx="8">
                  <c:v>230</c:v>
                </c:pt>
                <c:pt idx="9">
                  <c:v>235</c:v>
                </c:pt>
                <c:pt idx="10">
                  <c:v>240</c:v>
                </c:pt>
                <c:pt idx="11">
                  <c:v>245</c:v>
                </c:pt>
                <c:pt idx="12">
                  <c:v>250</c:v>
                </c:pt>
                <c:pt idx="13">
                  <c:v>255</c:v>
                </c:pt>
              </c:strCache>
            </c:strRef>
          </c:cat>
          <c:val>
            <c:numRef>
              <c:f>Girasol!$K$6:$K$19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Girasol!$O$4</c:f>
              <c:strCache>
                <c:ptCount val="1"/>
                <c:pt idx="0">
                  <c:v>10 pl/m2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Girasol!$I$6:$I$19</c:f>
              <c:strCache>
                <c:ptCount val="14"/>
                <c:pt idx="0">
                  <c:v>190</c:v>
                </c:pt>
                <c:pt idx="1">
                  <c:v>195</c:v>
                </c:pt>
                <c:pt idx="2">
                  <c:v>200</c:v>
                </c:pt>
                <c:pt idx="3">
                  <c:v>205</c:v>
                </c:pt>
                <c:pt idx="4">
                  <c:v>210</c:v>
                </c:pt>
                <c:pt idx="5">
                  <c:v>215</c:v>
                </c:pt>
                <c:pt idx="6">
                  <c:v>220</c:v>
                </c:pt>
                <c:pt idx="7">
                  <c:v>225</c:v>
                </c:pt>
                <c:pt idx="8">
                  <c:v>230</c:v>
                </c:pt>
                <c:pt idx="9">
                  <c:v>235</c:v>
                </c:pt>
                <c:pt idx="10">
                  <c:v>240</c:v>
                </c:pt>
                <c:pt idx="11">
                  <c:v>245</c:v>
                </c:pt>
                <c:pt idx="12">
                  <c:v>250</c:v>
                </c:pt>
                <c:pt idx="13">
                  <c:v>255</c:v>
                </c:pt>
              </c:strCache>
            </c:strRef>
          </c:cat>
          <c:val>
            <c:numRef>
              <c:f>Girasol!$O$6:$O$19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gapWidth val="100"/>
        <c:overlap val="0"/>
        <c:axId val="61002439"/>
        <c:axId val="23139340"/>
      </c:barChart>
      <c:catAx>
        <c:axId val="61002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altura de la planta (cm)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139340"/>
        <c:crosses val="autoZero"/>
        <c:auto val="1"/>
        <c:lblAlgn val="ctr"/>
        <c:lblOffset val="100"/>
      </c:catAx>
      <c:valAx>
        <c:axId val="231393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frecuencia absoluta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024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VirusDurazno!$C$5</c:f>
              <c:strCache>
                <c:ptCount val="1"/>
                <c:pt idx="0">
                  <c:v>Cepa.B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VirusDurazno!$B$6:$B$20</c:f>
              <c:numCache>
                <c:formatCode>General</c:formatCode>
                <c:ptCount val="15"/>
                <c:pt idx="0">
                  <c:v>31</c:v>
                </c:pt>
                <c:pt idx="1">
                  <c:v>20</c:v>
                </c:pt>
                <c:pt idx="2">
                  <c:v>18</c:v>
                </c:pt>
                <c:pt idx="3">
                  <c:v>8</c:v>
                </c:pt>
                <c:pt idx="4">
                  <c:v>25</c:v>
                </c:pt>
                <c:pt idx="5">
                  <c:v>14</c:v>
                </c:pt>
                <c:pt idx="6">
                  <c:v>17</c:v>
                </c:pt>
                <c:pt idx="7">
                  <c:v>12</c:v>
                </c:pt>
                <c:pt idx="8">
                  <c:v>21</c:v>
                </c:pt>
                <c:pt idx="9">
                  <c:v>30</c:v>
                </c:pt>
                <c:pt idx="10">
                  <c:v>17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24</c:v>
                </c:pt>
              </c:numCache>
            </c:numRef>
          </c:xVal>
          <c:yVal>
            <c:numRef>
              <c:f>VirusDurazno!$C$6:$C$20</c:f>
              <c:numCache>
                <c:formatCode>General</c:formatCode>
                <c:ptCount val="15"/>
                <c:pt idx="0">
                  <c:v>18</c:v>
                </c:pt>
                <c:pt idx="1">
                  <c:v>17</c:v>
                </c:pt>
                <c:pt idx="2">
                  <c:v>14</c:v>
                </c:pt>
                <c:pt idx="3">
                  <c:v>7</c:v>
                </c:pt>
                <c:pt idx="4">
                  <c:v>21</c:v>
                </c:pt>
                <c:pt idx="5">
                  <c:v>13</c:v>
                </c:pt>
                <c:pt idx="6">
                  <c:v>22</c:v>
                </c:pt>
                <c:pt idx="7">
                  <c:v>11</c:v>
                </c:pt>
                <c:pt idx="8">
                  <c:v>22</c:v>
                </c:pt>
                <c:pt idx="9">
                  <c:v>15</c:v>
                </c:pt>
                <c:pt idx="10">
                  <c:v>11</c:v>
                </c:pt>
                <c:pt idx="11">
                  <c:v>10</c:v>
                </c:pt>
                <c:pt idx="12">
                  <c:v>13</c:v>
                </c:pt>
                <c:pt idx="13">
                  <c:v>5</c:v>
                </c:pt>
                <c:pt idx="14">
                  <c:v>25</c:v>
                </c:pt>
              </c:numCache>
            </c:numRef>
          </c:yVal>
          <c:smooth val="0"/>
        </c:ser>
        <c:axId val="35739463"/>
        <c:axId val="70078628"/>
      </c:scatterChart>
      <c:valAx>
        <c:axId val="35739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78628"/>
        <c:crosses val="autoZero"/>
        <c:crossBetween val="midCat"/>
      </c:valAx>
      <c:valAx>
        <c:axId val="700786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394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363960</xdr:colOff>
      <xdr:row>19</xdr:row>
      <xdr:rowOff>138240</xdr:rowOff>
    </xdr:from>
    <xdr:to>
      <xdr:col>18</xdr:col>
      <xdr:colOff>120240</xdr:colOff>
      <xdr:row>39</xdr:row>
      <xdr:rowOff>126720</xdr:rowOff>
    </xdr:to>
    <xdr:graphicFrame>
      <xdr:nvGraphicFramePr>
        <xdr:cNvPr id="0" name=""/>
        <xdr:cNvGraphicFramePr/>
      </xdr:nvGraphicFramePr>
      <xdr:xfrm>
        <a:off x="7799040" y="3509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82800</xdr:colOff>
      <xdr:row>5</xdr:row>
      <xdr:rowOff>2520</xdr:rowOff>
    </xdr:from>
    <xdr:to>
      <xdr:col>13</xdr:col>
      <xdr:colOff>152640</xdr:colOff>
      <xdr:row>24</xdr:row>
      <xdr:rowOff>153360</xdr:rowOff>
    </xdr:to>
    <xdr:graphicFrame>
      <xdr:nvGraphicFramePr>
        <xdr:cNvPr id="1" name=""/>
        <xdr:cNvGraphicFramePr/>
      </xdr:nvGraphicFramePr>
      <xdr:xfrm>
        <a:off x="4959360" y="815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gro.uba.ar/catalog/introducci-n-la-inferencia-estad-stica-aplicada-3ra-edici-n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jumpingrivers.github.io/datasauRus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hiny.gmw.rug.nl/ggplotgu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31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C33" activeCellId="0" sqref="C33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8.06"/>
    <col collapsed="false" customWidth="true" hidden="false" outlineLevel="0" max="4" min="4" style="1" width="39.11"/>
    <col collapsed="false" customWidth="true" hidden="false" outlineLevel="0" max="10" min="5" style="1" width="11.01"/>
    <col collapsed="false" customWidth="false" hidden="false" outlineLevel="0" max="1025" min="11" style="1" width="11.52"/>
  </cols>
  <sheetData>
    <row r="2" customFormat="false" ht="12.8" hidden="false" customHeight="true" outlineLevel="0" collapsed="false">
      <c r="B2" s="2" t="s">
        <v>0</v>
      </c>
      <c r="C2" s="2"/>
      <c r="D2" s="3" t="s">
        <v>1</v>
      </c>
      <c r="E2" s="4" t="s">
        <v>2</v>
      </c>
      <c r="F2" s="4"/>
      <c r="G2" s="4"/>
      <c r="H2" s="4"/>
      <c r="I2" s="4"/>
      <c r="J2" s="4"/>
    </row>
    <row r="3" customFormat="false" ht="12.8" hidden="false" customHeight="false" outlineLevel="0" collapsed="false">
      <c r="B3" s="5"/>
      <c r="C3" s="6"/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/>
      <c r="J3" s="8"/>
    </row>
    <row r="4" customFormat="false" ht="12.8" hidden="false" customHeight="false" outlineLevel="0" collapsed="false">
      <c r="B4" s="9"/>
      <c r="C4" s="10" t="s">
        <v>8</v>
      </c>
      <c r="D4" s="1" t="s">
        <v>9</v>
      </c>
      <c r="E4" s="1" t="s">
        <v>10</v>
      </c>
      <c r="F4" s="1" t="s">
        <v>11</v>
      </c>
      <c r="J4" s="11"/>
    </row>
    <row r="5" customFormat="false" ht="12.8" hidden="false" customHeight="false" outlineLevel="0" collapsed="false">
      <c r="B5" s="9"/>
      <c r="C5" s="10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J5" s="11"/>
    </row>
    <row r="6" customFormat="false" ht="12.8" hidden="false" customHeight="false" outlineLevel="0" collapsed="false">
      <c r="B6" s="9"/>
      <c r="C6" s="12"/>
      <c r="D6" s="13" t="s">
        <v>17</v>
      </c>
      <c r="E6" s="13" t="s">
        <v>18</v>
      </c>
      <c r="F6" s="13" t="s">
        <v>19</v>
      </c>
      <c r="G6" s="13"/>
      <c r="H6" s="13"/>
      <c r="I6" s="13"/>
      <c r="J6" s="14"/>
    </row>
    <row r="7" customFormat="false" ht="12.8" hidden="false" customHeight="false" outlineLevel="0" collapsed="false">
      <c r="B7" s="9" t="s">
        <v>20</v>
      </c>
    </row>
    <row r="8" customFormat="false" ht="12.8" hidden="false" customHeight="false" outlineLevel="0" collapsed="false">
      <c r="B8" s="9"/>
      <c r="C8" s="6"/>
      <c r="D8" s="7" t="s">
        <v>21</v>
      </c>
      <c r="E8" s="7" t="s">
        <v>22</v>
      </c>
      <c r="F8" s="7" t="s">
        <v>23</v>
      </c>
      <c r="G8" s="7" t="s">
        <v>24</v>
      </c>
      <c r="H8" s="7" t="s">
        <v>25</v>
      </c>
      <c r="I8" s="7"/>
      <c r="J8" s="8"/>
    </row>
    <row r="9" customFormat="false" ht="12.8" hidden="false" customHeight="false" outlineLevel="0" collapsed="false">
      <c r="B9" s="9"/>
      <c r="C9" s="10" t="s">
        <v>26</v>
      </c>
      <c r="D9" s="1" t="s">
        <v>27</v>
      </c>
      <c r="E9" s="1" t="s">
        <v>28</v>
      </c>
      <c r="F9" s="1" t="s">
        <v>29</v>
      </c>
      <c r="G9" s="1" t="s">
        <v>30</v>
      </c>
      <c r="H9" s="1" t="s">
        <v>31</v>
      </c>
      <c r="I9" s="1" t="s">
        <v>32</v>
      </c>
      <c r="J9" s="11" t="s">
        <v>33</v>
      </c>
    </row>
    <row r="10" customFormat="false" ht="12.8" hidden="false" customHeight="false" outlineLevel="0" collapsed="false">
      <c r="B10" s="9"/>
      <c r="C10" s="10" t="s">
        <v>34</v>
      </c>
      <c r="D10" s="1" t="s">
        <v>35</v>
      </c>
      <c r="E10" s="1" t="s">
        <v>36</v>
      </c>
      <c r="F10" s="1" t="s">
        <v>37</v>
      </c>
      <c r="G10" s="1" t="s">
        <v>38</v>
      </c>
      <c r="J10" s="11"/>
    </row>
    <row r="11" customFormat="false" ht="12.8" hidden="false" customHeight="false" outlineLevel="0" collapsed="false">
      <c r="B11" s="15"/>
      <c r="C11" s="12"/>
      <c r="D11" s="13" t="s">
        <v>39</v>
      </c>
      <c r="E11" s="13" t="s">
        <v>40</v>
      </c>
      <c r="F11" s="13" t="s">
        <v>41</v>
      </c>
      <c r="G11" s="13" t="s">
        <v>42</v>
      </c>
      <c r="H11" s="13" t="s">
        <v>43</v>
      </c>
      <c r="I11" s="13"/>
      <c r="J11" s="14"/>
    </row>
    <row r="14" customFormat="false" ht="12.8" hidden="false" customHeight="true" outlineLevel="0" collapsed="false">
      <c r="B14" s="5"/>
      <c r="C14" s="6"/>
      <c r="D14" s="7" t="s">
        <v>44</v>
      </c>
      <c r="E14" s="16" t="s">
        <v>45</v>
      </c>
      <c r="F14" s="16"/>
      <c r="G14" s="16"/>
      <c r="H14" s="16"/>
      <c r="I14" s="16"/>
      <c r="J14" s="16"/>
    </row>
    <row r="15" customFormat="false" ht="12.8" hidden="false" customHeight="true" outlineLevel="0" collapsed="false">
      <c r="B15" s="9"/>
      <c r="C15" s="10" t="s">
        <v>46</v>
      </c>
      <c r="D15" s="1" t="s">
        <v>47</v>
      </c>
      <c r="E15" s="17" t="s">
        <v>48</v>
      </c>
      <c r="F15" s="17"/>
      <c r="G15" s="17"/>
      <c r="H15" s="17"/>
      <c r="I15" s="17"/>
      <c r="J15" s="17"/>
    </row>
    <row r="16" customFormat="false" ht="12.8" hidden="false" customHeight="false" outlineLevel="0" collapsed="false">
      <c r="B16" s="9"/>
      <c r="C16" s="10" t="s">
        <v>49</v>
      </c>
      <c r="D16" s="1" t="s">
        <v>50</v>
      </c>
      <c r="E16" s="1" t="s">
        <v>51</v>
      </c>
      <c r="J16" s="11"/>
    </row>
    <row r="17" customFormat="false" ht="12.8" hidden="false" customHeight="false" outlineLevel="0" collapsed="false">
      <c r="B17" s="9"/>
      <c r="C17" s="10"/>
      <c r="D17" s="1" t="s">
        <v>52</v>
      </c>
      <c r="E17" s="1" t="s">
        <v>53</v>
      </c>
      <c r="J17" s="11"/>
    </row>
    <row r="18" customFormat="false" ht="12.8" hidden="false" customHeight="true" outlineLevel="0" collapsed="false">
      <c r="B18" s="9"/>
      <c r="C18" s="12"/>
      <c r="D18" s="13" t="s">
        <v>54</v>
      </c>
      <c r="E18" s="18" t="s">
        <v>48</v>
      </c>
      <c r="F18" s="18"/>
      <c r="G18" s="18"/>
      <c r="H18" s="18"/>
      <c r="I18" s="18"/>
      <c r="J18" s="18"/>
    </row>
    <row r="19" customFormat="false" ht="12.8" hidden="false" customHeight="false" outlineLevel="0" collapsed="false">
      <c r="B19" s="9" t="s">
        <v>55</v>
      </c>
    </row>
    <row r="20" customFormat="false" ht="12.8" hidden="false" customHeight="true" outlineLevel="0" collapsed="false">
      <c r="B20" s="9"/>
      <c r="C20" s="6"/>
      <c r="D20" s="7" t="s">
        <v>56</v>
      </c>
      <c r="E20" s="16" t="s">
        <v>57</v>
      </c>
      <c r="F20" s="16"/>
      <c r="G20" s="16"/>
      <c r="H20" s="16"/>
      <c r="I20" s="16"/>
      <c r="J20" s="16"/>
    </row>
    <row r="21" customFormat="false" ht="12.8" hidden="false" customHeight="false" outlineLevel="0" collapsed="false">
      <c r="B21" s="9"/>
      <c r="C21" s="10" t="s">
        <v>58</v>
      </c>
      <c r="D21" s="1" t="s">
        <v>59</v>
      </c>
      <c r="E21" s="19" t="s">
        <v>60</v>
      </c>
      <c r="F21" s="19"/>
      <c r="G21" s="19"/>
      <c r="H21" s="19"/>
      <c r="I21" s="19"/>
      <c r="J21" s="20"/>
    </row>
    <row r="22" customFormat="false" ht="12.8" hidden="false" customHeight="true" outlineLevel="0" collapsed="false">
      <c r="B22" s="9"/>
      <c r="C22" s="10" t="s">
        <v>61</v>
      </c>
      <c r="D22" s="1" t="s">
        <v>62</v>
      </c>
      <c r="E22" s="17" t="s">
        <v>63</v>
      </c>
      <c r="F22" s="17"/>
      <c r="G22" s="17"/>
      <c r="H22" s="17"/>
      <c r="I22" s="17"/>
      <c r="J22" s="17"/>
    </row>
    <row r="23" customFormat="false" ht="12.8" hidden="false" customHeight="false" outlineLevel="0" collapsed="false">
      <c r="B23" s="15"/>
      <c r="C23" s="12"/>
      <c r="D23" s="13" t="s">
        <v>64</v>
      </c>
      <c r="E23" s="21" t="s">
        <v>65</v>
      </c>
      <c r="F23" s="21"/>
      <c r="G23" s="21"/>
      <c r="H23" s="21"/>
      <c r="I23" s="21"/>
      <c r="J23" s="22"/>
    </row>
    <row r="26" customFormat="false" ht="12.8" hidden="false" customHeight="true" outlineLevel="0" collapsed="false">
      <c r="B26" s="6" t="s">
        <v>66</v>
      </c>
      <c r="C26" s="7" t="s">
        <v>67</v>
      </c>
      <c r="D26" s="7" t="s">
        <v>68</v>
      </c>
      <c r="E26" s="16" t="s">
        <v>69</v>
      </c>
      <c r="F26" s="16"/>
      <c r="G26" s="16"/>
      <c r="H26" s="16"/>
      <c r="I26" s="16"/>
      <c r="J26" s="16"/>
    </row>
    <row r="27" customFormat="false" ht="12.8" hidden="false" customHeight="true" outlineLevel="0" collapsed="false">
      <c r="B27" s="10"/>
      <c r="C27" s="1" t="s">
        <v>70</v>
      </c>
      <c r="D27" s="1" t="s">
        <v>71</v>
      </c>
      <c r="E27" s="17" t="s">
        <v>72</v>
      </c>
      <c r="F27" s="17"/>
      <c r="G27" s="17"/>
      <c r="H27" s="17"/>
      <c r="I27" s="17"/>
      <c r="J27" s="17"/>
    </row>
    <row r="28" customFormat="false" ht="23.85" hidden="false" customHeight="true" outlineLevel="0" collapsed="false">
      <c r="B28" s="10"/>
      <c r="C28" s="1" t="s">
        <v>73</v>
      </c>
      <c r="D28" s="1" t="s">
        <v>74</v>
      </c>
      <c r="E28" s="17" t="s">
        <v>75</v>
      </c>
      <c r="F28" s="17"/>
      <c r="G28" s="17"/>
      <c r="H28" s="17"/>
      <c r="I28" s="17"/>
      <c r="J28" s="17"/>
    </row>
    <row r="29" customFormat="false" ht="12.8" hidden="false" customHeight="false" outlineLevel="0" collapsed="false">
      <c r="B29" s="10"/>
      <c r="C29" s="1" t="s">
        <v>76</v>
      </c>
      <c r="D29" s="1" t="s">
        <v>77</v>
      </c>
      <c r="E29" s="19"/>
      <c r="F29" s="19"/>
      <c r="G29" s="19"/>
      <c r="H29" s="19"/>
      <c r="I29" s="19"/>
      <c r="J29" s="20"/>
    </row>
    <row r="30" customFormat="false" ht="23.85" hidden="false" customHeight="false" outlineLevel="0" collapsed="false">
      <c r="B30" s="10"/>
      <c r="C30" s="1" t="s">
        <v>78</v>
      </c>
      <c r="D30" s="1" t="s">
        <v>79</v>
      </c>
      <c r="E30" s="19"/>
      <c r="F30" s="19"/>
      <c r="G30" s="19"/>
      <c r="H30" s="19"/>
      <c r="I30" s="19"/>
      <c r="J30" s="20"/>
    </row>
    <row r="31" customFormat="false" ht="12.8" hidden="false" customHeight="false" outlineLevel="0" collapsed="false">
      <c r="B31" s="12"/>
      <c r="C31" s="13" t="s">
        <v>80</v>
      </c>
      <c r="D31" s="13"/>
      <c r="E31" s="21"/>
      <c r="F31" s="21"/>
      <c r="G31" s="21"/>
      <c r="H31" s="21"/>
      <c r="I31" s="21"/>
      <c r="J31" s="22"/>
    </row>
  </sheetData>
  <mergeCells count="10">
    <mergeCell ref="B2:C2"/>
    <mergeCell ref="E2:J2"/>
    <mergeCell ref="E14:J14"/>
    <mergeCell ref="E15:J15"/>
    <mergeCell ref="E18:J18"/>
    <mergeCell ref="E20:J20"/>
    <mergeCell ref="E22:J22"/>
    <mergeCell ref="E26:J26"/>
    <mergeCell ref="E27:J27"/>
    <mergeCell ref="E28:J2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B7" colorId="64" zoomScale="170" zoomScaleNormal="170" zoomScalePageLayoutView="100" workbookViewId="0">
      <selection pane="topLeft" activeCell="G3" activeCellId="0" sqref="G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235</v>
      </c>
      <c r="H1" s="0" t="s">
        <v>236</v>
      </c>
    </row>
    <row r="2" customFormat="false" ht="12.8" hidden="false" customHeight="false" outlineLevel="0" collapsed="false">
      <c r="A2" s="0" t="s">
        <v>233</v>
      </c>
      <c r="H2" s="0" t="s">
        <v>237</v>
      </c>
    </row>
    <row r="3" customFormat="false" ht="12.8" hidden="false" customHeight="false" outlineLevel="0" collapsed="false">
      <c r="A3" s="0" t="s">
        <v>219</v>
      </c>
      <c r="H3" s="0" t="s">
        <v>238</v>
      </c>
    </row>
    <row r="5" customFormat="false" ht="12.8" hidden="false" customHeight="false" outlineLevel="0" collapsed="false">
      <c r="A5" s="0" t="s">
        <v>239</v>
      </c>
      <c r="B5" s="0" t="s">
        <v>240</v>
      </c>
      <c r="C5" s="0" t="s">
        <v>241</v>
      </c>
    </row>
    <row r="6" customFormat="false" ht="12.8" hidden="false" customHeight="false" outlineLevel="0" collapsed="false">
      <c r="A6" s="0" t="n">
        <v>1</v>
      </c>
      <c r="B6" s="0" t="n">
        <v>31</v>
      </c>
      <c r="C6" s="0" t="n">
        <v>18</v>
      </c>
    </row>
    <row r="7" customFormat="false" ht="12.8" hidden="false" customHeight="false" outlineLevel="0" collapsed="false">
      <c r="A7" s="0" t="n">
        <v>2</v>
      </c>
      <c r="B7" s="0" t="n">
        <v>20</v>
      </c>
      <c r="C7" s="0" t="n">
        <v>17</v>
      </c>
    </row>
    <row r="8" customFormat="false" ht="12.8" hidden="false" customHeight="false" outlineLevel="0" collapsed="false">
      <c r="A8" s="0" t="n">
        <v>3</v>
      </c>
      <c r="B8" s="0" t="n">
        <v>18</v>
      </c>
      <c r="C8" s="0" t="n">
        <v>14</v>
      </c>
    </row>
    <row r="9" customFormat="false" ht="12.8" hidden="false" customHeight="false" outlineLevel="0" collapsed="false">
      <c r="A9" s="0" t="n">
        <v>4</v>
      </c>
      <c r="B9" s="0" t="n">
        <v>8</v>
      </c>
      <c r="C9" s="0" t="n">
        <v>7</v>
      </c>
    </row>
    <row r="10" customFormat="false" ht="12.8" hidden="false" customHeight="false" outlineLevel="0" collapsed="false">
      <c r="A10" s="0" t="n">
        <v>5</v>
      </c>
      <c r="B10" s="0" t="n">
        <v>25</v>
      </c>
      <c r="C10" s="0" t="n">
        <v>21</v>
      </c>
    </row>
    <row r="11" customFormat="false" ht="12.8" hidden="false" customHeight="false" outlineLevel="0" collapsed="false">
      <c r="A11" s="0" t="n">
        <v>6</v>
      </c>
      <c r="B11" s="0" t="n">
        <v>14</v>
      </c>
      <c r="C11" s="0" t="n">
        <v>13</v>
      </c>
    </row>
    <row r="12" customFormat="false" ht="12.8" hidden="false" customHeight="false" outlineLevel="0" collapsed="false">
      <c r="A12" s="0" t="n">
        <v>7</v>
      </c>
      <c r="B12" s="0" t="n">
        <v>17</v>
      </c>
      <c r="C12" s="0" t="n">
        <v>22</v>
      </c>
    </row>
    <row r="13" customFormat="false" ht="12.8" hidden="false" customHeight="false" outlineLevel="0" collapsed="false">
      <c r="A13" s="0" t="n">
        <v>8</v>
      </c>
      <c r="B13" s="0" t="n">
        <v>12</v>
      </c>
      <c r="C13" s="0" t="n">
        <v>11</v>
      </c>
    </row>
    <row r="14" customFormat="false" ht="12.8" hidden="false" customHeight="false" outlineLevel="0" collapsed="false">
      <c r="A14" s="0" t="n">
        <v>9</v>
      </c>
      <c r="B14" s="0" t="n">
        <v>21</v>
      </c>
      <c r="C14" s="0" t="n">
        <v>22</v>
      </c>
    </row>
    <row r="15" customFormat="false" ht="12.8" hidden="false" customHeight="false" outlineLevel="0" collapsed="false">
      <c r="A15" s="0" t="n">
        <v>10</v>
      </c>
      <c r="B15" s="0" t="n">
        <v>30</v>
      </c>
      <c r="C15" s="0" t="n">
        <v>15</v>
      </c>
    </row>
    <row r="16" customFormat="false" ht="12.8" hidden="false" customHeight="false" outlineLevel="0" collapsed="false">
      <c r="A16" s="0" t="n">
        <v>11</v>
      </c>
      <c r="B16" s="0" t="n">
        <v>17</v>
      </c>
      <c r="C16" s="0" t="n">
        <v>11</v>
      </c>
    </row>
    <row r="17" customFormat="false" ht="12.8" hidden="false" customHeight="false" outlineLevel="0" collapsed="false">
      <c r="A17" s="0" t="n">
        <v>12</v>
      </c>
      <c r="B17" s="0" t="n">
        <v>9</v>
      </c>
      <c r="C17" s="0" t="n">
        <v>10</v>
      </c>
    </row>
    <row r="18" customFormat="false" ht="12.8" hidden="false" customHeight="false" outlineLevel="0" collapsed="false">
      <c r="A18" s="0" t="n">
        <v>13</v>
      </c>
      <c r="B18" s="0" t="n">
        <v>13</v>
      </c>
      <c r="C18" s="0" t="n">
        <v>13</v>
      </c>
    </row>
    <row r="19" customFormat="false" ht="12.8" hidden="false" customHeight="false" outlineLevel="0" collapsed="false">
      <c r="A19" s="0" t="n">
        <v>14</v>
      </c>
      <c r="B19" s="0" t="n">
        <v>10</v>
      </c>
      <c r="C19" s="0" t="n">
        <v>5</v>
      </c>
    </row>
    <row r="20" customFormat="false" ht="12.8" hidden="false" customHeight="false" outlineLevel="0" collapsed="false">
      <c r="A20" s="0" t="n">
        <v>15</v>
      </c>
      <c r="B20" s="0" t="n">
        <v>24</v>
      </c>
      <c r="C20" s="0" t="n">
        <v>25</v>
      </c>
    </row>
    <row r="22" customFormat="false" ht="12.8" hidden="false" customHeight="false" outlineLevel="0" collapsed="false">
      <c r="A22" s="0" t="s">
        <v>222</v>
      </c>
      <c r="B22" s="0" t="n">
        <f aca="false">COUNT(B6:B20)</f>
        <v>15</v>
      </c>
      <c r="C22" s="0" t="n">
        <f aca="false">COUNT(C6:C20)</f>
        <v>15</v>
      </c>
    </row>
    <row r="23" customFormat="false" ht="12.8" hidden="false" customHeight="false" outlineLevel="0" collapsed="false">
      <c r="A23" s="0" t="s">
        <v>225</v>
      </c>
      <c r="B23" s="0" t="n">
        <f aca="false">AVERAGE(B6:B20)</f>
        <v>17.9333333333333</v>
      </c>
      <c r="C23" s="0" t="n">
        <f aca="false">AVERAGE(C6:C20)</f>
        <v>14.9333333333333</v>
      </c>
    </row>
    <row r="24" customFormat="false" ht="12.8" hidden="false" customHeight="false" outlineLevel="0" collapsed="false">
      <c r="A24" s="0" t="s">
        <v>229</v>
      </c>
      <c r="B24" s="0" t="n">
        <f aca="false">_xlfn.STDEV.S(B6:B20)</f>
        <v>7.24535976299577</v>
      </c>
      <c r="C24" s="0" t="n">
        <f aca="false">_xlfn.STDEV.S(C6:C20)</f>
        <v>5.83666571482954</v>
      </c>
    </row>
    <row r="25" customFormat="false" ht="12.8" hidden="false" customHeight="false" outlineLevel="0" collapsed="false">
      <c r="A25" s="0" t="s">
        <v>230</v>
      </c>
    </row>
    <row r="27" customFormat="false" ht="12.8" hidden="false" customHeight="false" outlineLevel="0" collapsed="false">
      <c r="A27" s="0" t="s">
        <v>242</v>
      </c>
      <c r="B27" s="0" t="n">
        <v>2</v>
      </c>
      <c r="C27" s="0" t="s">
        <v>243</v>
      </c>
    </row>
    <row r="28" customFormat="false" ht="12.8" hidden="false" customHeight="false" outlineLevel="0" collapsed="false">
      <c r="A28" s="0" t="s">
        <v>244</v>
      </c>
      <c r="B28" s="0" t="n">
        <v>1</v>
      </c>
      <c r="C28" s="0" t="s">
        <v>245</v>
      </c>
    </row>
    <row r="29" customFormat="false" ht="12.8" hidden="false" customHeight="false" outlineLevel="0" collapsed="false">
      <c r="A29" s="0" t="s">
        <v>232</v>
      </c>
      <c r="B29" s="0" t="n">
        <f aca="false">_xlfn.T.TEST(B6:B20,C6:C20,B27,B28)</f>
        <v>0.0454587735209371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E30" activeCellId="0" sqref="E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246</v>
      </c>
      <c r="C1" s="0" t="s">
        <v>247</v>
      </c>
    </row>
    <row r="2" customFormat="false" ht="12.8" hidden="false" customHeight="false" outlineLevel="0" collapsed="false">
      <c r="B2" s="0" t="n">
        <v>25.9</v>
      </c>
      <c r="C2" s="0" t="n">
        <v>27.7</v>
      </c>
    </row>
    <row r="3" customFormat="false" ht="12.8" hidden="false" customHeight="false" outlineLevel="0" collapsed="false">
      <c r="B3" s="0" t="n">
        <v>25.3</v>
      </c>
      <c r="C3" s="0" t="n">
        <v>22.2</v>
      </c>
    </row>
    <row r="4" customFormat="false" ht="12.8" hidden="false" customHeight="false" outlineLevel="0" collapsed="false">
      <c r="B4" s="0" t="n">
        <v>25.1</v>
      </c>
      <c r="C4" s="0" t="n">
        <v>22.9</v>
      </c>
    </row>
    <row r="5" customFormat="false" ht="12.8" hidden="false" customHeight="false" outlineLevel="0" collapsed="false">
      <c r="B5" s="0" t="n">
        <v>26.6</v>
      </c>
      <c r="C5" s="0" t="n">
        <v>24.2</v>
      </c>
    </row>
    <row r="6" customFormat="false" ht="12.8" hidden="false" customHeight="false" outlineLevel="0" collapsed="false">
      <c r="B6" s="0" t="n">
        <v>25.5</v>
      </c>
      <c r="C6" s="0" t="n">
        <v>22.8</v>
      </c>
    </row>
    <row r="7" customFormat="false" ht="12.8" hidden="false" customHeight="false" outlineLevel="0" collapsed="false">
      <c r="B7" s="0" t="n">
        <v>24.7</v>
      </c>
      <c r="C7" s="0" t="n">
        <v>23.8</v>
      </c>
    </row>
    <row r="8" customFormat="false" ht="12.8" hidden="false" customHeight="false" outlineLevel="0" collapsed="false">
      <c r="B8" s="0" t="n">
        <v>24.6</v>
      </c>
      <c r="C8" s="0" t="n">
        <v>24.8</v>
      </c>
    </row>
    <row r="9" customFormat="false" ht="12.8" hidden="false" customHeight="false" outlineLevel="0" collapsed="false">
      <c r="B9" s="0" t="n">
        <v>27</v>
      </c>
      <c r="C9" s="0" t="n">
        <v>26.3</v>
      </c>
    </row>
    <row r="10" customFormat="false" ht="12.8" hidden="false" customHeight="false" outlineLevel="0" collapsed="false">
      <c r="B10" s="0" t="n">
        <v>25.2</v>
      </c>
      <c r="C10" s="0" t="n">
        <v>23.3</v>
      </c>
    </row>
    <row r="11" customFormat="false" ht="12.8" hidden="false" customHeight="false" outlineLevel="0" collapsed="false">
      <c r="B11" s="0" t="n">
        <v>25.2</v>
      </c>
      <c r="C11" s="0" t="n">
        <v>24.4</v>
      </c>
    </row>
    <row r="12" customFormat="false" ht="12.8" hidden="false" customHeight="false" outlineLevel="0" collapsed="false">
      <c r="B12" s="0" t="n">
        <v>25</v>
      </c>
      <c r="C12" s="0" t="n">
        <v>24.9</v>
      </c>
    </row>
    <row r="13" customFormat="false" ht="12.8" hidden="false" customHeight="false" outlineLevel="0" collapsed="false">
      <c r="B13" s="0" t="n">
        <v>28.6</v>
      </c>
      <c r="C13" s="0" t="n">
        <v>21.5</v>
      </c>
    </row>
    <row r="14" customFormat="false" ht="12.8" hidden="false" customHeight="false" outlineLevel="0" collapsed="false">
      <c r="C14" s="0" t="n">
        <v>26.3</v>
      </c>
    </row>
    <row r="15" customFormat="false" ht="12.8" hidden="false" customHeight="false" outlineLevel="0" collapsed="false">
      <c r="C15" s="0" t="n">
        <v>24.6</v>
      </c>
    </row>
    <row r="16" customFormat="false" ht="12.8" hidden="false" customHeight="false" outlineLevel="0" collapsed="false">
      <c r="C16" s="0" t="n">
        <v>25.6</v>
      </c>
    </row>
    <row r="18" customFormat="false" ht="12.8" hidden="false" customHeight="false" outlineLevel="0" collapsed="false">
      <c r="A18" s="0" t="s">
        <v>222</v>
      </c>
      <c r="B18" s="0" t="n">
        <f aca="false">COUNT(B2:B16)</f>
        <v>12</v>
      </c>
      <c r="C18" s="0" t="n">
        <f aca="false">COUNT(C2:C16)</f>
        <v>15</v>
      </c>
    </row>
    <row r="19" customFormat="false" ht="12.8" hidden="false" customHeight="false" outlineLevel="0" collapsed="false">
      <c r="A19" s="0" t="s">
        <v>225</v>
      </c>
      <c r="B19" s="0" t="n">
        <f aca="false">AVERAGE(B2:B16)</f>
        <v>25.725</v>
      </c>
      <c r="C19" s="0" t="n">
        <f aca="false">AVERAGE(C2:C16)</f>
        <v>24.3533333333333</v>
      </c>
    </row>
    <row r="20" customFormat="false" ht="12.8" hidden="false" customHeight="false" outlineLevel="0" collapsed="false">
      <c r="A20" s="0" t="s">
        <v>229</v>
      </c>
      <c r="B20" s="0" t="n">
        <f aca="false">_xlfn.STDEV.S(B2:B16)</f>
        <v>1.15611024953977</v>
      </c>
      <c r="C20" s="0" t="n">
        <f aca="false">_xlfn.STDEV.S(C2:C16)</f>
        <v>1.68262832950063</v>
      </c>
    </row>
    <row r="23" customFormat="false" ht="12.8" hidden="false" customHeight="false" outlineLevel="0" collapsed="false">
      <c r="A23" s="0" t="s">
        <v>242</v>
      </c>
      <c r="B23" s="0" t="n">
        <v>2</v>
      </c>
      <c r="C23" s="0" t="s">
        <v>243</v>
      </c>
    </row>
    <row r="24" customFormat="false" ht="12.8" hidden="false" customHeight="false" outlineLevel="0" collapsed="false">
      <c r="A24" s="0" t="s">
        <v>244</v>
      </c>
      <c r="B24" s="0" t="n">
        <v>3</v>
      </c>
      <c r="C24" s="0" t="s">
        <v>245</v>
      </c>
    </row>
    <row r="25" customFormat="false" ht="12.8" hidden="false" customHeight="false" outlineLevel="0" collapsed="false">
      <c r="A25" s="0" t="s">
        <v>232</v>
      </c>
      <c r="B25" s="0" t="n">
        <f aca="false">_xlfn.T.TEST(B2:B16,C2:C16,B23,B24)</f>
        <v>0.0193235096263474</v>
      </c>
    </row>
    <row r="28" customFormat="false" ht="12.8" hidden="false" customHeight="false" outlineLevel="0" collapsed="false">
      <c r="A28" s="0" t="s">
        <v>233</v>
      </c>
    </row>
    <row r="29" customFormat="false" ht="12.8" hidden="false" customHeight="false" outlineLevel="0" collapsed="false">
      <c r="A29" s="0" t="s">
        <v>219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L4" activeCellId="0" sqref="L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4" t="s">
        <v>248</v>
      </c>
      <c r="C1" s="0" t="s">
        <v>249</v>
      </c>
    </row>
    <row r="2" customFormat="false" ht="12.8" hidden="false" customHeight="false" outlineLevel="0" collapsed="false">
      <c r="C2" s="0" t="s">
        <v>250</v>
      </c>
    </row>
    <row r="4" customFormat="false" ht="12.8" hidden="false" customHeight="false" outlineLevel="0" collapsed="false">
      <c r="B4" s="75"/>
      <c r="C4" s="69" t="s">
        <v>207</v>
      </c>
      <c r="D4" s="69"/>
      <c r="E4" s="75"/>
      <c r="F4" s="69" t="s">
        <v>251</v>
      </c>
      <c r="G4" s="69"/>
    </row>
    <row r="5" customFormat="false" ht="12.8" hidden="false" customHeight="false" outlineLevel="0" collapsed="false">
      <c r="B5" s="76"/>
      <c r="C5" s="77" t="s">
        <v>18</v>
      </c>
      <c r="D5" s="77" t="s">
        <v>19</v>
      </c>
      <c r="E5" s="78"/>
      <c r="F5" s="75" t="s">
        <v>18</v>
      </c>
      <c r="G5" s="75" t="s">
        <v>19</v>
      </c>
    </row>
    <row r="6" customFormat="false" ht="12.8" hidden="false" customHeight="false" outlineLevel="0" collapsed="false">
      <c r="A6" s="69" t="s">
        <v>203</v>
      </c>
      <c r="B6" s="79" t="s">
        <v>252</v>
      </c>
      <c r="C6" s="80" t="n">
        <v>18</v>
      </c>
      <c r="D6" s="81" t="n">
        <v>2</v>
      </c>
      <c r="E6" s="82" t="n">
        <f aca="false">C6+D6</f>
        <v>20</v>
      </c>
      <c r="F6" s="83" t="n">
        <f aca="false">C6/$E6</f>
        <v>0.9</v>
      </c>
      <c r="G6" s="84" t="n">
        <f aca="false">D6/$E6</f>
        <v>0.1</v>
      </c>
      <c r="H6" s="85" t="n">
        <f aca="false">E6/E$8</f>
        <v>0.2</v>
      </c>
    </row>
    <row r="7" customFormat="false" ht="12.8" hidden="false" customHeight="false" outlineLevel="0" collapsed="false">
      <c r="A7" s="69"/>
      <c r="B7" s="79" t="s">
        <v>253</v>
      </c>
      <c r="C7" s="81" t="n">
        <v>24</v>
      </c>
      <c r="D7" s="80" t="n">
        <v>56</v>
      </c>
      <c r="E7" s="82" t="n">
        <f aca="false">C7+D7</f>
        <v>80</v>
      </c>
      <c r="F7" s="84" t="n">
        <f aca="false">C7/$E7</f>
        <v>0.3</v>
      </c>
      <c r="G7" s="83" t="n">
        <f aca="false">D7/$E7</f>
        <v>0.7</v>
      </c>
      <c r="H7" s="85" t="n">
        <f aca="false">E7/E$8</f>
        <v>0.8</v>
      </c>
    </row>
    <row r="8" customFormat="false" ht="12.8" hidden="false" customHeight="false" outlineLevel="0" collapsed="false">
      <c r="B8" s="46"/>
      <c r="C8" s="86" t="n">
        <f aca="false">C6+C7</f>
        <v>42</v>
      </c>
      <c r="D8" s="86" t="n">
        <f aca="false">D6+D7</f>
        <v>58</v>
      </c>
      <c r="E8" s="87" t="n">
        <f aca="false">C8+D8</f>
        <v>100</v>
      </c>
      <c r="F8" s="75"/>
      <c r="G8" s="75"/>
    </row>
    <row r="9" customFormat="false" ht="12.8" hidden="false" customHeight="false" outlineLevel="0" collapsed="false">
      <c r="A9" s="69" t="s">
        <v>251</v>
      </c>
      <c r="B9" s="75" t="s">
        <v>252</v>
      </c>
      <c r="C9" s="88" t="n">
        <f aca="false">C6/C$8</f>
        <v>0.428571428571429</v>
      </c>
      <c r="D9" s="89" t="n">
        <f aca="false">D6/D$8</f>
        <v>0.0344827586206897</v>
      </c>
      <c r="E9" s="75"/>
      <c r="F9" s="90" t="n">
        <f aca="false">C6/$E$8</f>
        <v>0.18</v>
      </c>
      <c r="G9" s="90" t="n">
        <f aca="false">D6/$E$8</f>
        <v>0.02</v>
      </c>
    </row>
    <row r="10" customFormat="false" ht="12.8" hidden="false" customHeight="false" outlineLevel="0" collapsed="false">
      <c r="A10" s="69"/>
      <c r="B10" s="75" t="s">
        <v>253</v>
      </c>
      <c r="C10" s="89" t="n">
        <f aca="false">C7/C$8</f>
        <v>0.571428571428571</v>
      </c>
      <c r="D10" s="88" t="n">
        <f aca="false">D7/D$8</f>
        <v>0.96551724137931</v>
      </c>
      <c r="E10" s="75"/>
      <c r="F10" s="90" t="n">
        <f aca="false">C7/$E$8</f>
        <v>0.24</v>
      </c>
      <c r="G10" s="90" t="n">
        <f aca="false">D7/$E$8</f>
        <v>0.56</v>
      </c>
    </row>
    <row r="11" customFormat="false" ht="12.8" hidden="false" customHeight="false" outlineLevel="0" collapsed="false">
      <c r="B11" s="75"/>
      <c r="C11" s="91" t="n">
        <f aca="false">C8/$E8</f>
        <v>0.42</v>
      </c>
      <c r="D11" s="91" t="n">
        <f aca="false">D8/$E8</f>
        <v>0.58</v>
      </c>
      <c r="E11" s="75"/>
      <c r="F11" s="75"/>
      <c r="G11" s="75"/>
    </row>
    <row r="12" customFormat="false" ht="12.8" hidden="false" customHeight="false" outlineLevel="0" collapsed="false">
      <c r="B12" s="75"/>
      <c r="C12" s="92"/>
      <c r="D12" s="92"/>
      <c r="E12" s="75"/>
      <c r="F12" s="75"/>
      <c r="G12" s="75"/>
    </row>
    <row r="13" customFormat="false" ht="12.8" hidden="false" customHeight="false" outlineLevel="0" collapsed="false">
      <c r="B13" s="75"/>
      <c r="C13" s="69" t="s">
        <v>207</v>
      </c>
      <c r="D13" s="69"/>
      <c r="E13" s="75"/>
      <c r="F13" s="69" t="s">
        <v>251</v>
      </c>
      <c r="G13" s="69"/>
    </row>
    <row r="14" customFormat="false" ht="12.8" hidden="false" customHeight="false" outlineLevel="0" collapsed="false">
      <c r="B14" s="76"/>
      <c r="C14" s="77" t="s">
        <v>18</v>
      </c>
      <c r="D14" s="77" t="s">
        <v>19</v>
      </c>
      <c r="E14" s="78"/>
      <c r="F14" s="75" t="s">
        <v>18</v>
      </c>
      <c r="G14" s="75" t="s">
        <v>19</v>
      </c>
    </row>
    <row r="15" customFormat="false" ht="12.8" hidden="false" customHeight="false" outlineLevel="0" collapsed="false">
      <c r="A15" s="69" t="s">
        <v>203</v>
      </c>
      <c r="B15" s="79" t="s">
        <v>252</v>
      </c>
      <c r="C15" s="80" t="s">
        <v>254</v>
      </c>
      <c r="D15" s="81" t="s">
        <v>255</v>
      </c>
      <c r="E15" s="82" t="s">
        <v>256</v>
      </c>
      <c r="F15" s="83" t="s">
        <v>257</v>
      </c>
      <c r="G15" s="89" t="s">
        <v>258</v>
      </c>
      <c r="H15" s="93" t="s">
        <v>259</v>
      </c>
    </row>
    <row r="16" customFormat="false" ht="12.8" hidden="false" customHeight="false" outlineLevel="0" collapsed="false">
      <c r="A16" s="69"/>
      <c r="B16" s="79" t="s">
        <v>253</v>
      </c>
      <c r="C16" s="81" t="s">
        <v>260</v>
      </c>
      <c r="D16" s="80" t="s">
        <v>261</v>
      </c>
      <c r="E16" s="82" t="s">
        <v>262</v>
      </c>
      <c r="F16" s="89" t="s">
        <v>263</v>
      </c>
      <c r="G16" s="83" t="s">
        <v>264</v>
      </c>
      <c r="H16" s="93" t="s">
        <v>265</v>
      </c>
    </row>
    <row r="17" customFormat="false" ht="12.8" hidden="false" customHeight="false" outlineLevel="0" collapsed="false">
      <c r="B17" s="46"/>
      <c r="C17" s="86" t="s">
        <v>266</v>
      </c>
      <c r="D17" s="86" t="s">
        <v>267</v>
      </c>
      <c r="E17" s="87" t="s">
        <v>268</v>
      </c>
      <c r="F17" s="75"/>
      <c r="G17" s="75"/>
    </row>
    <row r="18" customFormat="false" ht="12.8" hidden="false" customHeight="false" outlineLevel="0" collapsed="false">
      <c r="A18" s="69" t="s">
        <v>251</v>
      </c>
      <c r="B18" s="75" t="s">
        <v>252</v>
      </c>
      <c r="C18" s="83" t="s">
        <v>269</v>
      </c>
      <c r="D18" s="83" t="s">
        <v>270</v>
      </c>
      <c r="E18" s="75"/>
      <c r="F18" s="80" t="s">
        <v>271</v>
      </c>
      <c r="G18" s="81" t="s">
        <v>272</v>
      </c>
    </row>
    <row r="19" customFormat="false" ht="12.8" hidden="false" customHeight="false" outlineLevel="0" collapsed="false">
      <c r="A19" s="69"/>
      <c r="B19" s="75" t="s">
        <v>253</v>
      </c>
      <c r="C19" s="83" t="s">
        <v>273</v>
      </c>
      <c r="D19" s="83" t="s">
        <v>274</v>
      </c>
      <c r="E19" s="75"/>
      <c r="F19" s="81" t="s">
        <v>275</v>
      </c>
      <c r="G19" s="80" t="s">
        <v>276</v>
      </c>
    </row>
    <row r="20" customFormat="false" ht="12.8" hidden="false" customHeight="false" outlineLevel="0" collapsed="false">
      <c r="B20" s="75"/>
      <c r="C20" s="93" t="s">
        <v>277</v>
      </c>
      <c r="D20" s="93" t="s">
        <v>278</v>
      </c>
    </row>
    <row r="23" customFormat="false" ht="12.8" hidden="false" customHeight="false" outlineLevel="0" collapsed="false">
      <c r="A23" s="94" t="s">
        <v>279</v>
      </c>
      <c r="B23" s="95" t="s">
        <v>248</v>
      </c>
      <c r="C23" s="96"/>
      <c r="D23" s="96" t="s">
        <v>280</v>
      </c>
      <c r="E23" s="96"/>
      <c r="F23" s="97"/>
      <c r="I23" s="98" t="s">
        <v>281</v>
      </c>
      <c r="K23" s="0" t="s">
        <v>282</v>
      </c>
    </row>
    <row r="25" customFormat="false" ht="12.8" hidden="false" customHeight="false" outlineLevel="0" collapsed="false">
      <c r="B25" s="0" t="s">
        <v>283</v>
      </c>
      <c r="C25" s="0" t="s">
        <v>284</v>
      </c>
      <c r="J25" s="0" t="s">
        <v>285</v>
      </c>
    </row>
    <row r="26" customFormat="false" ht="12.8" hidden="false" customHeight="false" outlineLevel="0" collapsed="false">
      <c r="C26" s="0" t="s">
        <v>286</v>
      </c>
      <c r="K26" s="0" t="s">
        <v>287</v>
      </c>
    </row>
    <row r="27" customFormat="false" ht="12.8" hidden="false" customHeight="false" outlineLevel="0" collapsed="false">
      <c r="C27" s="0" t="s">
        <v>288</v>
      </c>
      <c r="K27" s="0" t="s">
        <v>289</v>
      </c>
    </row>
    <row r="28" customFormat="false" ht="12.8" hidden="false" customHeight="false" outlineLevel="0" collapsed="false">
      <c r="C28" s="88" t="n">
        <f aca="false">(F6*H6)/C11</f>
        <v>0.428571428571429</v>
      </c>
    </row>
    <row r="29" customFormat="false" ht="12.8" hidden="false" customHeight="false" outlineLevel="0" collapsed="false">
      <c r="C29" s="99"/>
      <c r="J29" s="0" t="s">
        <v>290</v>
      </c>
    </row>
    <row r="30" customFormat="false" ht="12.8" hidden="false" customHeight="false" outlineLevel="0" collapsed="false">
      <c r="B30" s="0" t="s">
        <v>291</v>
      </c>
      <c r="C30" s="0" t="s">
        <v>292</v>
      </c>
      <c r="K30" s="0" t="s">
        <v>293</v>
      </c>
    </row>
    <row r="31" customFormat="false" ht="12.8" hidden="false" customHeight="false" outlineLevel="0" collapsed="false">
      <c r="C31" s="0" t="s">
        <v>294</v>
      </c>
    </row>
    <row r="32" customFormat="false" ht="12.8" hidden="false" customHeight="false" outlineLevel="0" collapsed="false">
      <c r="C32" s="0" t="s">
        <v>295</v>
      </c>
      <c r="K32" s="0" t="s">
        <v>296</v>
      </c>
    </row>
    <row r="33" customFormat="false" ht="12.8" hidden="false" customHeight="false" outlineLevel="0" collapsed="false">
      <c r="C33" s="89" t="n">
        <f aca="false">(G6*H6)/D11</f>
        <v>0.0344827586206897</v>
      </c>
      <c r="K33" s="0" t="s">
        <v>297</v>
      </c>
    </row>
    <row r="35" customFormat="false" ht="12.8" hidden="false" customHeight="false" outlineLevel="0" collapsed="false">
      <c r="B35" s="0" t="s">
        <v>298</v>
      </c>
      <c r="C35" s="0" t="s">
        <v>299</v>
      </c>
      <c r="J35" s="0" t="s">
        <v>300</v>
      </c>
    </row>
    <row r="36" customFormat="false" ht="12.8" hidden="false" customHeight="false" outlineLevel="0" collapsed="false">
      <c r="C36" s="0" t="s">
        <v>301</v>
      </c>
      <c r="K36" s="0" t="s">
        <v>302</v>
      </c>
    </row>
    <row r="37" customFormat="false" ht="12.8" hidden="false" customHeight="false" outlineLevel="0" collapsed="false">
      <c r="C37" s="0" t="s">
        <v>303</v>
      </c>
      <c r="K37" s="0" t="s">
        <v>304</v>
      </c>
    </row>
    <row r="38" customFormat="false" ht="12.8" hidden="false" customHeight="false" outlineLevel="0" collapsed="false">
      <c r="C38" s="88" t="n">
        <f aca="false">(G7*H7)/D11</f>
        <v>0.96551724137931</v>
      </c>
      <c r="K38" s="100" t="n">
        <f aca="false">C9/C10</f>
        <v>0.75</v>
      </c>
    </row>
    <row r="40" customFormat="false" ht="12.8" hidden="false" customHeight="false" outlineLevel="0" collapsed="false">
      <c r="B40" s="0" t="s">
        <v>305</v>
      </c>
      <c r="C40" s="0" t="s">
        <v>306</v>
      </c>
    </row>
    <row r="41" customFormat="false" ht="12.8" hidden="false" customHeight="false" outlineLevel="0" collapsed="false">
      <c r="C41" s="0" t="s">
        <v>307</v>
      </c>
    </row>
    <row r="42" customFormat="false" ht="12.8" hidden="false" customHeight="false" outlineLevel="0" collapsed="false">
      <c r="C42" s="0" t="s">
        <v>308</v>
      </c>
    </row>
    <row r="43" customFormat="false" ht="12.8" hidden="false" customHeight="false" outlineLevel="0" collapsed="false">
      <c r="C43" s="89" t="n">
        <f aca="false">(F7*H7)/C11</f>
        <v>0.571428571428571</v>
      </c>
    </row>
    <row r="45" customFormat="false" ht="12.8" hidden="false" customHeight="false" outlineLevel="0" collapsed="false">
      <c r="A45" s="0" t="s">
        <v>309</v>
      </c>
    </row>
  </sheetData>
  <mergeCells count="8">
    <mergeCell ref="C4:D4"/>
    <mergeCell ref="F4:G4"/>
    <mergeCell ref="A6:A7"/>
    <mergeCell ref="A9:A10"/>
    <mergeCell ref="C13:D13"/>
    <mergeCell ref="F13:G13"/>
    <mergeCell ref="A15:A16"/>
    <mergeCell ref="A18:A1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G21" activeCellId="0" sqref="G21"/>
    </sheetView>
  </sheetViews>
  <sheetFormatPr defaultRowHeight="12.8" zeroHeight="false" outlineLevelRow="0" outlineLevelCol="0"/>
  <cols>
    <col collapsed="false" customWidth="true" hidden="false" outlineLevel="0" max="1" min="1" style="0" width="15.49"/>
    <col collapsed="false" customWidth="false" hidden="false" outlineLevel="0" max="6" min="2" style="0" width="11.52"/>
    <col collapsed="false" customWidth="true" hidden="false" outlineLevel="0" max="7" min="7" style="0" width="7.2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310</v>
      </c>
    </row>
    <row r="3" customFormat="false" ht="12.8" hidden="false" customHeight="false" outlineLevel="0" collapsed="false">
      <c r="B3" s="40"/>
      <c r="C3" s="40"/>
      <c r="D3" s="101" t="s">
        <v>207</v>
      </c>
      <c r="E3" s="101"/>
      <c r="F3" s="40"/>
      <c r="G3" s="40"/>
      <c r="H3" s="40"/>
    </row>
    <row r="4" customFormat="false" ht="12.8" hidden="false" customHeight="false" outlineLevel="0" collapsed="false">
      <c r="B4" s="40"/>
      <c r="C4" s="71"/>
      <c r="D4" s="102" t="s">
        <v>18</v>
      </c>
      <c r="E4" s="102" t="s">
        <v>19</v>
      </c>
      <c r="F4" s="102" t="s">
        <v>206</v>
      </c>
      <c r="G4" s="40" t="s">
        <v>311</v>
      </c>
      <c r="H4" s="40"/>
    </row>
    <row r="5" customFormat="false" ht="12.8" hidden="false" customHeight="false" outlineLevel="0" collapsed="false">
      <c r="B5" s="101" t="s">
        <v>203</v>
      </c>
      <c r="C5" s="102" t="s">
        <v>312</v>
      </c>
      <c r="D5" s="103" t="n">
        <v>45</v>
      </c>
      <c r="E5" s="104" t="n">
        <v>5</v>
      </c>
      <c r="F5" s="105" t="n">
        <f aca="false">D5+E5</f>
        <v>50</v>
      </c>
      <c r="G5" s="106" t="n">
        <f aca="false">F5/F7</f>
        <v>0.05</v>
      </c>
      <c r="H5" s="0" t="s">
        <v>313</v>
      </c>
    </row>
    <row r="6" customFormat="false" ht="23.85" hidden="false" customHeight="false" outlineLevel="0" collapsed="false">
      <c r="B6" s="101"/>
      <c r="C6" s="102" t="s">
        <v>314</v>
      </c>
      <c r="D6" s="104" t="n">
        <v>190</v>
      </c>
      <c r="E6" s="103" t="n">
        <v>760</v>
      </c>
      <c r="F6" s="105" t="n">
        <f aca="false">D6+E6</f>
        <v>950</v>
      </c>
      <c r="G6" s="106" t="n">
        <f aca="false">F6/F7</f>
        <v>0.95</v>
      </c>
      <c r="H6" s="0" t="s">
        <v>315</v>
      </c>
    </row>
    <row r="7" customFormat="false" ht="12.8" hidden="false" customHeight="false" outlineLevel="0" collapsed="false">
      <c r="B7" s="40"/>
      <c r="C7" s="71" t="s">
        <v>206</v>
      </c>
      <c r="D7" s="105" t="n">
        <f aca="false">D5+D6</f>
        <v>235</v>
      </c>
      <c r="E7" s="105" t="n">
        <f aca="false">E5+E6</f>
        <v>765</v>
      </c>
      <c r="F7" s="105" t="n">
        <f aca="false">SUM(D5:E6)</f>
        <v>1000</v>
      </c>
      <c r="G7" s="107" t="n">
        <f aca="false">G5+G6</f>
        <v>1</v>
      </c>
      <c r="H7" s="40"/>
    </row>
    <row r="8" customFormat="false" ht="12.8" hidden="false" customHeight="false" outlineLevel="0" collapsed="false">
      <c r="B8" s="40"/>
      <c r="C8" s="0" t="s">
        <v>311</v>
      </c>
      <c r="D8" s="107" t="n">
        <f aca="false">D7/F7</f>
        <v>0.235</v>
      </c>
      <c r="E8" s="107" t="n">
        <f aca="false">E7/F7</f>
        <v>0.765</v>
      </c>
      <c r="F8" s="108" t="n">
        <f aca="false">D8+E8</f>
        <v>1</v>
      </c>
      <c r="G8" s="40"/>
      <c r="H8" s="40"/>
    </row>
    <row r="9" customFormat="false" ht="12.8" hidden="false" customHeight="false" outlineLevel="0" collapsed="false">
      <c r="D9" s="0" t="s">
        <v>316</v>
      </c>
      <c r="E9" s="0" t="s">
        <v>317</v>
      </c>
    </row>
    <row r="11" customFormat="false" ht="12.8" hidden="false" customHeight="false" outlineLevel="0" collapsed="false">
      <c r="A11" s="0" t="s">
        <v>318</v>
      </c>
      <c r="D11" s="106" t="n">
        <f aca="false">F5/F7</f>
        <v>0.05</v>
      </c>
      <c r="E11" s="0" t="s">
        <v>319</v>
      </c>
    </row>
    <row r="12" customFormat="false" ht="12.8" hidden="false" customHeight="false" outlineLevel="0" collapsed="false">
      <c r="A12" s="0" t="s">
        <v>320</v>
      </c>
      <c r="D12" s="109" t="n">
        <f aca="false">D6/D7</f>
        <v>0.808510638297872</v>
      </c>
    </row>
    <row r="13" customFormat="false" ht="12.8" hidden="false" customHeight="false" outlineLevel="0" collapsed="false">
      <c r="A13" s="0" t="s">
        <v>321</v>
      </c>
      <c r="D13" s="109" t="n">
        <f aca="false">E5/E7</f>
        <v>0.0065359477124183</v>
      </c>
    </row>
    <row r="14" customFormat="false" ht="12.8" hidden="false" customHeight="false" outlineLevel="0" collapsed="false">
      <c r="A14" s="0" t="s">
        <v>322</v>
      </c>
      <c r="D14" s="110" t="n">
        <f aca="false">D5/F5</f>
        <v>0.9</v>
      </c>
      <c r="E14" s="0" t="s">
        <v>323</v>
      </c>
    </row>
    <row r="15" customFormat="false" ht="12.8" hidden="false" customHeight="false" outlineLevel="0" collapsed="false">
      <c r="A15" s="0" t="s">
        <v>324</v>
      </c>
      <c r="D15" s="110" t="n">
        <f aca="false">E6/F6</f>
        <v>0.8</v>
      </c>
      <c r="E15" s="0" t="s">
        <v>325</v>
      </c>
    </row>
    <row r="17" customFormat="false" ht="12.8" hidden="false" customHeight="false" outlineLevel="0" collapsed="false">
      <c r="A17" s="0" t="s">
        <v>326</v>
      </c>
      <c r="F17" s="106" t="n">
        <f aca="false">D5/D7</f>
        <v>0.191489361702128</v>
      </c>
      <c r="G17" s="0" t="s">
        <v>327</v>
      </c>
    </row>
    <row r="18" customFormat="false" ht="12.8" hidden="false" customHeight="false" outlineLevel="0" collapsed="false">
      <c r="A18" s="0" t="s">
        <v>328</v>
      </c>
      <c r="F18" s="106" t="n">
        <f aca="false">E6/E7</f>
        <v>0.993464052287582</v>
      </c>
      <c r="G18" s="0" t="s">
        <v>329</v>
      </c>
    </row>
  </sheetData>
  <mergeCells count="2">
    <mergeCell ref="D3:E3"/>
    <mergeCell ref="B5:B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7" colorId="64" zoomScale="170" zoomScaleNormal="170" zoomScalePageLayoutView="100" workbookViewId="0">
      <selection pane="topLeft" activeCell="F30" activeCellId="0" sqref="F30"/>
    </sheetView>
  </sheetViews>
  <sheetFormatPr defaultRowHeight="12.8" zeroHeight="false" outlineLevelRow="0" outlineLevelCol="0"/>
  <cols>
    <col collapsed="false" customWidth="false" hidden="false" outlineLevel="0" max="2" min="1" style="40" width="11.52"/>
    <col collapsed="false" customWidth="true" hidden="false" outlineLevel="0" max="3" min="3" style="40" width="22.44"/>
    <col collapsed="false" customWidth="true" hidden="false" outlineLevel="0" max="4" min="4" style="40" width="22.23"/>
    <col collapsed="false" customWidth="true" hidden="false" outlineLevel="0" max="5" min="5" style="40" width="13.99"/>
    <col collapsed="false" customWidth="true" hidden="false" outlineLevel="0" max="6" min="6" style="40" width="13.46"/>
    <col collapsed="false" customWidth="false" hidden="false" outlineLevel="0" max="10" min="7" style="40" width="11.52"/>
    <col collapsed="false" customWidth="true" hidden="false" outlineLevel="0" max="11" min="11" style="40" width="13.68"/>
    <col collapsed="false" customWidth="true" hidden="false" outlineLevel="0" max="13" min="12" style="40" width="20.63"/>
    <col collapsed="false" customWidth="false" hidden="false" outlineLevel="0" max="14" min="14" style="40" width="11.52"/>
    <col collapsed="false" customWidth="true" hidden="false" outlineLevel="0" max="15" min="15" style="40" width="16.14"/>
    <col collapsed="false" customWidth="false" hidden="false" outlineLevel="0" max="1025" min="16" style="40" width="11.52"/>
  </cols>
  <sheetData>
    <row r="1" customFormat="false" ht="12.8" hidden="false" customHeight="false" outlineLevel="0" collapsed="false">
      <c r="A1" s="40" t="s">
        <v>330</v>
      </c>
    </row>
    <row r="2" customFormat="false" ht="12.8" hidden="false" customHeight="false" outlineLevel="0" collapsed="false">
      <c r="A2" s="40" t="s">
        <v>331</v>
      </c>
      <c r="C2" s="40" t="s">
        <v>332</v>
      </c>
    </row>
    <row r="4" customFormat="false" ht="12.8" hidden="false" customHeight="false" outlineLevel="0" collapsed="false">
      <c r="C4" s="101" t="s">
        <v>207</v>
      </c>
      <c r="D4" s="101"/>
    </row>
    <row r="5" customFormat="false" ht="12.8" hidden="false" customHeight="false" outlineLevel="0" collapsed="false">
      <c r="B5" s="71"/>
      <c r="C5" s="102" t="s">
        <v>18</v>
      </c>
      <c r="D5" s="102" t="s">
        <v>19</v>
      </c>
      <c r="E5" s="102" t="s">
        <v>206</v>
      </c>
    </row>
    <row r="6" customFormat="false" ht="12.8" hidden="false" customHeight="false" outlineLevel="0" collapsed="false">
      <c r="A6" s="101" t="s">
        <v>203</v>
      </c>
      <c r="B6" s="102" t="s">
        <v>312</v>
      </c>
      <c r="C6" s="111" t="n">
        <f aca="false">E6*G6</f>
        <v>45</v>
      </c>
      <c r="D6" s="112" t="n">
        <f aca="false">E6*(1-G6)</f>
        <v>5</v>
      </c>
      <c r="E6" s="105" t="n">
        <f aca="false">E8*E9</f>
        <v>50</v>
      </c>
      <c r="F6" s="106" t="n">
        <f aca="false">C6/E6</f>
        <v>0.9</v>
      </c>
      <c r="G6" s="113" t="n">
        <v>0.9</v>
      </c>
    </row>
    <row r="7" customFormat="false" ht="23.85" hidden="false" customHeight="false" outlineLevel="0" collapsed="false">
      <c r="A7" s="101"/>
      <c r="B7" s="102" t="s">
        <v>314</v>
      </c>
      <c r="C7" s="112" t="n">
        <f aca="false">E7*(1-G7)</f>
        <v>190</v>
      </c>
      <c r="D7" s="111" t="n">
        <f aca="false">E7*G7</f>
        <v>760</v>
      </c>
      <c r="E7" s="105" t="n">
        <f aca="false">E8*(1-E9)</f>
        <v>950</v>
      </c>
      <c r="F7" s="106" t="n">
        <f aca="false">C7/E7</f>
        <v>0.2</v>
      </c>
      <c r="G7" s="113" t="n">
        <v>0.8</v>
      </c>
    </row>
    <row r="8" customFormat="false" ht="12.8" hidden="false" customHeight="false" outlineLevel="0" collapsed="false">
      <c r="B8" s="71" t="s">
        <v>206</v>
      </c>
      <c r="C8" s="105" t="n">
        <f aca="false">C6+C7</f>
        <v>235</v>
      </c>
      <c r="D8" s="105" t="n">
        <f aca="false">D6+D7</f>
        <v>765</v>
      </c>
      <c r="E8" s="105" t="n">
        <v>1000</v>
      </c>
      <c r="F8" s="114"/>
    </row>
    <row r="9" customFormat="false" ht="12.8" hidden="false" customHeight="false" outlineLevel="0" collapsed="false">
      <c r="B9" s="0"/>
      <c r="C9" s="107" t="n">
        <f aca="false">C6/C8</f>
        <v>0.191489361702128</v>
      </c>
      <c r="D9" s="107" t="n">
        <f aca="false">D6/D8</f>
        <v>0.0065359477124183</v>
      </c>
      <c r="E9" s="113" t="n">
        <v>0.05</v>
      </c>
    </row>
    <row r="10" customFormat="false" ht="12.8" hidden="false" customHeight="false" outlineLevel="0" collapsed="false">
      <c r="C10" s="0"/>
      <c r="D10" s="0"/>
      <c r="E10" s="0"/>
    </row>
    <row r="13" customFormat="false" ht="12.8" hidden="false" customHeight="false" outlineLevel="0" collapsed="false">
      <c r="C13" s="101" t="s">
        <v>207</v>
      </c>
      <c r="D13" s="101"/>
    </row>
    <row r="14" customFormat="false" ht="12.8" hidden="false" customHeight="false" outlineLevel="0" collapsed="false">
      <c r="B14" s="71"/>
      <c r="C14" s="102" t="s">
        <v>18</v>
      </c>
      <c r="D14" s="102" t="s">
        <v>19</v>
      </c>
      <c r="E14" s="102" t="s">
        <v>206</v>
      </c>
    </row>
    <row r="15" customFormat="false" ht="12.8" hidden="false" customHeight="false" outlineLevel="0" collapsed="false">
      <c r="A15" s="101" t="s">
        <v>203</v>
      </c>
      <c r="B15" s="102" t="s">
        <v>312</v>
      </c>
      <c r="C15" s="111" t="n">
        <f aca="false">G15*E18</f>
        <v>0.045</v>
      </c>
      <c r="D15" s="112" t="n">
        <f aca="false">(1-G15)*E18</f>
        <v>0.005</v>
      </c>
      <c r="E15" s="115" t="n">
        <f aca="false">C15+D15</f>
        <v>0.05</v>
      </c>
      <c r="F15" s="110" t="n">
        <f aca="false">C15/E15</f>
        <v>0.9</v>
      </c>
      <c r="G15" s="113" t="n">
        <v>0.9</v>
      </c>
    </row>
    <row r="16" customFormat="false" ht="23.85" hidden="false" customHeight="false" outlineLevel="0" collapsed="false">
      <c r="A16" s="101"/>
      <c r="B16" s="102" t="s">
        <v>314</v>
      </c>
      <c r="C16" s="112" t="n">
        <f aca="false">(1-E18)*(1-G16)</f>
        <v>0.19</v>
      </c>
      <c r="D16" s="111" t="n">
        <f aca="false">G16*(1-E18)</f>
        <v>0.76</v>
      </c>
      <c r="E16" s="105" t="n">
        <f aca="false">C16+D16</f>
        <v>0.95</v>
      </c>
      <c r="F16" s="106" t="n">
        <f aca="false">C16/E16</f>
        <v>0.2</v>
      </c>
      <c r="G16" s="113" t="n">
        <v>0.8</v>
      </c>
    </row>
    <row r="17" customFormat="false" ht="12.8" hidden="false" customHeight="false" outlineLevel="0" collapsed="false">
      <c r="B17" s="71" t="s">
        <v>206</v>
      </c>
      <c r="C17" s="115" t="n">
        <f aca="false">C15+C16</f>
        <v>0.235</v>
      </c>
      <c r="D17" s="105" t="n">
        <f aca="false">D15+D16</f>
        <v>0.765</v>
      </c>
      <c r="E17" s="105" t="n">
        <f aca="false">SUM(C15:D16)</f>
        <v>1</v>
      </c>
      <c r="F17" s="114"/>
    </row>
    <row r="18" customFormat="false" ht="12.8" hidden="false" customHeight="false" outlineLevel="0" collapsed="false">
      <c r="B18" s="0"/>
      <c r="C18" s="107" t="n">
        <f aca="false">C15/C17</f>
        <v>0.191489361702128</v>
      </c>
      <c r="D18" s="107" t="n">
        <f aca="false">D15/D17</f>
        <v>0.0065359477124183</v>
      </c>
      <c r="E18" s="113" t="n">
        <v>0.05</v>
      </c>
    </row>
    <row r="19" customFormat="false" ht="12.8" hidden="false" customHeight="false" outlineLevel="0" collapsed="false">
      <c r="C19" s="116" t="n">
        <f aca="false">E15*F15/C17</f>
        <v>0.191489361702128</v>
      </c>
      <c r="D19" s="0"/>
      <c r="E19" s="0"/>
    </row>
    <row r="20" customFormat="false" ht="12.8" hidden="false" customHeight="false" outlineLevel="0" collapsed="false">
      <c r="C20" s="0"/>
    </row>
    <row r="23" customFormat="false" ht="12.8" hidden="false" customHeight="false" outlineLevel="0" collapsed="false">
      <c r="C23" s="101" t="s">
        <v>207</v>
      </c>
      <c r="D23" s="101"/>
      <c r="J23" s="0"/>
      <c r="K23" s="0"/>
      <c r="L23" s="0"/>
      <c r="M23" s="0"/>
      <c r="N23" s="0"/>
      <c r="O23" s="0"/>
      <c r="P23" s="0"/>
    </row>
    <row r="24" customFormat="false" ht="12.8" hidden="false" customHeight="false" outlineLevel="0" collapsed="false">
      <c r="B24" s="68"/>
      <c r="C24" s="117" t="s">
        <v>18</v>
      </c>
      <c r="D24" s="117" t="s">
        <v>19</v>
      </c>
      <c r="E24" s="68" t="s">
        <v>206</v>
      </c>
      <c r="J24" s="0"/>
      <c r="K24" s="0"/>
      <c r="L24" s="0"/>
      <c r="M24" s="0"/>
      <c r="N24" s="0"/>
      <c r="O24" s="0"/>
      <c r="P24" s="0"/>
    </row>
    <row r="25" customFormat="false" ht="23.85" hidden="false" customHeight="false" outlineLevel="0" collapsed="false">
      <c r="A25" s="101" t="s">
        <v>203</v>
      </c>
      <c r="B25" s="118" t="s">
        <v>312</v>
      </c>
      <c r="C25" s="119" t="s">
        <v>333</v>
      </c>
      <c r="D25" s="120" t="s">
        <v>334</v>
      </c>
      <c r="E25" s="73" t="s">
        <v>313</v>
      </c>
      <c r="F25" s="116" t="s">
        <v>335</v>
      </c>
      <c r="G25" s="121" t="s">
        <v>336</v>
      </c>
      <c r="J25" s="0"/>
      <c r="K25" s="0"/>
      <c r="L25" s="0"/>
      <c r="M25" s="0"/>
      <c r="N25" s="0"/>
      <c r="O25" s="0"/>
      <c r="P25" s="0"/>
    </row>
    <row r="26" customFormat="false" ht="23.85" hidden="false" customHeight="false" outlineLevel="0" collapsed="false">
      <c r="A26" s="101"/>
      <c r="B26" s="118" t="s">
        <v>314</v>
      </c>
      <c r="C26" s="120" t="s">
        <v>337</v>
      </c>
      <c r="D26" s="119" t="s">
        <v>338</v>
      </c>
      <c r="E26" s="72" t="s">
        <v>315</v>
      </c>
      <c r="F26" s="122" t="s">
        <v>339</v>
      </c>
      <c r="G26" s="121" t="s">
        <v>340</v>
      </c>
      <c r="J26" s="0"/>
      <c r="K26" s="0"/>
      <c r="L26" s="0"/>
      <c r="M26" s="0"/>
      <c r="N26" s="0"/>
      <c r="O26" s="0"/>
      <c r="P26" s="0"/>
    </row>
    <row r="27" customFormat="false" ht="12.8" hidden="false" customHeight="false" outlineLevel="0" collapsed="false">
      <c r="B27" s="68" t="s">
        <v>206</v>
      </c>
      <c r="C27" s="73" t="s">
        <v>316</v>
      </c>
      <c r="D27" s="72" t="s">
        <v>317</v>
      </c>
      <c r="E27" s="72" t="s">
        <v>206</v>
      </c>
      <c r="J27" s="0"/>
      <c r="K27" s="0"/>
      <c r="L27" s="0"/>
      <c r="M27" s="0"/>
      <c r="N27" s="0"/>
      <c r="O27" s="0"/>
      <c r="P27" s="0"/>
    </row>
    <row r="28" customFormat="false" ht="12.8" hidden="false" customHeight="false" outlineLevel="0" collapsed="false">
      <c r="B28" s="0"/>
      <c r="C28" s="116" t="s">
        <v>341</v>
      </c>
      <c r="D28" s="122" t="s">
        <v>342</v>
      </c>
      <c r="E28" s="121" t="s">
        <v>318</v>
      </c>
      <c r="J28" s="0"/>
      <c r="K28" s="0"/>
      <c r="L28" s="0"/>
      <c r="M28" s="0"/>
      <c r="N28" s="0"/>
      <c r="O28" s="0"/>
      <c r="P28" s="0"/>
    </row>
    <row r="29" customFormat="false" ht="12.8" hidden="false" customHeight="false" outlineLevel="0" collapsed="false">
      <c r="C29" s="0"/>
      <c r="D29" s="0"/>
      <c r="E29" s="0"/>
    </row>
    <row r="30" customFormat="false" ht="12.8" hidden="false" customHeight="false" outlineLevel="0" collapsed="false">
      <c r="C30" s="0"/>
      <c r="D30" s="0"/>
      <c r="E30" s="0"/>
    </row>
  </sheetData>
  <mergeCells count="6">
    <mergeCell ref="C4:D4"/>
    <mergeCell ref="A6:A7"/>
    <mergeCell ref="C13:D13"/>
    <mergeCell ref="A15:A16"/>
    <mergeCell ref="C23:D23"/>
    <mergeCell ref="A25:A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I27" activeCellId="0" sqref="I2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9.94"/>
    <col collapsed="false" customWidth="true" hidden="false" outlineLevel="0" max="3" min="3" style="0" width="17.48"/>
    <col collapsed="false" customWidth="true" hidden="false" outlineLevel="0" max="4" min="4" style="0" width="10.78"/>
    <col collapsed="false" customWidth="true" hidden="false" outlineLevel="0" max="5" min="5" style="0" width="7.4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153</v>
      </c>
    </row>
    <row r="3" customFormat="false" ht="12.8" hidden="false" customHeight="false" outlineLevel="0" collapsed="false">
      <c r="A3" s="0" t="s">
        <v>343</v>
      </c>
    </row>
    <row r="5" customFormat="false" ht="12.8" hidden="false" customHeight="false" outlineLevel="0" collapsed="false">
      <c r="B5" s="0" t="s">
        <v>344</v>
      </c>
      <c r="D5" s="50" t="s">
        <v>345</v>
      </c>
      <c r="E5" s="50" t="s">
        <v>346</v>
      </c>
      <c r="F5" s="50" t="s">
        <v>129</v>
      </c>
      <c r="G5" s="50" t="s">
        <v>311</v>
      </c>
    </row>
    <row r="6" customFormat="false" ht="12.8" hidden="false" customHeight="false" outlineLevel="0" collapsed="false">
      <c r="B6" s="0" t="s">
        <v>347</v>
      </c>
      <c r="C6" s="0" t="s">
        <v>348</v>
      </c>
      <c r="D6" s="0" t="n">
        <v>5</v>
      </c>
      <c r="E6" s="0" t="n">
        <v>0.5</v>
      </c>
      <c r="F6" s="0" t="n">
        <v>3</v>
      </c>
      <c r="G6" s="0" t="n">
        <f aca="false">BINOMDIST(F6,D6,E6,0)</f>
        <v>0.3125</v>
      </c>
    </row>
    <row r="7" customFormat="false" ht="12.8" hidden="false" customHeight="false" outlineLevel="0" collapsed="false">
      <c r="B7" s="0" t="s">
        <v>347</v>
      </c>
      <c r="C7" s="0" t="s">
        <v>349</v>
      </c>
      <c r="D7" s="0" t="n">
        <f aca="false">D6</f>
        <v>5</v>
      </c>
      <c r="E7" s="0" t="n">
        <f aca="false">E6</f>
        <v>0.5</v>
      </c>
      <c r="F7" s="0" t="n">
        <f aca="false">F6</f>
        <v>3</v>
      </c>
      <c r="G7" s="0" t="n">
        <f aca="false">BINOMDIST(F7,D7,E7,1)</f>
        <v>0.8125</v>
      </c>
    </row>
    <row r="10" customFormat="false" ht="12.8" hidden="false" customHeight="false" outlineLevel="0" collapsed="false">
      <c r="B10" s="0" t="s">
        <v>344</v>
      </c>
      <c r="D10" s="50" t="s">
        <v>225</v>
      </c>
      <c r="E10" s="50"/>
      <c r="F10" s="50" t="s">
        <v>129</v>
      </c>
      <c r="G10" s="50" t="s">
        <v>311</v>
      </c>
    </row>
    <row r="11" customFormat="false" ht="12.8" hidden="false" customHeight="false" outlineLevel="0" collapsed="false">
      <c r="B11" s="0" t="s">
        <v>350</v>
      </c>
      <c r="C11" s="0" t="s">
        <v>348</v>
      </c>
      <c r="D11" s="0" t="n">
        <v>5</v>
      </c>
      <c r="F11" s="0" t="n">
        <v>3</v>
      </c>
      <c r="G11" s="0" t="n">
        <f aca="false">_xlfn.POISSON.DIST(F11,D11,0)</f>
        <v>0.140373895814281</v>
      </c>
    </row>
    <row r="12" customFormat="false" ht="12.8" hidden="false" customHeight="false" outlineLevel="0" collapsed="false">
      <c r="B12" s="0" t="s">
        <v>350</v>
      </c>
      <c r="C12" s="0" t="s">
        <v>349</v>
      </c>
      <c r="D12" s="0" t="n">
        <f aca="false">D11</f>
        <v>5</v>
      </c>
      <c r="F12" s="0" t="n">
        <f aca="false">F11</f>
        <v>3</v>
      </c>
      <c r="G12" s="0" t="n">
        <f aca="false">_xlfn.POISSON.DIST(F12,D12,1)</f>
        <v>0.265025915297362</v>
      </c>
    </row>
    <row r="15" customFormat="false" ht="12.8" hidden="false" customHeight="false" outlineLevel="0" collapsed="false">
      <c r="B15" s="0" t="s">
        <v>344</v>
      </c>
      <c r="D15" s="50" t="s">
        <v>225</v>
      </c>
      <c r="E15" s="50" t="s">
        <v>229</v>
      </c>
      <c r="F15" s="50" t="s">
        <v>129</v>
      </c>
      <c r="G15" s="50" t="s">
        <v>311</v>
      </c>
      <c r="I15" s="0" t="s">
        <v>351</v>
      </c>
      <c r="J15" s="0" t="s">
        <v>352</v>
      </c>
    </row>
    <row r="16" customFormat="false" ht="12.8" hidden="false" customHeight="false" outlineLevel="0" collapsed="false">
      <c r="B16" s="0" t="s">
        <v>353</v>
      </c>
      <c r="C16" s="0" t="s">
        <v>348</v>
      </c>
      <c r="D16" s="0" t="n">
        <v>2</v>
      </c>
      <c r="E16" s="0" t="n">
        <v>1.3</v>
      </c>
      <c r="F16" s="0" t="n">
        <v>3</v>
      </c>
      <c r="G16" s="0" t="n">
        <f aca="false">NORMDIST(F16,D16,E16,0)</f>
        <v>0.228284918910767</v>
      </c>
      <c r="I16" s="0" t="n">
        <f aca="false">D16-E16</f>
        <v>0.7</v>
      </c>
      <c r="J16" s="0" t="n">
        <f aca="false">D16+E16</f>
        <v>3.3</v>
      </c>
    </row>
    <row r="17" customFormat="false" ht="12.8" hidden="false" customHeight="false" outlineLevel="0" collapsed="false">
      <c r="B17" s="0" t="s">
        <v>353</v>
      </c>
      <c r="C17" s="0" t="s">
        <v>349</v>
      </c>
      <c r="D17" s="0" t="n">
        <f aca="false">D16</f>
        <v>2</v>
      </c>
      <c r="E17" s="0" t="n">
        <f aca="false">E16</f>
        <v>1.3</v>
      </c>
      <c r="F17" s="0" t="n">
        <f aca="false">F16</f>
        <v>3</v>
      </c>
      <c r="G17" s="0" t="n">
        <f aca="false">NORMDIST(F17,D17,E17,1)</f>
        <v>0.77912183628754</v>
      </c>
      <c r="I17" s="0" t="n">
        <f aca="false">NORMDIST(I16,D16,E16,1)</f>
        <v>0.158655253931457</v>
      </c>
      <c r="J17" s="0" t="n">
        <f aca="false">NORMDIST(J16,D16,E16,1)</f>
        <v>0.841344746068543</v>
      </c>
      <c r="K17" s="0" t="n">
        <f aca="false">J17-I17</f>
        <v>0.682689492137086</v>
      </c>
    </row>
    <row r="20" customFormat="false" ht="12.8" hidden="false" customHeight="false" outlineLevel="0" collapsed="false">
      <c r="B20" s="0" t="s">
        <v>344</v>
      </c>
      <c r="D20" s="50" t="s">
        <v>222</v>
      </c>
      <c r="E20" s="50" t="s">
        <v>354</v>
      </c>
      <c r="F20" s="50" t="s">
        <v>129</v>
      </c>
      <c r="G20" s="50" t="s">
        <v>311</v>
      </c>
    </row>
    <row r="21" customFormat="false" ht="12.8" hidden="false" customHeight="false" outlineLevel="0" collapsed="false">
      <c r="B21" s="0" t="s">
        <v>355</v>
      </c>
      <c r="C21" s="0" t="s">
        <v>348</v>
      </c>
      <c r="D21" s="0" t="n">
        <v>20</v>
      </c>
      <c r="E21" s="0" t="n">
        <v>1.3</v>
      </c>
      <c r="F21" s="0" t="n">
        <v>3</v>
      </c>
      <c r="G21" s="0" t="n">
        <f aca="false">_xlfn.T.DIST(E21,D21-1,0)</f>
        <v>0.167930428883925</v>
      </c>
    </row>
    <row r="22" customFormat="false" ht="12.8" hidden="false" customHeight="false" outlineLevel="0" collapsed="false">
      <c r="B22" s="0" t="s">
        <v>355</v>
      </c>
      <c r="C22" s="0" t="s">
        <v>349</v>
      </c>
      <c r="D22" s="0" t="n">
        <v>20</v>
      </c>
      <c r="E22" s="0" t="n">
        <v>1.73</v>
      </c>
      <c r="F22" s="0" t="n">
        <f aca="false">F21</f>
        <v>3</v>
      </c>
      <c r="G22" s="0" t="n">
        <f aca="false">_xlfn.T.DIST(E22,D22-1,1)</f>
        <v>0.950079125971904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E2" activeCellId="0" sqref="E2"/>
    </sheetView>
  </sheetViews>
  <sheetFormatPr defaultRowHeight="15.75" zeroHeight="false" outlineLevelRow="0" outlineLevelCol="0"/>
  <cols>
    <col collapsed="false" customWidth="true" hidden="false" outlineLevel="0" max="2" min="1" style="0" width="28.88"/>
    <col collapsed="false" customWidth="true" hidden="false" outlineLevel="0" max="3" min="3" style="0" width="40.61"/>
    <col collapsed="false" customWidth="true" hidden="false" outlineLevel="0" max="4" min="4" style="0" width="26.74"/>
    <col collapsed="false" customWidth="true" hidden="false" outlineLevel="0" max="1025" min="5" style="0" width="12.63"/>
  </cols>
  <sheetData>
    <row r="1" customFormat="false" ht="16.15" hidden="false" customHeight="false" outlineLevel="0" collapsed="false">
      <c r="A1" s="23" t="s">
        <v>81</v>
      </c>
      <c r="B1" s="24"/>
      <c r="C1" s="24"/>
    </row>
    <row r="2" customFormat="false" ht="15" hidden="false" customHeight="false" outlineLevel="0" collapsed="false">
      <c r="A2" s="25"/>
      <c r="B2" s="25"/>
      <c r="C2" s="25"/>
      <c r="E2" s="26"/>
    </row>
    <row r="3" customFormat="false" ht="15" hidden="false" customHeight="false" outlineLevel="0" collapsed="false">
      <c r="A3" s="27" t="s">
        <v>82</v>
      </c>
      <c r="B3" s="27" t="s">
        <v>83</v>
      </c>
      <c r="C3" s="27" t="s">
        <v>84</v>
      </c>
      <c r="E3" s="26"/>
    </row>
    <row r="4" customFormat="false" ht="15" hidden="false" customHeight="false" outlineLevel="0" collapsed="false">
      <c r="A4" s="28"/>
      <c r="B4" s="28"/>
      <c r="C4" s="29"/>
      <c r="D4" s="30"/>
    </row>
    <row r="5" customFormat="false" ht="15" hidden="false" customHeight="false" outlineLevel="0" collapsed="false">
      <c r="A5" s="28" t="s">
        <v>85</v>
      </c>
      <c r="B5" s="28" t="s">
        <v>86</v>
      </c>
      <c r="C5" s="28" t="s">
        <v>87</v>
      </c>
    </row>
    <row r="6" customFormat="false" ht="15" hidden="false" customHeight="false" outlineLevel="0" collapsed="false">
      <c r="A6" s="28" t="s">
        <v>88</v>
      </c>
      <c r="B6" s="28" t="s">
        <v>89</v>
      </c>
      <c r="C6" s="31" t="s">
        <v>90</v>
      </c>
    </row>
    <row r="7" customFormat="false" ht="15" hidden="false" customHeight="false" outlineLevel="0" collapsed="false">
      <c r="A7" s="28" t="s">
        <v>91</v>
      </c>
      <c r="B7" s="28" t="s">
        <v>92</v>
      </c>
      <c r="C7" s="28" t="s">
        <v>93</v>
      </c>
    </row>
    <row r="8" customFormat="false" ht="15" hidden="false" customHeight="false" outlineLevel="0" collapsed="false">
      <c r="A8" s="28"/>
      <c r="B8" s="28" t="s">
        <v>94</v>
      </c>
      <c r="C8" s="28" t="s">
        <v>95</v>
      </c>
    </row>
    <row r="9" customFormat="false" ht="15" hidden="false" customHeight="false" outlineLevel="0" collapsed="false">
      <c r="A9" s="28"/>
      <c r="B9" s="28" t="s">
        <v>96</v>
      </c>
      <c r="C9" s="28" t="s">
        <v>97</v>
      </c>
    </row>
    <row r="10" customFormat="false" ht="15" hidden="false" customHeight="false" outlineLevel="0" collapsed="false">
      <c r="A10" s="32"/>
      <c r="B10" s="33" t="s">
        <v>98</v>
      </c>
      <c r="C10" s="28"/>
    </row>
    <row r="11" customFormat="false" ht="15" hidden="false" customHeight="false" outlineLevel="0" collapsed="false">
      <c r="A11" s="34" t="s">
        <v>99</v>
      </c>
      <c r="B11" s="34"/>
      <c r="C11" s="28" t="s">
        <v>100</v>
      </c>
    </row>
    <row r="12" customFormat="false" ht="15" hidden="false" customHeight="false" outlineLevel="0" collapsed="false">
      <c r="A12" s="35"/>
      <c r="B12" s="36" t="s">
        <v>101</v>
      </c>
      <c r="C12" s="36"/>
    </row>
    <row r="13" customFormat="false" ht="15" hidden="false" customHeight="false" outlineLevel="0" collapsed="false">
      <c r="A13" s="35"/>
      <c r="B13" s="28" t="s">
        <v>102</v>
      </c>
      <c r="C13" s="28"/>
      <c r="D13" s="37"/>
    </row>
    <row r="14" customFormat="false" ht="15" hidden="false" customHeight="false" outlineLevel="0" collapsed="false">
      <c r="A14" s="35"/>
      <c r="B14" s="38" t="s">
        <v>103</v>
      </c>
      <c r="C14" s="38"/>
      <c r="D14" s="37"/>
    </row>
    <row r="15" customFormat="false" ht="15" hidden="false" customHeight="false" outlineLevel="0" collapsed="false">
      <c r="A15" s="35"/>
      <c r="B15" s="39" t="s">
        <v>104</v>
      </c>
      <c r="C15" s="39"/>
      <c r="D15" s="37"/>
    </row>
    <row r="16" customFormat="false" ht="13.8" hidden="false" customHeight="false" outlineLevel="0" collapsed="false">
      <c r="B16" s="37"/>
      <c r="D16" s="37"/>
    </row>
    <row r="17" customFormat="false" ht="13.8" hidden="false" customHeight="false" outlineLevel="0" collapsed="false">
      <c r="B17" s="37"/>
      <c r="D17" s="37"/>
    </row>
    <row r="18" customFormat="false" ht="13.8" hidden="false" customHeight="false" outlineLevel="0" collapsed="false">
      <c r="B18" s="37"/>
      <c r="D18" s="37"/>
    </row>
    <row r="19" customFormat="false" ht="13.8" hidden="false" customHeight="false" outlineLevel="0" collapsed="false">
      <c r="B19" s="37"/>
      <c r="D19" s="37"/>
    </row>
    <row r="20" customFormat="false" ht="13.8" hidden="false" customHeight="false" outlineLevel="0" collapsed="false">
      <c r="B20" s="37"/>
      <c r="D20" s="37"/>
    </row>
    <row r="21" customFormat="false" ht="13.8" hidden="false" customHeight="false" outlineLevel="0" collapsed="false">
      <c r="B21" s="37"/>
      <c r="D21" s="37"/>
    </row>
    <row r="22" customFormat="false" ht="13.8" hidden="false" customHeight="false" outlineLevel="0" collapsed="false">
      <c r="B22" s="37"/>
      <c r="D22" s="37"/>
    </row>
    <row r="23" customFormat="false" ht="13.8" hidden="false" customHeight="false" outlineLevel="0" collapsed="false">
      <c r="B23" s="37"/>
      <c r="D23" s="37"/>
    </row>
    <row r="24" customFormat="false" ht="13.8" hidden="false" customHeight="false" outlineLevel="0" collapsed="false">
      <c r="B24" s="37"/>
      <c r="D24" s="37"/>
    </row>
    <row r="25" customFormat="false" ht="13.8" hidden="false" customHeight="false" outlineLevel="0" collapsed="false">
      <c r="B25" s="37"/>
      <c r="D25" s="37"/>
    </row>
    <row r="26" customFormat="false" ht="13.8" hidden="false" customHeight="false" outlineLevel="0" collapsed="false">
      <c r="B26" s="37"/>
      <c r="D26" s="37"/>
    </row>
    <row r="27" customFormat="false" ht="13.8" hidden="false" customHeight="false" outlineLevel="0" collapsed="false">
      <c r="B27" s="37"/>
      <c r="D27" s="37"/>
    </row>
    <row r="28" customFormat="false" ht="13.8" hidden="false" customHeight="false" outlineLevel="0" collapsed="false">
      <c r="B28" s="37"/>
      <c r="D28" s="37"/>
      <c r="F28" s="26"/>
      <c r="G28" s="26"/>
    </row>
    <row r="29" customFormat="false" ht="13.8" hidden="false" customHeight="false" outlineLevel="0" collapsed="false">
      <c r="B29" s="37"/>
      <c r="D29" s="37"/>
      <c r="F29" s="37"/>
    </row>
    <row r="30" customFormat="false" ht="13.8" hidden="false" customHeight="false" outlineLevel="0" collapsed="false">
      <c r="B30" s="37"/>
      <c r="D30" s="37"/>
      <c r="F30" s="37"/>
    </row>
    <row r="31" customFormat="false" ht="13.8" hidden="false" customHeight="false" outlineLevel="0" collapsed="false">
      <c r="B31" s="37"/>
      <c r="D31" s="37"/>
      <c r="F31" s="37"/>
    </row>
    <row r="32" customFormat="false" ht="13.8" hidden="false" customHeight="false" outlineLevel="0" collapsed="false">
      <c r="B32" s="37"/>
      <c r="D32" s="37"/>
      <c r="F32" s="37"/>
    </row>
    <row r="33" customFormat="false" ht="13.8" hidden="false" customHeight="false" outlineLevel="0" collapsed="false">
      <c r="B33" s="37"/>
      <c r="D33" s="37"/>
      <c r="F33" s="37"/>
    </row>
    <row r="34" customFormat="false" ht="13.8" hidden="false" customHeight="false" outlineLevel="0" collapsed="false">
      <c r="B34" s="37"/>
      <c r="D34" s="37"/>
      <c r="F34" s="37"/>
    </row>
    <row r="35" customFormat="false" ht="13.8" hidden="false" customHeight="false" outlineLevel="0" collapsed="false">
      <c r="B35" s="37"/>
      <c r="D35" s="37"/>
      <c r="F35" s="37"/>
    </row>
    <row r="36" customFormat="false" ht="13.8" hidden="false" customHeight="false" outlineLevel="0" collapsed="false">
      <c r="B36" s="37"/>
      <c r="D36" s="37"/>
      <c r="F36" s="37"/>
    </row>
    <row r="37" customFormat="false" ht="13.8" hidden="false" customHeight="false" outlineLevel="0" collapsed="false">
      <c r="B37" s="37"/>
      <c r="D37" s="37"/>
      <c r="F37" s="37"/>
    </row>
    <row r="38" customFormat="false" ht="13.8" hidden="false" customHeight="false" outlineLevel="0" collapsed="false">
      <c r="B38" s="37"/>
      <c r="D38" s="37"/>
      <c r="F38" s="37"/>
    </row>
    <row r="39" customFormat="false" ht="13.8" hidden="false" customHeight="false" outlineLevel="0" collapsed="false">
      <c r="B39" s="37"/>
      <c r="D39" s="37"/>
      <c r="F39" s="37"/>
    </row>
    <row r="40" customFormat="false" ht="13.8" hidden="false" customHeight="false" outlineLevel="0" collapsed="false">
      <c r="B40" s="37"/>
      <c r="D40" s="37"/>
      <c r="F40" s="37"/>
    </row>
    <row r="41" customFormat="false" ht="13.8" hidden="false" customHeight="false" outlineLevel="0" collapsed="false">
      <c r="B41" s="37"/>
      <c r="D41" s="37"/>
      <c r="F41" s="37"/>
    </row>
    <row r="42" customFormat="false" ht="13.8" hidden="false" customHeight="false" outlineLevel="0" collapsed="false">
      <c r="B42" s="37"/>
      <c r="D42" s="37"/>
      <c r="F42" s="37"/>
    </row>
    <row r="43" customFormat="false" ht="13.8" hidden="false" customHeight="false" outlineLevel="0" collapsed="false">
      <c r="B43" s="37"/>
      <c r="D43" s="37"/>
      <c r="F43" s="37"/>
    </row>
    <row r="44" customFormat="false" ht="13.8" hidden="false" customHeight="false" outlineLevel="0" collapsed="false">
      <c r="B44" s="37"/>
      <c r="D44" s="37"/>
      <c r="F44" s="37"/>
    </row>
    <row r="45" customFormat="false" ht="13.8" hidden="false" customHeight="false" outlineLevel="0" collapsed="false">
      <c r="B45" s="37"/>
      <c r="D45" s="37"/>
      <c r="F45" s="37"/>
    </row>
    <row r="46" customFormat="false" ht="13.8" hidden="false" customHeight="false" outlineLevel="0" collapsed="false">
      <c r="B46" s="37"/>
      <c r="D46" s="37"/>
      <c r="F46" s="37"/>
    </row>
    <row r="47" customFormat="false" ht="13.8" hidden="false" customHeight="false" outlineLevel="0" collapsed="false">
      <c r="B47" s="37"/>
      <c r="D47" s="37"/>
      <c r="F47" s="37"/>
    </row>
    <row r="48" customFormat="false" ht="13.8" hidden="false" customHeight="false" outlineLevel="0" collapsed="false">
      <c r="B48" s="37"/>
      <c r="D48" s="37"/>
      <c r="F48" s="37"/>
    </row>
    <row r="49" customFormat="false" ht="13.8" hidden="false" customHeight="false" outlineLevel="0" collapsed="false">
      <c r="B49" s="37"/>
      <c r="D49" s="37"/>
      <c r="F49" s="37"/>
    </row>
    <row r="50" customFormat="false" ht="13.8" hidden="false" customHeight="false" outlineLevel="0" collapsed="false">
      <c r="B50" s="37"/>
      <c r="D50" s="37"/>
      <c r="F50" s="37"/>
    </row>
    <row r="51" customFormat="false" ht="13.8" hidden="false" customHeight="false" outlineLevel="0" collapsed="false">
      <c r="B51" s="37"/>
      <c r="D51" s="37"/>
      <c r="F51" s="37"/>
    </row>
    <row r="52" customFormat="false" ht="13.8" hidden="false" customHeight="false" outlineLevel="0" collapsed="false">
      <c r="B52" s="37"/>
      <c r="D52" s="37"/>
      <c r="F52" s="37"/>
    </row>
    <row r="53" customFormat="false" ht="13.8" hidden="false" customHeight="false" outlineLevel="0" collapsed="false">
      <c r="F53" s="37"/>
    </row>
    <row r="54" customFormat="false" ht="13.8" hidden="false" customHeight="false" outlineLevel="0" collapsed="false">
      <c r="F54" s="37"/>
    </row>
    <row r="55" customFormat="false" ht="13.8" hidden="false" customHeight="false" outlineLevel="0" collapsed="false">
      <c r="F55" s="37"/>
    </row>
    <row r="56" customFormat="false" ht="13.8" hidden="false" customHeight="false" outlineLevel="0" collapsed="false">
      <c r="F56" s="37"/>
    </row>
    <row r="57" customFormat="false" ht="13.8" hidden="false" customHeight="false" outlineLevel="0" collapsed="false">
      <c r="F57" s="37"/>
    </row>
    <row r="58" customFormat="false" ht="13.8" hidden="false" customHeight="false" outlineLevel="0" collapsed="false">
      <c r="F58" s="37"/>
    </row>
    <row r="59" customFormat="false" ht="13.8" hidden="false" customHeight="false" outlineLevel="0" collapsed="false">
      <c r="F59" s="37"/>
    </row>
    <row r="60" customFormat="false" ht="13.8" hidden="false" customHeight="false" outlineLevel="0" collapsed="false">
      <c r="F60" s="37"/>
    </row>
    <row r="61" customFormat="false" ht="13.8" hidden="false" customHeight="false" outlineLevel="0" collapsed="false">
      <c r="F61" s="37"/>
    </row>
    <row r="62" customFormat="false" ht="13.8" hidden="false" customHeight="false" outlineLevel="0" collapsed="false">
      <c r="F62" s="37"/>
    </row>
    <row r="63" customFormat="false" ht="13.8" hidden="false" customHeight="false" outlineLevel="0" collapsed="false">
      <c r="F63" s="37"/>
    </row>
    <row r="64" customFormat="false" ht="13.8" hidden="false" customHeight="false" outlineLevel="0" collapsed="false">
      <c r="F64" s="37"/>
    </row>
    <row r="65" customFormat="false" ht="13.8" hidden="false" customHeight="false" outlineLevel="0" collapsed="false">
      <c r="F65" s="37"/>
    </row>
    <row r="66" customFormat="false" ht="13.8" hidden="false" customHeight="false" outlineLevel="0" collapsed="false">
      <c r="F66" s="37"/>
    </row>
    <row r="67" customFormat="false" ht="13.8" hidden="false" customHeight="false" outlineLevel="0" collapsed="false">
      <c r="F67" s="37"/>
    </row>
    <row r="68" customFormat="false" ht="13.8" hidden="false" customHeight="false" outlineLevel="0" collapsed="false">
      <c r="F68" s="37"/>
    </row>
    <row r="69" customFormat="false" ht="13.8" hidden="false" customHeight="false" outlineLevel="0" collapsed="false">
      <c r="F69" s="37"/>
    </row>
    <row r="70" customFormat="false" ht="13.8" hidden="false" customHeight="false" outlineLevel="0" collapsed="false">
      <c r="F70" s="37"/>
    </row>
    <row r="71" customFormat="false" ht="13.8" hidden="false" customHeight="false" outlineLevel="0" collapsed="false">
      <c r="F71" s="37"/>
    </row>
    <row r="72" customFormat="false" ht="13.8" hidden="false" customHeight="false" outlineLevel="0" collapsed="false">
      <c r="F72" s="37"/>
    </row>
    <row r="73" customFormat="false" ht="13.8" hidden="false" customHeight="false" outlineLevel="0" collapsed="false">
      <c r="F73" s="37"/>
    </row>
    <row r="74" customFormat="false" ht="13.8" hidden="false" customHeight="false" outlineLevel="0" collapsed="false">
      <c r="F74" s="37"/>
    </row>
    <row r="75" customFormat="false" ht="13.8" hidden="false" customHeight="false" outlineLevel="0" collapsed="false">
      <c r="F75" s="37"/>
    </row>
    <row r="76" customFormat="false" ht="13.8" hidden="false" customHeight="false" outlineLevel="0" collapsed="false">
      <c r="F76" s="37"/>
    </row>
    <row r="77" customFormat="false" ht="13.8" hidden="false" customHeight="false" outlineLevel="0" collapsed="false">
      <c r="F77" s="37"/>
    </row>
  </sheetData>
  <mergeCells count="5">
    <mergeCell ref="A11:B11"/>
    <mergeCell ref="B12:C12"/>
    <mergeCell ref="B13:C13"/>
    <mergeCell ref="B14:C14"/>
    <mergeCell ref="B15:C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5"/>
  <sheetViews>
    <sheetView showFormulas="false" showGridLines="true" showRowColHeaders="true" showZeros="true" rightToLeft="false" tabSelected="false" showOutlineSymbols="true" defaultGridColor="true" view="normal" topLeftCell="A3" colorId="64" zoomScale="170" zoomScaleNormal="170" zoomScalePageLayoutView="100" workbookViewId="0">
      <selection pane="topLeft" activeCell="D23" activeCellId="0" sqref="D23"/>
    </sheetView>
  </sheetViews>
  <sheetFormatPr defaultRowHeight="15.75" zeroHeight="false" outlineLevelRow="0" outlineLevelCol="0"/>
  <cols>
    <col collapsed="false" customWidth="true" hidden="false" outlineLevel="0" max="3" min="1" style="40" width="12.63"/>
    <col collapsed="false" customWidth="true" hidden="false" outlineLevel="0" max="4" min="4" style="40" width="16.99"/>
    <col collapsed="false" customWidth="true" hidden="false" outlineLevel="0" max="10" min="5" style="40" width="12.63"/>
    <col collapsed="false" customWidth="true" hidden="false" outlineLevel="0" max="18" min="11" style="40" width="7.48"/>
    <col collapsed="false" customWidth="true" hidden="false" outlineLevel="0" max="1014" min="19" style="40" width="12.63"/>
    <col collapsed="false" customWidth="false" hidden="false" outlineLevel="0" max="1022" min="1015" style="40" width="11.52"/>
    <col collapsed="false" customWidth="false" hidden="false" outlineLevel="0" max="1025" min="1023" style="0" width="11.52"/>
  </cols>
  <sheetData>
    <row r="1" customFormat="false" ht="35.05" hidden="false" customHeight="true" outlineLevel="0" collapsed="false">
      <c r="A1" s="41" t="s">
        <v>105</v>
      </c>
      <c r="B1" s="41"/>
      <c r="C1" s="41"/>
      <c r="D1" s="41"/>
      <c r="E1" s="41"/>
    </row>
    <row r="2" customFormat="false" ht="12.8" hidden="false" customHeight="false" outlineLevel="0" collapsed="false">
      <c r="A2" s="42" t="s">
        <v>106</v>
      </c>
      <c r="B2" s="43"/>
      <c r="D2" s="43"/>
    </row>
    <row r="3" customFormat="false" ht="12.8" hidden="false" customHeight="false" outlineLevel="0" collapsed="false">
      <c r="A3" s="43"/>
      <c r="B3" s="43"/>
      <c r="D3" s="43"/>
    </row>
    <row r="4" customFormat="false" ht="12.8" hidden="false" customHeight="false" outlineLevel="0" collapsed="false">
      <c r="A4" s="43" t="s">
        <v>107</v>
      </c>
      <c r="B4" s="43"/>
      <c r="E4" s="0"/>
      <c r="F4" s="0"/>
      <c r="G4" s="0"/>
      <c r="H4" s="0"/>
      <c r="I4" s="40" t="s">
        <v>108</v>
      </c>
      <c r="J4" s="40" t="n">
        <v>4</v>
      </c>
      <c r="K4" s="44" t="s">
        <v>109</v>
      </c>
      <c r="L4" s="44"/>
      <c r="M4" s="44"/>
      <c r="N4" s="44"/>
      <c r="O4" s="45" t="s">
        <v>110</v>
      </c>
      <c r="P4" s="45"/>
      <c r="Q4" s="45"/>
      <c r="R4" s="45"/>
    </row>
    <row r="5" customFormat="false" ht="12.8" hidden="false" customHeight="false" outlineLevel="0" collapsed="false">
      <c r="A5" s="43" t="s">
        <v>109</v>
      </c>
      <c r="B5" s="43" t="s">
        <v>110</v>
      </c>
      <c r="E5" s="0"/>
      <c r="F5" s="0"/>
      <c r="G5" s="0"/>
      <c r="H5" s="0"/>
      <c r="K5" s="46" t="s">
        <v>111</v>
      </c>
      <c r="L5" s="47" t="s">
        <v>112</v>
      </c>
      <c r="M5" s="48" t="s">
        <v>113</v>
      </c>
      <c r="N5" s="49" t="s">
        <v>114</v>
      </c>
      <c r="O5" s="46" t="s">
        <v>111</v>
      </c>
      <c r="P5" s="47" t="s">
        <v>112</v>
      </c>
      <c r="Q5" s="48" t="s">
        <v>113</v>
      </c>
      <c r="R5" s="49" t="s">
        <v>114</v>
      </c>
    </row>
    <row r="6" customFormat="false" ht="12.8" hidden="false" customHeight="false" outlineLevel="0" collapsed="false">
      <c r="A6" s="43" t="n">
        <v>193</v>
      </c>
      <c r="B6" s="43" t="n">
        <v>230</v>
      </c>
      <c r="E6" s="50" t="str">
        <f aca="false">A5</f>
        <v>5 pl/m2</v>
      </c>
      <c r="F6" s="50" t="str">
        <f aca="false">B5</f>
        <v>10 pl/m2</v>
      </c>
      <c r="G6" s="0"/>
      <c r="H6" s="0"/>
      <c r="I6" s="40" t="n">
        <v>190</v>
      </c>
      <c r="J6" s="40" t="n">
        <f aca="false">I6+J$4</f>
        <v>194</v>
      </c>
      <c r="K6" s="51" t="n">
        <f aca="false">L6</f>
        <v>1</v>
      </c>
      <c r="L6" s="40" t="n">
        <f aca="false">COUNTIF(A$6:A$45,"&lt;="&amp;J6)</f>
        <v>1</v>
      </c>
      <c r="M6" s="0" t="n">
        <f aca="false">K6/L$19</f>
        <v>0.025</v>
      </c>
      <c r="N6" s="52" t="n">
        <f aca="false">M6</f>
        <v>0.025</v>
      </c>
      <c r="O6" s="51" t="n">
        <f aca="false">P6</f>
        <v>0</v>
      </c>
      <c r="P6" s="40" t="n">
        <f aca="false">COUNTIF(B$6:B$45,"&lt;="&amp;J6)</f>
        <v>0</v>
      </c>
      <c r="Q6" s="0" t="n">
        <f aca="false">O6/P$19</f>
        <v>0</v>
      </c>
      <c r="R6" s="52" t="n">
        <f aca="false">Q6</f>
        <v>0</v>
      </c>
    </row>
    <row r="7" customFormat="false" ht="12.8" hidden="false" customHeight="false" outlineLevel="0" collapsed="false">
      <c r="A7" s="43" t="n">
        <v>197</v>
      </c>
      <c r="B7" s="43" t="n">
        <v>221</v>
      </c>
      <c r="D7" s="40" t="s">
        <v>115</v>
      </c>
      <c r="E7" s="0" t="n">
        <f aca="false">AVERAGE($A$5:$A$45)</f>
        <v>212.05</v>
      </c>
      <c r="F7" s="0" t="n">
        <f aca="false">AVERAGE($B$5:$B$45)</f>
        <v>222.7</v>
      </c>
      <c r="G7" s="0"/>
      <c r="H7" s="0"/>
      <c r="I7" s="40" t="n">
        <f aca="false">J6+1</f>
        <v>195</v>
      </c>
      <c r="J7" s="40" t="n">
        <f aca="false">I7+J$4</f>
        <v>199</v>
      </c>
      <c r="K7" s="51" t="n">
        <f aca="false">L7-L6</f>
        <v>3</v>
      </c>
      <c r="L7" s="40" t="n">
        <f aca="false">COUNTIF(A$6:A$45,"&lt;="&amp;J7)</f>
        <v>4</v>
      </c>
      <c r="M7" s="0" t="n">
        <f aca="false">K7/L$19</f>
        <v>0.075</v>
      </c>
      <c r="N7" s="52" t="n">
        <f aca="false">N6+M7</f>
        <v>0.1</v>
      </c>
      <c r="O7" s="51" t="n">
        <f aca="false">P7-P6</f>
        <v>0</v>
      </c>
      <c r="P7" s="40" t="n">
        <f aca="false">COUNTIF(B$6:B$45,"&lt;="&amp;J7)</f>
        <v>0</v>
      </c>
      <c r="Q7" s="0" t="n">
        <f aca="false">O7/P$19</f>
        <v>0</v>
      </c>
      <c r="R7" s="52" t="n">
        <f aca="false">R6+Q7</f>
        <v>0</v>
      </c>
    </row>
    <row r="8" customFormat="false" ht="12.8" hidden="false" customHeight="false" outlineLevel="0" collapsed="false">
      <c r="A8" s="43" t="n">
        <v>198</v>
      </c>
      <c r="B8" s="43" t="n">
        <v>223</v>
      </c>
      <c r="D8" s="40" t="s">
        <v>116</v>
      </c>
      <c r="E8" s="0" t="n">
        <f aca="false">SQRT(VAR($A$5:$A$45)/COUNT($A$5:$A$45))</f>
        <v>1.27598629524028</v>
      </c>
      <c r="F8" s="0" t="n">
        <f aca="false">SQRT(VAR($B$5:$B$45)/COUNT($B$5:$B$45))</f>
        <v>1.16034919589331</v>
      </c>
      <c r="G8" s="0"/>
      <c r="H8" s="0"/>
      <c r="I8" s="40" t="n">
        <f aca="false">J7+1</f>
        <v>200</v>
      </c>
      <c r="J8" s="40" t="n">
        <f aca="false">I8+J$4</f>
        <v>204</v>
      </c>
      <c r="K8" s="51" t="n">
        <f aca="false">L8-L7</f>
        <v>3</v>
      </c>
      <c r="L8" s="40" t="n">
        <f aca="false">COUNTIF(A$6:A$45,"&lt;="&amp;J8)</f>
        <v>7</v>
      </c>
      <c r="M8" s="0" t="n">
        <f aca="false">K8/L$19</f>
        <v>0.075</v>
      </c>
      <c r="N8" s="52" t="n">
        <f aca="false">N7+M8</f>
        <v>0.175</v>
      </c>
      <c r="O8" s="51" t="n">
        <f aca="false">P8-P7</f>
        <v>0</v>
      </c>
      <c r="P8" s="40" t="n">
        <f aca="false">COUNTIF(B$6:B$45,"&lt;="&amp;J8)</f>
        <v>0</v>
      </c>
      <c r="Q8" s="0" t="n">
        <f aca="false">O8/P$19</f>
        <v>0</v>
      </c>
      <c r="R8" s="52" t="n">
        <f aca="false">R7+Q8</f>
        <v>0</v>
      </c>
    </row>
    <row r="9" customFormat="false" ht="12.8" hidden="false" customHeight="false" outlineLevel="0" collapsed="false">
      <c r="A9" s="43" t="n">
        <v>199</v>
      </c>
      <c r="B9" s="43" t="n">
        <v>209</v>
      </c>
      <c r="D9" s="40" t="s">
        <v>91</v>
      </c>
      <c r="E9" s="0" t="n">
        <f aca="false">MODE($A$5:$A$45)</f>
        <v>215</v>
      </c>
      <c r="F9" s="0" t="n">
        <f aca="false">MODE($B$5:$B$45)</f>
        <v>226</v>
      </c>
      <c r="G9" s="0"/>
      <c r="H9" s="0"/>
      <c r="I9" s="40" t="n">
        <f aca="false">J8+1</f>
        <v>205</v>
      </c>
      <c r="J9" s="40" t="n">
        <f aca="false">I9+J$4</f>
        <v>209</v>
      </c>
      <c r="K9" s="51" t="n">
        <f aca="false">L9-L8</f>
        <v>7</v>
      </c>
      <c r="L9" s="40" t="n">
        <f aca="false">COUNTIF(A$6:A$45,"&lt;="&amp;J9)</f>
        <v>14</v>
      </c>
      <c r="M9" s="0" t="n">
        <f aca="false">K9/L$19</f>
        <v>0.175</v>
      </c>
      <c r="N9" s="52" t="n">
        <f aca="false">N8+M9</f>
        <v>0.35</v>
      </c>
      <c r="O9" s="51" t="n">
        <f aca="false">P9-P8</f>
        <v>2</v>
      </c>
      <c r="P9" s="40" t="n">
        <f aca="false">COUNTIF(B$6:B$45,"&lt;="&amp;J9)</f>
        <v>2</v>
      </c>
      <c r="Q9" s="0" t="n">
        <f aca="false">O9/P$19</f>
        <v>0.05</v>
      </c>
      <c r="R9" s="52" t="n">
        <f aca="false">R8+Q9</f>
        <v>0.05</v>
      </c>
    </row>
    <row r="10" customFormat="false" ht="12.8" hidden="false" customHeight="false" outlineLevel="0" collapsed="false">
      <c r="A10" s="43" t="n">
        <v>201</v>
      </c>
      <c r="B10" s="43" t="n">
        <v>233</v>
      </c>
      <c r="D10" s="40" t="s">
        <v>88</v>
      </c>
      <c r="E10" s="0" t="n">
        <f aca="false">MEDIAN($A$5:$A$45)</f>
        <v>213</v>
      </c>
      <c r="F10" s="0" t="n">
        <f aca="false">MEDIAN($B$5:$B$45)</f>
        <v>222.5</v>
      </c>
      <c r="G10" s="0"/>
      <c r="H10" s="0"/>
      <c r="I10" s="40" t="n">
        <f aca="false">J9+1</f>
        <v>210</v>
      </c>
      <c r="J10" s="40" t="n">
        <f aca="false">I10+J$4</f>
        <v>214</v>
      </c>
      <c r="K10" s="51" t="n">
        <f aca="false">L10-L9</f>
        <v>8</v>
      </c>
      <c r="L10" s="40" t="n">
        <f aca="false">COUNTIF(A$6:A$45,"&lt;="&amp;J10)</f>
        <v>22</v>
      </c>
      <c r="M10" s="0" t="n">
        <f aca="false">K10/L$19</f>
        <v>0.2</v>
      </c>
      <c r="N10" s="52" t="n">
        <f aca="false">N9+M10</f>
        <v>0.55</v>
      </c>
      <c r="O10" s="51" t="n">
        <f aca="false">P10-P9</f>
        <v>4</v>
      </c>
      <c r="P10" s="40" t="n">
        <f aca="false">COUNTIF(B$6:B$45,"&lt;="&amp;J10)</f>
        <v>6</v>
      </c>
      <c r="Q10" s="0" t="n">
        <f aca="false">O10/P$19</f>
        <v>0.1</v>
      </c>
      <c r="R10" s="52" t="n">
        <f aca="false">R9+Q10</f>
        <v>0.15</v>
      </c>
    </row>
    <row r="11" customFormat="false" ht="12.8" hidden="false" customHeight="false" outlineLevel="0" collapsed="false">
      <c r="A11" s="43" t="n">
        <v>202</v>
      </c>
      <c r="B11" s="43" t="n">
        <v>230</v>
      </c>
      <c r="D11" s="40" t="s">
        <v>117</v>
      </c>
      <c r="E11" s="0" t="n">
        <f aca="false">QUARTILE($A$5:$A$45, 1)</f>
        <v>207.75</v>
      </c>
      <c r="F11" s="0" t="n">
        <f aca="false">QUARTILE($B$5:$B$45, 1)</f>
        <v>218</v>
      </c>
      <c r="G11" s="0"/>
      <c r="H11" s="0"/>
      <c r="I11" s="40" t="n">
        <f aca="false">J10+1</f>
        <v>215</v>
      </c>
      <c r="J11" s="40" t="n">
        <f aca="false">I11+J$4</f>
        <v>219</v>
      </c>
      <c r="K11" s="51" t="n">
        <f aca="false">L11-L10</f>
        <v>10</v>
      </c>
      <c r="L11" s="40" t="n">
        <f aca="false">COUNTIF(A$6:A$45,"&lt;="&amp;J11)</f>
        <v>32</v>
      </c>
      <c r="M11" s="0" t="n">
        <f aca="false">K11/L$19</f>
        <v>0.25</v>
      </c>
      <c r="N11" s="52" t="n">
        <f aca="false">N10+M11</f>
        <v>0.8</v>
      </c>
      <c r="O11" s="51" t="n">
        <f aca="false">P11-P10</f>
        <v>8</v>
      </c>
      <c r="P11" s="40" t="n">
        <f aca="false">COUNTIF(B$6:B$45,"&lt;="&amp;J11)</f>
        <v>14</v>
      </c>
      <c r="Q11" s="0" t="n">
        <f aca="false">O11/P$19</f>
        <v>0.2</v>
      </c>
      <c r="R11" s="52" t="n">
        <f aca="false">R10+Q11</f>
        <v>0.35</v>
      </c>
    </row>
    <row r="12" customFormat="false" ht="12.8" hidden="false" customHeight="false" outlineLevel="0" collapsed="false">
      <c r="A12" s="43" t="n">
        <v>204</v>
      </c>
      <c r="B12" s="43" t="n">
        <v>231</v>
      </c>
      <c r="D12" s="40" t="s">
        <v>118</v>
      </c>
      <c r="E12" s="0" t="n">
        <f aca="false">QUARTILE($A$5:$A$45, 3)</f>
        <v>217.5</v>
      </c>
      <c r="F12" s="0" t="n">
        <f aca="false">QUARTILE($B$5:$B$45, 3)</f>
        <v>229</v>
      </c>
      <c r="G12" s="0"/>
      <c r="H12" s="0"/>
      <c r="I12" s="40" t="n">
        <f aca="false">J11+1</f>
        <v>220</v>
      </c>
      <c r="J12" s="40" t="n">
        <f aca="false">I12+J$4</f>
        <v>224</v>
      </c>
      <c r="K12" s="51" t="n">
        <f aca="false">L12-L11</f>
        <v>6</v>
      </c>
      <c r="L12" s="40" t="n">
        <f aca="false">COUNTIF(A$6:A$45,"&lt;="&amp;J12)</f>
        <v>38</v>
      </c>
      <c r="M12" s="0" t="n">
        <f aca="false">K12/L$19</f>
        <v>0.15</v>
      </c>
      <c r="N12" s="52" t="n">
        <f aca="false">N11+M12</f>
        <v>0.95</v>
      </c>
      <c r="O12" s="51" t="n">
        <f aca="false">P12-P11</f>
        <v>10</v>
      </c>
      <c r="P12" s="40" t="n">
        <f aca="false">COUNTIF(B$6:B$45,"&lt;="&amp;J12)</f>
        <v>24</v>
      </c>
      <c r="Q12" s="0" t="n">
        <f aca="false">O12/P$19</f>
        <v>0.25</v>
      </c>
      <c r="R12" s="52" t="n">
        <f aca="false">R11+Q12</f>
        <v>0.6</v>
      </c>
    </row>
    <row r="13" customFormat="false" ht="12.8" hidden="false" customHeight="false" outlineLevel="0" collapsed="false">
      <c r="A13" s="43" t="n">
        <v>205</v>
      </c>
      <c r="B13" s="43" t="n">
        <v>221</v>
      </c>
      <c r="D13" s="40" t="s">
        <v>89</v>
      </c>
      <c r="E13" s="0" t="n">
        <f aca="false">VAR($A$5:$A$45)</f>
        <v>65.125641025641</v>
      </c>
      <c r="F13" s="0" t="n">
        <f aca="false">VAR($B$5:$B$45)</f>
        <v>53.8564102564103</v>
      </c>
      <c r="G13" s="0"/>
      <c r="H13" s="0"/>
      <c r="I13" s="40" t="n">
        <f aca="false">J12+1</f>
        <v>225</v>
      </c>
      <c r="J13" s="40" t="n">
        <f aca="false">I13+J$4</f>
        <v>229</v>
      </c>
      <c r="K13" s="51" t="n">
        <f aca="false">L13-L12</f>
        <v>2</v>
      </c>
      <c r="L13" s="40" t="n">
        <f aca="false">COUNTIF(A$6:A$45,"&lt;="&amp;J13)</f>
        <v>40</v>
      </c>
      <c r="M13" s="0" t="n">
        <f aca="false">K13/L$19</f>
        <v>0.05</v>
      </c>
      <c r="N13" s="52" t="n">
        <f aca="false">N12+M13</f>
        <v>1</v>
      </c>
      <c r="O13" s="51" t="n">
        <f aca="false">P13-P12</f>
        <v>7</v>
      </c>
      <c r="P13" s="40" t="n">
        <f aca="false">COUNTIF(B$6:B$45,"&lt;="&amp;J13)</f>
        <v>31</v>
      </c>
      <c r="Q13" s="0" t="n">
        <f aca="false">O13/P$19</f>
        <v>0.175</v>
      </c>
      <c r="R13" s="52" t="n">
        <f aca="false">R12+Q13</f>
        <v>0.775</v>
      </c>
    </row>
    <row r="14" customFormat="false" ht="12.8" hidden="false" customHeight="false" outlineLevel="0" collapsed="false">
      <c r="A14" s="43" t="n">
        <v>205</v>
      </c>
      <c r="B14" s="43" t="n">
        <v>213</v>
      </c>
      <c r="D14" s="40" t="s">
        <v>119</v>
      </c>
      <c r="E14" s="0" t="n">
        <f aca="false">STDEV($A$5:$A$45)</f>
        <v>8.07004591223873</v>
      </c>
      <c r="F14" s="0" t="n">
        <f aca="false">STDEV($B$5:$B$45)</f>
        <v>7.33869268033553</v>
      </c>
      <c r="G14" s="0"/>
      <c r="H14" s="0"/>
      <c r="I14" s="40" t="n">
        <f aca="false">J13+1</f>
        <v>230</v>
      </c>
      <c r="J14" s="40" t="n">
        <f aca="false">I14+J$4</f>
        <v>234</v>
      </c>
      <c r="K14" s="51" t="n">
        <f aca="false">L14-L13</f>
        <v>0</v>
      </c>
      <c r="L14" s="40" t="n">
        <f aca="false">COUNTIF(A$6:A$45,"&lt;="&amp;J14)</f>
        <v>40</v>
      </c>
      <c r="M14" s="0" t="n">
        <f aca="false">K14/L$19</f>
        <v>0</v>
      </c>
      <c r="N14" s="52" t="n">
        <f aca="false">N13+M14</f>
        <v>1</v>
      </c>
      <c r="O14" s="51" t="n">
        <f aca="false">P14-P13</f>
        <v>8</v>
      </c>
      <c r="P14" s="40" t="n">
        <f aca="false">COUNTIF(B$6:B$45,"&lt;="&amp;J14)</f>
        <v>39</v>
      </c>
      <c r="Q14" s="0" t="n">
        <f aca="false">O14/P$19</f>
        <v>0.2</v>
      </c>
      <c r="R14" s="52" t="n">
        <f aca="false">R13+Q14</f>
        <v>0.975</v>
      </c>
    </row>
    <row r="15" customFormat="false" ht="12.8" hidden="false" customHeight="false" outlineLevel="0" collapsed="false">
      <c r="A15" s="43" t="n">
        <v>207</v>
      </c>
      <c r="B15" s="43" t="n">
        <v>214</v>
      </c>
      <c r="D15" s="40" t="s">
        <v>120</v>
      </c>
      <c r="E15" s="0" t="n">
        <f aca="false">KURT($A$5:$A$45)</f>
        <v>-0.338581811128234</v>
      </c>
      <c r="F15" s="0" t="n">
        <f aca="false">KURT($B$5:$B$45)</f>
        <v>-0.587361317554863</v>
      </c>
      <c r="G15" s="0"/>
      <c r="H15" s="0"/>
      <c r="I15" s="40" t="n">
        <f aca="false">J14+1</f>
        <v>235</v>
      </c>
      <c r="J15" s="40" t="n">
        <f aca="false">I15+J$4</f>
        <v>239</v>
      </c>
      <c r="K15" s="51" t="n">
        <f aca="false">L15-L14</f>
        <v>0</v>
      </c>
      <c r="L15" s="40" t="n">
        <f aca="false">COUNTIF(A$6:A$45,"&lt;="&amp;J15)</f>
        <v>40</v>
      </c>
      <c r="M15" s="0" t="n">
        <f aca="false">K15/L$19</f>
        <v>0</v>
      </c>
      <c r="N15" s="52" t="n">
        <f aca="false">N14+M15</f>
        <v>1</v>
      </c>
      <c r="O15" s="51" t="n">
        <f aca="false">P15-P14</f>
        <v>1</v>
      </c>
      <c r="P15" s="40" t="n">
        <f aca="false">COUNTIF(B$6:B$45,"&lt;="&amp;J15)</f>
        <v>40</v>
      </c>
      <c r="Q15" s="0" t="n">
        <f aca="false">O15/P$19</f>
        <v>0.025</v>
      </c>
      <c r="R15" s="52" t="n">
        <f aca="false">R14+Q15</f>
        <v>1</v>
      </c>
    </row>
    <row r="16" customFormat="false" ht="12.8" hidden="false" customHeight="false" outlineLevel="0" collapsed="false">
      <c r="A16" s="43" t="n">
        <v>208</v>
      </c>
      <c r="B16" s="43" t="n">
        <v>219</v>
      </c>
      <c r="D16" s="40" t="s">
        <v>121</v>
      </c>
      <c r="E16" s="0" t="n">
        <f aca="false">SKEW($A$5:$A$45)</f>
        <v>-0.412329766529648</v>
      </c>
      <c r="F16" s="0" t="n">
        <f aca="false">SKEW($B$5:$B$45)</f>
        <v>-0.109711621426015</v>
      </c>
      <c r="G16" s="0"/>
      <c r="H16" s="0"/>
      <c r="I16" s="40" t="n">
        <f aca="false">J15+1</f>
        <v>240</v>
      </c>
      <c r="J16" s="40" t="n">
        <f aca="false">I16+J$4</f>
        <v>244</v>
      </c>
      <c r="K16" s="51" t="n">
        <f aca="false">L16-L15</f>
        <v>0</v>
      </c>
      <c r="L16" s="40" t="n">
        <f aca="false">COUNTIF(A$6:A$45,"&lt;="&amp;J16)</f>
        <v>40</v>
      </c>
      <c r="M16" s="0" t="n">
        <f aca="false">K16/L$19</f>
        <v>0</v>
      </c>
      <c r="N16" s="52" t="n">
        <f aca="false">N15+M16</f>
        <v>1</v>
      </c>
      <c r="O16" s="51" t="n">
        <f aca="false">P16-P15</f>
        <v>0</v>
      </c>
      <c r="P16" s="40" t="n">
        <f aca="false">COUNTIF(B$6:B$45,"&lt;="&amp;J16)</f>
        <v>40</v>
      </c>
      <c r="Q16" s="0" t="n">
        <f aca="false">O16/P$19</f>
        <v>0</v>
      </c>
      <c r="R16" s="52" t="n">
        <f aca="false">R15+Q16</f>
        <v>1</v>
      </c>
    </row>
    <row r="17" customFormat="false" ht="12.8" hidden="false" customHeight="false" outlineLevel="0" collapsed="false">
      <c r="A17" s="43" t="n">
        <v>208</v>
      </c>
      <c r="B17" s="43" t="n">
        <v>238</v>
      </c>
      <c r="D17" s="40" t="s">
        <v>122</v>
      </c>
      <c r="E17" s="0" t="n">
        <f aca="false">MAX($A$5:$A$45)-MIN($A$5:$A$45)</f>
        <v>33</v>
      </c>
      <c r="F17" s="0" t="n">
        <f aca="false">MAX($B$5:$B$45)-MIN($B$5:$B$45)</f>
        <v>30</v>
      </c>
      <c r="G17" s="0"/>
      <c r="H17" s="0"/>
      <c r="I17" s="40" t="n">
        <f aca="false">J16+1</f>
        <v>245</v>
      </c>
      <c r="J17" s="40" t="n">
        <f aca="false">I17+J$4</f>
        <v>249</v>
      </c>
      <c r="K17" s="51" t="n">
        <f aca="false">L17-L16</f>
        <v>0</v>
      </c>
      <c r="L17" s="40" t="n">
        <f aca="false">COUNTIF(A$6:A$45,"&lt;="&amp;J17)</f>
        <v>40</v>
      </c>
      <c r="M17" s="0" t="n">
        <f aca="false">K17/L$19</f>
        <v>0</v>
      </c>
      <c r="N17" s="52" t="n">
        <f aca="false">N16+M17</f>
        <v>1</v>
      </c>
      <c r="O17" s="51" t="n">
        <f aca="false">P17-P16</f>
        <v>0</v>
      </c>
      <c r="P17" s="40" t="n">
        <f aca="false">COUNTIF(B$6:B$45,"&lt;="&amp;J17)</f>
        <v>40</v>
      </c>
      <c r="Q17" s="0" t="n">
        <f aca="false">O17/P$19</f>
        <v>0</v>
      </c>
      <c r="R17" s="52" t="n">
        <f aca="false">R16+Q17</f>
        <v>1</v>
      </c>
    </row>
    <row r="18" customFormat="false" ht="12.8" hidden="false" customHeight="false" outlineLevel="0" collapsed="false">
      <c r="A18" s="43" t="n">
        <v>208</v>
      </c>
      <c r="B18" s="43" t="n">
        <v>229</v>
      </c>
      <c r="D18" s="40" t="s">
        <v>123</v>
      </c>
      <c r="E18" s="0" t="n">
        <f aca="false">MIN($A$5:$A$45)</f>
        <v>193</v>
      </c>
      <c r="F18" s="0" t="n">
        <f aca="false">MIN($B$5:$B$45)</f>
        <v>208</v>
      </c>
      <c r="G18" s="0"/>
      <c r="H18" s="0"/>
      <c r="I18" s="40" t="n">
        <f aca="false">J17+1</f>
        <v>250</v>
      </c>
      <c r="J18" s="40" t="n">
        <f aca="false">I18+J$4</f>
        <v>254</v>
      </c>
      <c r="K18" s="51" t="n">
        <f aca="false">L18-L17</f>
        <v>0</v>
      </c>
      <c r="L18" s="40" t="n">
        <f aca="false">COUNTIF(A$6:A$45,"&lt;="&amp;J18)</f>
        <v>40</v>
      </c>
      <c r="M18" s="0" t="n">
        <f aca="false">K18/L$19</f>
        <v>0</v>
      </c>
      <c r="N18" s="52" t="n">
        <f aca="false">N17+M18</f>
        <v>1</v>
      </c>
      <c r="O18" s="51" t="n">
        <f aca="false">P18-P17</f>
        <v>0</v>
      </c>
      <c r="P18" s="40" t="n">
        <f aca="false">COUNTIF(B$6:B$45,"&lt;="&amp;J18)</f>
        <v>40</v>
      </c>
      <c r="Q18" s="0" t="n">
        <f aca="false">O18/P$19</f>
        <v>0</v>
      </c>
      <c r="R18" s="52" t="n">
        <f aca="false">R17+Q18</f>
        <v>1</v>
      </c>
    </row>
    <row r="19" customFormat="false" ht="12.8" hidden="false" customHeight="false" outlineLevel="0" collapsed="false">
      <c r="A19" s="43" t="n">
        <v>209</v>
      </c>
      <c r="B19" s="43" t="n">
        <v>224</v>
      </c>
      <c r="D19" s="40" t="s">
        <v>124</v>
      </c>
      <c r="E19" s="0" t="n">
        <f aca="false">MAX($A$5:$A$45)</f>
        <v>226</v>
      </c>
      <c r="F19" s="0" t="n">
        <f aca="false">MAX($B$5:$B$45)</f>
        <v>238</v>
      </c>
      <c r="G19" s="0"/>
      <c r="H19" s="0"/>
      <c r="I19" s="40" t="n">
        <f aca="false">J18+1</f>
        <v>255</v>
      </c>
      <c r="J19" s="40" t="n">
        <f aca="false">I19+J$4</f>
        <v>259</v>
      </c>
      <c r="K19" s="53" t="n">
        <f aca="false">L19-L18</f>
        <v>0</v>
      </c>
      <c r="L19" s="54" t="n">
        <f aca="false">COUNTIF(A$6:A$45,"&lt;="&amp;J19)</f>
        <v>40</v>
      </c>
      <c r="M19" s="55" t="n">
        <f aca="false">K19/L$19</f>
        <v>0</v>
      </c>
      <c r="N19" s="56" t="n">
        <f aca="false">N18+M19</f>
        <v>1</v>
      </c>
      <c r="O19" s="53" t="n">
        <f aca="false">P19-P18</f>
        <v>0</v>
      </c>
      <c r="P19" s="54" t="n">
        <f aca="false">COUNTIF(B$6:B$45,"&lt;="&amp;J19)</f>
        <v>40</v>
      </c>
      <c r="Q19" s="55" t="n">
        <f aca="false">O19/P$19</f>
        <v>0</v>
      </c>
      <c r="R19" s="56" t="n">
        <f aca="false">R18+Q19</f>
        <v>1</v>
      </c>
    </row>
    <row r="20" customFormat="false" ht="12.8" hidden="false" customHeight="false" outlineLevel="0" collapsed="false">
      <c r="A20" s="43" t="n">
        <v>210</v>
      </c>
      <c r="B20" s="43" t="n">
        <v>230</v>
      </c>
      <c r="D20" s="40" t="s">
        <v>125</v>
      </c>
      <c r="E20" s="0" t="n">
        <f aca="false">SUM($A$5:$A$45)</f>
        <v>8482</v>
      </c>
      <c r="F20" s="0" t="n">
        <f aca="false">SUM($B$5:$B$45)</f>
        <v>8908</v>
      </c>
      <c r="G20" s="0"/>
      <c r="H20" s="0"/>
      <c r="M20" s="0" t="n">
        <f aca="false">SUM(M6:M19)</f>
        <v>1</v>
      </c>
      <c r="N20" s="0"/>
      <c r="O20" s="40" t="n">
        <f aca="false">SUM(O6:O19)</f>
        <v>40</v>
      </c>
      <c r="Q20" s="0" t="n">
        <f aca="false">SUM(Q6:Q19)</f>
        <v>1</v>
      </c>
    </row>
    <row r="21" customFormat="false" ht="12.8" hidden="false" customHeight="false" outlineLevel="0" collapsed="false">
      <c r="A21" s="43" t="n">
        <v>210</v>
      </c>
      <c r="B21" s="43" t="n">
        <v>226</v>
      </c>
      <c r="D21" s="40" t="s">
        <v>126</v>
      </c>
      <c r="E21" s="0" t="n">
        <f aca="false">COUNT($A$5:$A$45)</f>
        <v>40</v>
      </c>
      <c r="F21" s="0" t="n">
        <f aca="false">COUNT($B$5:$B$45)</f>
        <v>40</v>
      </c>
      <c r="G21" s="0"/>
      <c r="H21" s="0"/>
    </row>
    <row r="22" customFormat="false" ht="12.8" hidden="false" customHeight="false" outlineLevel="0" collapsed="false">
      <c r="A22" s="43" t="n">
        <v>212</v>
      </c>
      <c r="B22" s="43" t="n">
        <v>208</v>
      </c>
      <c r="D22" s="40" t="s">
        <v>127</v>
      </c>
      <c r="E22" s="0" t="n">
        <f aca="false">_xlfn.CONFIDENCE.NORM(0.5,E14,E21)</f>
        <v>0.860639677530243</v>
      </c>
      <c r="F22" s="0" t="n">
        <f aca="false">_xlfn.CONFIDENCE.NORM(0.5,F14,F21)</f>
        <v>0.782643639278304</v>
      </c>
      <c r="G22" s="0"/>
      <c r="H22" s="0"/>
    </row>
    <row r="23" customFormat="false" ht="12.8" hidden="false" customHeight="false" outlineLevel="0" collapsed="false">
      <c r="A23" s="43" t="n">
        <v>212</v>
      </c>
      <c r="B23" s="43" t="n">
        <v>216</v>
      </c>
      <c r="E23" s="0"/>
      <c r="F23" s="0"/>
      <c r="G23" s="0"/>
      <c r="H23" s="0"/>
    </row>
    <row r="24" customFormat="false" ht="12.8" hidden="false" customHeight="false" outlineLevel="0" collapsed="false">
      <c r="A24" s="43" t="n">
        <v>213</v>
      </c>
      <c r="B24" s="43" t="n">
        <v>222</v>
      </c>
      <c r="E24" s="0"/>
      <c r="F24" s="0"/>
      <c r="G24" s="0"/>
      <c r="H24" s="0"/>
    </row>
    <row r="25" customFormat="false" ht="12.8" hidden="false" customHeight="false" outlineLevel="0" collapsed="false">
      <c r="A25" s="43" t="n">
        <v>213</v>
      </c>
      <c r="B25" s="43" t="n">
        <v>218</v>
      </c>
      <c r="E25" s="0"/>
      <c r="F25" s="0"/>
      <c r="G25" s="0"/>
      <c r="H25" s="0"/>
    </row>
    <row r="26" customFormat="false" ht="12.8" hidden="false" customHeight="false" outlineLevel="0" collapsed="false">
      <c r="A26" s="43" t="n">
        <v>213</v>
      </c>
      <c r="B26" s="43" t="n">
        <v>222</v>
      </c>
      <c r="E26" s="0"/>
      <c r="F26" s="0"/>
      <c r="G26" s="0"/>
      <c r="H26" s="0"/>
    </row>
    <row r="27" customFormat="false" ht="12.8" hidden="false" customHeight="false" outlineLevel="0" collapsed="false">
      <c r="A27" s="43" t="n">
        <v>214</v>
      </c>
      <c r="B27" s="43" t="n">
        <v>219</v>
      </c>
      <c r="E27" s="0"/>
      <c r="F27" s="0"/>
      <c r="G27" s="0"/>
      <c r="H27" s="0"/>
    </row>
    <row r="28" customFormat="false" ht="12.8" hidden="false" customHeight="false" outlineLevel="0" collapsed="false">
      <c r="A28" s="43" t="n">
        <v>215</v>
      </c>
      <c r="B28" s="43" t="n">
        <v>222</v>
      </c>
      <c r="E28" s="0"/>
      <c r="F28" s="0"/>
      <c r="G28" s="0"/>
      <c r="H28" s="0"/>
    </row>
    <row r="29" customFormat="false" ht="12.8" hidden="false" customHeight="false" outlineLevel="0" collapsed="false">
      <c r="A29" s="43" t="n">
        <v>215</v>
      </c>
      <c r="B29" s="43" t="n">
        <v>223</v>
      </c>
      <c r="E29" s="0"/>
      <c r="F29" s="0"/>
      <c r="G29" s="0"/>
      <c r="H29" s="0"/>
    </row>
    <row r="30" customFormat="false" ht="12.8" hidden="false" customHeight="false" outlineLevel="0" collapsed="false">
      <c r="A30" s="43" t="n">
        <v>215</v>
      </c>
      <c r="B30" s="43" t="n">
        <v>234</v>
      </c>
      <c r="E30" s="0"/>
      <c r="F30" s="0"/>
      <c r="G30" s="0"/>
      <c r="H30" s="0"/>
    </row>
    <row r="31" customFormat="false" ht="12.8" hidden="false" customHeight="false" outlineLevel="0" collapsed="false">
      <c r="A31" s="43" t="n">
        <v>215</v>
      </c>
      <c r="B31" s="43" t="n">
        <v>211</v>
      </c>
      <c r="E31" s="0"/>
      <c r="F31" s="0"/>
      <c r="G31" s="0"/>
      <c r="H31" s="0"/>
    </row>
    <row r="32" customFormat="false" ht="12.8" hidden="false" customHeight="false" outlineLevel="0" collapsed="false">
      <c r="A32" s="43" t="n">
        <v>215</v>
      </c>
      <c r="B32" s="43" t="n">
        <v>226</v>
      </c>
      <c r="E32" s="0"/>
      <c r="F32" s="0"/>
      <c r="G32" s="0"/>
      <c r="H32" s="0"/>
    </row>
    <row r="33" customFormat="false" ht="12.8" hidden="false" customHeight="false" outlineLevel="0" collapsed="false">
      <c r="A33" s="43" t="n">
        <v>215</v>
      </c>
      <c r="B33" s="43" t="n">
        <v>217</v>
      </c>
      <c r="E33" s="0"/>
      <c r="F33" s="0"/>
      <c r="G33" s="0"/>
      <c r="H33" s="0"/>
    </row>
    <row r="34" customFormat="false" ht="12.8" hidden="false" customHeight="false" outlineLevel="0" collapsed="false">
      <c r="A34" s="43" t="n">
        <v>216</v>
      </c>
      <c r="B34" s="43" t="n">
        <v>233</v>
      </c>
      <c r="E34" s="0"/>
      <c r="F34" s="0"/>
      <c r="G34" s="0"/>
      <c r="H34" s="0"/>
    </row>
    <row r="35" customFormat="false" ht="12.8" hidden="false" customHeight="false" outlineLevel="0" collapsed="false">
      <c r="A35" s="43" t="n">
        <v>217</v>
      </c>
      <c r="B35" s="43" t="n">
        <v>211</v>
      </c>
      <c r="E35" s="0"/>
      <c r="F35" s="0"/>
      <c r="G35" s="0"/>
      <c r="H35" s="0"/>
    </row>
    <row r="36" customFormat="false" ht="12.8" hidden="false" customHeight="false" outlineLevel="0" collapsed="false">
      <c r="A36" s="43" t="n">
        <v>219</v>
      </c>
      <c r="B36" s="43" t="n">
        <v>231</v>
      </c>
      <c r="E36" s="0"/>
      <c r="F36" s="0"/>
      <c r="G36" s="0"/>
      <c r="H36" s="0"/>
    </row>
    <row r="37" customFormat="false" ht="12.8" hidden="false" customHeight="false" outlineLevel="0" collapsed="false">
      <c r="A37" s="43" t="n">
        <v>219</v>
      </c>
      <c r="B37" s="43" t="n">
        <v>220</v>
      </c>
      <c r="E37" s="0"/>
      <c r="F37" s="0"/>
      <c r="G37" s="0"/>
      <c r="H37" s="0"/>
    </row>
    <row r="38" customFormat="false" ht="12.8" hidden="false" customHeight="false" outlineLevel="0" collapsed="false">
      <c r="A38" s="43" t="n">
        <v>220</v>
      </c>
      <c r="B38" s="43" t="n">
        <v>219</v>
      </c>
      <c r="E38" s="0"/>
      <c r="F38" s="0"/>
      <c r="G38" s="0"/>
      <c r="H38" s="0"/>
    </row>
    <row r="39" customFormat="false" ht="12.8" hidden="false" customHeight="false" outlineLevel="0" collapsed="false">
      <c r="A39" s="43" t="n">
        <v>221</v>
      </c>
      <c r="B39" s="43" t="n">
        <v>226</v>
      </c>
      <c r="E39" s="0"/>
      <c r="F39" s="0"/>
      <c r="G39" s="0"/>
      <c r="H39" s="0"/>
    </row>
    <row r="40" customFormat="false" ht="12.8" hidden="false" customHeight="false" outlineLevel="0" collapsed="false">
      <c r="A40" s="43" t="n">
        <v>221</v>
      </c>
      <c r="B40" s="43" t="n">
        <v>227</v>
      </c>
      <c r="E40" s="0"/>
      <c r="F40" s="0"/>
      <c r="G40" s="0"/>
      <c r="H40" s="0"/>
    </row>
    <row r="41" customFormat="false" ht="12.8" hidden="false" customHeight="false" outlineLevel="0" collapsed="false">
      <c r="A41" s="43" t="n">
        <v>221</v>
      </c>
      <c r="B41" s="43" t="n">
        <v>226</v>
      </c>
      <c r="E41" s="0"/>
      <c r="F41" s="0"/>
      <c r="G41" s="0"/>
      <c r="H41" s="0"/>
    </row>
    <row r="42" customFormat="false" ht="12.8" hidden="false" customHeight="false" outlineLevel="0" collapsed="false">
      <c r="A42" s="43" t="n">
        <v>222</v>
      </c>
      <c r="B42" s="43" t="n">
        <v>218</v>
      </c>
      <c r="E42" s="0"/>
      <c r="F42" s="0"/>
      <c r="G42" s="0"/>
      <c r="H42" s="0"/>
    </row>
    <row r="43" customFormat="false" ht="12.8" hidden="false" customHeight="false" outlineLevel="0" collapsed="false">
      <c r="A43" s="43" t="n">
        <v>224</v>
      </c>
      <c r="B43" s="43" t="n">
        <v>215</v>
      </c>
      <c r="E43" s="0"/>
      <c r="F43" s="0"/>
      <c r="G43" s="0"/>
      <c r="H43" s="0"/>
    </row>
    <row r="44" customFormat="false" ht="12.8" hidden="false" customHeight="false" outlineLevel="0" collapsed="false">
      <c r="A44" s="43" t="n">
        <v>225</v>
      </c>
      <c r="B44" s="43" t="n">
        <v>224</v>
      </c>
      <c r="E44" s="0"/>
      <c r="F44" s="0"/>
      <c r="G44" s="0"/>
      <c r="H44" s="0"/>
    </row>
    <row r="45" customFormat="false" ht="12.8" hidden="false" customHeight="false" outlineLevel="0" collapsed="false">
      <c r="A45" s="43" t="n">
        <v>226</v>
      </c>
      <c r="B45" s="43" t="n">
        <v>229</v>
      </c>
    </row>
  </sheetData>
  <mergeCells count="3">
    <mergeCell ref="A1:E1"/>
    <mergeCell ref="K4:N4"/>
    <mergeCell ref="O4:R4"/>
  </mergeCells>
  <hyperlinks>
    <hyperlink ref="A2" r:id="rId1" display="https://www.agro.uba.ar/catalog/introducci-n-la-inferencia-estad-stica-aplicada-3ra-edici-n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4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3" min="1" style="40" width="12.63"/>
    <col collapsed="false" customWidth="true" hidden="false" outlineLevel="0" max="4" min="4" style="40" width="7.38"/>
    <col collapsed="false" customWidth="true" hidden="false" outlineLevel="0" max="7" min="5" style="40" width="25.63"/>
    <col collapsed="false" customWidth="true" hidden="false" outlineLevel="0" max="12" min="8" style="40" width="12.88"/>
    <col collapsed="false" customWidth="true" hidden="false" outlineLevel="0" max="22" min="13" style="40" width="25.63"/>
    <col collapsed="false" customWidth="true" hidden="false" outlineLevel="0" max="1025" min="23" style="40" width="12.63"/>
  </cols>
  <sheetData>
    <row r="1" customFormat="false" ht="12.8" hidden="false" customHeight="false" outlineLevel="0" collapsed="false">
      <c r="A1" s="43" t="s">
        <v>128</v>
      </c>
      <c r="B1" s="43" t="s">
        <v>129</v>
      </c>
      <c r="C1" s="43" t="s">
        <v>130</v>
      </c>
      <c r="D1" s="43"/>
      <c r="E1" s="43" t="s">
        <v>131</v>
      </c>
    </row>
    <row r="2" customFormat="false" ht="12.8" hidden="false" customHeight="false" outlineLevel="0" collapsed="false">
      <c r="A2" s="43" t="s">
        <v>132</v>
      </c>
      <c r="B2" s="40" t="n">
        <v>55.3846</v>
      </c>
      <c r="C2" s="40" t="n">
        <v>97.1795</v>
      </c>
      <c r="E2" s="42" t="s">
        <v>133</v>
      </c>
    </row>
    <row r="3" customFormat="false" ht="12.8" hidden="false" customHeight="false" outlineLevel="0" collapsed="false">
      <c r="A3" s="43" t="s">
        <v>132</v>
      </c>
      <c r="B3" s="40" t="n">
        <v>51.5385</v>
      </c>
      <c r="C3" s="40" t="n">
        <v>96.0256</v>
      </c>
    </row>
    <row r="4" customFormat="false" ht="12.8" hidden="false" customHeight="false" outlineLevel="0" collapsed="false">
      <c r="A4" s="43" t="s">
        <v>132</v>
      </c>
      <c r="B4" s="40" t="n">
        <v>46.1538</v>
      </c>
      <c r="C4" s="40" t="n">
        <v>94.4872</v>
      </c>
    </row>
    <row r="5" customFormat="false" ht="12.8" hidden="false" customHeight="false" outlineLevel="0" collapsed="false">
      <c r="A5" s="43" t="s">
        <v>132</v>
      </c>
      <c r="B5" s="40" t="n">
        <v>42.8205</v>
      </c>
      <c r="C5" s="40" t="n">
        <v>91.4103</v>
      </c>
    </row>
    <row r="6" customFormat="false" ht="12.8" hidden="false" customHeight="false" outlineLevel="0" collapsed="false">
      <c r="A6" s="43" t="s">
        <v>132</v>
      </c>
      <c r="B6" s="40" t="n">
        <v>40.7692</v>
      </c>
      <c r="C6" s="40" t="n">
        <v>88.3333</v>
      </c>
    </row>
    <row r="7" customFormat="false" ht="12.8" hidden="false" customHeight="false" outlineLevel="0" collapsed="false">
      <c r="A7" s="43" t="s">
        <v>132</v>
      </c>
      <c r="B7" s="40" t="n">
        <v>38.7179</v>
      </c>
      <c r="C7" s="40" t="n">
        <v>84.8718</v>
      </c>
    </row>
    <row r="8" customFormat="false" ht="12.8" hidden="false" customHeight="false" outlineLevel="0" collapsed="false">
      <c r="A8" s="43" t="s">
        <v>132</v>
      </c>
      <c r="B8" s="40" t="n">
        <v>35.641</v>
      </c>
      <c r="C8" s="40" t="n">
        <v>79.8718</v>
      </c>
    </row>
    <row r="9" customFormat="false" ht="12.8" hidden="false" customHeight="false" outlineLevel="0" collapsed="false">
      <c r="A9" s="43" t="s">
        <v>132</v>
      </c>
      <c r="B9" s="40" t="n">
        <v>33.0769</v>
      </c>
      <c r="C9" s="40" t="n">
        <v>77.5641</v>
      </c>
    </row>
    <row r="10" customFormat="false" ht="12.8" hidden="false" customHeight="false" outlineLevel="0" collapsed="false">
      <c r="A10" s="43" t="s">
        <v>132</v>
      </c>
      <c r="B10" s="40" t="n">
        <v>28.9744</v>
      </c>
      <c r="C10" s="40" t="n">
        <v>74.4872</v>
      </c>
    </row>
    <row r="11" customFormat="false" ht="12.8" hidden="false" customHeight="false" outlineLevel="0" collapsed="false">
      <c r="A11" s="43" t="s">
        <v>132</v>
      </c>
      <c r="B11" s="40" t="n">
        <v>26.1538</v>
      </c>
      <c r="C11" s="40" t="n">
        <v>71.4103</v>
      </c>
    </row>
    <row r="12" customFormat="false" ht="12.8" hidden="false" customHeight="false" outlineLevel="0" collapsed="false">
      <c r="A12" s="43" t="s">
        <v>132</v>
      </c>
      <c r="B12" s="40" t="n">
        <v>23.0769</v>
      </c>
      <c r="C12" s="40" t="n">
        <v>66.4103</v>
      </c>
    </row>
    <row r="13" customFormat="false" ht="12.8" hidden="false" customHeight="false" outlineLevel="0" collapsed="false">
      <c r="A13" s="43" t="s">
        <v>132</v>
      </c>
      <c r="B13" s="40" t="n">
        <v>22.3077</v>
      </c>
      <c r="C13" s="40" t="n">
        <v>61.7949</v>
      </c>
    </row>
    <row r="14" customFormat="false" ht="12.8" hidden="false" customHeight="false" outlineLevel="0" collapsed="false">
      <c r="A14" s="43" t="s">
        <v>132</v>
      </c>
      <c r="B14" s="40" t="n">
        <v>22.3077</v>
      </c>
      <c r="C14" s="40" t="n">
        <v>57.1795</v>
      </c>
    </row>
    <row r="15" customFormat="false" ht="12.8" hidden="false" customHeight="false" outlineLevel="0" collapsed="false">
      <c r="A15" s="43" t="s">
        <v>132</v>
      </c>
      <c r="B15" s="40" t="n">
        <v>23.3333</v>
      </c>
      <c r="C15" s="40" t="n">
        <v>52.9487</v>
      </c>
    </row>
    <row r="16" customFormat="false" ht="12.8" hidden="false" customHeight="false" outlineLevel="0" collapsed="false">
      <c r="A16" s="43" t="s">
        <v>132</v>
      </c>
      <c r="B16" s="40" t="n">
        <v>25.8974</v>
      </c>
      <c r="C16" s="40" t="n">
        <v>51.0256</v>
      </c>
    </row>
    <row r="17" customFormat="false" ht="12.8" hidden="false" customHeight="false" outlineLevel="0" collapsed="false">
      <c r="A17" s="43" t="s">
        <v>132</v>
      </c>
      <c r="B17" s="40" t="n">
        <v>29.4872</v>
      </c>
      <c r="C17" s="40" t="n">
        <v>51.0256</v>
      </c>
    </row>
    <row r="18" customFormat="false" ht="12.8" hidden="false" customHeight="false" outlineLevel="0" collapsed="false">
      <c r="A18" s="43" t="s">
        <v>132</v>
      </c>
      <c r="B18" s="40" t="n">
        <v>32.8205</v>
      </c>
      <c r="C18" s="40" t="n">
        <v>51.0256</v>
      </c>
    </row>
    <row r="19" customFormat="false" ht="12.8" hidden="false" customHeight="false" outlineLevel="0" collapsed="false">
      <c r="A19" s="43" t="s">
        <v>132</v>
      </c>
      <c r="B19" s="40" t="n">
        <v>35.3846</v>
      </c>
      <c r="C19" s="40" t="n">
        <v>51.4103</v>
      </c>
    </row>
    <row r="20" customFormat="false" ht="12.8" hidden="false" customHeight="false" outlineLevel="0" collapsed="false">
      <c r="A20" s="43" t="s">
        <v>132</v>
      </c>
      <c r="B20" s="40" t="n">
        <v>40.2564</v>
      </c>
      <c r="C20" s="40" t="n">
        <v>51.4103</v>
      </c>
    </row>
    <row r="21" customFormat="false" ht="12.8" hidden="false" customHeight="false" outlineLevel="0" collapsed="false">
      <c r="A21" s="43" t="s">
        <v>132</v>
      </c>
      <c r="B21" s="40" t="n">
        <v>44.1026</v>
      </c>
      <c r="C21" s="40" t="n">
        <v>52.9487</v>
      </c>
    </row>
    <row r="22" customFormat="false" ht="12.8" hidden="false" customHeight="false" outlineLevel="0" collapsed="false">
      <c r="A22" s="43" t="s">
        <v>132</v>
      </c>
      <c r="B22" s="40" t="n">
        <v>46.6667</v>
      </c>
      <c r="C22" s="40" t="n">
        <v>54.1026</v>
      </c>
    </row>
    <row r="23" customFormat="false" ht="12.8" hidden="false" customHeight="false" outlineLevel="0" collapsed="false">
      <c r="A23" s="43" t="s">
        <v>132</v>
      </c>
      <c r="B23" s="40" t="n">
        <v>50</v>
      </c>
      <c r="C23" s="40" t="n">
        <v>55.2564</v>
      </c>
    </row>
    <row r="24" customFormat="false" ht="12.8" hidden="false" customHeight="false" outlineLevel="0" collapsed="false">
      <c r="A24" s="43" t="s">
        <v>132</v>
      </c>
      <c r="B24" s="40" t="n">
        <v>53.0769</v>
      </c>
      <c r="C24" s="40" t="n">
        <v>55.641</v>
      </c>
    </row>
    <row r="25" customFormat="false" ht="12.8" hidden="false" customHeight="false" outlineLevel="0" collapsed="false">
      <c r="A25" s="43" t="s">
        <v>132</v>
      </c>
      <c r="B25" s="40" t="n">
        <v>56.6667</v>
      </c>
      <c r="C25" s="40" t="n">
        <v>56.0256</v>
      </c>
    </row>
    <row r="26" customFormat="false" ht="12.8" hidden="false" customHeight="false" outlineLevel="0" collapsed="false">
      <c r="A26" s="43" t="s">
        <v>132</v>
      </c>
      <c r="B26" s="40" t="n">
        <v>59.2308</v>
      </c>
      <c r="C26" s="40" t="n">
        <v>57.9487</v>
      </c>
    </row>
    <row r="27" customFormat="false" ht="12.8" hidden="false" customHeight="false" outlineLevel="0" collapsed="false">
      <c r="A27" s="43" t="s">
        <v>132</v>
      </c>
      <c r="B27" s="40" t="n">
        <v>61.2821</v>
      </c>
      <c r="C27" s="40" t="n">
        <v>62.1795</v>
      </c>
    </row>
    <row r="28" customFormat="false" ht="12.8" hidden="false" customHeight="false" outlineLevel="0" collapsed="false">
      <c r="A28" s="43" t="s">
        <v>132</v>
      </c>
      <c r="B28" s="40" t="n">
        <v>61.5385</v>
      </c>
      <c r="C28" s="40" t="n">
        <v>66.4103</v>
      </c>
    </row>
    <row r="29" customFormat="false" ht="12.8" hidden="false" customHeight="false" outlineLevel="0" collapsed="false">
      <c r="A29" s="43" t="s">
        <v>132</v>
      </c>
      <c r="B29" s="40" t="n">
        <v>61.7949</v>
      </c>
      <c r="C29" s="40" t="n">
        <v>69.1026</v>
      </c>
    </row>
    <row r="30" customFormat="false" ht="12.8" hidden="false" customHeight="false" outlineLevel="0" collapsed="false">
      <c r="A30" s="43" t="s">
        <v>132</v>
      </c>
      <c r="B30" s="40" t="n">
        <v>57.4359</v>
      </c>
      <c r="C30" s="40" t="n">
        <v>55.2564</v>
      </c>
    </row>
    <row r="31" customFormat="false" ht="12.8" hidden="false" customHeight="false" outlineLevel="0" collapsed="false">
      <c r="A31" s="43" t="s">
        <v>132</v>
      </c>
      <c r="B31" s="40" t="n">
        <v>54.8718</v>
      </c>
      <c r="C31" s="40" t="n">
        <v>49.8718</v>
      </c>
    </row>
    <row r="32" customFormat="false" ht="12.8" hidden="false" customHeight="false" outlineLevel="0" collapsed="false">
      <c r="A32" s="43" t="s">
        <v>132</v>
      </c>
      <c r="B32" s="40" t="n">
        <v>52.5641</v>
      </c>
      <c r="C32" s="40" t="n">
        <v>46.0256</v>
      </c>
    </row>
    <row r="33" customFormat="false" ht="12.8" hidden="false" customHeight="false" outlineLevel="0" collapsed="false">
      <c r="A33" s="43" t="s">
        <v>132</v>
      </c>
      <c r="B33" s="40" t="n">
        <v>48.2051</v>
      </c>
      <c r="C33" s="40" t="n">
        <v>38.3333</v>
      </c>
    </row>
    <row r="34" customFormat="false" ht="12.8" hidden="false" customHeight="false" outlineLevel="0" collapsed="false">
      <c r="A34" s="43" t="s">
        <v>132</v>
      </c>
      <c r="B34" s="40" t="n">
        <v>49.4872</v>
      </c>
      <c r="C34" s="40" t="n">
        <v>42.1795</v>
      </c>
    </row>
    <row r="35" customFormat="false" ht="12.8" hidden="false" customHeight="false" outlineLevel="0" collapsed="false">
      <c r="A35" s="43" t="s">
        <v>132</v>
      </c>
      <c r="B35" s="40" t="n">
        <v>51.0256</v>
      </c>
      <c r="C35" s="40" t="n">
        <v>44.1026</v>
      </c>
    </row>
    <row r="36" customFormat="false" ht="12.8" hidden="false" customHeight="false" outlineLevel="0" collapsed="false">
      <c r="A36" s="43" t="s">
        <v>132</v>
      </c>
      <c r="B36" s="40" t="n">
        <v>45.3846</v>
      </c>
      <c r="C36" s="40" t="n">
        <v>36.4103</v>
      </c>
    </row>
    <row r="37" customFormat="false" ht="12.8" hidden="false" customHeight="false" outlineLevel="0" collapsed="false">
      <c r="A37" s="43" t="s">
        <v>132</v>
      </c>
      <c r="B37" s="40" t="n">
        <v>42.8205</v>
      </c>
      <c r="C37" s="40" t="n">
        <v>32.5641</v>
      </c>
    </row>
    <row r="38" customFormat="false" ht="12.8" hidden="false" customHeight="false" outlineLevel="0" collapsed="false">
      <c r="A38" s="43" t="s">
        <v>132</v>
      </c>
      <c r="B38" s="40" t="n">
        <v>38.7179</v>
      </c>
      <c r="C38" s="40" t="n">
        <v>31.4103</v>
      </c>
    </row>
    <row r="39" customFormat="false" ht="12.8" hidden="false" customHeight="false" outlineLevel="0" collapsed="false">
      <c r="A39" s="43" t="s">
        <v>132</v>
      </c>
      <c r="B39" s="40" t="n">
        <v>35.1282</v>
      </c>
      <c r="C39" s="40" t="n">
        <v>30.2564</v>
      </c>
    </row>
    <row r="40" customFormat="false" ht="12.8" hidden="false" customHeight="false" outlineLevel="0" collapsed="false">
      <c r="A40" s="43" t="s">
        <v>132</v>
      </c>
      <c r="B40" s="40" t="n">
        <v>32.5641</v>
      </c>
      <c r="C40" s="40" t="n">
        <v>32.1795</v>
      </c>
    </row>
    <row r="41" customFormat="false" ht="12.8" hidden="false" customHeight="false" outlineLevel="0" collapsed="false">
      <c r="A41" s="43" t="s">
        <v>132</v>
      </c>
      <c r="B41" s="40" t="n">
        <v>30</v>
      </c>
      <c r="C41" s="40" t="n">
        <v>36.7949</v>
      </c>
    </row>
    <row r="42" customFormat="false" ht="12.8" hidden="false" customHeight="false" outlineLevel="0" collapsed="false">
      <c r="A42" s="43" t="s">
        <v>132</v>
      </c>
      <c r="B42" s="40" t="n">
        <v>33.5897</v>
      </c>
      <c r="C42" s="40" t="n">
        <v>41.4103</v>
      </c>
    </row>
    <row r="43" customFormat="false" ht="12.8" hidden="false" customHeight="false" outlineLevel="0" collapsed="false">
      <c r="A43" s="43" t="s">
        <v>132</v>
      </c>
      <c r="B43" s="40" t="n">
        <v>36.6667</v>
      </c>
      <c r="C43" s="40" t="n">
        <v>45.641</v>
      </c>
    </row>
    <row r="44" customFormat="false" ht="12.8" hidden="false" customHeight="false" outlineLevel="0" collapsed="false">
      <c r="A44" s="43" t="s">
        <v>132</v>
      </c>
      <c r="B44" s="40" t="n">
        <v>38.2051</v>
      </c>
      <c r="C44" s="40" t="n">
        <v>49.1026</v>
      </c>
    </row>
    <row r="45" customFormat="false" ht="12.8" hidden="false" customHeight="false" outlineLevel="0" collapsed="false">
      <c r="A45" s="43" t="s">
        <v>132</v>
      </c>
      <c r="B45" s="40" t="n">
        <v>29.7436</v>
      </c>
      <c r="C45" s="40" t="n">
        <v>36.0256</v>
      </c>
    </row>
    <row r="46" customFormat="false" ht="12.8" hidden="false" customHeight="false" outlineLevel="0" collapsed="false">
      <c r="A46" s="43" t="s">
        <v>132</v>
      </c>
      <c r="B46" s="40" t="n">
        <v>29.7436</v>
      </c>
      <c r="C46" s="40" t="n">
        <v>32.1795</v>
      </c>
    </row>
    <row r="47" customFormat="false" ht="12.8" hidden="false" customHeight="false" outlineLevel="0" collapsed="false">
      <c r="A47" s="43" t="s">
        <v>132</v>
      </c>
      <c r="B47" s="40" t="n">
        <v>30</v>
      </c>
      <c r="C47" s="40" t="n">
        <v>29.1026</v>
      </c>
    </row>
    <row r="48" customFormat="false" ht="12.8" hidden="false" customHeight="false" outlineLevel="0" collapsed="false">
      <c r="A48" s="43" t="s">
        <v>132</v>
      </c>
      <c r="B48" s="40" t="n">
        <v>32.0513</v>
      </c>
      <c r="C48" s="40" t="n">
        <v>26.7949</v>
      </c>
    </row>
    <row r="49" customFormat="false" ht="12.8" hidden="false" customHeight="false" outlineLevel="0" collapsed="false">
      <c r="A49" s="43" t="s">
        <v>132</v>
      </c>
      <c r="B49" s="40" t="n">
        <v>35.8974</v>
      </c>
      <c r="C49" s="40" t="n">
        <v>25.2564</v>
      </c>
    </row>
    <row r="50" customFormat="false" ht="12.8" hidden="false" customHeight="false" outlineLevel="0" collapsed="false">
      <c r="A50" s="43" t="s">
        <v>132</v>
      </c>
      <c r="B50" s="40" t="n">
        <v>41.0256</v>
      </c>
      <c r="C50" s="40" t="n">
        <v>25.2564</v>
      </c>
    </row>
    <row r="51" customFormat="false" ht="12.8" hidden="false" customHeight="false" outlineLevel="0" collapsed="false">
      <c r="A51" s="43" t="s">
        <v>132</v>
      </c>
      <c r="B51" s="40" t="n">
        <v>44.1026</v>
      </c>
      <c r="C51" s="40" t="n">
        <v>25.641</v>
      </c>
    </row>
    <row r="52" customFormat="false" ht="12.8" hidden="false" customHeight="false" outlineLevel="0" collapsed="false">
      <c r="A52" s="43" t="s">
        <v>132</v>
      </c>
      <c r="B52" s="40" t="n">
        <v>47.1795</v>
      </c>
      <c r="C52" s="40" t="n">
        <v>28.718</v>
      </c>
    </row>
    <row r="53" customFormat="false" ht="12.8" hidden="false" customHeight="false" outlineLevel="0" collapsed="false">
      <c r="A53" s="43" t="s">
        <v>132</v>
      </c>
      <c r="B53" s="40" t="n">
        <v>49.4872</v>
      </c>
      <c r="C53" s="40" t="n">
        <v>31.4103</v>
      </c>
    </row>
    <row r="54" customFormat="false" ht="12.8" hidden="false" customHeight="false" outlineLevel="0" collapsed="false">
      <c r="A54" s="43" t="s">
        <v>132</v>
      </c>
      <c r="B54" s="40" t="n">
        <v>51.5385</v>
      </c>
      <c r="C54" s="40" t="n">
        <v>34.8718</v>
      </c>
    </row>
    <row r="55" customFormat="false" ht="12.8" hidden="false" customHeight="false" outlineLevel="0" collapsed="false">
      <c r="A55" s="43" t="s">
        <v>132</v>
      </c>
      <c r="B55" s="40" t="n">
        <v>53.5897</v>
      </c>
      <c r="C55" s="40" t="n">
        <v>37.5641</v>
      </c>
    </row>
    <row r="56" customFormat="false" ht="12.8" hidden="false" customHeight="false" outlineLevel="0" collapsed="false">
      <c r="A56" s="43" t="s">
        <v>132</v>
      </c>
      <c r="B56" s="40" t="n">
        <v>55.1282</v>
      </c>
      <c r="C56" s="40" t="n">
        <v>40.641</v>
      </c>
    </row>
    <row r="57" customFormat="false" ht="12.8" hidden="false" customHeight="false" outlineLevel="0" collapsed="false">
      <c r="A57" s="43" t="s">
        <v>132</v>
      </c>
      <c r="B57" s="40" t="n">
        <v>56.6667</v>
      </c>
      <c r="C57" s="40" t="n">
        <v>42.1795</v>
      </c>
    </row>
    <row r="58" customFormat="false" ht="12.8" hidden="false" customHeight="false" outlineLevel="0" collapsed="false">
      <c r="A58" s="43" t="s">
        <v>132</v>
      </c>
      <c r="B58" s="40" t="n">
        <v>59.2308</v>
      </c>
      <c r="C58" s="40" t="n">
        <v>44.4872</v>
      </c>
    </row>
    <row r="59" customFormat="false" ht="12.8" hidden="false" customHeight="false" outlineLevel="0" collapsed="false">
      <c r="A59" s="43" t="s">
        <v>132</v>
      </c>
      <c r="B59" s="40" t="n">
        <v>62.3077</v>
      </c>
      <c r="C59" s="40" t="n">
        <v>46.0256</v>
      </c>
    </row>
    <row r="60" customFormat="false" ht="12.8" hidden="false" customHeight="false" outlineLevel="0" collapsed="false">
      <c r="A60" s="43" t="s">
        <v>132</v>
      </c>
      <c r="B60" s="40" t="n">
        <v>64.8718</v>
      </c>
      <c r="C60" s="40" t="n">
        <v>46.7949</v>
      </c>
    </row>
    <row r="61" customFormat="false" ht="12.8" hidden="false" customHeight="false" outlineLevel="0" collapsed="false">
      <c r="A61" s="43" t="s">
        <v>132</v>
      </c>
      <c r="B61" s="40" t="n">
        <v>67.9487</v>
      </c>
      <c r="C61" s="40" t="n">
        <v>47.9487</v>
      </c>
    </row>
    <row r="62" customFormat="false" ht="12.8" hidden="false" customHeight="false" outlineLevel="0" collapsed="false">
      <c r="A62" s="43" t="s">
        <v>132</v>
      </c>
      <c r="B62" s="40" t="n">
        <v>70.5128</v>
      </c>
      <c r="C62" s="40" t="n">
        <v>53.718</v>
      </c>
    </row>
    <row r="63" customFormat="false" ht="12.8" hidden="false" customHeight="false" outlineLevel="0" collapsed="false">
      <c r="A63" s="43" t="s">
        <v>132</v>
      </c>
      <c r="B63" s="40" t="n">
        <v>71.5385</v>
      </c>
      <c r="C63" s="40" t="n">
        <v>60.641</v>
      </c>
    </row>
    <row r="64" customFormat="false" ht="12.8" hidden="false" customHeight="false" outlineLevel="0" collapsed="false">
      <c r="A64" s="43" t="s">
        <v>132</v>
      </c>
      <c r="B64" s="40" t="n">
        <v>71.5385</v>
      </c>
      <c r="C64" s="40" t="n">
        <v>64.4872</v>
      </c>
    </row>
    <row r="65" customFormat="false" ht="12.8" hidden="false" customHeight="false" outlineLevel="0" collapsed="false">
      <c r="A65" s="43" t="s">
        <v>132</v>
      </c>
      <c r="B65" s="40" t="n">
        <v>69.4872</v>
      </c>
      <c r="C65" s="40" t="n">
        <v>69.4872</v>
      </c>
    </row>
    <row r="66" customFormat="false" ht="12.8" hidden="false" customHeight="false" outlineLevel="0" collapsed="false">
      <c r="A66" s="43" t="s">
        <v>132</v>
      </c>
      <c r="B66" s="40" t="n">
        <v>46.9231</v>
      </c>
      <c r="C66" s="40" t="n">
        <v>79.8718</v>
      </c>
    </row>
    <row r="67" customFormat="false" ht="12.8" hidden="false" customHeight="false" outlineLevel="0" collapsed="false">
      <c r="A67" s="43" t="s">
        <v>132</v>
      </c>
      <c r="B67" s="40" t="n">
        <v>48.2051</v>
      </c>
      <c r="C67" s="40" t="n">
        <v>84.1026</v>
      </c>
    </row>
    <row r="68" customFormat="false" ht="12.8" hidden="false" customHeight="false" outlineLevel="0" collapsed="false">
      <c r="A68" s="43" t="s">
        <v>132</v>
      </c>
      <c r="B68" s="40" t="n">
        <v>50</v>
      </c>
      <c r="C68" s="40" t="n">
        <v>85.2564</v>
      </c>
    </row>
    <row r="69" customFormat="false" ht="12.8" hidden="false" customHeight="false" outlineLevel="0" collapsed="false">
      <c r="A69" s="43" t="s">
        <v>132</v>
      </c>
      <c r="B69" s="40" t="n">
        <v>53.0769</v>
      </c>
      <c r="C69" s="40" t="n">
        <v>85.2564</v>
      </c>
    </row>
    <row r="70" customFormat="false" ht="12.8" hidden="false" customHeight="false" outlineLevel="0" collapsed="false">
      <c r="A70" s="43" t="s">
        <v>132</v>
      </c>
      <c r="B70" s="40" t="n">
        <v>55.3846</v>
      </c>
      <c r="C70" s="40" t="n">
        <v>86.0256</v>
      </c>
    </row>
    <row r="71" customFormat="false" ht="12.8" hidden="false" customHeight="false" outlineLevel="0" collapsed="false">
      <c r="A71" s="43" t="s">
        <v>132</v>
      </c>
      <c r="B71" s="40" t="n">
        <v>56.6667</v>
      </c>
      <c r="C71" s="40" t="n">
        <v>86.0256</v>
      </c>
    </row>
    <row r="72" customFormat="false" ht="12.8" hidden="false" customHeight="false" outlineLevel="0" collapsed="false">
      <c r="A72" s="43" t="s">
        <v>132</v>
      </c>
      <c r="B72" s="40" t="n">
        <v>56.1538</v>
      </c>
      <c r="C72" s="40" t="n">
        <v>82.9487</v>
      </c>
    </row>
    <row r="73" customFormat="false" ht="12.8" hidden="false" customHeight="false" outlineLevel="0" collapsed="false">
      <c r="A73" s="43" t="s">
        <v>132</v>
      </c>
      <c r="B73" s="40" t="n">
        <v>53.8462</v>
      </c>
      <c r="C73" s="40" t="n">
        <v>80.641</v>
      </c>
    </row>
    <row r="74" customFormat="false" ht="12.8" hidden="false" customHeight="false" outlineLevel="0" collapsed="false">
      <c r="A74" s="43" t="s">
        <v>132</v>
      </c>
      <c r="B74" s="40" t="n">
        <v>51.2821</v>
      </c>
      <c r="C74" s="40" t="n">
        <v>78.718</v>
      </c>
    </row>
    <row r="75" customFormat="false" ht="12.8" hidden="false" customHeight="false" outlineLevel="0" collapsed="false">
      <c r="A75" s="43" t="s">
        <v>132</v>
      </c>
      <c r="B75" s="40" t="n">
        <v>50</v>
      </c>
      <c r="C75" s="40" t="n">
        <v>78.718</v>
      </c>
    </row>
    <row r="76" customFormat="false" ht="12.8" hidden="false" customHeight="false" outlineLevel="0" collapsed="false">
      <c r="A76" s="43" t="s">
        <v>132</v>
      </c>
      <c r="B76" s="40" t="n">
        <v>47.9487</v>
      </c>
      <c r="C76" s="40" t="n">
        <v>77.5641</v>
      </c>
    </row>
    <row r="77" customFormat="false" ht="12.8" hidden="false" customHeight="false" outlineLevel="0" collapsed="false">
      <c r="A77" s="43" t="s">
        <v>132</v>
      </c>
      <c r="B77" s="40" t="n">
        <v>29.7436</v>
      </c>
      <c r="C77" s="40" t="n">
        <v>59.8718</v>
      </c>
    </row>
    <row r="78" customFormat="false" ht="12.8" hidden="false" customHeight="false" outlineLevel="0" collapsed="false">
      <c r="A78" s="43" t="s">
        <v>132</v>
      </c>
      <c r="B78" s="40" t="n">
        <v>29.7436</v>
      </c>
      <c r="C78" s="40" t="n">
        <v>62.1795</v>
      </c>
    </row>
    <row r="79" customFormat="false" ht="12.8" hidden="false" customHeight="false" outlineLevel="0" collapsed="false">
      <c r="A79" s="43" t="s">
        <v>132</v>
      </c>
      <c r="B79" s="40" t="n">
        <v>31.2821</v>
      </c>
      <c r="C79" s="40" t="n">
        <v>62.5641</v>
      </c>
    </row>
    <row r="80" customFormat="false" ht="12.8" hidden="false" customHeight="false" outlineLevel="0" collapsed="false">
      <c r="A80" s="43" t="s">
        <v>132</v>
      </c>
      <c r="B80" s="40" t="n">
        <v>57.9487</v>
      </c>
      <c r="C80" s="40" t="n">
        <v>99.4872</v>
      </c>
    </row>
    <row r="81" customFormat="false" ht="12.8" hidden="false" customHeight="false" outlineLevel="0" collapsed="false">
      <c r="A81" s="43" t="s">
        <v>132</v>
      </c>
      <c r="B81" s="40" t="n">
        <v>61.7949</v>
      </c>
      <c r="C81" s="40" t="n">
        <v>99.1026</v>
      </c>
    </row>
    <row r="82" customFormat="false" ht="12.8" hidden="false" customHeight="false" outlineLevel="0" collapsed="false">
      <c r="A82" s="43" t="s">
        <v>132</v>
      </c>
      <c r="B82" s="40" t="n">
        <v>64.8718</v>
      </c>
      <c r="C82" s="40" t="n">
        <v>97.5641</v>
      </c>
    </row>
    <row r="83" customFormat="false" ht="12.8" hidden="false" customHeight="false" outlineLevel="0" collapsed="false">
      <c r="A83" s="43" t="s">
        <v>132</v>
      </c>
      <c r="B83" s="40" t="n">
        <v>68.4615</v>
      </c>
      <c r="C83" s="40" t="n">
        <v>94.1026</v>
      </c>
    </row>
    <row r="84" customFormat="false" ht="12.8" hidden="false" customHeight="false" outlineLevel="0" collapsed="false">
      <c r="A84" s="43" t="s">
        <v>132</v>
      </c>
      <c r="B84" s="40" t="n">
        <v>70.7692</v>
      </c>
      <c r="C84" s="40" t="n">
        <v>91.0256</v>
      </c>
    </row>
    <row r="85" customFormat="false" ht="12.8" hidden="false" customHeight="false" outlineLevel="0" collapsed="false">
      <c r="A85" s="43" t="s">
        <v>132</v>
      </c>
      <c r="B85" s="40" t="n">
        <v>72.0513</v>
      </c>
      <c r="C85" s="40" t="n">
        <v>86.4103</v>
      </c>
    </row>
    <row r="86" customFormat="false" ht="12.8" hidden="false" customHeight="false" outlineLevel="0" collapsed="false">
      <c r="A86" s="43" t="s">
        <v>132</v>
      </c>
      <c r="B86" s="40" t="n">
        <v>73.8462</v>
      </c>
      <c r="C86" s="40" t="n">
        <v>83.3333</v>
      </c>
    </row>
    <row r="87" customFormat="false" ht="12.8" hidden="false" customHeight="false" outlineLevel="0" collapsed="false">
      <c r="A87" s="43" t="s">
        <v>132</v>
      </c>
      <c r="B87" s="40" t="n">
        <v>75.1282</v>
      </c>
      <c r="C87" s="40" t="n">
        <v>79.1026</v>
      </c>
    </row>
    <row r="88" customFormat="false" ht="12.8" hidden="false" customHeight="false" outlineLevel="0" collapsed="false">
      <c r="A88" s="43" t="s">
        <v>132</v>
      </c>
      <c r="B88" s="40" t="n">
        <v>76.6667</v>
      </c>
      <c r="C88" s="40" t="n">
        <v>75.2564</v>
      </c>
    </row>
    <row r="89" customFormat="false" ht="12.8" hidden="false" customHeight="false" outlineLevel="0" collapsed="false">
      <c r="A89" s="43" t="s">
        <v>132</v>
      </c>
      <c r="B89" s="40" t="n">
        <v>77.6923</v>
      </c>
      <c r="C89" s="40" t="n">
        <v>71.4103</v>
      </c>
    </row>
    <row r="90" customFormat="false" ht="12.8" hidden="false" customHeight="false" outlineLevel="0" collapsed="false">
      <c r="A90" s="43" t="s">
        <v>132</v>
      </c>
      <c r="B90" s="40" t="n">
        <v>79.7436</v>
      </c>
      <c r="C90" s="40" t="n">
        <v>66.7949</v>
      </c>
    </row>
    <row r="91" customFormat="false" ht="12.8" hidden="false" customHeight="false" outlineLevel="0" collapsed="false">
      <c r="A91" s="43" t="s">
        <v>132</v>
      </c>
      <c r="B91" s="40" t="n">
        <v>81.7949</v>
      </c>
      <c r="C91" s="40" t="n">
        <v>60.2564</v>
      </c>
    </row>
    <row r="92" customFormat="false" ht="12.8" hidden="false" customHeight="false" outlineLevel="0" collapsed="false">
      <c r="A92" s="43" t="s">
        <v>132</v>
      </c>
      <c r="B92" s="40" t="n">
        <v>83.3333</v>
      </c>
      <c r="C92" s="40" t="n">
        <v>55.2564</v>
      </c>
    </row>
    <row r="93" customFormat="false" ht="12.8" hidden="false" customHeight="false" outlineLevel="0" collapsed="false">
      <c r="A93" s="43" t="s">
        <v>132</v>
      </c>
      <c r="B93" s="40" t="n">
        <v>85.1282</v>
      </c>
      <c r="C93" s="40" t="n">
        <v>51.4103</v>
      </c>
    </row>
    <row r="94" customFormat="false" ht="12.8" hidden="false" customHeight="false" outlineLevel="0" collapsed="false">
      <c r="A94" s="43" t="s">
        <v>132</v>
      </c>
      <c r="B94" s="40" t="n">
        <v>86.4103</v>
      </c>
      <c r="C94" s="40" t="n">
        <v>47.5641</v>
      </c>
    </row>
    <row r="95" customFormat="false" ht="12.8" hidden="false" customHeight="false" outlineLevel="0" collapsed="false">
      <c r="A95" s="43" t="s">
        <v>132</v>
      </c>
      <c r="B95" s="40" t="n">
        <v>87.9487</v>
      </c>
      <c r="C95" s="40" t="n">
        <v>46.0256</v>
      </c>
    </row>
    <row r="96" customFormat="false" ht="12.8" hidden="false" customHeight="false" outlineLevel="0" collapsed="false">
      <c r="A96" s="43" t="s">
        <v>132</v>
      </c>
      <c r="B96" s="40" t="n">
        <v>89.4872</v>
      </c>
      <c r="C96" s="40" t="n">
        <v>42.5641</v>
      </c>
    </row>
    <row r="97" customFormat="false" ht="12.8" hidden="false" customHeight="false" outlineLevel="0" collapsed="false">
      <c r="A97" s="43" t="s">
        <v>132</v>
      </c>
      <c r="B97" s="40" t="n">
        <v>93.3333</v>
      </c>
      <c r="C97" s="40" t="n">
        <v>39.8718</v>
      </c>
    </row>
    <row r="98" customFormat="false" ht="12.8" hidden="false" customHeight="false" outlineLevel="0" collapsed="false">
      <c r="A98" s="43" t="s">
        <v>132</v>
      </c>
      <c r="B98" s="40" t="n">
        <v>95.3846</v>
      </c>
      <c r="C98" s="40" t="n">
        <v>36.7949</v>
      </c>
    </row>
    <row r="99" customFormat="false" ht="12.8" hidden="false" customHeight="false" outlineLevel="0" collapsed="false">
      <c r="A99" s="43" t="s">
        <v>132</v>
      </c>
      <c r="B99" s="40" t="n">
        <v>98.2051</v>
      </c>
      <c r="C99" s="40" t="n">
        <v>33.718</v>
      </c>
    </row>
    <row r="100" customFormat="false" ht="12.8" hidden="false" customHeight="false" outlineLevel="0" collapsed="false">
      <c r="A100" s="43" t="s">
        <v>132</v>
      </c>
      <c r="B100" s="40" t="n">
        <v>56.6667</v>
      </c>
      <c r="C100" s="40" t="n">
        <v>40.641</v>
      </c>
    </row>
    <row r="101" customFormat="false" ht="12.8" hidden="false" customHeight="false" outlineLevel="0" collapsed="false">
      <c r="A101" s="43" t="s">
        <v>132</v>
      </c>
      <c r="B101" s="40" t="n">
        <v>59.2308</v>
      </c>
      <c r="C101" s="40" t="n">
        <v>38.3333</v>
      </c>
    </row>
    <row r="102" customFormat="false" ht="12.8" hidden="false" customHeight="false" outlineLevel="0" collapsed="false">
      <c r="A102" s="43" t="s">
        <v>132</v>
      </c>
      <c r="B102" s="40" t="n">
        <v>60.7692</v>
      </c>
      <c r="C102" s="40" t="n">
        <v>33.718</v>
      </c>
    </row>
    <row r="103" customFormat="false" ht="12.8" hidden="false" customHeight="false" outlineLevel="0" collapsed="false">
      <c r="A103" s="43" t="s">
        <v>132</v>
      </c>
      <c r="B103" s="40" t="n">
        <v>63.0769</v>
      </c>
      <c r="C103" s="40" t="n">
        <v>29.1026</v>
      </c>
    </row>
    <row r="104" customFormat="false" ht="12.8" hidden="false" customHeight="false" outlineLevel="0" collapsed="false">
      <c r="A104" s="43" t="s">
        <v>132</v>
      </c>
      <c r="B104" s="40" t="n">
        <v>64.1026</v>
      </c>
      <c r="C104" s="40" t="n">
        <v>25.2564</v>
      </c>
    </row>
    <row r="105" customFormat="false" ht="12.8" hidden="false" customHeight="false" outlineLevel="0" collapsed="false">
      <c r="A105" s="43" t="s">
        <v>132</v>
      </c>
      <c r="B105" s="40" t="n">
        <v>64.359</v>
      </c>
      <c r="C105" s="40" t="n">
        <v>24.1026</v>
      </c>
    </row>
    <row r="106" customFormat="false" ht="12.8" hidden="false" customHeight="false" outlineLevel="0" collapsed="false">
      <c r="A106" s="43" t="s">
        <v>132</v>
      </c>
      <c r="B106" s="40" t="n">
        <v>74.359</v>
      </c>
      <c r="C106" s="40" t="n">
        <v>22.9487</v>
      </c>
    </row>
    <row r="107" customFormat="false" ht="12.8" hidden="false" customHeight="false" outlineLevel="0" collapsed="false">
      <c r="A107" s="43" t="s">
        <v>132</v>
      </c>
      <c r="B107" s="40" t="n">
        <v>71.2821</v>
      </c>
      <c r="C107" s="40" t="n">
        <v>22.9487</v>
      </c>
    </row>
    <row r="108" customFormat="false" ht="12.8" hidden="false" customHeight="false" outlineLevel="0" collapsed="false">
      <c r="A108" s="43" t="s">
        <v>132</v>
      </c>
      <c r="B108" s="40" t="n">
        <v>67.9487</v>
      </c>
      <c r="C108" s="40" t="n">
        <v>22.1795</v>
      </c>
    </row>
    <row r="109" customFormat="false" ht="12.8" hidden="false" customHeight="false" outlineLevel="0" collapsed="false">
      <c r="A109" s="43" t="s">
        <v>132</v>
      </c>
      <c r="B109" s="40" t="n">
        <v>65.8974</v>
      </c>
      <c r="C109" s="40" t="n">
        <v>20.2564</v>
      </c>
    </row>
    <row r="110" customFormat="false" ht="12.8" hidden="false" customHeight="false" outlineLevel="0" collapsed="false">
      <c r="A110" s="43" t="s">
        <v>132</v>
      </c>
      <c r="B110" s="40" t="n">
        <v>63.0769</v>
      </c>
      <c r="C110" s="40" t="n">
        <v>19.1026</v>
      </c>
    </row>
    <row r="111" customFormat="false" ht="12.8" hidden="false" customHeight="false" outlineLevel="0" collapsed="false">
      <c r="A111" s="43" t="s">
        <v>132</v>
      </c>
      <c r="B111" s="40" t="n">
        <v>61.2821</v>
      </c>
      <c r="C111" s="40" t="n">
        <v>19.1026</v>
      </c>
    </row>
    <row r="112" customFormat="false" ht="12.8" hidden="false" customHeight="false" outlineLevel="0" collapsed="false">
      <c r="A112" s="43" t="s">
        <v>132</v>
      </c>
      <c r="B112" s="40" t="n">
        <v>58.7179</v>
      </c>
      <c r="C112" s="40" t="n">
        <v>18.3333</v>
      </c>
    </row>
    <row r="113" customFormat="false" ht="12.8" hidden="false" customHeight="false" outlineLevel="0" collapsed="false">
      <c r="A113" s="43" t="s">
        <v>132</v>
      </c>
      <c r="B113" s="40" t="n">
        <v>55.1282</v>
      </c>
      <c r="C113" s="40" t="n">
        <v>18.3333</v>
      </c>
    </row>
    <row r="114" customFormat="false" ht="12.8" hidden="false" customHeight="false" outlineLevel="0" collapsed="false">
      <c r="A114" s="43" t="s">
        <v>132</v>
      </c>
      <c r="B114" s="40" t="n">
        <v>52.3077</v>
      </c>
      <c r="C114" s="40" t="n">
        <v>18.3333</v>
      </c>
    </row>
    <row r="115" customFormat="false" ht="12.8" hidden="false" customHeight="false" outlineLevel="0" collapsed="false">
      <c r="A115" s="43" t="s">
        <v>132</v>
      </c>
      <c r="B115" s="40" t="n">
        <v>49.7436</v>
      </c>
      <c r="C115" s="40" t="n">
        <v>17.5641</v>
      </c>
    </row>
    <row r="116" customFormat="false" ht="12.8" hidden="false" customHeight="false" outlineLevel="0" collapsed="false">
      <c r="A116" s="43" t="s">
        <v>132</v>
      </c>
      <c r="B116" s="40" t="n">
        <v>47.4359</v>
      </c>
      <c r="C116" s="40" t="n">
        <v>16.0256</v>
      </c>
    </row>
    <row r="117" customFormat="false" ht="12.8" hidden="false" customHeight="false" outlineLevel="0" collapsed="false">
      <c r="A117" s="43" t="s">
        <v>132</v>
      </c>
      <c r="B117" s="40" t="n">
        <v>44.8718</v>
      </c>
      <c r="C117" s="40" t="n">
        <v>13.718</v>
      </c>
    </row>
    <row r="118" customFormat="false" ht="12.8" hidden="false" customHeight="false" outlineLevel="0" collapsed="false">
      <c r="A118" s="43" t="s">
        <v>132</v>
      </c>
      <c r="B118" s="40" t="n">
        <v>48.7179</v>
      </c>
      <c r="C118" s="40" t="n">
        <v>14.8718</v>
      </c>
    </row>
    <row r="119" customFormat="false" ht="12.8" hidden="false" customHeight="false" outlineLevel="0" collapsed="false">
      <c r="A119" s="43" t="s">
        <v>132</v>
      </c>
      <c r="B119" s="40" t="n">
        <v>51.2821</v>
      </c>
      <c r="C119" s="40" t="n">
        <v>14.8718</v>
      </c>
    </row>
    <row r="120" customFormat="false" ht="12.8" hidden="false" customHeight="false" outlineLevel="0" collapsed="false">
      <c r="A120" s="43" t="s">
        <v>132</v>
      </c>
      <c r="B120" s="40" t="n">
        <v>54.1026</v>
      </c>
      <c r="C120" s="40" t="n">
        <v>14.8718</v>
      </c>
    </row>
    <row r="121" customFormat="false" ht="12.8" hidden="false" customHeight="false" outlineLevel="0" collapsed="false">
      <c r="A121" s="43" t="s">
        <v>132</v>
      </c>
      <c r="B121" s="40" t="n">
        <v>56.1538</v>
      </c>
      <c r="C121" s="40" t="n">
        <v>14.1026</v>
      </c>
    </row>
    <row r="122" customFormat="false" ht="12.8" hidden="false" customHeight="false" outlineLevel="0" collapsed="false">
      <c r="A122" s="43" t="s">
        <v>132</v>
      </c>
      <c r="B122" s="40" t="n">
        <v>52.0513</v>
      </c>
      <c r="C122" s="40" t="n">
        <v>12.5641</v>
      </c>
    </row>
    <row r="123" customFormat="false" ht="12.8" hidden="false" customHeight="false" outlineLevel="0" collapsed="false">
      <c r="A123" s="43" t="s">
        <v>132</v>
      </c>
      <c r="B123" s="40" t="n">
        <v>48.7179</v>
      </c>
      <c r="C123" s="40" t="n">
        <v>11.0256</v>
      </c>
    </row>
    <row r="124" customFormat="false" ht="12.8" hidden="false" customHeight="false" outlineLevel="0" collapsed="false">
      <c r="A124" s="43" t="s">
        <v>132</v>
      </c>
      <c r="B124" s="40" t="n">
        <v>47.1795</v>
      </c>
      <c r="C124" s="40" t="n">
        <v>9.8718</v>
      </c>
    </row>
    <row r="125" customFormat="false" ht="12.8" hidden="false" customHeight="false" outlineLevel="0" collapsed="false">
      <c r="A125" s="43" t="s">
        <v>132</v>
      </c>
      <c r="B125" s="40" t="n">
        <v>46.1538</v>
      </c>
      <c r="C125" s="40" t="n">
        <v>6.0256</v>
      </c>
    </row>
    <row r="126" customFormat="false" ht="12.8" hidden="false" customHeight="false" outlineLevel="0" collapsed="false">
      <c r="A126" s="43" t="s">
        <v>132</v>
      </c>
      <c r="B126" s="40" t="n">
        <v>50.5128</v>
      </c>
      <c r="C126" s="40" t="n">
        <v>9.4872</v>
      </c>
    </row>
    <row r="127" customFormat="false" ht="12.8" hidden="false" customHeight="false" outlineLevel="0" collapsed="false">
      <c r="A127" s="43" t="s">
        <v>132</v>
      </c>
      <c r="B127" s="40" t="n">
        <v>53.8462</v>
      </c>
      <c r="C127" s="40" t="n">
        <v>10.2564</v>
      </c>
    </row>
    <row r="128" customFormat="false" ht="12.8" hidden="false" customHeight="false" outlineLevel="0" collapsed="false">
      <c r="A128" s="43" t="s">
        <v>132</v>
      </c>
      <c r="B128" s="40" t="n">
        <v>57.4359</v>
      </c>
      <c r="C128" s="40" t="n">
        <v>10.2564</v>
      </c>
    </row>
    <row r="129" customFormat="false" ht="12.8" hidden="false" customHeight="false" outlineLevel="0" collapsed="false">
      <c r="A129" s="43" t="s">
        <v>132</v>
      </c>
      <c r="B129" s="40" t="n">
        <v>60</v>
      </c>
      <c r="C129" s="40" t="n">
        <v>10.641</v>
      </c>
    </row>
    <row r="130" customFormat="false" ht="12.8" hidden="false" customHeight="false" outlineLevel="0" collapsed="false">
      <c r="A130" s="43" t="s">
        <v>132</v>
      </c>
      <c r="B130" s="40" t="n">
        <v>64.1026</v>
      </c>
      <c r="C130" s="40" t="n">
        <v>10.641</v>
      </c>
    </row>
    <row r="131" customFormat="false" ht="12.8" hidden="false" customHeight="false" outlineLevel="0" collapsed="false">
      <c r="A131" s="43" t="s">
        <v>132</v>
      </c>
      <c r="B131" s="40" t="n">
        <v>66.9231</v>
      </c>
      <c r="C131" s="40" t="n">
        <v>10.641</v>
      </c>
    </row>
    <row r="132" customFormat="false" ht="12.8" hidden="false" customHeight="false" outlineLevel="0" collapsed="false">
      <c r="A132" s="43" t="s">
        <v>132</v>
      </c>
      <c r="B132" s="40" t="n">
        <v>71.2821</v>
      </c>
      <c r="C132" s="40" t="n">
        <v>10.641</v>
      </c>
    </row>
    <row r="133" customFormat="false" ht="12.8" hidden="false" customHeight="false" outlineLevel="0" collapsed="false">
      <c r="A133" s="43" t="s">
        <v>132</v>
      </c>
      <c r="B133" s="40" t="n">
        <v>74.359</v>
      </c>
      <c r="C133" s="40" t="n">
        <v>10.641</v>
      </c>
    </row>
    <row r="134" customFormat="false" ht="12.8" hidden="false" customHeight="false" outlineLevel="0" collapsed="false">
      <c r="A134" s="43" t="s">
        <v>132</v>
      </c>
      <c r="B134" s="40" t="n">
        <v>78.2051</v>
      </c>
      <c r="C134" s="40" t="n">
        <v>10.641</v>
      </c>
    </row>
    <row r="135" customFormat="false" ht="12.8" hidden="false" customHeight="false" outlineLevel="0" collapsed="false">
      <c r="A135" s="43" t="s">
        <v>132</v>
      </c>
      <c r="B135" s="40" t="n">
        <v>67.9487</v>
      </c>
      <c r="C135" s="40" t="n">
        <v>8.718</v>
      </c>
    </row>
    <row r="136" customFormat="false" ht="12.8" hidden="false" customHeight="false" outlineLevel="0" collapsed="false">
      <c r="A136" s="43" t="s">
        <v>132</v>
      </c>
      <c r="B136" s="40" t="n">
        <v>68.4615</v>
      </c>
      <c r="C136" s="40" t="n">
        <v>5.2564</v>
      </c>
    </row>
    <row r="137" customFormat="false" ht="12.8" hidden="false" customHeight="false" outlineLevel="0" collapsed="false">
      <c r="A137" s="43" t="s">
        <v>132</v>
      </c>
      <c r="B137" s="40" t="n">
        <v>68.2051</v>
      </c>
      <c r="C137" s="40" t="n">
        <v>2.9487</v>
      </c>
    </row>
    <row r="138" customFormat="false" ht="12.8" hidden="false" customHeight="false" outlineLevel="0" collapsed="false">
      <c r="A138" s="43" t="s">
        <v>132</v>
      </c>
      <c r="B138" s="40" t="n">
        <v>37.6923</v>
      </c>
      <c r="C138" s="40" t="n">
        <v>25.7692</v>
      </c>
    </row>
    <row r="139" customFormat="false" ht="12.8" hidden="false" customHeight="false" outlineLevel="0" collapsed="false">
      <c r="A139" s="43" t="s">
        <v>132</v>
      </c>
      <c r="B139" s="40" t="n">
        <v>39.4872</v>
      </c>
      <c r="C139" s="40" t="n">
        <v>25.3846</v>
      </c>
    </row>
    <row r="140" customFormat="false" ht="12.8" hidden="false" customHeight="false" outlineLevel="0" collapsed="false">
      <c r="A140" s="43" t="s">
        <v>132</v>
      </c>
      <c r="B140" s="40" t="n">
        <v>91.2821</v>
      </c>
      <c r="C140" s="40" t="n">
        <v>41.5385</v>
      </c>
    </row>
    <row r="141" customFormat="false" ht="12.8" hidden="false" customHeight="false" outlineLevel="0" collapsed="false">
      <c r="A141" s="43" t="s">
        <v>132</v>
      </c>
      <c r="B141" s="40" t="n">
        <v>50</v>
      </c>
      <c r="C141" s="40" t="n">
        <v>95.7692</v>
      </c>
    </row>
    <row r="142" customFormat="false" ht="12.8" hidden="false" customHeight="false" outlineLevel="0" collapsed="false">
      <c r="A142" s="43" t="s">
        <v>132</v>
      </c>
      <c r="B142" s="40" t="n">
        <v>47.9487</v>
      </c>
      <c r="C142" s="40" t="n">
        <v>95</v>
      </c>
    </row>
    <row r="143" customFormat="false" ht="12.8" hidden="false" customHeight="false" outlineLevel="0" collapsed="false">
      <c r="A143" s="43" t="s">
        <v>132</v>
      </c>
      <c r="B143" s="40" t="n">
        <v>44.1026</v>
      </c>
      <c r="C143" s="40" t="n">
        <v>92.6923</v>
      </c>
    </row>
    <row r="144" customFormat="false" ht="12.8" hidden="false" customHeight="false" outlineLevel="0" collapsed="false">
      <c r="A144" s="43" t="s">
        <v>134</v>
      </c>
      <c r="B144" s="40" t="n">
        <v>32.3311102266</v>
      </c>
      <c r="C144" s="40" t="n">
        <v>61.411101248</v>
      </c>
    </row>
    <row r="145" customFormat="false" ht="12.8" hidden="false" customHeight="false" outlineLevel="0" collapsed="false">
      <c r="A145" s="43" t="s">
        <v>134</v>
      </c>
      <c r="B145" s="40" t="n">
        <v>53.4214628807</v>
      </c>
      <c r="C145" s="40" t="n">
        <v>26.1868803879</v>
      </c>
    </row>
    <row r="146" customFormat="false" ht="12.8" hidden="false" customHeight="false" outlineLevel="0" collapsed="false">
      <c r="A146" s="43" t="s">
        <v>134</v>
      </c>
      <c r="B146" s="40" t="n">
        <v>63.92020226</v>
      </c>
      <c r="C146" s="40" t="n">
        <v>30.8321939163</v>
      </c>
    </row>
    <row r="147" customFormat="false" ht="12.8" hidden="false" customHeight="false" outlineLevel="0" collapsed="false">
      <c r="A147" s="43" t="s">
        <v>134</v>
      </c>
      <c r="B147" s="40" t="n">
        <v>70.2895057187</v>
      </c>
      <c r="C147" s="40" t="n">
        <v>82.5336485877</v>
      </c>
    </row>
    <row r="148" customFormat="false" ht="12.8" hidden="false" customHeight="false" outlineLevel="0" collapsed="false">
      <c r="A148" s="43" t="s">
        <v>134</v>
      </c>
      <c r="B148" s="40" t="n">
        <v>34.1188302357</v>
      </c>
      <c r="C148" s="40" t="n">
        <v>45.7345513203</v>
      </c>
    </row>
    <row r="149" customFormat="false" ht="12.8" hidden="false" customHeight="false" outlineLevel="0" collapsed="false">
      <c r="A149" s="43" t="s">
        <v>134</v>
      </c>
      <c r="B149" s="40" t="n">
        <v>67.6707164012</v>
      </c>
      <c r="C149" s="40" t="n">
        <v>37.110947969</v>
      </c>
    </row>
    <row r="150" customFormat="false" ht="12.8" hidden="false" customHeight="false" outlineLevel="0" collapsed="false">
      <c r="A150" s="43" t="s">
        <v>134</v>
      </c>
      <c r="B150" s="40" t="n">
        <v>53.2591294055</v>
      </c>
      <c r="C150" s="40" t="n">
        <v>97.4757710964</v>
      </c>
    </row>
    <row r="151" customFormat="false" ht="12.8" hidden="false" customHeight="false" outlineLevel="0" collapsed="false">
      <c r="A151" s="43" t="s">
        <v>134</v>
      </c>
      <c r="B151" s="40" t="n">
        <v>63.5149808671</v>
      </c>
      <c r="C151" s="40" t="n">
        <v>25.1000785788</v>
      </c>
    </row>
    <row r="152" customFormat="false" ht="12.8" hidden="false" customHeight="false" outlineLevel="0" collapsed="false">
      <c r="A152" s="43" t="s">
        <v>134</v>
      </c>
      <c r="B152" s="40" t="n">
        <v>67.9805388133</v>
      </c>
      <c r="C152" s="40" t="n">
        <v>80.9571652197</v>
      </c>
    </row>
    <row r="153" customFormat="false" ht="12.8" hidden="false" customHeight="false" outlineLevel="0" collapsed="false">
      <c r="A153" s="43" t="s">
        <v>134</v>
      </c>
      <c r="B153" s="40" t="n">
        <v>67.3724659005</v>
      </c>
      <c r="C153" s="40" t="n">
        <v>29.720400203</v>
      </c>
    </row>
    <row r="154" customFormat="false" ht="12.8" hidden="false" customHeight="false" outlineLevel="0" collapsed="false">
      <c r="A154" s="43" t="s">
        <v>134</v>
      </c>
      <c r="B154" s="40" t="n">
        <v>15.5607495229</v>
      </c>
      <c r="C154" s="40" t="n">
        <v>80.0656402858</v>
      </c>
    </row>
    <row r="155" customFormat="false" ht="12.8" hidden="false" customHeight="false" outlineLevel="0" collapsed="false">
      <c r="A155" s="43" t="s">
        <v>134</v>
      </c>
      <c r="B155" s="40" t="n">
        <v>71.7907676942</v>
      </c>
      <c r="C155" s="40" t="n">
        <v>71.0654666627</v>
      </c>
    </row>
    <row r="156" customFormat="false" ht="12.8" hidden="false" customHeight="false" outlineLevel="0" collapsed="false">
      <c r="A156" s="43" t="s">
        <v>134</v>
      </c>
      <c r="B156" s="40" t="n">
        <v>70.2425464362</v>
      </c>
      <c r="C156" s="40" t="n">
        <v>24.1095975542</v>
      </c>
    </row>
    <row r="157" customFormat="false" ht="12.8" hidden="false" customHeight="false" outlineLevel="0" collapsed="false">
      <c r="A157" s="43" t="s">
        <v>134</v>
      </c>
      <c r="B157" s="40" t="n">
        <v>64.9374355444</v>
      </c>
      <c r="C157" s="40" t="n">
        <v>81.5542049945</v>
      </c>
    </row>
    <row r="158" customFormat="false" ht="12.8" hidden="false" customHeight="false" outlineLevel="0" collapsed="false">
      <c r="A158" s="43" t="s">
        <v>134</v>
      </c>
      <c r="B158" s="40" t="n">
        <v>62.2135245453</v>
      </c>
      <c r="C158" s="40" t="n">
        <v>21.4758389969</v>
      </c>
    </row>
    <row r="159" customFormat="false" ht="12.8" hidden="false" customHeight="false" outlineLevel="0" collapsed="false">
      <c r="A159" s="43" t="s">
        <v>134</v>
      </c>
      <c r="B159" s="40" t="n">
        <v>67.2694004772</v>
      </c>
      <c r="C159" s="40" t="n">
        <v>18.7089683725</v>
      </c>
    </row>
    <row r="160" customFormat="false" ht="12.8" hidden="false" customHeight="false" outlineLevel="0" collapsed="false">
      <c r="A160" s="43" t="s">
        <v>134</v>
      </c>
      <c r="B160" s="40" t="n">
        <v>40.5701970446</v>
      </c>
      <c r="C160" s="40" t="n">
        <v>79.3729634752</v>
      </c>
    </row>
    <row r="161" customFormat="false" ht="12.8" hidden="false" customHeight="false" outlineLevel="0" collapsed="false">
      <c r="A161" s="43" t="s">
        <v>134</v>
      </c>
      <c r="B161" s="40" t="n">
        <v>74.7411813341</v>
      </c>
      <c r="C161" s="40" t="n">
        <v>21.1016372041</v>
      </c>
    </row>
    <row r="162" customFormat="false" ht="12.8" hidden="false" customHeight="false" outlineLevel="0" collapsed="false">
      <c r="A162" s="43" t="s">
        <v>134</v>
      </c>
      <c r="B162" s="40" t="n">
        <v>71.7683189223</v>
      </c>
      <c r="C162" s="40" t="n">
        <v>20.0110618423</v>
      </c>
    </row>
    <row r="163" customFormat="false" ht="12.8" hidden="false" customHeight="false" outlineLevel="0" collapsed="false">
      <c r="A163" s="43" t="s">
        <v>134</v>
      </c>
      <c r="B163" s="40" t="n">
        <v>76.1669198143</v>
      </c>
      <c r="C163" s="40" t="n">
        <v>75.9361704048</v>
      </c>
    </row>
    <row r="164" customFormat="false" ht="12.8" hidden="false" customHeight="false" outlineLevel="0" collapsed="false">
      <c r="A164" s="43" t="s">
        <v>134</v>
      </c>
      <c r="B164" s="40" t="n">
        <v>65.6236574431</v>
      </c>
      <c r="C164" s="40" t="n">
        <v>15.5828033531</v>
      </c>
    </row>
    <row r="165" customFormat="false" ht="12.8" hidden="false" customHeight="false" outlineLevel="0" collapsed="false">
      <c r="A165" s="43" t="s">
        <v>134</v>
      </c>
      <c r="B165" s="40" t="n">
        <v>50.8506336394</v>
      </c>
      <c r="C165" s="40" t="n">
        <v>13.9876016304</v>
      </c>
    </row>
    <row r="166" customFormat="false" ht="12.8" hidden="false" customHeight="false" outlineLevel="0" collapsed="false">
      <c r="A166" s="43" t="s">
        <v>134</v>
      </c>
      <c r="B166" s="40" t="n">
        <v>33.0240700249</v>
      </c>
      <c r="C166" s="40" t="n">
        <v>24.4678303872</v>
      </c>
    </row>
    <row r="167" customFormat="false" ht="12.8" hidden="false" customHeight="false" outlineLevel="0" collapsed="false">
      <c r="A167" s="43" t="s">
        <v>134</v>
      </c>
      <c r="B167" s="40" t="n">
        <v>39.7063261674</v>
      </c>
      <c r="C167" s="40" t="n">
        <v>84.2752871038</v>
      </c>
    </row>
    <row r="168" customFormat="false" ht="12.8" hidden="false" customHeight="false" outlineLevel="0" collapsed="false">
      <c r="A168" s="43" t="s">
        <v>134</v>
      </c>
      <c r="B168" s="40" t="n">
        <v>45.5964849542</v>
      </c>
      <c r="C168" s="40" t="n">
        <v>9.76334884943</v>
      </c>
    </row>
    <row r="169" customFormat="false" ht="12.8" hidden="false" customHeight="false" outlineLevel="0" collapsed="false">
      <c r="A169" s="43" t="s">
        <v>134</v>
      </c>
      <c r="B169" s="40" t="n">
        <v>42.9680469104</v>
      </c>
      <c r="C169" s="40" t="n">
        <v>17.9454583961</v>
      </c>
    </row>
    <row r="170" customFormat="false" ht="12.8" hidden="false" customHeight="false" outlineLevel="0" collapsed="false">
      <c r="A170" s="43" t="s">
        <v>134</v>
      </c>
      <c r="B170" s="40" t="n">
        <v>52.4944067819</v>
      </c>
      <c r="C170" s="40" t="n">
        <v>16.0511142003</v>
      </c>
    </row>
    <row r="171" customFormat="false" ht="12.8" hidden="false" customHeight="false" outlineLevel="0" collapsed="false">
      <c r="A171" s="43" t="s">
        <v>134</v>
      </c>
      <c r="B171" s="40" t="n">
        <v>46.0822757831</v>
      </c>
      <c r="C171" s="40" t="n">
        <v>23.1104578154</v>
      </c>
    </row>
    <row r="172" customFormat="false" ht="12.8" hidden="false" customHeight="false" outlineLevel="0" collapsed="false">
      <c r="A172" s="43" t="s">
        <v>134</v>
      </c>
      <c r="B172" s="40" t="n">
        <v>74.2477082092</v>
      </c>
      <c r="C172" s="40" t="n">
        <v>20.314187812</v>
      </c>
    </row>
    <row r="173" customFormat="false" ht="12.8" hidden="false" customHeight="false" outlineLevel="0" collapsed="false">
      <c r="A173" s="43" t="s">
        <v>134</v>
      </c>
      <c r="B173" s="40" t="n">
        <v>64.5682641863</v>
      </c>
      <c r="C173" s="40" t="n">
        <v>83.6396338956</v>
      </c>
    </row>
    <row r="174" customFormat="false" ht="12.8" hidden="false" customHeight="false" outlineLevel="0" collapsed="false">
      <c r="A174" s="43" t="s">
        <v>134</v>
      </c>
      <c r="B174" s="40" t="n">
        <v>74.0216939058</v>
      </c>
      <c r="C174" s="40" t="n">
        <v>76.1282745076</v>
      </c>
    </row>
    <row r="175" customFormat="false" ht="12.8" hidden="false" customHeight="false" outlineLevel="0" collapsed="false">
      <c r="A175" s="43" t="s">
        <v>134</v>
      </c>
      <c r="B175" s="40" t="n">
        <v>62.3911805626</v>
      </c>
      <c r="C175" s="40" t="n">
        <v>5.62307076073</v>
      </c>
    </row>
    <row r="176" customFormat="false" ht="12.8" hidden="false" customHeight="false" outlineLevel="0" collapsed="false">
      <c r="A176" s="43" t="s">
        <v>134</v>
      </c>
      <c r="B176" s="40" t="n">
        <v>74.189036683</v>
      </c>
      <c r="C176" s="40" t="n">
        <v>68.1335832223</v>
      </c>
    </row>
    <row r="177" customFormat="false" ht="12.8" hidden="false" customHeight="false" outlineLevel="0" collapsed="false">
      <c r="A177" s="43" t="s">
        <v>134</v>
      </c>
      <c r="B177" s="40" t="n">
        <v>28.2367819396</v>
      </c>
      <c r="C177" s="40" t="n">
        <v>56.1395964513</v>
      </c>
    </row>
    <row r="178" customFormat="false" ht="12.8" hidden="false" customHeight="false" outlineLevel="0" collapsed="false">
      <c r="A178" s="43" t="s">
        <v>134</v>
      </c>
      <c r="B178" s="40" t="n">
        <v>75.7719387944</v>
      </c>
      <c r="C178" s="40" t="n">
        <v>69.8292300322</v>
      </c>
    </row>
    <row r="179" customFormat="false" ht="12.8" hidden="false" customHeight="false" outlineLevel="0" collapsed="false">
      <c r="A179" s="43" t="s">
        <v>134</v>
      </c>
      <c r="B179" s="40" t="n">
        <v>75.8552294691</v>
      </c>
      <c r="C179" s="40" t="n">
        <v>62.5170442862</v>
      </c>
    </row>
    <row r="180" customFormat="false" ht="12.8" hidden="false" customHeight="false" outlineLevel="0" collapsed="false">
      <c r="A180" s="43" t="s">
        <v>134</v>
      </c>
      <c r="B180" s="40" t="n">
        <v>65.9708570175</v>
      </c>
      <c r="C180" s="40" t="n">
        <v>72.7448559954</v>
      </c>
    </row>
    <row r="181" customFormat="false" ht="12.8" hidden="false" customHeight="false" outlineLevel="0" collapsed="false">
      <c r="A181" s="43" t="s">
        <v>134</v>
      </c>
      <c r="B181" s="40" t="n">
        <v>21.7780404779</v>
      </c>
      <c r="C181" s="40" t="n">
        <v>6.61662530728</v>
      </c>
    </row>
    <row r="182" customFormat="false" ht="12.8" hidden="false" customHeight="false" outlineLevel="0" collapsed="false">
      <c r="A182" s="43" t="s">
        <v>134</v>
      </c>
      <c r="B182" s="40" t="n">
        <v>67.7597962473</v>
      </c>
      <c r="C182" s="40" t="n">
        <v>72.4212015285</v>
      </c>
    </row>
    <row r="183" customFormat="false" ht="12.8" hidden="false" customHeight="false" outlineLevel="0" collapsed="false">
      <c r="A183" s="43" t="s">
        <v>134</v>
      </c>
      <c r="B183" s="40" t="n">
        <v>78.6171953363</v>
      </c>
      <c r="C183" s="40" t="n">
        <v>52.5752573142</v>
      </c>
    </row>
    <row r="184" customFormat="false" ht="12.8" hidden="false" customHeight="false" outlineLevel="0" collapsed="false">
      <c r="A184" s="43" t="s">
        <v>134</v>
      </c>
      <c r="B184" s="40" t="n">
        <v>68.5077081898</v>
      </c>
      <c r="C184" s="40" t="n">
        <v>15.4569189652</v>
      </c>
    </row>
    <row r="185" customFormat="false" ht="12.8" hidden="false" customHeight="false" outlineLevel="0" collapsed="false">
      <c r="A185" s="43" t="s">
        <v>134</v>
      </c>
      <c r="B185" s="40" t="n">
        <v>74.8850211598</v>
      </c>
      <c r="C185" s="40" t="n">
        <v>25.4166063231</v>
      </c>
    </row>
    <row r="186" customFormat="false" ht="12.8" hidden="false" customHeight="false" outlineLevel="0" collapsed="false">
      <c r="A186" s="43" t="s">
        <v>134</v>
      </c>
      <c r="B186" s="40" t="n">
        <v>66.4549036599</v>
      </c>
      <c r="C186" s="40" t="n">
        <v>19.8366286542</v>
      </c>
    </row>
    <row r="187" customFormat="false" ht="12.8" hidden="false" customHeight="false" outlineLevel="0" collapsed="false">
      <c r="A187" s="43" t="s">
        <v>134</v>
      </c>
      <c r="B187" s="40" t="n">
        <v>77.3178020985</v>
      </c>
      <c r="C187" s="40" t="n">
        <v>48.3983464352</v>
      </c>
    </row>
    <row r="188" customFormat="false" ht="12.8" hidden="false" customHeight="false" outlineLevel="0" collapsed="false">
      <c r="A188" s="43" t="s">
        <v>134</v>
      </c>
      <c r="B188" s="40" t="n">
        <v>58.9124603193</v>
      </c>
      <c r="C188" s="40" t="n">
        <v>75.6677562173</v>
      </c>
    </row>
    <row r="189" customFormat="false" ht="12.8" hidden="false" customHeight="false" outlineLevel="0" collapsed="false">
      <c r="A189" s="43" t="s">
        <v>134</v>
      </c>
      <c r="B189" s="40" t="n">
        <v>57.617447817</v>
      </c>
      <c r="C189" s="40" t="n">
        <v>8.19480060319</v>
      </c>
    </row>
    <row r="190" customFormat="false" ht="12.8" hidden="false" customHeight="false" outlineLevel="0" collapsed="false">
      <c r="A190" s="43" t="s">
        <v>134</v>
      </c>
      <c r="B190" s="40" t="n">
        <v>76.0882257967</v>
      </c>
      <c r="C190" s="40" t="n">
        <v>59.6799300235</v>
      </c>
    </row>
    <row r="191" customFormat="false" ht="12.8" hidden="false" customHeight="false" outlineLevel="0" collapsed="false">
      <c r="A191" s="43" t="s">
        <v>134</v>
      </c>
      <c r="B191" s="40" t="n">
        <v>57.4660505497</v>
      </c>
      <c r="C191" s="40" t="n">
        <v>1.50441817488</v>
      </c>
    </row>
    <row r="192" customFormat="false" ht="12.8" hidden="false" customHeight="false" outlineLevel="0" collapsed="false">
      <c r="A192" s="43" t="s">
        <v>134</v>
      </c>
      <c r="B192" s="40" t="n">
        <v>79.4283834934</v>
      </c>
      <c r="C192" s="40" t="n">
        <v>45.2107942872</v>
      </c>
    </row>
    <row r="193" customFormat="false" ht="12.8" hidden="false" customHeight="false" outlineLevel="0" collapsed="false">
      <c r="A193" s="43" t="s">
        <v>134</v>
      </c>
      <c r="B193" s="40" t="n">
        <v>76.3565221496</v>
      </c>
      <c r="C193" s="40" t="n">
        <v>10.4182411281</v>
      </c>
    </row>
    <row r="194" customFormat="false" ht="12.8" hidden="false" customHeight="false" outlineLevel="0" collapsed="false">
      <c r="A194" s="43" t="s">
        <v>134</v>
      </c>
      <c r="B194" s="40" t="n">
        <v>64.4050752632</v>
      </c>
      <c r="C194" s="40" t="n">
        <v>78.5841760758</v>
      </c>
    </row>
    <row r="195" customFormat="false" ht="12.8" hidden="false" customHeight="false" outlineLevel="0" collapsed="false">
      <c r="A195" s="43" t="s">
        <v>134</v>
      </c>
      <c r="B195" s="40" t="n">
        <v>40.6350418091</v>
      </c>
      <c r="C195" s="40" t="n">
        <v>73.3947503698</v>
      </c>
    </row>
    <row r="196" customFormat="false" ht="12.8" hidden="false" customHeight="false" outlineLevel="0" collapsed="false">
      <c r="A196" s="43" t="s">
        <v>134</v>
      </c>
      <c r="B196" s="40" t="n">
        <v>43.9498645857</v>
      </c>
      <c r="C196" s="40" t="n">
        <v>75.9587156671</v>
      </c>
    </row>
    <row r="197" customFormat="false" ht="12.8" hidden="false" customHeight="false" outlineLevel="0" collapsed="false">
      <c r="A197" s="43" t="s">
        <v>134</v>
      </c>
      <c r="B197" s="40" t="n">
        <v>30.9962205791</v>
      </c>
      <c r="C197" s="40" t="n">
        <v>71.694404938</v>
      </c>
    </row>
    <row r="198" customFormat="false" ht="12.8" hidden="false" customHeight="false" outlineLevel="0" collapsed="false">
      <c r="A198" s="43" t="s">
        <v>134</v>
      </c>
      <c r="B198" s="40" t="n">
        <v>68.2307689907</v>
      </c>
      <c r="C198" s="40" t="n">
        <v>80.8725016628</v>
      </c>
    </row>
    <row r="199" customFormat="false" ht="12.8" hidden="false" customHeight="false" outlineLevel="0" collapsed="false">
      <c r="A199" s="43" t="s">
        <v>134</v>
      </c>
      <c r="B199" s="40" t="n">
        <v>72.0463894612</v>
      </c>
      <c r="C199" s="40" t="n">
        <v>12.9180067349</v>
      </c>
    </row>
    <row r="200" customFormat="false" ht="12.8" hidden="false" customHeight="false" outlineLevel="0" collapsed="false">
      <c r="A200" s="43" t="s">
        <v>134</v>
      </c>
      <c r="B200" s="40" t="n">
        <v>46.5927679682</v>
      </c>
      <c r="C200" s="40" t="n">
        <v>84.9723827774</v>
      </c>
    </row>
    <row r="201" customFormat="false" ht="12.8" hidden="false" customHeight="false" outlineLevel="0" collapsed="false">
      <c r="A201" s="43" t="s">
        <v>134</v>
      </c>
      <c r="B201" s="40" t="n">
        <v>49.2572183396</v>
      </c>
      <c r="C201" s="40" t="n">
        <v>81.8814032306</v>
      </c>
    </row>
    <row r="202" customFormat="false" ht="12.8" hidden="false" customHeight="false" outlineLevel="0" collapsed="false">
      <c r="A202" s="43" t="s">
        <v>134</v>
      </c>
      <c r="B202" s="40" t="n">
        <v>42.7817612539</v>
      </c>
      <c r="C202" s="40" t="n">
        <v>12.9911884302</v>
      </c>
    </row>
    <row r="203" customFormat="false" ht="12.8" hidden="false" customHeight="false" outlineLevel="0" collapsed="false">
      <c r="A203" s="43" t="s">
        <v>134</v>
      </c>
      <c r="B203" s="40" t="n">
        <v>65.475952195</v>
      </c>
      <c r="C203" s="40" t="n">
        <v>14.2745856444</v>
      </c>
    </row>
    <row r="204" customFormat="false" ht="12.8" hidden="false" customHeight="false" outlineLevel="0" collapsed="false">
      <c r="A204" s="43" t="s">
        <v>134</v>
      </c>
      <c r="B204" s="40" t="n">
        <v>71.9650826544</v>
      </c>
      <c r="C204" s="40" t="n">
        <v>17.7102359443</v>
      </c>
    </row>
    <row r="205" customFormat="false" ht="12.8" hidden="false" customHeight="false" outlineLevel="0" collapsed="false">
      <c r="A205" s="43" t="s">
        <v>134</v>
      </c>
      <c r="B205" s="40" t="n">
        <v>32.1464623358</v>
      </c>
      <c r="C205" s="40" t="n">
        <v>43.4817094425</v>
      </c>
    </row>
    <row r="206" customFormat="false" ht="12.8" hidden="false" customHeight="false" outlineLevel="0" collapsed="false">
      <c r="A206" s="43" t="s">
        <v>134</v>
      </c>
      <c r="B206" s="40" t="n">
        <v>31.8384976954</v>
      </c>
      <c r="C206" s="40" t="n">
        <v>71.8121653901</v>
      </c>
    </row>
    <row r="207" customFormat="false" ht="12.8" hidden="false" customHeight="false" outlineLevel="0" collapsed="false">
      <c r="A207" s="43" t="s">
        <v>134</v>
      </c>
      <c r="B207" s="40" t="n">
        <v>31.0052582572</v>
      </c>
      <c r="C207" s="40" t="n">
        <v>40.682503007</v>
      </c>
    </row>
    <row r="208" customFormat="false" ht="12.8" hidden="false" customHeight="false" outlineLevel="0" collapsed="false">
      <c r="A208" s="43" t="s">
        <v>134</v>
      </c>
      <c r="B208" s="40" t="n">
        <v>80.4708943189</v>
      </c>
      <c r="C208" s="40" t="n">
        <v>49.5021483467</v>
      </c>
    </row>
    <row r="209" customFormat="false" ht="12.8" hidden="false" customHeight="false" outlineLevel="0" collapsed="false">
      <c r="A209" s="43" t="s">
        <v>134</v>
      </c>
      <c r="B209" s="40" t="n">
        <v>71.9641671122</v>
      </c>
      <c r="C209" s="40" t="n">
        <v>41.8742826668</v>
      </c>
    </row>
    <row r="210" customFormat="false" ht="12.8" hidden="false" customHeight="false" outlineLevel="0" collapsed="false">
      <c r="A210" s="43" t="s">
        <v>134</v>
      </c>
      <c r="B210" s="40" t="n">
        <v>78.0794214417</v>
      </c>
      <c r="C210" s="40" t="n">
        <v>93.1333167652</v>
      </c>
    </row>
    <row r="211" customFormat="false" ht="12.8" hidden="false" customHeight="false" outlineLevel="0" collapsed="false">
      <c r="A211" s="43" t="s">
        <v>134</v>
      </c>
      <c r="B211" s="40" t="n">
        <v>41.6775957748</v>
      </c>
      <c r="C211" s="40" t="n">
        <v>30.2012640846</v>
      </c>
    </row>
    <row r="212" customFormat="false" ht="12.8" hidden="false" customHeight="false" outlineLevel="0" collapsed="false">
      <c r="A212" s="43" t="s">
        <v>134</v>
      </c>
      <c r="B212" s="40" t="n">
        <v>65.953595185</v>
      </c>
      <c r="C212" s="40" t="n">
        <v>31.1474060835</v>
      </c>
    </row>
    <row r="213" customFormat="false" ht="12.8" hidden="false" customHeight="false" outlineLevel="0" collapsed="false">
      <c r="A213" s="43" t="s">
        <v>134</v>
      </c>
      <c r="B213" s="40" t="n">
        <v>62.9344593731</v>
      </c>
      <c r="C213" s="40" t="n">
        <v>31.9163906992</v>
      </c>
    </row>
    <row r="214" customFormat="false" ht="12.8" hidden="false" customHeight="false" outlineLevel="0" collapsed="false">
      <c r="A214" s="43" t="s">
        <v>134</v>
      </c>
      <c r="B214" s="40" t="n">
        <v>64.3737979844</v>
      </c>
      <c r="C214" s="40" t="n">
        <v>28.8625834061</v>
      </c>
    </row>
    <row r="215" customFormat="false" ht="12.8" hidden="false" customHeight="false" outlineLevel="0" collapsed="false">
      <c r="A215" s="43" t="s">
        <v>134</v>
      </c>
      <c r="B215" s="40" t="n">
        <v>72.5093283599</v>
      </c>
      <c r="C215" s="40" t="n">
        <v>39.5401302526</v>
      </c>
    </row>
    <row r="216" customFormat="false" ht="12.8" hidden="false" customHeight="false" outlineLevel="0" collapsed="false">
      <c r="A216" s="43" t="s">
        <v>134</v>
      </c>
      <c r="B216" s="40" t="n">
        <v>30.0522898741</v>
      </c>
      <c r="C216" s="40" t="n">
        <v>96.6175423534</v>
      </c>
    </row>
    <row r="217" customFormat="false" ht="12.8" hidden="false" customHeight="false" outlineLevel="0" collapsed="false">
      <c r="A217" s="43" t="s">
        <v>134</v>
      </c>
      <c r="B217" s="40" t="n">
        <v>28.0033242354</v>
      </c>
      <c r="C217" s="40" t="n">
        <v>46.6721919544</v>
      </c>
    </row>
    <row r="218" customFormat="false" ht="12.8" hidden="false" customHeight="false" outlineLevel="0" collapsed="false">
      <c r="A218" s="43" t="s">
        <v>134</v>
      </c>
      <c r="B218" s="40" t="n">
        <v>75.4012268619</v>
      </c>
      <c r="C218" s="40" t="n">
        <v>88.6390766207</v>
      </c>
    </row>
    <row r="219" customFormat="false" ht="12.8" hidden="false" customHeight="false" outlineLevel="0" collapsed="false">
      <c r="A219" s="43" t="s">
        <v>134</v>
      </c>
      <c r="B219" s="40" t="n">
        <v>38.9800154218</v>
      </c>
      <c r="C219" s="40" t="n">
        <v>87.322160691</v>
      </c>
    </row>
    <row r="220" customFormat="false" ht="12.8" hidden="false" customHeight="false" outlineLevel="0" collapsed="false">
      <c r="A220" s="43" t="s">
        <v>134</v>
      </c>
      <c r="B220" s="40" t="n">
        <v>65.2199135479</v>
      </c>
      <c r="C220" s="40" t="n">
        <v>84.6829549336</v>
      </c>
    </row>
    <row r="221" customFormat="false" ht="12.8" hidden="false" customHeight="false" outlineLevel="0" collapsed="false">
      <c r="A221" s="43" t="s">
        <v>134</v>
      </c>
      <c r="B221" s="40" t="n">
        <v>73.0539899616</v>
      </c>
      <c r="C221" s="40" t="n">
        <v>29.3808085571</v>
      </c>
    </row>
    <row r="222" customFormat="false" ht="12.8" hidden="false" customHeight="false" outlineLevel="0" collapsed="false">
      <c r="A222" s="43" t="s">
        <v>134</v>
      </c>
      <c r="B222" s="40" t="n">
        <v>34.3983616372</v>
      </c>
      <c r="C222" s="40" t="n">
        <v>59.5444469033</v>
      </c>
    </row>
    <row r="223" customFormat="false" ht="12.8" hidden="false" customHeight="false" outlineLevel="0" collapsed="false">
      <c r="A223" s="43" t="s">
        <v>134</v>
      </c>
      <c r="B223" s="40" t="n">
        <v>43.4904501336</v>
      </c>
      <c r="C223" s="40" t="n">
        <v>40.782542065</v>
      </c>
    </row>
    <row r="224" customFormat="false" ht="12.8" hidden="false" customHeight="false" outlineLevel="0" collapsed="false">
      <c r="A224" s="43" t="s">
        <v>134</v>
      </c>
      <c r="B224" s="40" t="n">
        <v>55.138737967</v>
      </c>
      <c r="C224" s="40" t="n">
        <v>30.7257603575</v>
      </c>
    </row>
    <row r="225" customFormat="false" ht="12.8" hidden="false" customHeight="false" outlineLevel="0" collapsed="false">
      <c r="A225" s="43" t="s">
        <v>134</v>
      </c>
      <c r="B225" s="40" t="n">
        <v>43.6843934333</v>
      </c>
      <c r="C225" s="40" t="n">
        <v>32.8230098696</v>
      </c>
    </row>
    <row r="226" customFormat="false" ht="12.8" hidden="false" customHeight="false" outlineLevel="0" collapsed="false">
      <c r="A226" s="43" t="s">
        <v>134</v>
      </c>
      <c r="B226" s="40" t="n">
        <v>35.9036097344</v>
      </c>
      <c r="C226" s="40" t="n">
        <v>91.1118630801</v>
      </c>
    </row>
    <row r="227" customFormat="false" ht="12.8" hidden="false" customHeight="false" outlineLevel="0" collapsed="false">
      <c r="A227" s="43" t="s">
        <v>134</v>
      </c>
      <c r="B227" s="40" t="n">
        <v>45.3780188805</v>
      </c>
      <c r="C227" s="40" t="n">
        <v>29.1692166544</v>
      </c>
    </row>
    <row r="228" customFormat="false" ht="12.8" hidden="false" customHeight="false" outlineLevel="0" collapsed="false">
      <c r="A228" s="43" t="s">
        <v>134</v>
      </c>
      <c r="B228" s="40" t="n">
        <v>39.7774828713</v>
      </c>
      <c r="C228" s="40" t="n">
        <v>43.75581895</v>
      </c>
    </row>
    <row r="229" customFormat="false" ht="12.8" hidden="false" customHeight="false" outlineLevel="0" collapsed="false">
      <c r="A229" s="43" t="s">
        <v>134</v>
      </c>
      <c r="B229" s="40" t="n">
        <v>38.6644611569</v>
      </c>
      <c r="C229" s="40" t="n">
        <v>33.3172384774</v>
      </c>
    </row>
    <row r="230" customFormat="false" ht="12.8" hidden="false" customHeight="false" outlineLevel="0" collapsed="false">
      <c r="A230" s="43" t="s">
        <v>134</v>
      </c>
      <c r="B230" s="40" t="n">
        <v>39.0440366877</v>
      </c>
      <c r="C230" s="40" t="n">
        <v>84.6760108316</v>
      </c>
    </row>
    <row r="231" customFormat="false" ht="12.8" hidden="false" customHeight="false" outlineLevel="0" collapsed="false">
      <c r="A231" s="43" t="s">
        <v>134</v>
      </c>
      <c r="B231" s="40" t="n">
        <v>91.6399614428</v>
      </c>
      <c r="C231" s="40" t="n">
        <v>79.4066030605</v>
      </c>
    </row>
    <row r="232" customFormat="false" ht="12.8" hidden="false" customHeight="false" outlineLevel="0" collapsed="false">
      <c r="A232" s="43" t="s">
        <v>134</v>
      </c>
      <c r="B232" s="40" t="n">
        <v>47.4881326771</v>
      </c>
      <c r="C232" s="40" t="n">
        <v>85.3899333808</v>
      </c>
    </row>
    <row r="233" customFormat="false" ht="12.8" hidden="false" customHeight="false" outlineLevel="0" collapsed="false">
      <c r="A233" s="43" t="s">
        <v>134</v>
      </c>
      <c r="B233" s="40" t="n">
        <v>44.5902125769</v>
      </c>
      <c r="C233" s="40" t="n">
        <v>22.0340116412</v>
      </c>
    </row>
    <row r="234" customFormat="false" ht="12.8" hidden="false" customHeight="false" outlineLevel="0" collapsed="false">
      <c r="A234" s="43" t="s">
        <v>134</v>
      </c>
      <c r="B234" s="40" t="n">
        <v>39.0896145478</v>
      </c>
      <c r="C234" s="40" t="n">
        <v>70.4661940802</v>
      </c>
    </row>
    <row r="235" customFormat="false" ht="12.8" hidden="false" customHeight="false" outlineLevel="0" collapsed="false">
      <c r="A235" s="43" t="s">
        <v>134</v>
      </c>
      <c r="B235" s="40" t="n">
        <v>42.2293783752</v>
      </c>
      <c r="C235" s="40" t="n">
        <v>19.9140684075</v>
      </c>
    </row>
    <row r="236" customFormat="false" ht="12.8" hidden="false" customHeight="false" outlineLevel="0" collapsed="false">
      <c r="A236" s="43" t="s">
        <v>134</v>
      </c>
      <c r="B236" s="40" t="n">
        <v>37.0003871448</v>
      </c>
      <c r="C236" s="40" t="n">
        <v>60.264279248</v>
      </c>
    </row>
    <row r="237" customFormat="false" ht="12.8" hidden="false" customHeight="false" outlineLevel="0" collapsed="false">
      <c r="A237" s="43" t="s">
        <v>134</v>
      </c>
      <c r="B237" s="40" t="n">
        <v>39.0520864793</v>
      </c>
      <c r="C237" s="40" t="n">
        <v>70.6525028457</v>
      </c>
    </row>
    <row r="238" customFormat="false" ht="12.8" hidden="false" customHeight="false" outlineLevel="0" collapsed="false">
      <c r="A238" s="43" t="s">
        <v>134</v>
      </c>
      <c r="B238" s="40" t="n">
        <v>37.4884147432</v>
      </c>
      <c r="C238" s="40" t="n">
        <v>60.8144048511</v>
      </c>
    </row>
    <row r="239" customFormat="false" ht="12.8" hidden="false" customHeight="false" outlineLevel="0" collapsed="false">
      <c r="A239" s="43" t="s">
        <v>134</v>
      </c>
      <c r="B239" s="40" t="n">
        <v>69.3595594592</v>
      </c>
      <c r="C239" s="40" t="n">
        <v>65.5213545959</v>
      </c>
    </row>
    <row r="240" customFormat="false" ht="12.8" hidden="false" customHeight="false" outlineLevel="0" collapsed="false">
      <c r="A240" s="43" t="s">
        <v>134</v>
      </c>
      <c r="B240" s="40" t="n">
        <v>43.542775926</v>
      </c>
      <c r="C240" s="40" t="n">
        <v>62.4603112824</v>
      </c>
    </row>
    <row r="241" customFormat="false" ht="12.8" hidden="false" customHeight="false" outlineLevel="0" collapsed="false">
      <c r="A241" s="43" t="s">
        <v>134</v>
      </c>
      <c r="B241" s="40" t="n">
        <v>39.8112302539</v>
      </c>
      <c r="C241" s="40" t="n">
        <v>65.3348328092</v>
      </c>
    </row>
    <row r="242" customFormat="false" ht="12.8" hidden="false" customHeight="false" outlineLevel="0" collapsed="false">
      <c r="A242" s="43" t="s">
        <v>134</v>
      </c>
      <c r="B242" s="40" t="n">
        <v>70.0689259404</v>
      </c>
      <c r="C242" s="40" t="n">
        <v>7.59346560899</v>
      </c>
    </row>
    <row r="243" customFormat="false" ht="12.8" hidden="false" customHeight="false" outlineLevel="0" collapsed="false">
      <c r="A243" s="43" t="s">
        <v>134</v>
      </c>
      <c r="B243" s="40" t="n">
        <v>70.0405435824</v>
      </c>
      <c r="C243" s="40" t="n">
        <v>77.1438066024</v>
      </c>
    </row>
    <row r="244" customFormat="false" ht="12.8" hidden="false" customHeight="false" outlineLevel="0" collapsed="false">
      <c r="A244" s="43" t="s">
        <v>134</v>
      </c>
      <c r="B244" s="40" t="n">
        <v>39.505789079</v>
      </c>
      <c r="C244" s="40" t="n">
        <v>74.8516272173</v>
      </c>
    </row>
    <row r="245" customFormat="false" ht="12.8" hidden="false" customHeight="false" outlineLevel="0" collapsed="false">
      <c r="A245" s="43" t="s">
        <v>134</v>
      </c>
      <c r="B245" s="40" t="n">
        <v>62.5168908529</v>
      </c>
      <c r="C245" s="40" t="n">
        <v>66.4847322418</v>
      </c>
    </row>
    <row r="246" customFormat="false" ht="12.8" hidden="false" customHeight="false" outlineLevel="0" collapsed="false">
      <c r="A246" s="43" t="s">
        <v>134</v>
      </c>
      <c r="B246" s="40" t="n">
        <v>72.1399254065</v>
      </c>
      <c r="C246" s="40" t="n">
        <v>0.0151193251552</v>
      </c>
    </row>
    <row r="247" customFormat="false" ht="12.8" hidden="false" customHeight="false" outlineLevel="0" collapsed="false">
      <c r="A247" s="43" t="s">
        <v>134</v>
      </c>
      <c r="B247" s="40" t="n">
        <v>45.2515760666</v>
      </c>
      <c r="C247" s="40" t="n">
        <v>70.0034213192</v>
      </c>
    </row>
    <row r="248" customFormat="false" ht="12.8" hidden="false" customHeight="false" outlineLevel="0" collapsed="false">
      <c r="A248" s="43" t="s">
        <v>134</v>
      </c>
      <c r="B248" s="40" t="n">
        <v>42.0633045627</v>
      </c>
      <c r="C248" s="40" t="n">
        <v>2.33519661206</v>
      </c>
    </row>
    <row r="249" customFormat="false" ht="12.8" hidden="false" customHeight="false" outlineLevel="0" collapsed="false">
      <c r="A249" s="43" t="s">
        <v>134</v>
      </c>
      <c r="B249" s="40" t="n">
        <v>36.3556951539</v>
      </c>
      <c r="C249" s="40" t="n">
        <v>6.0058486497</v>
      </c>
    </row>
    <row r="250" customFormat="false" ht="12.8" hidden="false" customHeight="false" outlineLevel="0" collapsed="false">
      <c r="A250" s="43" t="s">
        <v>134</v>
      </c>
      <c r="B250" s="40" t="n">
        <v>30.3918276596</v>
      </c>
      <c r="C250" s="40" t="n">
        <v>42.75961287</v>
      </c>
    </row>
    <row r="251" customFormat="false" ht="12.8" hidden="false" customHeight="false" outlineLevel="0" collapsed="false">
      <c r="A251" s="43" t="s">
        <v>134</v>
      </c>
      <c r="B251" s="40" t="n">
        <v>36.4490038543</v>
      </c>
      <c r="C251" s="40" t="n">
        <v>50.5462690659</v>
      </c>
    </row>
    <row r="252" customFormat="false" ht="12.8" hidden="false" customHeight="false" outlineLevel="0" collapsed="false">
      <c r="A252" s="43" t="s">
        <v>134</v>
      </c>
      <c r="B252" s="40" t="n">
        <v>40.467576002</v>
      </c>
      <c r="C252" s="40" t="n">
        <v>60.0275120878</v>
      </c>
    </row>
    <row r="253" customFormat="false" ht="12.8" hidden="false" customHeight="false" outlineLevel="0" collapsed="false">
      <c r="A253" s="43" t="s">
        <v>134</v>
      </c>
      <c r="B253" s="40" t="n">
        <v>81.7246168002</v>
      </c>
      <c r="C253" s="40" t="n">
        <v>6.03754484635</v>
      </c>
    </row>
    <row r="254" customFormat="false" ht="12.8" hidden="false" customHeight="false" outlineLevel="0" collapsed="false">
      <c r="A254" s="43" t="s">
        <v>134</v>
      </c>
      <c r="B254" s="40" t="n">
        <v>48.8231974964</v>
      </c>
      <c r="C254" s="40" t="n">
        <v>76.6353305783</v>
      </c>
    </row>
    <row r="255" customFormat="false" ht="12.8" hidden="false" customHeight="false" outlineLevel="0" collapsed="false">
      <c r="A255" s="43" t="s">
        <v>134</v>
      </c>
      <c r="B255" s="40" t="n">
        <v>35.6205617651</v>
      </c>
      <c r="C255" s="40" t="n">
        <v>57.2860155789</v>
      </c>
    </row>
    <row r="256" customFormat="false" ht="12.8" hidden="false" customHeight="false" outlineLevel="0" collapsed="false">
      <c r="A256" s="43" t="s">
        <v>134</v>
      </c>
      <c r="B256" s="40" t="n">
        <v>50.5839631148</v>
      </c>
      <c r="C256" s="40" t="n">
        <v>71.8066161014</v>
      </c>
    </row>
    <row r="257" customFormat="false" ht="12.8" hidden="false" customHeight="false" outlineLevel="0" collapsed="false">
      <c r="A257" s="43" t="s">
        <v>134</v>
      </c>
      <c r="B257" s="40" t="n">
        <v>61.8564651063</v>
      </c>
      <c r="C257" s="40" t="n">
        <v>71.7927431642</v>
      </c>
    </row>
    <row r="258" customFormat="false" ht="12.8" hidden="false" customHeight="false" outlineLevel="0" collapsed="false">
      <c r="A258" s="43" t="s">
        <v>134</v>
      </c>
      <c r="B258" s="40" t="n">
        <v>39.3237560262</v>
      </c>
      <c r="C258" s="40" t="n">
        <v>59.3008196656</v>
      </c>
    </row>
    <row r="259" customFormat="false" ht="12.8" hidden="false" customHeight="false" outlineLevel="0" collapsed="false">
      <c r="A259" s="43" t="s">
        <v>134</v>
      </c>
      <c r="B259" s="40" t="n">
        <v>42.1856791429</v>
      </c>
      <c r="C259" s="40" t="n">
        <v>66.0348978235</v>
      </c>
    </row>
    <row r="260" customFormat="false" ht="12.8" hidden="false" customHeight="false" outlineLevel="0" collapsed="false">
      <c r="A260" s="43" t="s">
        <v>134</v>
      </c>
      <c r="B260" s="40" t="n">
        <v>30.8469189898</v>
      </c>
      <c r="C260" s="40" t="n">
        <v>37.3416401041</v>
      </c>
    </row>
    <row r="261" customFormat="false" ht="12.8" hidden="false" customHeight="false" outlineLevel="0" collapsed="false">
      <c r="A261" s="43" t="s">
        <v>134</v>
      </c>
      <c r="B261" s="40" t="n">
        <v>29.3462004281</v>
      </c>
      <c r="C261" s="40" t="n">
        <v>42.1487418312</v>
      </c>
    </row>
    <row r="262" customFormat="false" ht="12.8" hidden="false" customHeight="false" outlineLevel="0" collapsed="false">
      <c r="A262" s="43" t="s">
        <v>134</v>
      </c>
      <c r="B262" s="40" t="n">
        <v>82.1105579783</v>
      </c>
      <c r="C262" s="40" t="n">
        <v>1.21055166293</v>
      </c>
    </row>
    <row r="263" customFormat="false" ht="12.8" hidden="false" customHeight="false" outlineLevel="0" collapsed="false">
      <c r="A263" s="43" t="s">
        <v>134</v>
      </c>
      <c r="B263" s="40" t="n">
        <v>38.3020058088</v>
      </c>
      <c r="C263" s="40" t="n">
        <v>60.0177857932</v>
      </c>
    </row>
    <row r="264" customFormat="false" ht="12.8" hidden="false" customHeight="false" outlineLevel="0" collapsed="false">
      <c r="A264" s="43" t="s">
        <v>134</v>
      </c>
      <c r="B264" s="40" t="n">
        <v>56.5841530218</v>
      </c>
      <c r="C264" s="40" t="n">
        <v>70.512514809</v>
      </c>
    </row>
    <row r="265" customFormat="false" ht="12.8" hidden="false" customHeight="false" outlineLevel="0" collapsed="false">
      <c r="A265" s="43" t="s">
        <v>134</v>
      </c>
      <c r="B265" s="40" t="n">
        <v>33.3393742865</v>
      </c>
      <c r="C265" s="40" t="n">
        <v>0.5091067352</v>
      </c>
    </row>
    <row r="266" customFormat="false" ht="12.8" hidden="false" customHeight="false" outlineLevel="0" collapsed="false">
      <c r="A266" s="43" t="s">
        <v>134</v>
      </c>
      <c r="B266" s="40" t="n">
        <v>78.7742390407</v>
      </c>
      <c r="C266" s="40" t="n">
        <v>35.4841012146</v>
      </c>
    </row>
    <row r="267" customFormat="false" ht="12.8" hidden="false" customHeight="false" outlineLevel="0" collapsed="false">
      <c r="A267" s="43" t="s">
        <v>134</v>
      </c>
      <c r="B267" s="40" t="n">
        <v>27.9226442446</v>
      </c>
      <c r="C267" s="40" t="n">
        <v>25.9868781844</v>
      </c>
    </row>
    <row r="268" customFormat="false" ht="12.8" hidden="false" customHeight="false" outlineLevel="0" collapsed="false">
      <c r="A268" s="43" t="s">
        <v>134</v>
      </c>
      <c r="B268" s="40" t="n">
        <v>71.6978651182</v>
      </c>
      <c r="C268" s="40" t="n">
        <v>10.8681445111</v>
      </c>
    </row>
    <row r="269" customFormat="false" ht="12.8" hidden="false" customHeight="false" outlineLevel="0" collapsed="false">
      <c r="A269" s="43" t="s">
        <v>134</v>
      </c>
      <c r="B269" s="40" t="n">
        <v>74.1383313856</v>
      </c>
      <c r="C269" s="40" t="n">
        <v>49.1739189791</v>
      </c>
    </row>
    <row r="270" customFormat="false" ht="12.8" hidden="false" customHeight="false" outlineLevel="0" collapsed="false">
      <c r="A270" s="43" t="s">
        <v>134</v>
      </c>
      <c r="B270" s="40" t="n">
        <v>32.579020066</v>
      </c>
      <c r="C270" s="40" t="n">
        <v>1.80811559665</v>
      </c>
    </row>
    <row r="271" customFormat="false" ht="12.8" hidden="false" customHeight="false" outlineLevel="0" collapsed="false">
      <c r="A271" s="43" t="s">
        <v>134</v>
      </c>
      <c r="B271" s="40" t="n">
        <v>59.83218542</v>
      </c>
      <c r="C271" s="40" t="n">
        <v>69.1525081443</v>
      </c>
    </row>
    <row r="272" customFormat="false" ht="12.8" hidden="false" customHeight="false" outlineLevel="0" collapsed="false">
      <c r="A272" s="43" t="s">
        <v>134</v>
      </c>
      <c r="B272" s="40" t="n">
        <v>35.0306285457</v>
      </c>
      <c r="C272" s="40" t="n">
        <v>12.5366493416</v>
      </c>
    </row>
    <row r="273" customFormat="false" ht="12.8" hidden="false" customHeight="false" outlineLevel="0" collapsed="false">
      <c r="A273" s="43" t="s">
        <v>134</v>
      </c>
      <c r="B273" s="40" t="n">
        <v>74.3001198284</v>
      </c>
      <c r="C273" s="40" t="n">
        <v>42.4770945921</v>
      </c>
    </row>
    <row r="274" customFormat="false" ht="12.8" hidden="false" customHeight="false" outlineLevel="0" collapsed="false">
      <c r="A274" s="43" t="s">
        <v>134</v>
      </c>
      <c r="B274" s="40" t="n">
        <v>63.2501970628</v>
      </c>
      <c r="C274" s="40" t="n">
        <v>65.9524861966</v>
      </c>
    </row>
    <row r="275" customFormat="false" ht="12.8" hidden="false" customHeight="false" outlineLevel="0" collapsed="false">
      <c r="A275" s="43" t="s">
        <v>134</v>
      </c>
      <c r="B275" s="40" t="n">
        <v>34.1730737648</v>
      </c>
      <c r="C275" s="40" t="n">
        <v>25.6936743092</v>
      </c>
    </row>
    <row r="276" customFormat="false" ht="12.8" hidden="false" customHeight="false" outlineLevel="0" collapsed="false">
      <c r="A276" s="43" t="s">
        <v>134</v>
      </c>
      <c r="B276" s="40" t="n">
        <v>40.9138319319</v>
      </c>
      <c r="C276" s="40" t="n">
        <v>38.5590195509</v>
      </c>
    </row>
    <row r="277" customFormat="false" ht="12.8" hidden="false" customHeight="false" outlineLevel="0" collapsed="false">
      <c r="A277" s="43" t="s">
        <v>134</v>
      </c>
      <c r="B277" s="40" t="n">
        <v>62.8332930874</v>
      </c>
      <c r="C277" s="40" t="n">
        <v>62.5108942269</v>
      </c>
    </row>
    <row r="278" customFormat="false" ht="12.8" hidden="false" customHeight="false" outlineLevel="0" collapsed="false">
      <c r="A278" s="43" t="s">
        <v>134</v>
      </c>
      <c r="B278" s="40" t="n">
        <v>42.4767923803</v>
      </c>
      <c r="C278" s="40" t="n">
        <v>56.7312899691</v>
      </c>
    </row>
    <row r="279" customFormat="false" ht="12.8" hidden="false" customHeight="false" outlineLevel="0" collapsed="false">
      <c r="A279" s="43" t="s">
        <v>134</v>
      </c>
      <c r="B279" s="40" t="n">
        <v>52.0334562787</v>
      </c>
      <c r="C279" s="40" t="n">
        <v>64.5666620298</v>
      </c>
    </row>
    <row r="280" customFormat="false" ht="12.8" hidden="false" customHeight="false" outlineLevel="0" collapsed="false">
      <c r="A280" s="43" t="s">
        <v>134</v>
      </c>
      <c r="B280" s="40" t="n">
        <v>48.9070429644</v>
      </c>
      <c r="C280" s="40" t="n">
        <v>74.2877488252</v>
      </c>
    </row>
    <row r="281" customFormat="false" ht="12.8" hidden="false" customHeight="false" outlineLevel="0" collapsed="false">
      <c r="A281" s="43" t="s">
        <v>134</v>
      </c>
      <c r="B281" s="40" t="n">
        <v>59.8518383854</v>
      </c>
      <c r="C281" s="40" t="n">
        <v>72.9583909677</v>
      </c>
    </row>
    <row r="282" customFormat="false" ht="12.8" hidden="false" customHeight="false" outlineLevel="0" collapsed="false">
      <c r="A282" s="43" t="s">
        <v>134</v>
      </c>
      <c r="B282" s="40" t="n">
        <v>48.9604602016</v>
      </c>
      <c r="C282" s="40" t="n">
        <v>72.6295257275</v>
      </c>
    </row>
    <row r="283" customFormat="false" ht="12.8" hidden="false" customHeight="false" outlineLevel="0" collapsed="false">
      <c r="A283" s="43" t="s">
        <v>134</v>
      </c>
      <c r="B283" s="40" t="n">
        <v>46.8448551673</v>
      </c>
      <c r="C283" s="40" t="n">
        <v>36.7917136918</v>
      </c>
    </row>
    <row r="284" customFormat="false" ht="12.8" hidden="false" customHeight="false" outlineLevel="0" collapsed="false">
      <c r="A284" s="43" t="s">
        <v>134</v>
      </c>
      <c r="B284" s="40" t="n">
        <v>39.9630215796</v>
      </c>
      <c r="C284" s="40" t="n">
        <v>42.9449148487</v>
      </c>
    </row>
    <row r="285" customFormat="false" ht="12.8" hidden="false" customHeight="false" outlineLevel="0" collapsed="false">
      <c r="A285" s="43" t="s">
        <v>134</v>
      </c>
      <c r="B285" s="40" t="n">
        <v>66.704943997</v>
      </c>
      <c r="C285" s="40" t="n">
        <v>32.0150954299</v>
      </c>
    </row>
    <row r="286" customFormat="false" ht="12.8" hidden="false" customHeight="false" outlineLevel="0" collapsed="false">
      <c r="A286" s="43" t="s">
        <v>135</v>
      </c>
      <c r="B286" s="40" t="n">
        <v>53.366566866</v>
      </c>
      <c r="C286" s="40" t="n">
        <v>90.2080300059</v>
      </c>
    </row>
    <row r="287" customFormat="false" ht="12.8" hidden="false" customHeight="false" outlineLevel="0" collapsed="false">
      <c r="A287" s="43" t="s">
        <v>135</v>
      </c>
      <c r="B287" s="40" t="n">
        <v>52.8019793617</v>
      </c>
      <c r="C287" s="40" t="n">
        <v>90.0880645063</v>
      </c>
      <c r="E287" s="40" t="n">
        <f aca="false">AVERAGE(B2:B20000)</f>
        <v>54.265695295881</v>
      </c>
    </row>
    <row r="288" customFormat="false" ht="12.8" hidden="false" customHeight="false" outlineLevel="0" collapsed="false">
      <c r="A288" s="43" t="s">
        <v>135</v>
      </c>
      <c r="B288" s="40" t="n">
        <v>47.0541298828</v>
      </c>
      <c r="C288" s="40" t="n">
        <v>90.458936026</v>
      </c>
    </row>
    <row r="289" customFormat="false" ht="12.8" hidden="false" customHeight="false" outlineLevel="0" collapsed="false">
      <c r="A289" s="43" t="s">
        <v>135</v>
      </c>
      <c r="B289" s="40" t="n">
        <v>42.4484337816</v>
      </c>
      <c r="C289" s="40" t="n">
        <v>89.5077001153</v>
      </c>
    </row>
    <row r="290" customFormat="false" ht="12.8" hidden="false" customHeight="false" outlineLevel="0" collapsed="false">
      <c r="A290" s="43" t="s">
        <v>135</v>
      </c>
      <c r="B290" s="40" t="n">
        <v>42.7040363241</v>
      </c>
      <c r="C290" s="40" t="n">
        <v>90.4426288607</v>
      </c>
    </row>
    <row r="291" customFormat="false" ht="12.8" hidden="false" customHeight="false" outlineLevel="0" collapsed="false">
      <c r="A291" s="43" t="s">
        <v>135</v>
      </c>
      <c r="B291" s="40" t="n">
        <v>32.3789386326</v>
      </c>
      <c r="C291" s="40" t="n">
        <v>90.144142631</v>
      </c>
    </row>
    <row r="292" customFormat="false" ht="12.8" hidden="false" customHeight="false" outlineLevel="0" collapsed="false">
      <c r="A292" s="43" t="s">
        <v>135</v>
      </c>
      <c r="B292" s="40" t="n">
        <v>32.5307027362</v>
      </c>
      <c r="C292" s="40" t="n">
        <v>70.1573965085</v>
      </c>
    </row>
    <row r="293" customFormat="false" ht="12.8" hidden="false" customHeight="false" outlineLevel="0" collapsed="false">
      <c r="A293" s="43" t="s">
        <v>135</v>
      </c>
      <c r="B293" s="40" t="n">
        <v>33.3652644305</v>
      </c>
      <c r="C293" s="40" t="n">
        <v>70.4593354392</v>
      </c>
    </row>
    <row r="294" customFormat="false" ht="12.8" hidden="false" customHeight="false" outlineLevel="0" collapsed="false">
      <c r="A294" s="43" t="s">
        <v>135</v>
      </c>
      <c r="B294" s="40" t="n">
        <v>32.6560991775</v>
      </c>
      <c r="C294" s="40" t="n">
        <v>70.0510704992</v>
      </c>
    </row>
    <row r="295" customFormat="false" ht="12.8" hidden="false" customHeight="false" outlineLevel="0" collapsed="false">
      <c r="A295" s="43" t="s">
        <v>135</v>
      </c>
      <c r="B295" s="40" t="n">
        <v>22.9550932697</v>
      </c>
      <c r="C295" s="40" t="n">
        <v>70.4268951523</v>
      </c>
    </row>
    <row r="296" customFormat="false" ht="12.8" hidden="false" customHeight="false" outlineLevel="0" collapsed="false">
      <c r="A296" s="43" t="s">
        <v>135</v>
      </c>
      <c r="B296" s="40" t="n">
        <v>27.1498436318</v>
      </c>
      <c r="C296" s="40" t="n">
        <v>70.2108058428</v>
      </c>
    </row>
    <row r="297" customFormat="false" ht="12.8" hidden="false" customHeight="false" outlineLevel="0" collapsed="false">
      <c r="A297" s="43" t="s">
        <v>135</v>
      </c>
      <c r="B297" s="40" t="n">
        <v>26.1669092779</v>
      </c>
      <c r="C297" s="40" t="n">
        <v>70.5003151212</v>
      </c>
    </row>
    <row r="298" customFormat="false" ht="12.8" hidden="false" customHeight="false" outlineLevel="0" collapsed="false">
      <c r="A298" s="43" t="s">
        <v>135</v>
      </c>
      <c r="B298" s="40" t="n">
        <v>26.3314570795</v>
      </c>
      <c r="C298" s="40" t="n">
        <v>50.494556525</v>
      </c>
    </row>
    <row r="299" customFormat="false" ht="12.8" hidden="false" customHeight="false" outlineLevel="0" collapsed="false">
      <c r="A299" s="43" t="s">
        <v>135</v>
      </c>
      <c r="B299" s="40" t="n">
        <v>22.0037091415</v>
      </c>
      <c r="C299" s="40" t="n">
        <v>50.4994401238</v>
      </c>
    </row>
    <row r="300" customFormat="false" ht="12.8" hidden="false" customHeight="false" outlineLevel="0" collapsed="false">
      <c r="A300" s="43" t="s">
        <v>135</v>
      </c>
      <c r="B300" s="40" t="n">
        <v>23.2847479782</v>
      </c>
      <c r="C300" s="40" t="n">
        <v>50.4743528321</v>
      </c>
    </row>
    <row r="301" customFormat="false" ht="12.8" hidden="false" customHeight="false" outlineLevel="0" collapsed="false">
      <c r="A301" s="43" t="s">
        <v>135</v>
      </c>
      <c r="B301" s="40" t="n">
        <v>27.6340383923</v>
      </c>
      <c r="C301" s="40" t="n">
        <v>50.5036668574</v>
      </c>
    </row>
    <row r="302" customFormat="false" ht="12.8" hidden="false" customHeight="false" outlineLevel="0" collapsed="false">
      <c r="A302" s="43" t="s">
        <v>135</v>
      </c>
      <c r="B302" s="40" t="n">
        <v>32.0371080007</v>
      </c>
      <c r="C302" s="40" t="n">
        <v>50.5000661229</v>
      </c>
    </row>
    <row r="303" customFormat="false" ht="12.8" hidden="false" customHeight="false" outlineLevel="0" collapsed="false">
      <c r="A303" s="43" t="s">
        <v>135</v>
      </c>
      <c r="B303" s="40" t="n">
        <v>29.3365106528</v>
      </c>
      <c r="C303" s="40" t="n">
        <v>50.461893969</v>
      </c>
    </row>
    <row r="304" customFormat="false" ht="12.8" hidden="false" customHeight="false" outlineLevel="0" collapsed="false">
      <c r="A304" s="43" t="s">
        <v>135</v>
      </c>
      <c r="B304" s="40" t="n">
        <v>40.816953133</v>
      </c>
      <c r="C304" s="40" t="n">
        <v>50.4877601957</v>
      </c>
    </row>
    <row r="305" customFormat="false" ht="12.8" hidden="false" customHeight="false" outlineLevel="0" collapsed="false">
      <c r="A305" s="43" t="s">
        <v>135</v>
      </c>
      <c r="B305" s="40" t="n">
        <v>42.7390751173</v>
      </c>
      <c r="C305" s="40" t="n">
        <v>50.483155992</v>
      </c>
    </row>
    <row r="306" customFormat="false" ht="12.8" hidden="false" customHeight="false" outlineLevel="0" collapsed="false">
      <c r="A306" s="43" t="s">
        <v>135</v>
      </c>
      <c r="B306" s="40" t="n">
        <v>51.8678937691</v>
      </c>
      <c r="C306" s="40" t="n">
        <v>50.4932732621</v>
      </c>
    </row>
    <row r="307" customFormat="false" ht="12.8" hidden="false" customHeight="false" outlineLevel="0" collapsed="false">
      <c r="A307" s="43" t="s">
        <v>135</v>
      </c>
      <c r="B307" s="40" t="n">
        <v>43.3710018924</v>
      </c>
      <c r="C307" s="40" t="n">
        <v>50.5008373234</v>
      </c>
    </row>
    <row r="308" customFormat="false" ht="12.8" hidden="false" customHeight="false" outlineLevel="0" collapsed="false">
      <c r="A308" s="43" t="s">
        <v>135</v>
      </c>
      <c r="B308" s="40" t="n">
        <v>53.0427983006</v>
      </c>
      <c r="C308" s="40" t="n">
        <v>50.4875038691</v>
      </c>
    </row>
    <row r="309" customFormat="false" ht="12.8" hidden="false" customHeight="false" outlineLevel="0" collapsed="false">
      <c r="A309" s="43" t="s">
        <v>135</v>
      </c>
      <c r="B309" s="40" t="n">
        <v>56.6189102967</v>
      </c>
      <c r="C309" s="40" t="n">
        <v>50.5033740178</v>
      </c>
    </row>
    <row r="310" customFormat="false" ht="12.8" hidden="false" customHeight="false" outlineLevel="0" collapsed="false">
      <c r="A310" s="43" t="s">
        <v>135</v>
      </c>
      <c r="B310" s="40" t="n">
        <v>70.568289819</v>
      </c>
      <c r="C310" s="40" t="n">
        <v>50.4962361243</v>
      </c>
    </row>
    <row r="311" customFormat="false" ht="12.8" hidden="false" customHeight="false" outlineLevel="0" collapsed="false">
      <c r="A311" s="43" t="s">
        <v>135</v>
      </c>
      <c r="B311" s="40" t="n">
        <v>67.870887292</v>
      </c>
      <c r="C311" s="40" t="n">
        <v>70.0680261345</v>
      </c>
    </row>
    <row r="312" customFormat="false" ht="12.8" hidden="false" customHeight="false" outlineLevel="0" collapsed="false">
      <c r="A312" s="43" t="s">
        <v>135</v>
      </c>
      <c r="B312" s="40" t="n">
        <v>58.8215465891</v>
      </c>
      <c r="C312" s="40" t="n">
        <v>70.4557817483</v>
      </c>
    </row>
    <row r="313" customFormat="false" ht="12.8" hidden="false" customHeight="false" outlineLevel="0" collapsed="false">
      <c r="A313" s="43" t="s">
        <v>135</v>
      </c>
      <c r="B313" s="40" t="n">
        <v>60.1869278445</v>
      </c>
      <c r="C313" s="40" t="n">
        <v>70.4835512458</v>
      </c>
    </row>
    <row r="314" customFormat="false" ht="12.8" hidden="false" customHeight="false" outlineLevel="0" collapsed="false">
      <c r="A314" s="43" t="s">
        <v>135</v>
      </c>
      <c r="B314" s="40" t="n">
        <v>59.4355174849</v>
      </c>
      <c r="C314" s="40" t="n">
        <v>50.4206326073</v>
      </c>
    </row>
    <row r="315" customFormat="false" ht="12.8" hidden="false" customHeight="false" outlineLevel="0" collapsed="false">
      <c r="A315" s="43" t="s">
        <v>135</v>
      </c>
      <c r="B315" s="40" t="n">
        <v>49.5858434795</v>
      </c>
      <c r="C315" s="40" t="n">
        <v>50.4349813825</v>
      </c>
    </row>
    <row r="316" customFormat="false" ht="12.8" hidden="false" customHeight="false" outlineLevel="0" collapsed="false">
      <c r="A316" s="43" t="s">
        <v>135</v>
      </c>
      <c r="B316" s="40" t="n">
        <v>41.7797417848</v>
      </c>
      <c r="C316" s="40" t="n">
        <v>50.4706422808</v>
      </c>
    </row>
    <row r="317" customFormat="false" ht="12.8" hidden="false" customHeight="false" outlineLevel="0" collapsed="false">
      <c r="A317" s="43" t="s">
        <v>135</v>
      </c>
      <c r="B317" s="40" t="n">
        <v>46.1276863394</v>
      </c>
      <c r="C317" s="40" t="n">
        <v>30.4494107792</v>
      </c>
    </row>
    <row r="318" customFormat="false" ht="12.8" hidden="false" customHeight="false" outlineLevel="0" collapsed="false">
      <c r="A318" s="43" t="s">
        <v>135</v>
      </c>
      <c r="B318" s="40" t="n">
        <v>38.0337837705</v>
      </c>
      <c r="C318" s="40" t="n">
        <v>50.4908995189</v>
      </c>
    </row>
    <row r="319" customFormat="false" ht="12.8" hidden="false" customHeight="false" outlineLevel="0" collapsed="false">
      <c r="A319" s="43" t="s">
        <v>135</v>
      </c>
      <c r="B319" s="40" t="n">
        <v>44.5468412844</v>
      </c>
      <c r="C319" s="40" t="n">
        <v>50.4159133758</v>
      </c>
    </row>
    <row r="320" customFormat="false" ht="12.8" hidden="false" customHeight="false" outlineLevel="0" collapsed="false">
      <c r="A320" s="43" t="s">
        <v>135</v>
      </c>
      <c r="B320" s="40" t="n">
        <v>46.2381175975</v>
      </c>
      <c r="C320" s="40" t="n">
        <v>30.4956129408</v>
      </c>
    </row>
    <row r="321" customFormat="false" ht="12.8" hidden="false" customHeight="false" outlineLevel="0" collapsed="false">
      <c r="A321" s="43" t="s">
        <v>135</v>
      </c>
      <c r="B321" s="40" t="n">
        <v>49.7397453317</v>
      </c>
      <c r="C321" s="40" t="n">
        <v>30.4727248868</v>
      </c>
    </row>
    <row r="322" customFormat="false" ht="12.8" hidden="false" customHeight="false" outlineLevel="0" collapsed="false">
      <c r="A322" s="43" t="s">
        <v>135</v>
      </c>
      <c r="B322" s="40" t="n">
        <v>39.1102518936</v>
      </c>
      <c r="C322" s="40" t="n">
        <v>30.4786951789</v>
      </c>
    </row>
    <row r="323" customFormat="false" ht="12.8" hidden="false" customHeight="false" outlineLevel="0" collapsed="false">
      <c r="A323" s="43" t="s">
        <v>135</v>
      </c>
      <c r="B323" s="40" t="n">
        <v>39.1428377913</v>
      </c>
      <c r="C323" s="40" t="n">
        <v>30.7928559394</v>
      </c>
    </row>
    <row r="324" customFormat="false" ht="12.8" hidden="false" customHeight="false" outlineLevel="0" collapsed="false">
      <c r="A324" s="43" t="s">
        <v>135</v>
      </c>
      <c r="B324" s="40" t="n">
        <v>34.6254702671</v>
      </c>
      <c r="C324" s="40" t="n">
        <v>30.4997410297</v>
      </c>
    </row>
    <row r="325" customFormat="false" ht="12.8" hidden="false" customHeight="false" outlineLevel="0" collapsed="false">
      <c r="A325" s="43" t="s">
        <v>135</v>
      </c>
      <c r="B325" s="40" t="n">
        <v>34.7542074707</v>
      </c>
      <c r="C325" s="40" t="n">
        <v>30.4958650002</v>
      </c>
    </row>
    <row r="326" customFormat="false" ht="12.8" hidden="false" customHeight="false" outlineLevel="0" collapsed="false">
      <c r="A326" s="43" t="s">
        <v>135</v>
      </c>
      <c r="B326" s="40" t="n">
        <v>36.7537002386</v>
      </c>
      <c r="C326" s="40" t="n">
        <v>50.5293043035</v>
      </c>
    </row>
    <row r="327" customFormat="false" ht="12.8" hidden="false" customHeight="false" outlineLevel="0" collapsed="false">
      <c r="A327" s="43" t="s">
        <v>135</v>
      </c>
      <c r="B327" s="40" t="n">
        <v>37.0193512929</v>
      </c>
      <c r="C327" s="40" t="n">
        <v>50.4926666972</v>
      </c>
    </row>
    <row r="328" customFormat="false" ht="12.8" hidden="false" customHeight="false" outlineLevel="0" collapsed="false">
      <c r="A328" s="43" t="s">
        <v>135</v>
      </c>
      <c r="B328" s="40" t="n">
        <v>41.4171152753</v>
      </c>
      <c r="C328" s="40" t="n">
        <v>50.4697734181</v>
      </c>
    </row>
    <row r="329" customFormat="false" ht="12.8" hidden="false" customHeight="false" outlineLevel="0" collapsed="false">
      <c r="A329" s="43" t="s">
        <v>135</v>
      </c>
      <c r="B329" s="40" t="n">
        <v>22.8171074784</v>
      </c>
      <c r="C329" s="40" t="n">
        <v>30.4360403387</v>
      </c>
    </row>
    <row r="330" customFormat="false" ht="12.8" hidden="false" customHeight="false" outlineLevel="0" collapsed="false">
      <c r="A330" s="43" t="s">
        <v>135</v>
      </c>
      <c r="B330" s="40" t="n">
        <v>34.800701463</v>
      </c>
      <c r="C330" s="40" t="n">
        <v>30.4979313851</v>
      </c>
    </row>
    <row r="331" customFormat="false" ht="12.8" hidden="false" customHeight="false" outlineLevel="0" collapsed="false">
      <c r="A331" s="43" t="s">
        <v>135</v>
      </c>
      <c r="B331" s="40" t="n">
        <v>27.8918897953</v>
      </c>
      <c r="C331" s="40" t="n">
        <v>30.4849702595</v>
      </c>
    </row>
    <row r="332" customFormat="false" ht="12.8" hidden="false" customHeight="false" outlineLevel="0" collapsed="false">
      <c r="A332" s="43" t="s">
        <v>135</v>
      </c>
      <c r="B332" s="40" t="n">
        <v>32.8706391587</v>
      </c>
      <c r="C332" s="40" t="n">
        <v>30.5023417488</v>
      </c>
    </row>
    <row r="333" customFormat="false" ht="12.8" hidden="false" customHeight="false" outlineLevel="0" collapsed="false">
      <c r="A333" s="43" t="s">
        <v>135</v>
      </c>
      <c r="B333" s="40" t="n">
        <v>37.7940494081</v>
      </c>
      <c r="C333" s="40" t="n">
        <v>30.4926383364</v>
      </c>
    </row>
    <row r="334" customFormat="false" ht="12.8" hidden="false" customHeight="false" outlineLevel="0" collapsed="false">
      <c r="A334" s="43" t="s">
        <v>135</v>
      </c>
      <c r="B334" s="40" t="n">
        <v>35.6673163042</v>
      </c>
      <c r="C334" s="40" t="n">
        <v>30.522035054</v>
      </c>
    </row>
    <row r="335" customFormat="false" ht="12.8" hidden="false" customHeight="false" outlineLevel="0" collapsed="false">
      <c r="A335" s="43" t="s">
        <v>135</v>
      </c>
      <c r="B335" s="40" t="n">
        <v>48.4422995026</v>
      </c>
      <c r="C335" s="40" t="n">
        <v>30.5017227753</v>
      </c>
    </row>
    <row r="336" customFormat="false" ht="12.8" hidden="false" customHeight="false" outlineLevel="0" collapsed="false">
      <c r="A336" s="43" t="s">
        <v>135</v>
      </c>
      <c r="B336" s="40" t="n">
        <v>58.6693732631</v>
      </c>
      <c r="C336" s="40" t="n">
        <v>30.5068378948</v>
      </c>
    </row>
    <row r="337" customFormat="false" ht="12.8" hidden="false" customHeight="false" outlineLevel="0" collapsed="false">
      <c r="A337" s="43" t="s">
        <v>135</v>
      </c>
      <c r="B337" s="40" t="n">
        <v>47.9169554375</v>
      </c>
      <c r="C337" s="40" t="n">
        <v>30.4867257545</v>
      </c>
    </row>
    <row r="338" customFormat="false" ht="12.8" hidden="false" customHeight="false" outlineLevel="0" collapsed="false">
      <c r="A338" s="43" t="s">
        <v>135</v>
      </c>
      <c r="B338" s="40" t="n">
        <v>51.8941663939</v>
      </c>
      <c r="C338" s="40" t="n">
        <v>30.494755684</v>
      </c>
    </row>
    <row r="339" customFormat="false" ht="12.8" hidden="false" customHeight="false" outlineLevel="0" collapsed="false">
      <c r="A339" s="43" t="s">
        <v>135</v>
      </c>
      <c r="B339" s="40" t="n">
        <v>51.7490891643</v>
      </c>
      <c r="C339" s="40" t="n">
        <v>30.4729933399</v>
      </c>
    </row>
    <row r="340" customFormat="false" ht="12.8" hidden="false" customHeight="false" outlineLevel="0" collapsed="false">
      <c r="A340" s="43" t="s">
        <v>135</v>
      </c>
      <c r="B340" s="40" t="n">
        <v>58.2465530013</v>
      </c>
      <c r="C340" s="40" t="n">
        <v>50.4428744949</v>
      </c>
    </row>
    <row r="341" customFormat="false" ht="12.8" hidden="false" customHeight="false" outlineLevel="0" collapsed="false">
      <c r="A341" s="43" t="s">
        <v>135</v>
      </c>
      <c r="B341" s="40" t="n">
        <v>57.3106968674</v>
      </c>
      <c r="C341" s="40" t="n">
        <v>50.4825132895</v>
      </c>
    </row>
    <row r="342" customFormat="false" ht="12.8" hidden="false" customHeight="false" outlineLevel="0" collapsed="false">
      <c r="A342" s="43" t="s">
        <v>135</v>
      </c>
      <c r="B342" s="40" t="n">
        <v>67.9680481127</v>
      </c>
      <c r="C342" s="40" t="n">
        <v>50.4521589097</v>
      </c>
    </row>
    <row r="343" customFormat="false" ht="12.8" hidden="false" customHeight="false" outlineLevel="0" collapsed="false">
      <c r="A343" s="43" t="s">
        <v>135</v>
      </c>
      <c r="B343" s="40" t="n">
        <v>65.9493192681</v>
      </c>
      <c r="C343" s="40" t="n">
        <v>50.494240794</v>
      </c>
    </row>
    <row r="344" customFormat="false" ht="12.8" hidden="false" customHeight="false" outlineLevel="0" collapsed="false">
      <c r="A344" s="43" t="s">
        <v>135</v>
      </c>
      <c r="B344" s="40" t="n">
        <v>55.7470928102</v>
      </c>
      <c r="C344" s="40" t="n">
        <v>50.4789748003</v>
      </c>
    </row>
    <row r="345" customFormat="false" ht="12.8" hidden="false" customHeight="false" outlineLevel="0" collapsed="false">
      <c r="A345" s="43" t="s">
        <v>135</v>
      </c>
      <c r="B345" s="40" t="n">
        <v>68.4030100436</v>
      </c>
      <c r="C345" s="40" t="n">
        <v>50.4986272318</v>
      </c>
    </row>
    <row r="346" customFormat="false" ht="12.8" hidden="false" customHeight="false" outlineLevel="0" collapsed="false">
      <c r="A346" s="43" t="s">
        <v>135</v>
      </c>
      <c r="B346" s="40" t="n">
        <v>76.696465628</v>
      </c>
      <c r="C346" s="40" t="n">
        <v>50.4938305609</v>
      </c>
    </row>
    <row r="347" customFormat="false" ht="12.8" hidden="false" customHeight="false" outlineLevel="0" collapsed="false">
      <c r="A347" s="43" t="s">
        <v>135</v>
      </c>
      <c r="B347" s="40" t="n">
        <v>67.2148371159</v>
      </c>
      <c r="C347" s="40" t="n">
        <v>70.2600284356</v>
      </c>
    </row>
    <row r="348" customFormat="false" ht="12.8" hidden="false" customHeight="false" outlineLevel="0" collapsed="false">
      <c r="A348" s="43" t="s">
        <v>135</v>
      </c>
      <c r="B348" s="40" t="n">
        <v>72.3020057291</v>
      </c>
      <c r="C348" s="40" t="n">
        <v>70.2204373812</v>
      </c>
    </row>
    <row r="349" customFormat="false" ht="12.8" hidden="false" customHeight="false" outlineLevel="0" collapsed="false">
      <c r="A349" s="43" t="s">
        <v>135</v>
      </c>
      <c r="B349" s="40" t="n">
        <v>66.7632573944</v>
      </c>
      <c r="C349" s="40" t="n">
        <v>70.4738617113</v>
      </c>
    </row>
    <row r="350" customFormat="false" ht="12.8" hidden="false" customHeight="false" outlineLevel="0" collapsed="false">
      <c r="A350" s="43" t="s">
        <v>135</v>
      </c>
      <c r="B350" s="40" t="n">
        <v>51.6803004439</v>
      </c>
      <c r="C350" s="40" t="n">
        <v>89.9970275485</v>
      </c>
    </row>
    <row r="351" customFormat="false" ht="12.8" hidden="false" customHeight="false" outlineLevel="0" collapsed="false">
      <c r="A351" s="43" t="s">
        <v>135</v>
      </c>
      <c r="B351" s="40" t="n">
        <v>53.0965573571</v>
      </c>
      <c r="C351" s="40" t="n">
        <v>89.540243712</v>
      </c>
    </row>
    <row r="352" customFormat="false" ht="12.8" hidden="false" customHeight="false" outlineLevel="0" collapsed="false">
      <c r="A352" s="43" t="s">
        <v>135</v>
      </c>
      <c r="B352" s="40" t="n">
        <v>42.2422929389</v>
      </c>
      <c r="C352" s="40" t="n">
        <v>89.7085785936</v>
      </c>
    </row>
    <row r="353" customFormat="false" ht="12.8" hidden="false" customHeight="false" outlineLevel="0" collapsed="false">
      <c r="A353" s="43" t="s">
        <v>135</v>
      </c>
      <c r="B353" s="40" t="n">
        <v>56.2338756577</v>
      </c>
      <c r="C353" s="40" t="n">
        <v>89.635308157</v>
      </c>
    </row>
    <row r="354" customFormat="false" ht="12.8" hidden="false" customHeight="false" outlineLevel="0" collapsed="false">
      <c r="A354" s="43" t="s">
        <v>135</v>
      </c>
      <c r="B354" s="40" t="n">
        <v>54.6809865825</v>
      </c>
      <c r="C354" s="40" t="n">
        <v>89.9645994589</v>
      </c>
    </row>
    <row r="355" customFormat="false" ht="12.8" hidden="false" customHeight="false" outlineLevel="0" collapsed="false">
      <c r="A355" s="43" t="s">
        <v>135</v>
      </c>
      <c r="B355" s="40" t="n">
        <v>57.9026866088</v>
      </c>
      <c r="C355" s="40" t="n">
        <v>89.6184017294</v>
      </c>
    </row>
    <row r="356" customFormat="false" ht="12.8" hidden="false" customHeight="false" outlineLevel="0" collapsed="false">
      <c r="A356" s="43" t="s">
        <v>135</v>
      </c>
      <c r="B356" s="40" t="n">
        <v>51.8202625467</v>
      </c>
      <c r="C356" s="40" t="n">
        <v>89.8341303987</v>
      </c>
    </row>
    <row r="357" customFormat="false" ht="12.8" hidden="false" customHeight="false" outlineLevel="0" collapsed="false">
      <c r="A357" s="43" t="s">
        <v>135</v>
      </c>
      <c r="B357" s="40" t="n">
        <v>56.8283953362</v>
      </c>
      <c r="C357" s="40" t="n">
        <v>89.5836647251</v>
      </c>
    </row>
    <row r="358" customFormat="false" ht="12.8" hidden="false" customHeight="false" outlineLevel="0" collapsed="false">
      <c r="A358" s="43" t="s">
        <v>135</v>
      </c>
      <c r="B358" s="40" t="n">
        <v>58.2722785867</v>
      </c>
      <c r="C358" s="40" t="n">
        <v>69.9002729578</v>
      </c>
    </row>
    <row r="359" customFormat="false" ht="12.8" hidden="false" customHeight="false" outlineLevel="0" collapsed="false">
      <c r="A359" s="43" t="s">
        <v>135</v>
      </c>
      <c r="B359" s="40" t="n">
        <v>51.8281274487</v>
      </c>
      <c r="C359" s="40" t="n">
        <v>70.3526492053</v>
      </c>
    </row>
    <row r="360" customFormat="false" ht="12.8" hidden="false" customHeight="false" outlineLevel="0" collapsed="false">
      <c r="A360" s="43" t="s">
        <v>135</v>
      </c>
      <c r="B360" s="40" t="n">
        <v>44.8499842618</v>
      </c>
      <c r="C360" s="40" t="n">
        <v>70.3952029719</v>
      </c>
    </row>
    <row r="361" customFormat="false" ht="12.8" hidden="false" customHeight="false" outlineLevel="0" collapsed="false">
      <c r="A361" s="43" t="s">
        <v>135</v>
      </c>
      <c r="B361" s="40" t="n">
        <v>24.2703823928</v>
      </c>
      <c r="C361" s="40" t="n">
        <v>50.4855676918</v>
      </c>
    </row>
    <row r="362" customFormat="false" ht="12.8" hidden="false" customHeight="false" outlineLevel="0" collapsed="false">
      <c r="A362" s="43" t="s">
        <v>135</v>
      </c>
      <c r="B362" s="40" t="n">
        <v>34.7424714403</v>
      </c>
      <c r="C362" s="40" t="n">
        <v>70.3399348879</v>
      </c>
    </row>
    <row r="363" customFormat="false" ht="12.8" hidden="false" customHeight="false" outlineLevel="0" collapsed="false">
      <c r="A363" s="43" t="s">
        <v>135</v>
      </c>
      <c r="B363" s="40" t="n">
        <v>37.7993149267</v>
      </c>
      <c r="C363" s="40" t="n">
        <v>70.4695358763</v>
      </c>
    </row>
    <row r="364" customFormat="false" ht="12.8" hidden="false" customHeight="false" outlineLevel="0" collapsed="false">
      <c r="A364" s="43" t="s">
        <v>135</v>
      </c>
      <c r="B364" s="40" t="n">
        <v>49.7869410649</v>
      </c>
      <c r="C364" s="40" t="n">
        <v>89.6580469945</v>
      </c>
    </row>
    <row r="365" customFormat="false" ht="12.8" hidden="false" customHeight="false" outlineLevel="0" collapsed="false">
      <c r="A365" s="43" t="s">
        <v>135</v>
      </c>
      <c r="B365" s="40" t="n">
        <v>59.751497414</v>
      </c>
      <c r="C365" s="40" t="n">
        <v>89.7319325216</v>
      </c>
    </row>
    <row r="366" customFormat="false" ht="12.8" hidden="false" customHeight="false" outlineLevel="0" collapsed="false">
      <c r="A366" s="43" t="s">
        <v>135</v>
      </c>
      <c r="B366" s="40" t="n">
        <v>64.7747992444</v>
      </c>
      <c r="C366" s="40" t="n">
        <v>90.132316736</v>
      </c>
    </row>
    <row r="367" customFormat="false" ht="12.8" hidden="false" customHeight="false" outlineLevel="0" collapsed="false">
      <c r="A367" s="43" t="s">
        <v>135</v>
      </c>
      <c r="B367" s="40" t="n">
        <v>70.8444476004</v>
      </c>
      <c r="C367" s="40" t="n">
        <v>89.9242090159</v>
      </c>
    </row>
    <row r="368" customFormat="false" ht="12.8" hidden="false" customHeight="false" outlineLevel="0" collapsed="false">
      <c r="A368" s="43" t="s">
        <v>135</v>
      </c>
      <c r="B368" s="40" t="n">
        <v>70.6059455116</v>
      </c>
      <c r="C368" s="40" t="n">
        <v>90.042061963</v>
      </c>
    </row>
    <row r="369" customFormat="false" ht="12.8" hidden="false" customHeight="false" outlineLevel="0" collapsed="false">
      <c r="A369" s="43" t="s">
        <v>135</v>
      </c>
      <c r="B369" s="40" t="n">
        <v>78.6424883907</v>
      </c>
      <c r="C369" s="40" t="n">
        <v>89.5512032307</v>
      </c>
    </row>
    <row r="370" customFormat="false" ht="12.8" hidden="false" customHeight="false" outlineLevel="0" collapsed="false">
      <c r="A370" s="43" t="s">
        <v>135</v>
      </c>
      <c r="B370" s="40" t="n">
        <v>70.810692254</v>
      </c>
      <c r="C370" s="40" t="n">
        <v>89.5926540118</v>
      </c>
    </row>
    <row r="371" customFormat="false" ht="12.8" hidden="false" customHeight="false" outlineLevel="0" collapsed="false">
      <c r="A371" s="43" t="s">
        <v>135</v>
      </c>
      <c r="B371" s="40" t="n">
        <v>66.7699466213</v>
      </c>
      <c r="C371" s="40" t="n">
        <v>70.4233752108</v>
      </c>
    </row>
    <row r="372" customFormat="false" ht="12.8" hidden="false" customHeight="false" outlineLevel="0" collapsed="false">
      <c r="A372" s="43" t="s">
        <v>135</v>
      </c>
      <c r="B372" s="40" t="n">
        <v>73.3363681612</v>
      </c>
      <c r="C372" s="40" t="n">
        <v>70.3169271705</v>
      </c>
    </row>
    <row r="373" customFormat="false" ht="12.8" hidden="false" customHeight="false" outlineLevel="0" collapsed="false">
      <c r="A373" s="43" t="s">
        <v>135</v>
      </c>
      <c r="B373" s="40" t="n">
        <v>73.1051481627</v>
      </c>
      <c r="C373" s="40" t="n">
        <v>70.300511881</v>
      </c>
    </row>
    <row r="374" customFormat="false" ht="12.8" hidden="false" customHeight="false" outlineLevel="0" collapsed="false">
      <c r="A374" s="43" t="s">
        <v>135</v>
      </c>
      <c r="B374" s="40" t="n">
        <v>74.6782541432</v>
      </c>
      <c r="C374" s="40" t="n">
        <v>70.4453141903</v>
      </c>
    </row>
    <row r="375" customFormat="false" ht="12.8" hidden="false" customHeight="false" outlineLevel="0" collapsed="false">
      <c r="A375" s="43" t="s">
        <v>135</v>
      </c>
      <c r="B375" s="40" t="n">
        <v>80.240250951</v>
      </c>
      <c r="C375" s="40" t="n">
        <v>70.3543089613</v>
      </c>
    </row>
    <row r="376" customFormat="false" ht="12.8" hidden="false" customHeight="false" outlineLevel="0" collapsed="false">
      <c r="A376" s="43" t="s">
        <v>135</v>
      </c>
      <c r="B376" s="40" t="n">
        <v>70.9468490729</v>
      </c>
      <c r="C376" s="40" t="n">
        <v>50.4727017878</v>
      </c>
    </row>
    <row r="377" customFormat="false" ht="12.8" hidden="false" customHeight="false" outlineLevel="0" collapsed="false">
      <c r="A377" s="43" t="s">
        <v>135</v>
      </c>
      <c r="B377" s="40" t="n">
        <v>88.6626638086</v>
      </c>
      <c r="C377" s="40" t="n">
        <v>50.4553260208</v>
      </c>
    </row>
    <row r="378" customFormat="false" ht="12.8" hidden="false" customHeight="false" outlineLevel="0" collapsed="false">
      <c r="A378" s="43" t="s">
        <v>135</v>
      </c>
      <c r="B378" s="40" t="n">
        <v>84.405952832</v>
      </c>
      <c r="C378" s="40" t="n">
        <v>50.4948658866</v>
      </c>
    </row>
    <row r="379" customFormat="false" ht="12.8" hidden="false" customHeight="false" outlineLevel="0" collapsed="false">
      <c r="A379" s="43" t="s">
        <v>135</v>
      </c>
      <c r="B379" s="40" t="n">
        <v>75.9871047068</v>
      </c>
      <c r="C379" s="40" t="n">
        <v>50.4919669557</v>
      </c>
    </row>
    <row r="380" customFormat="false" ht="12.8" hidden="false" customHeight="false" outlineLevel="0" collapsed="false">
      <c r="A380" s="43" t="s">
        <v>135</v>
      </c>
      <c r="B380" s="40" t="n">
        <v>91.1120854191</v>
      </c>
      <c r="C380" s="40" t="n">
        <v>50.489389393</v>
      </c>
    </row>
    <row r="381" customFormat="false" ht="12.8" hidden="false" customHeight="false" outlineLevel="0" collapsed="false">
      <c r="A381" s="43" t="s">
        <v>135</v>
      </c>
      <c r="B381" s="40" t="n">
        <v>98.2881232748</v>
      </c>
      <c r="C381" s="40" t="n">
        <v>30.6039193718999</v>
      </c>
    </row>
    <row r="382" customFormat="false" ht="12.8" hidden="false" customHeight="false" outlineLevel="0" collapsed="false">
      <c r="A382" s="43" t="s">
        <v>135</v>
      </c>
      <c r="B382" s="40" t="n">
        <v>95.0652748396</v>
      </c>
      <c r="C382" s="40" t="n">
        <v>30.5004028652</v>
      </c>
    </row>
    <row r="383" customFormat="false" ht="12.8" hidden="false" customHeight="false" outlineLevel="0" collapsed="false">
      <c r="A383" s="43" t="s">
        <v>135</v>
      </c>
      <c r="B383" s="40" t="n">
        <v>95.2492339568</v>
      </c>
      <c r="C383" s="40" t="n">
        <v>30.4594542144</v>
      </c>
    </row>
    <row r="384" customFormat="false" ht="12.8" hidden="false" customHeight="false" outlineLevel="0" collapsed="false">
      <c r="A384" s="43" t="s">
        <v>135</v>
      </c>
      <c r="B384" s="40" t="n">
        <v>49.6561262881</v>
      </c>
      <c r="C384" s="40" t="n">
        <v>50.4313198677</v>
      </c>
    </row>
    <row r="385" customFormat="false" ht="12.8" hidden="false" customHeight="false" outlineLevel="0" collapsed="false">
      <c r="A385" s="43" t="s">
        <v>135</v>
      </c>
      <c r="B385" s="40" t="n">
        <v>63.0186009279</v>
      </c>
      <c r="C385" s="40" t="n">
        <v>30.4925819262</v>
      </c>
    </row>
    <row r="386" customFormat="false" ht="12.8" hidden="false" customHeight="false" outlineLevel="0" collapsed="false">
      <c r="A386" s="43" t="s">
        <v>135</v>
      </c>
      <c r="B386" s="40" t="n">
        <v>70.5382006004</v>
      </c>
      <c r="C386" s="40" t="n">
        <v>30.4835582526</v>
      </c>
    </row>
    <row r="387" customFormat="false" ht="12.8" hidden="false" customHeight="false" outlineLevel="0" collapsed="false">
      <c r="A387" s="43" t="s">
        <v>135</v>
      </c>
      <c r="B387" s="40" t="n">
        <v>70.0868697658</v>
      </c>
      <c r="C387" s="40" t="n">
        <v>30.5100448173</v>
      </c>
    </row>
    <row r="388" customFormat="false" ht="12.8" hidden="false" customHeight="false" outlineLevel="0" collapsed="false">
      <c r="A388" s="43" t="s">
        <v>135</v>
      </c>
      <c r="B388" s="40" t="n">
        <v>62.6856904424</v>
      </c>
      <c r="C388" s="40" t="n">
        <v>30.5464245575</v>
      </c>
    </row>
    <row r="389" customFormat="false" ht="12.8" hidden="false" customHeight="false" outlineLevel="0" collapsed="false">
      <c r="A389" s="43" t="s">
        <v>135</v>
      </c>
      <c r="B389" s="40" t="n">
        <v>69.239417959</v>
      </c>
      <c r="C389" s="40" t="n">
        <v>30.5060052447</v>
      </c>
    </row>
    <row r="390" customFormat="false" ht="12.8" hidden="false" customHeight="false" outlineLevel="0" collapsed="false">
      <c r="A390" s="43" t="s">
        <v>135</v>
      </c>
      <c r="B390" s="40" t="n">
        <v>80.4002336791</v>
      </c>
      <c r="C390" s="40" t="n">
        <v>30.4850063746</v>
      </c>
    </row>
    <row r="391" customFormat="false" ht="12.8" hidden="false" customHeight="false" outlineLevel="0" collapsed="false">
      <c r="A391" s="43" t="s">
        <v>135</v>
      </c>
      <c r="B391" s="40" t="n">
        <v>74.6478782284</v>
      </c>
      <c r="C391" s="40" t="n">
        <v>30.6738628584</v>
      </c>
    </row>
    <row r="392" customFormat="false" ht="12.8" hidden="false" customHeight="false" outlineLevel="0" collapsed="false">
      <c r="A392" s="43" t="s">
        <v>135</v>
      </c>
      <c r="B392" s="40" t="n">
        <v>65.9952727194</v>
      </c>
      <c r="C392" s="40" t="n">
        <v>30.4750241915</v>
      </c>
    </row>
    <row r="393" customFormat="false" ht="12.8" hidden="false" customHeight="false" outlineLevel="0" collapsed="false">
      <c r="A393" s="43" t="s">
        <v>135</v>
      </c>
      <c r="B393" s="40" t="n">
        <v>67.0885590036</v>
      </c>
      <c r="C393" s="40" t="n">
        <v>30.4945239508</v>
      </c>
    </row>
    <row r="394" customFormat="false" ht="12.8" hidden="false" customHeight="false" outlineLevel="0" collapsed="false">
      <c r="A394" s="43" t="s">
        <v>135</v>
      </c>
      <c r="B394" s="40" t="n">
        <v>59.8525770283</v>
      </c>
      <c r="C394" s="40" t="n">
        <v>10.5431877763</v>
      </c>
    </row>
    <row r="395" customFormat="false" ht="12.8" hidden="false" customHeight="false" outlineLevel="0" collapsed="false">
      <c r="A395" s="43" t="s">
        <v>135</v>
      </c>
      <c r="B395" s="40" t="n">
        <v>53.7489900744</v>
      </c>
      <c r="C395" s="40" t="n">
        <v>10.5225745323</v>
      </c>
    </row>
    <row r="396" customFormat="false" ht="12.8" hidden="false" customHeight="false" outlineLevel="0" collapsed="false">
      <c r="A396" s="43" t="s">
        <v>135</v>
      </c>
      <c r="B396" s="40" t="n">
        <v>58.2390955164</v>
      </c>
      <c r="C396" s="40" t="n">
        <v>10.4948990284</v>
      </c>
    </row>
    <row r="397" customFormat="false" ht="12.8" hidden="false" customHeight="false" outlineLevel="0" collapsed="false">
      <c r="A397" s="43" t="s">
        <v>135</v>
      </c>
      <c r="B397" s="40" t="n">
        <v>54.810300495</v>
      </c>
      <c r="C397" s="40" t="n">
        <v>10.7249292845</v>
      </c>
    </row>
    <row r="398" customFormat="false" ht="12.8" hidden="false" customHeight="false" outlineLevel="0" collapsed="false">
      <c r="A398" s="43" t="s">
        <v>135</v>
      </c>
      <c r="B398" s="40" t="n">
        <v>52.9767123211</v>
      </c>
      <c r="C398" s="40" t="n">
        <v>10.859490276</v>
      </c>
    </row>
    <row r="399" customFormat="false" ht="12.8" hidden="false" customHeight="false" outlineLevel="0" collapsed="false">
      <c r="A399" s="43" t="s">
        <v>135</v>
      </c>
      <c r="B399" s="40" t="n">
        <v>52.2038939272</v>
      </c>
      <c r="C399" s="40" t="n">
        <v>10.4956369212</v>
      </c>
    </row>
    <row r="400" customFormat="false" ht="12.8" hidden="false" customHeight="false" outlineLevel="0" collapsed="false">
      <c r="A400" s="43" t="s">
        <v>135</v>
      </c>
      <c r="B400" s="40" t="n">
        <v>50.7451622429</v>
      </c>
      <c r="C400" s="40" t="n">
        <v>10.5249055723</v>
      </c>
    </row>
    <row r="401" customFormat="false" ht="12.8" hidden="false" customHeight="false" outlineLevel="0" collapsed="false">
      <c r="A401" s="43" t="s">
        <v>135</v>
      </c>
      <c r="B401" s="40" t="n">
        <v>42.7131936166</v>
      </c>
      <c r="C401" s="40" t="n">
        <v>10.4875472428</v>
      </c>
    </row>
    <row r="402" customFormat="false" ht="12.8" hidden="false" customHeight="false" outlineLevel="0" collapsed="false">
      <c r="A402" s="43" t="s">
        <v>135</v>
      </c>
      <c r="B402" s="40" t="n">
        <v>45.3172255098</v>
      </c>
      <c r="C402" s="40" t="n">
        <v>10.4958733944</v>
      </c>
    </row>
    <row r="403" customFormat="false" ht="12.8" hidden="false" customHeight="false" outlineLevel="0" collapsed="false">
      <c r="A403" s="43" t="s">
        <v>135</v>
      </c>
      <c r="B403" s="40" t="n">
        <v>53.116915041</v>
      </c>
      <c r="C403" s="40" t="n">
        <v>10.5068605973</v>
      </c>
    </row>
    <row r="404" customFormat="false" ht="12.8" hidden="false" customHeight="false" outlineLevel="0" collapsed="false">
      <c r="A404" s="43" t="s">
        <v>135</v>
      </c>
      <c r="B404" s="40" t="n">
        <v>57.049801823</v>
      </c>
      <c r="C404" s="40" t="n">
        <v>10.5081369414</v>
      </c>
    </row>
    <row r="405" customFormat="false" ht="12.8" hidden="false" customHeight="false" outlineLevel="0" collapsed="false">
      <c r="A405" s="43" t="s">
        <v>135</v>
      </c>
      <c r="B405" s="40" t="n">
        <v>54.8546309465</v>
      </c>
      <c r="C405" s="40" t="n">
        <v>10.4639151924</v>
      </c>
    </row>
    <row r="406" customFormat="false" ht="12.8" hidden="false" customHeight="false" outlineLevel="0" collapsed="false">
      <c r="A406" s="43" t="s">
        <v>135</v>
      </c>
      <c r="B406" s="40" t="n">
        <v>54.9248425638</v>
      </c>
      <c r="C406" s="40" t="n">
        <v>10.498331942</v>
      </c>
    </row>
    <row r="407" customFormat="false" ht="12.8" hidden="false" customHeight="false" outlineLevel="0" collapsed="false">
      <c r="A407" s="43" t="s">
        <v>135</v>
      </c>
      <c r="B407" s="40" t="n">
        <v>63.3095540306</v>
      </c>
      <c r="C407" s="40" t="n">
        <v>10.4888142392</v>
      </c>
    </row>
    <row r="408" customFormat="false" ht="12.8" hidden="false" customHeight="false" outlineLevel="0" collapsed="false">
      <c r="A408" s="43" t="s">
        <v>135</v>
      </c>
      <c r="B408" s="40" t="n">
        <v>49.7494984129</v>
      </c>
      <c r="C408" s="40" t="n">
        <v>10.4858029097</v>
      </c>
    </row>
    <row r="409" customFormat="false" ht="12.8" hidden="false" customHeight="false" outlineLevel="0" collapsed="false">
      <c r="A409" s="43" t="s">
        <v>135</v>
      </c>
      <c r="B409" s="40" t="n">
        <v>41.1693104232</v>
      </c>
      <c r="C409" s="40" t="n">
        <v>10.4973002433</v>
      </c>
    </row>
    <row r="410" customFormat="false" ht="12.8" hidden="false" customHeight="false" outlineLevel="0" collapsed="false">
      <c r="A410" s="43" t="s">
        <v>135</v>
      </c>
      <c r="B410" s="40" t="n">
        <v>46.6883404976</v>
      </c>
      <c r="C410" s="40" t="n">
        <v>10.5075321353</v>
      </c>
    </row>
    <row r="411" customFormat="false" ht="12.8" hidden="false" customHeight="false" outlineLevel="0" collapsed="false">
      <c r="A411" s="43" t="s">
        <v>135</v>
      </c>
      <c r="B411" s="40" t="n">
        <v>52.4189219215</v>
      </c>
      <c r="C411" s="40" t="n">
        <v>10.4959063596</v>
      </c>
    </row>
    <row r="412" customFormat="false" ht="12.8" hidden="false" customHeight="false" outlineLevel="0" collapsed="false">
      <c r="A412" s="43" t="s">
        <v>135</v>
      </c>
      <c r="B412" s="40" t="n">
        <v>50.8784883796</v>
      </c>
      <c r="C412" s="40" t="n">
        <v>10.5030898746</v>
      </c>
    </row>
    <row r="413" customFormat="false" ht="12.8" hidden="false" customHeight="false" outlineLevel="0" collapsed="false">
      <c r="A413" s="43" t="s">
        <v>135</v>
      </c>
      <c r="B413" s="40" t="n">
        <v>57.0533061394</v>
      </c>
      <c r="C413" s="40" t="n">
        <v>10.5140692392</v>
      </c>
    </row>
    <row r="414" customFormat="false" ht="12.8" hidden="false" customHeight="false" outlineLevel="0" collapsed="false">
      <c r="A414" s="43" t="s">
        <v>135</v>
      </c>
      <c r="B414" s="40" t="n">
        <v>70.7864511597</v>
      </c>
      <c r="C414" s="40" t="n">
        <v>10.5136950409</v>
      </c>
    </row>
    <row r="415" customFormat="false" ht="12.8" hidden="false" customHeight="false" outlineLevel="0" collapsed="false">
      <c r="A415" s="43" t="s">
        <v>135</v>
      </c>
      <c r="B415" s="40" t="n">
        <v>56.7721495656</v>
      </c>
      <c r="C415" s="40" t="n">
        <v>10.5032723508</v>
      </c>
    </row>
    <row r="416" customFormat="false" ht="12.8" hidden="false" customHeight="false" outlineLevel="0" collapsed="false">
      <c r="A416" s="43" t="s">
        <v>135</v>
      </c>
      <c r="B416" s="40" t="n">
        <v>75.4772220231</v>
      </c>
      <c r="C416" s="40" t="n">
        <v>10.5185680355</v>
      </c>
    </row>
    <row r="417" customFormat="false" ht="12.8" hidden="false" customHeight="false" outlineLevel="0" collapsed="false">
      <c r="A417" s="43" t="s">
        <v>135</v>
      </c>
      <c r="B417" s="40" t="n">
        <v>76.7659121498</v>
      </c>
      <c r="C417" s="40" t="n">
        <v>10.496999064</v>
      </c>
    </row>
    <row r="418" customFormat="false" ht="12.8" hidden="false" customHeight="false" outlineLevel="0" collapsed="false">
      <c r="A418" s="43" t="s">
        <v>135</v>
      </c>
      <c r="B418" s="40" t="n">
        <v>77.621049129</v>
      </c>
      <c r="C418" s="40" t="n">
        <v>10.4958742318</v>
      </c>
    </row>
    <row r="419" customFormat="false" ht="12.8" hidden="false" customHeight="false" outlineLevel="0" collapsed="false">
      <c r="A419" s="43" t="s">
        <v>135</v>
      </c>
      <c r="B419" s="40" t="n">
        <v>65.4144870523</v>
      </c>
      <c r="C419" s="40" t="n">
        <v>10.6818401251</v>
      </c>
    </row>
    <row r="420" customFormat="false" ht="12.8" hidden="false" customHeight="false" outlineLevel="0" collapsed="false">
      <c r="A420" s="43" t="s">
        <v>135</v>
      </c>
      <c r="B420" s="40" t="n">
        <v>69.9647805002</v>
      </c>
      <c r="C420" s="40" t="n">
        <v>10.5072329326</v>
      </c>
    </row>
    <row r="421" customFormat="false" ht="12.8" hidden="false" customHeight="false" outlineLevel="0" collapsed="false">
      <c r="A421" s="43" t="s">
        <v>135</v>
      </c>
      <c r="B421" s="40" t="n">
        <v>64.9697382623</v>
      </c>
      <c r="C421" s="40" t="n">
        <v>10.4821595117</v>
      </c>
    </row>
    <row r="422" customFormat="false" ht="12.8" hidden="false" customHeight="false" outlineLevel="0" collapsed="false">
      <c r="A422" s="43" t="s">
        <v>135</v>
      </c>
      <c r="B422" s="40" t="n">
        <v>38.0502407785</v>
      </c>
      <c r="C422" s="40" t="n">
        <v>30.4079460343</v>
      </c>
    </row>
    <row r="423" customFormat="false" ht="12.8" hidden="false" customHeight="false" outlineLevel="0" collapsed="false">
      <c r="A423" s="43" t="s">
        <v>135</v>
      </c>
      <c r="B423" s="40" t="n">
        <v>42.2241202189</v>
      </c>
      <c r="C423" s="40" t="n">
        <v>30.4980371582</v>
      </c>
    </row>
    <row r="424" customFormat="false" ht="12.8" hidden="false" customHeight="false" outlineLevel="0" collapsed="false">
      <c r="A424" s="43" t="s">
        <v>135</v>
      </c>
      <c r="B424" s="40" t="n">
        <v>87.6984642949</v>
      </c>
      <c r="C424" s="40" t="n">
        <v>50.4899365296</v>
      </c>
    </row>
    <row r="425" customFormat="false" ht="12.8" hidden="false" customHeight="false" outlineLevel="0" collapsed="false">
      <c r="A425" s="43" t="s">
        <v>135</v>
      </c>
      <c r="B425" s="40" t="n">
        <v>52.3603310701</v>
      </c>
      <c r="C425" s="40" t="n">
        <v>89.7043170068</v>
      </c>
    </row>
    <row r="426" customFormat="false" ht="12.8" hidden="false" customHeight="false" outlineLevel="0" collapsed="false">
      <c r="A426" s="43" t="s">
        <v>135</v>
      </c>
      <c r="B426" s="40" t="n">
        <v>51.4067867898</v>
      </c>
      <c r="C426" s="40" t="n">
        <v>89.7121385499</v>
      </c>
    </row>
    <row r="427" customFormat="false" ht="12.8" hidden="false" customHeight="false" outlineLevel="0" collapsed="false">
      <c r="A427" s="43" t="s">
        <v>135</v>
      </c>
      <c r="B427" s="40" t="n">
        <v>43.588468468</v>
      </c>
      <c r="C427" s="40" t="n">
        <v>89.7455365536</v>
      </c>
    </row>
    <row r="428" customFormat="false" ht="12.8" hidden="false" customHeight="false" outlineLevel="0" collapsed="false">
      <c r="A428" s="43" t="s">
        <v>136</v>
      </c>
      <c r="B428" s="40" t="n">
        <v>50.4815081703</v>
      </c>
      <c r="C428" s="40" t="n">
        <v>93.2227013657</v>
      </c>
    </row>
    <row r="429" customFormat="false" ht="12.8" hidden="false" customHeight="false" outlineLevel="0" collapsed="false">
      <c r="A429" s="43" t="s">
        <v>136</v>
      </c>
      <c r="B429" s="40" t="n">
        <v>50.2824056687</v>
      </c>
      <c r="C429" s="40" t="n">
        <v>97.6099835723</v>
      </c>
    </row>
    <row r="430" customFormat="false" ht="12.8" hidden="false" customHeight="false" outlineLevel="0" collapsed="false">
      <c r="A430" s="43" t="s">
        <v>136</v>
      </c>
      <c r="B430" s="40" t="n">
        <v>50.1867033389</v>
      </c>
      <c r="C430" s="40" t="n">
        <v>99.6946801425</v>
      </c>
    </row>
    <row r="431" customFormat="false" ht="12.8" hidden="false" customHeight="false" outlineLevel="0" collapsed="false">
      <c r="A431" s="43" t="s">
        <v>136</v>
      </c>
      <c r="B431" s="40" t="n">
        <v>50.3269108629</v>
      </c>
      <c r="C431" s="40" t="n">
        <v>90.0220534916</v>
      </c>
    </row>
    <row r="432" customFormat="false" ht="12.8" hidden="false" customHeight="false" outlineLevel="0" collapsed="false">
      <c r="A432" s="43" t="s">
        <v>136</v>
      </c>
      <c r="B432" s="40" t="n">
        <v>50.4562073315</v>
      </c>
      <c r="C432" s="40" t="n">
        <v>89.9874101286</v>
      </c>
    </row>
    <row r="433" customFormat="false" ht="12.8" hidden="false" customHeight="false" outlineLevel="0" collapsed="false">
      <c r="A433" s="43" t="s">
        <v>136</v>
      </c>
      <c r="B433" s="40" t="n">
        <v>30.4648469308</v>
      </c>
      <c r="C433" s="40" t="n">
        <v>82.0892320845</v>
      </c>
    </row>
    <row r="434" customFormat="false" ht="12.8" hidden="false" customHeight="false" outlineLevel="0" collapsed="false">
      <c r="A434" s="43" t="s">
        <v>136</v>
      </c>
      <c r="B434" s="40" t="n">
        <v>30.5015964737</v>
      </c>
      <c r="C434" s="40" t="n">
        <v>82.3071263462</v>
      </c>
    </row>
    <row r="435" customFormat="false" ht="12.8" hidden="false" customHeight="false" outlineLevel="0" collapsed="false">
      <c r="A435" s="43" t="s">
        <v>136</v>
      </c>
      <c r="B435" s="40" t="n">
        <v>30.489569227</v>
      </c>
      <c r="C435" s="40" t="n">
        <v>77.7298801366</v>
      </c>
    </row>
    <row r="436" customFormat="false" ht="12.8" hidden="false" customHeight="false" outlineLevel="0" collapsed="false">
      <c r="A436" s="43" t="s">
        <v>136</v>
      </c>
      <c r="B436" s="40" t="n">
        <v>30.45024833</v>
      </c>
      <c r="C436" s="40" t="n">
        <v>79.8348944011</v>
      </c>
    </row>
    <row r="437" customFormat="false" ht="12.8" hidden="false" customHeight="false" outlineLevel="0" collapsed="false">
      <c r="A437" s="43" t="s">
        <v>136</v>
      </c>
      <c r="B437" s="40" t="n">
        <v>30.5183947985</v>
      </c>
      <c r="C437" s="40" t="n">
        <v>68.2525829388</v>
      </c>
    </row>
    <row r="438" customFormat="false" ht="12.8" hidden="false" customHeight="false" outlineLevel="0" collapsed="false">
      <c r="A438" s="43" t="s">
        <v>136</v>
      </c>
      <c r="B438" s="40" t="n">
        <v>30.5116612138</v>
      </c>
      <c r="C438" s="40" t="n">
        <v>66.0937181831</v>
      </c>
    </row>
    <row r="439" customFormat="false" ht="12.8" hidden="false" customHeight="false" outlineLevel="0" collapsed="false">
      <c r="A439" s="43" t="s">
        <v>136</v>
      </c>
      <c r="B439" s="40" t="n">
        <v>30.4980777147</v>
      </c>
      <c r="C439" s="40" t="n">
        <v>62.3849850338</v>
      </c>
    </row>
    <row r="440" customFormat="false" ht="12.8" hidden="false" customHeight="false" outlineLevel="0" collapsed="false">
      <c r="A440" s="43" t="s">
        <v>136</v>
      </c>
      <c r="B440" s="40" t="n">
        <v>30.6202277519</v>
      </c>
      <c r="C440" s="40" t="n">
        <v>60.8600821544</v>
      </c>
    </row>
    <row r="441" customFormat="false" ht="12.8" hidden="false" customHeight="false" outlineLevel="0" collapsed="false">
      <c r="A441" s="43" t="s">
        <v>136</v>
      </c>
      <c r="B441" s="40" t="n">
        <v>30.4921854231</v>
      </c>
      <c r="C441" s="40" t="n">
        <v>55.8789168923</v>
      </c>
    </row>
    <row r="442" customFormat="false" ht="12.8" hidden="false" customHeight="false" outlineLevel="0" collapsed="false">
      <c r="A442" s="43" t="s">
        <v>136</v>
      </c>
      <c r="B442" s="40" t="n">
        <v>30.474634333</v>
      </c>
      <c r="C442" s="40" t="n">
        <v>52.3221596388</v>
      </c>
    </row>
    <row r="443" customFormat="false" ht="12.8" hidden="false" customHeight="false" outlineLevel="0" collapsed="false">
      <c r="A443" s="43" t="s">
        <v>136</v>
      </c>
      <c r="B443" s="40" t="n">
        <v>30.500998079</v>
      </c>
      <c r="C443" s="40" t="n">
        <v>48.0696996767</v>
      </c>
    </row>
    <row r="444" customFormat="false" ht="12.8" hidden="false" customHeight="false" outlineLevel="0" collapsed="false">
      <c r="A444" s="43" t="s">
        <v>136</v>
      </c>
      <c r="B444" s="40" t="n">
        <v>30.4944213623</v>
      </c>
      <c r="C444" s="40" t="n">
        <v>45.7734755346</v>
      </c>
    </row>
    <row r="445" customFormat="false" ht="12.8" hidden="false" customHeight="false" outlineLevel="0" collapsed="false">
      <c r="A445" s="43" t="s">
        <v>136</v>
      </c>
      <c r="B445" s="40" t="n">
        <v>30.4995445502</v>
      </c>
      <c r="C445" s="40" t="n">
        <v>49.3820997506</v>
      </c>
    </row>
    <row r="446" customFormat="false" ht="12.8" hidden="false" customHeight="false" outlineLevel="0" collapsed="false">
      <c r="A446" s="43" t="s">
        <v>136</v>
      </c>
      <c r="B446" s="40" t="n">
        <v>50.144392979</v>
      </c>
      <c r="C446" s="40" t="n">
        <v>47.0142836417</v>
      </c>
    </row>
    <row r="447" customFormat="false" ht="12.8" hidden="false" customHeight="false" outlineLevel="0" collapsed="false">
      <c r="A447" s="43" t="s">
        <v>136</v>
      </c>
      <c r="B447" s="40" t="n">
        <v>49.9128985877</v>
      </c>
      <c r="C447" s="40" t="n">
        <v>55.5878389121</v>
      </c>
    </row>
    <row r="448" customFormat="false" ht="12.8" hidden="false" customHeight="false" outlineLevel="0" collapsed="false">
      <c r="A448" s="43" t="s">
        <v>136</v>
      </c>
      <c r="B448" s="40" t="n">
        <v>50.3374274859</v>
      </c>
      <c r="C448" s="40" t="n">
        <v>57.9553142818</v>
      </c>
    </row>
    <row r="449" customFormat="false" ht="12.8" hidden="false" customHeight="false" outlineLevel="0" collapsed="false">
      <c r="A449" s="43" t="s">
        <v>136</v>
      </c>
      <c r="B449" s="40" t="n">
        <v>50.4189791992</v>
      </c>
      <c r="C449" s="40" t="n">
        <v>60.5249117346</v>
      </c>
    </row>
    <row r="450" customFormat="false" ht="12.8" hidden="false" customHeight="false" outlineLevel="0" collapsed="false">
      <c r="A450" s="43" t="s">
        <v>136</v>
      </c>
      <c r="B450" s="40" t="n">
        <v>50.2052589714</v>
      </c>
      <c r="C450" s="40" t="n">
        <v>57.9242171676</v>
      </c>
    </row>
    <row r="451" customFormat="false" ht="12.8" hidden="false" customHeight="false" outlineLevel="0" collapsed="false">
      <c r="A451" s="43" t="s">
        <v>136</v>
      </c>
      <c r="B451" s="40" t="n">
        <v>50.4353151633</v>
      </c>
      <c r="C451" s="40" t="n">
        <v>56.4393224734</v>
      </c>
    </row>
    <row r="452" customFormat="false" ht="12.8" hidden="false" customHeight="false" outlineLevel="0" collapsed="false">
      <c r="A452" s="43" t="s">
        <v>136</v>
      </c>
      <c r="B452" s="40" t="n">
        <v>69.5057889042</v>
      </c>
      <c r="C452" s="40" t="n">
        <v>59.2849248279</v>
      </c>
    </row>
    <row r="453" customFormat="false" ht="12.8" hidden="false" customHeight="false" outlineLevel="0" collapsed="false">
      <c r="A453" s="43" t="s">
        <v>136</v>
      </c>
      <c r="B453" s="40" t="n">
        <v>69.5340709833</v>
      </c>
      <c r="C453" s="40" t="n">
        <v>64.8929773346</v>
      </c>
    </row>
    <row r="454" customFormat="false" ht="12.8" hidden="false" customHeight="false" outlineLevel="0" collapsed="false">
      <c r="A454" s="43" t="s">
        <v>136</v>
      </c>
      <c r="B454" s="40" t="n">
        <v>69.5101069302</v>
      </c>
      <c r="C454" s="40" t="n">
        <v>61.3296244282</v>
      </c>
    </row>
    <row r="455" customFormat="false" ht="12.8" hidden="false" customHeight="false" outlineLevel="0" collapsed="false">
      <c r="A455" s="43" t="s">
        <v>136</v>
      </c>
      <c r="B455" s="40" t="n">
        <v>69.5263228876</v>
      </c>
      <c r="C455" s="40" t="n">
        <v>56.9952791254</v>
      </c>
    </row>
    <row r="456" customFormat="false" ht="12.8" hidden="false" customHeight="false" outlineLevel="0" collapsed="false">
      <c r="A456" s="43" t="s">
        <v>136</v>
      </c>
      <c r="B456" s="40" t="n">
        <v>49.9472399619</v>
      </c>
      <c r="C456" s="40" t="n">
        <v>48.2295767261</v>
      </c>
    </row>
    <row r="457" customFormat="false" ht="12.8" hidden="false" customHeight="false" outlineLevel="0" collapsed="false">
      <c r="A457" s="43" t="s">
        <v>136</v>
      </c>
      <c r="B457" s="40" t="n">
        <v>50.0631041291</v>
      </c>
      <c r="C457" s="40" t="n">
        <v>58.085037556</v>
      </c>
    </row>
    <row r="458" customFormat="false" ht="12.8" hidden="false" customHeight="false" outlineLevel="0" collapsed="false">
      <c r="A458" s="43" t="s">
        <v>136</v>
      </c>
      <c r="B458" s="40" t="n">
        <v>50.489902373</v>
      </c>
      <c r="C458" s="40" t="n">
        <v>39.2054119682</v>
      </c>
    </row>
    <row r="459" customFormat="false" ht="12.8" hidden="false" customHeight="false" outlineLevel="0" collapsed="false">
      <c r="A459" s="43" t="s">
        <v>136</v>
      </c>
      <c r="B459" s="40" t="n">
        <v>49.6888638379</v>
      </c>
      <c r="C459" s="40" t="n">
        <v>42.018514414</v>
      </c>
    </row>
    <row r="460" customFormat="false" ht="12.8" hidden="false" customHeight="false" outlineLevel="0" collapsed="false">
      <c r="A460" s="43" t="s">
        <v>136</v>
      </c>
      <c r="B460" s="40" t="n">
        <v>50.3334811097</v>
      </c>
      <c r="C460" s="40" t="n">
        <v>43.588671479</v>
      </c>
    </row>
    <row r="461" customFormat="false" ht="12.8" hidden="false" customHeight="false" outlineLevel="0" collapsed="false">
      <c r="A461" s="43" t="s">
        <v>136</v>
      </c>
      <c r="B461" s="40" t="n">
        <v>50.4467514196</v>
      </c>
      <c r="C461" s="40" t="n">
        <v>57.2305889423</v>
      </c>
    </row>
    <row r="462" customFormat="false" ht="12.8" hidden="false" customHeight="false" outlineLevel="0" collapsed="false">
      <c r="A462" s="43" t="s">
        <v>136</v>
      </c>
      <c r="B462" s="40" t="n">
        <v>50.4209091963</v>
      </c>
      <c r="C462" s="40" t="n">
        <v>43.3479568967</v>
      </c>
    </row>
    <row r="463" customFormat="false" ht="12.8" hidden="false" customHeight="false" outlineLevel="0" collapsed="false">
      <c r="A463" s="43" t="s">
        <v>136</v>
      </c>
      <c r="B463" s="40" t="n">
        <v>50.3740520508</v>
      </c>
      <c r="C463" s="40" t="n">
        <v>32.9182406167</v>
      </c>
    </row>
    <row r="464" customFormat="false" ht="12.8" hidden="false" customHeight="false" outlineLevel="0" collapsed="false">
      <c r="A464" s="43" t="s">
        <v>136</v>
      </c>
      <c r="B464" s="40" t="n">
        <v>30.4768299051</v>
      </c>
      <c r="C464" s="40" t="n">
        <v>39.4246055913</v>
      </c>
    </row>
    <row r="465" customFormat="false" ht="12.8" hidden="false" customHeight="false" outlineLevel="0" collapsed="false">
      <c r="A465" s="43" t="s">
        <v>136</v>
      </c>
      <c r="B465" s="40" t="n">
        <v>30.5034743497</v>
      </c>
      <c r="C465" s="40" t="n">
        <v>38.3485561381</v>
      </c>
    </row>
    <row r="466" customFormat="false" ht="12.8" hidden="false" customHeight="false" outlineLevel="0" collapsed="false">
      <c r="A466" s="43" t="s">
        <v>136</v>
      </c>
      <c r="B466" s="40" t="n">
        <v>30.5048349283</v>
      </c>
      <c r="C466" s="40" t="n">
        <v>28.7714879939</v>
      </c>
    </row>
    <row r="467" customFormat="false" ht="12.8" hidden="false" customHeight="false" outlineLevel="0" collapsed="false">
      <c r="A467" s="43" t="s">
        <v>136</v>
      </c>
      <c r="B467" s="40" t="n">
        <v>30.4622184647</v>
      </c>
      <c r="C467" s="40" t="n">
        <v>32.7504720275</v>
      </c>
    </row>
    <row r="468" customFormat="false" ht="12.8" hidden="false" customHeight="false" outlineLevel="0" collapsed="false">
      <c r="A468" s="43" t="s">
        <v>136</v>
      </c>
      <c r="B468" s="40" t="n">
        <v>30.491302622</v>
      </c>
      <c r="C468" s="40" t="n">
        <v>43.5613740753</v>
      </c>
    </row>
    <row r="469" customFormat="false" ht="12.8" hidden="false" customHeight="false" outlineLevel="0" collapsed="false">
      <c r="A469" s="43" t="s">
        <v>136</v>
      </c>
      <c r="B469" s="40" t="n">
        <v>30.449653838</v>
      </c>
      <c r="C469" s="40" t="n">
        <v>44.9951230008</v>
      </c>
    </row>
    <row r="470" customFormat="false" ht="12.8" hidden="false" customHeight="false" outlineLevel="0" collapsed="false">
      <c r="A470" s="43" t="s">
        <v>136</v>
      </c>
      <c r="B470" s="40" t="n">
        <v>30.4859942157</v>
      </c>
      <c r="C470" s="40" t="n">
        <v>47.3479464653</v>
      </c>
    </row>
    <row r="471" customFormat="false" ht="12.8" hidden="false" customHeight="false" outlineLevel="0" collapsed="false">
      <c r="A471" s="43" t="s">
        <v>136</v>
      </c>
      <c r="B471" s="40" t="n">
        <v>30.5020767935</v>
      </c>
      <c r="C471" s="40" t="n">
        <v>36.4412129198</v>
      </c>
    </row>
    <row r="472" customFormat="false" ht="12.8" hidden="false" customHeight="false" outlineLevel="0" collapsed="false">
      <c r="A472" s="43" t="s">
        <v>136</v>
      </c>
      <c r="B472" s="40" t="n">
        <v>30.4780588886</v>
      </c>
      <c r="C472" s="40" t="n">
        <v>28.020580489</v>
      </c>
    </row>
    <row r="473" customFormat="false" ht="12.8" hidden="false" customHeight="false" outlineLevel="0" collapsed="false">
      <c r="A473" s="43" t="s">
        <v>136</v>
      </c>
      <c r="B473" s="40" t="n">
        <v>30.5011608787</v>
      </c>
      <c r="C473" s="40" t="n">
        <v>38.3141385582</v>
      </c>
    </row>
    <row r="474" customFormat="false" ht="12.8" hidden="false" customHeight="false" outlineLevel="0" collapsed="false">
      <c r="A474" s="43" t="s">
        <v>136</v>
      </c>
      <c r="B474" s="40" t="n">
        <v>30.5047730174</v>
      </c>
      <c r="C474" s="40" t="n">
        <v>26.4166256707</v>
      </c>
    </row>
    <row r="475" customFormat="false" ht="12.8" hidden="false" customHeight="false" outlineLevel="0" collapsed="false">
      <c r="A475" s="43" t="s">
        <v>136</v>
      </c>
      <c r="B475" s="40" t="n">
        <v>30.509115326</v>
      </c>
      <c r="C475" s="40" t="n">
        <v>22.8255471196</v>
      </c>
    </row>
    <row r="476" customFormat="false" ht="12.8" hidden="false" customHeight="false" outlineLevel="0" collapsed="false">
      <c r="A476" s="43" t="s">
        <v>136</v>
      </c>
      <c r="B476" s="40" t="n">
        <v>50.1156321728</v>
      </c>
      <c r="C476" s="40" t="n">
        <v>16.6940065479</v>
      </c>
    </row>
    <row r="477" customFormat="false" ht="12.8" hidden="false" customHeight="false" outlineLevel="0" collapsed="false">
      <c r="A477" s="43" t="s">
        <v>136</v>
      </c>
      <c r="B477" s="40" t="n">
        <v>50.4483013392</v>
      </c>
      <c r="C477" s="40" t="n">
        <v>21.6402564599</v>
      </c>
    </row>
    <row r="478" customFormat="false" ht="12.8" hidden="false" customHeight="false" outlineLevel="0" collapsed="false">
      <c r="A478" s="43" t="s">
        <v>136</v>
      </c>
      <c r="B478" s="40" t="n">
        <v>50.17317743</v>
      </c>
      <c r="C478" s="40" t="n">
        <v>29.177864393</v>
      </c>
    </row>
    <row r="479" customFormat="false" ht="12.8" hidden="false" customHeight="false" outlineLevel="0" collapsed="false">
      <c r="A479" s="43" t="s">
        <v>136</v>
      </c>
      <c r="B479" s="40" t="n">
        <v>49.9227419194</v>
      </c>
      <c r="C479" s="40" t="n">
        <v>38.4404729124</v>
      </c>
    </row>
    <row r="480" customFormat="false" ht="12.8" hidden="false" customHeight="false" outlineLevel="0" collapsed="false">
      <c r="A480" s="43" t="s">
        <v>136</v>
      </c>
      <c r="B480" s="40" t="n">
        <v>50.3112993746</v>
      </c>
      <c r="C480" s="40" t="n">
        <v>26.8604882737</v>
      </c>
    </row>
    <row r="481" customFormat="false" ht="12.8" hidden="false" customHeight="false" outlineLevel="0" collapsed="false">
      <c r="A481" s="43" t="s">
        <v>136</v>
      </c>
      <c r="B481" s="40" t="n">
        <v>50.3994096114</v>
      </c>
      <c r="C481" s="40" t="n">
        <v>38.9638389234</v>
      </c>
    </row>
    <row r="482" customFormat="false" ht="12.8" hidden="false" customHeight="false" outlineLevel="0" collapsed="false">
      <c r="A482" s="43" t="s">
        <v>136</v>
      </c>
      <c r="B482" s="40" t="n">
        <v>50.3373626448</v>
      </c>
      <c r="C482" s="40" t="n">
        <v>40.913386144</v>
      </c>
    </row>
    <row r="483" customFormat="false" ht="12.8" hidden="false" customHeight="false" outlineLevel="0" collapsed="false">
      <c r="A483" s="43" t="s">
        <v>136</v>
      </c>
      <c r="B483" s="40" t="n">
        <v>50.2023180965</v>
      </c>
      <c r="C483" s="40" t="n">
        <v>47.2129480045</v>
      </c>
    </row>
    <row r="484" customFormat="false" ht="12.8" hidden="false" customHeight="false" outlineLevel="0" collapsed="false">
      <c r="A484" s="43" t="s">
        <v>136</v>
      </c>
      <c r="B484" s="40" t="n">
        <v>50.2749326091</v>
      </c>
      <c r="C484" s="40" t="n">
        <v>49.6234993439</v>
      </c>
    </row>
    <row r="485" customFormat="false" ht="12.8" hidden="false" customHeight="false" outlineLevel="0" collapsed="false">
      <c r="A485" s="43" t="s">
        <v>136</v>
      </c>
      <c r="B485" s="40" t="n">
        <v>69.4943803061</v>
      </c>
      <c r="C485" s="40" t="n">
        <v>52.6124107059</v>
      </c>
    </row>
    <row r="486" customFormat="false" ht="12.8" hidden="false" customHeight="false" outlineLevel="0" collapsed="false">
      <c r="A486" s="43" t="s">
        <v>136</v>
      </c>
      <c r="B486" s="40" t="n">
        <v>69.5193397556</v>
      </c>
      <c r="C486" s="40" t="n">
        <v>47.384533707</v>
      </c>
    </row>
    <row r="487" customFormat="false" ht="12.8" hidden="false" customHeight="false" outlineLevel="0" collapsed="false">
      <c r="A487" s="43" t="s">
        <v>136</v>
      </c>
      <c r="B487" s="40" t="n">
        <v>69.5291826079</v>
      </c>
      <c r="C487" s="40" t="n">
        <v>57.8412666804</v>
      </c>
    </row>
    <row r="488" customFormat="false" ht="12.8" hidden="false" customHeight="false" outlineLevel="0" collapsed="false">
      <c r="A488" s="43" t="s">
        <v>136</v>
      </c>
      <c r="B488" s="40" t="n">
        <v>69.495755496</v>
      </c>
      <c r="C488" s="40" t="n">
        <v>58.785073162</v>
      </c>
    </row>
    <row r="489" customFormat="false" ht="12.8" hidden="false" customHeight="false" outlineLevel="0" collapsed="false">
      <c r="A489" s="43" t="s">
        <v>136</v>
      </c>
      <c r="B489" s="40" t="n">
        <v>69.199057706</v>
      </c>
      <c r="C489" s="40" t="n">
        <v>60.4189573202</v>
      </c>
    </row>
    <row r="490" customFormat="false" ht="12.8" hidden="false" customHeight="false" outlineLevel="0" collapsed="false">
      <c r="A490" s="43" t="s">
        <v>136</v>
      </c>
      <c r="B490" s="40" t="n">
        <v>69.5510914402</v>
      </c>
      <c r="C490" s="40" t="n">
        <v>58.4010982686</v>
      </c>
    </row>
    <row r="491" customFormat="false" ht="12.8" hidden="false" customHeight="false" outlineLevel="0" collapsed="false">
      <c r="A491" s="43" t="s">
        <v>136</v>
      </c>
      <c r="B491" s="40" t="n">
        <v>69.5066843151</v>
      </c>
      <c r="C491" s="40" t="n">
        <v>68.0844667893</v>
      </c>
    </row>
    <row r="492" customFormat="false" ht="12.8" hidden="false" customHeight="false" outlineLevel="0" collapsed="false">
      <c r="A492" s="43" t="s">
        <v>136</v>
      </c>
      <c r="B492" s="40" t="n">
        <v>50.4441175504</v>
      </c>
      <c r="C492" s="40" t="n">
        <v>75.0132995059</v>
      </c>
    </row>
    <row r="493" customFormat="false" ht="12.8" hidden="false" customHeight="false" outlineLevel="0" collapsed="false">
      <c r="A493" s="43" t="s">
        <v>136</v>
      </c>
      <c r="B493" s="40" t="n">
        <v>50.4672293846</v>
      </c>
      <c r="C493" s="40" t="n">
        <v>90.281464505</v>
      </c>
    </row>
    <row r="494" customFormat="false" ht="12.8" hidden="false" customHeight="false" outlineLevel="0" collapsed="false">
      <c r="A494" s="43" t="s">
        <v>136</v>
      </c>
      <c r="B494" s="40" t="n">
        <v>50.210881979</v>
      </c>
      <c r="C494" s="40" t="n">
        <v>80.9417717084</v>
      </c>
    </row>
    <row r="495" customFormat="false" ht="12.8" hidden="false" customHeight="false" outlineLevel="0" collapsed="false">
      <c r="A495" s="43" t="s">
        <v>136</v>
      </c>
      <c r="B495" s="40" t="n">
        <v>50.205406955</v>
      </c>
      <c r="C495" s="40" t="n">
        <v>90.6405359009</v>
      </c>
    </row>
    <row r="496" customFormat="false" ht="12.8" hidden="false" customHeight="false" outlineLevel="0" collapsed="false">
      <c r="A496" s="43" t="s">
        <v>136</v>
      </c>
      <c r="B496" s="40" t="n">
        <v>50.4382906648</v>
      </c>
      <c r="C496" s="40" t="n">
        <v>92.3547602661</v>
      </c>
    </row>
    <row r="497" customFormat="false" ht="12.8" hidden="false" customHeight="false" outlineLevel="0" collapsed="false">
      <c r="A497" s="43" t="s">
        <v>136</v>
      </c>
      <c r="B497" s="40" t="n">
        <v>50.3735188462</v>
      </c>
      <c r="C497" s="40" t="n">
        <v>82.2192057218</v>
      </c>
    </row>
    <row r="498" customFormat="false" ht="12.8" hidden="false" customHeight="false" outlineLevel="0" collapsed="false">
      <c r="A498" s="43" t="s">
        <v>136</v>
      </c>
      <c r="B498" s="40" t="n">
        <v>50.253683689</v>
      </c>
      <c r="C498" s="40" t="n">
        <v>81.7438287242</v>
      </c>
    </row>
    <row r="499" customFormat="false" ht="12.8" hidden="false" customHeight="false" outlineLevel="0" collapsed="false">
      <c r="A499" s="43" t="s">
        <v>136</v>
      </c>
      <c r="B499" s="40" t="n">
        <v>50.2504708592</v>
      </c>
      <c r="C499" s="40" t="n">
        <v>71.9513852104</v>
      </c>
    </row>
    <row r="500" customFormat="false" ht="12.8" hidden="false" customHeight="false" outlineLevel="0" collapsed="false">
      <c r="A500" s="43" t="s">
        <v>136</v>
      </c>
      <c r="B500" s="40" t="n">
        <v>50.0870583609</v>
      </c>
      <c r="C500" s="40" t="n">
        <v>73.9518736268</v>
      </c>
    </row>
    <row r="501" customFormat="false" ht="12.8" hidden="false" customHeight="false" outlineLevel="0" collapsed="false">
      <c r="A501" s="43" t="s">
        <v>136</v>
      </c>
      <c r="B501" s="40" t="n">
        <v>50.2310718829</v>
      </c>
      <c r="C501" s="40" t="n">
        <v>80.6473870602</v>
      </c>
    </row>
    <row r="502" customFormat="false" ht="12.8" hidden="false" customHeight="false" outlineLevel="0" collapsed="false">
      <c r="A502" s="43" t="s">
        <v>136</v>
      </c>
      <c r="B502" s="40" t="n">
        <v>50.2077411201</v>
      </c>
      <c r="C502" s="40" t="n">
        <v>73.1145035177</v>
      </c>
    </row>
    <row r="503" customFormat="false" ht="12.8" hidden="false" customHeight="false" outlineLevel="0" collapsed="false">
      <c r="A503" s="43" t="s">
        <v>136</v>
      </c>
      <c r="B503" s="40" t="n">
        <v>30.4995061735</v>
      </c>
      <c r="C503" s="40" t="n">
        <v>53.6125276703</v>
      </c>
    </row>
    <row r="504" customFormat="false" ht="12.8" hidden="false" customHeight="false" outlineLevel="0" collapsed="false">
      <c r="A504" s="43" t="s">
        <v>136</v>
      </c>
      <c r="B504" s="40" t="n">
        <v>30.5203612407</v>
      </c>
      <c r="C504" s="40" t="n">
        <v>65.1004090686</v>
      </c>
    </row>
    <row r="505" customFormat="false" ht="12.8" hidden="false" customHeight="false" outlineLevel="0" collapsed="false">
      <c r="A505" s="43" t="s">
        <v>136</v>
      </c>
      <c r="B505" s="40" t="n">
        <v>30.4549558873</v>
      </c>
      <c r="C505" s="40" t="n">
        <v>63.5017787814</v>
      </c>
    </row>
    <row r="506" customFormat="false" ht="12.8" hidden="false" customHeight="false" outlineLevel="0" collapsed="false">
      <c r="A506" s="43" t="s">
        <v>136</v>
      </c>
      <c r="B506" s="40" t="n">
        <v>50.4164772292</v>
      </c>
      <c r="C506" s="40" t="n">
        <v>97.2696919618</v>
      </c>
    </row>
    <row r="507" customFormat="false" ht="12.8" hidden="false" customHeight="false" outlineLevel="0" collapsed="false">
      <c r="A507" s="43" t="s">
        <v>136</v>
      </c>
      <c r="B507" s="40" t="n">
        <v>69.5250693831</v>
      </c>
      <c r="C507" s="40" t="n">
        <v>93.5980502089</v>
      </c>
    </row>
    <row r="508" customFormat="false" ht="12.8" hidden="false" customHeight="false" outlineLevel="0" collapsed="false">
      <c r="A508" s="43" t="s">
        <v>136</v>
      </c>
      <c r="B508" s="40" t="n">
        <v>69.5202566002</v>
      </c>
      <c r="C508" s="40" t="n">
        <v>97.1938760167</v>
      </c>
    </row>
    <row r="509" customFormat="false" ht="12.8" hidden="false" customHeight="false" outlineLevel="0" collapsed="false">
      <c r="A509" s="43" t="s">
        <v>136</v>
      </c>
      <c r="B509" s="40" t="n">
        <v>69.4989700668</v>
      </c>
      <c r="C509" s="40" t="n">
        <v>92.1204899292</v>
      </c>
    </row>
    <row r="510" customFormat="false" ht="12.8" hidden="false" customHeight="false" outlineLevel="0" collapsed="false">
      <c r="A510" s="43" t="s">
        <v>136</v>
      </c>
      <c r="B510" s="40" t="n">
        <v>69.5286156637</v>
      </c>
      <c r="C510" s="40" t="n">
        <v>91.6220882409</v>
      </c>
    </row>
    <row r="511" customFormat="false" ht="12.8" hidden="false" customHeight="false" outlineLevel="0" collapsed="false">
      <c r="A511" s="43" t="s">
        <v>136</v>
      </c>
      <c r="B511" s="40" t="n">
        <v>69.4997669273</v>
      </c>
      <c r="C511" s="40" t="n">
        <v>84.47968329</v>
      </c>
    </row>
    <row r="512" customFormat="false" ht="12.8" hidden="false" customHeight="false" outlineLevel="0" collapsed="false">
      <c r="A512" s="43" t="s">
        <v>136</v>
      </c>
      <c r="B512" s="40" t="n">
        <v>69.5038013697</v>
      </c>
      <c r="C512" s="40" t="n">
        <v>81.8154056166</v>
      </c>
    </row>
    <row r="513" customFormat="false" ht="12.8" hidden="false" customHeight="false" outlineLevel="0" collapsed="false">
      <c r="A513" s="43" t="s">
        <v>136</v>
      </c>
      <c r="B513" s="40" t="n">
        <v>69.4875893963</v>
      </c>
      <c r="C513" s="40" t="n">
        <v>81.8359875567</v>
      </c>
    </row>
    <row r="514" customFormat="false" ht="12.8" hidden="false" customHeight="false" outlineLevel="0" collapsed="false">
      <c r="A514" s="43" t="s">
        <v>136</v>
      </c>
      <c r="B514" s="40" t="n">
        <v>69.5191157281</v>
      </c>
      <c r="C514" s="40" t="n">
        <v>71.1159672213</v>
      </c>
    </row>
    <row r="515" customFormat="false" ht="12.8" hidden="false" customHeight="false" outlineLevel="0" collapsed="false">
      <c r="A515" s="43" t="s">
        <v>136</v>
      </c>
      <c r="B515" s="40" t="n">
        <v>69.5043762947</v>
      </c>
      <c r="C515" s="40" t="n">
        <v>70.4934438205</v>
      </c>
    </row>
    <row r="516" customFormat="false" ht="12.8" hidden="false" customHeight="false" outlineLevel="0" collapsed="false">
      <c r="A516" s="43" t="s">
        <v>136</v>
      </c>
      <c r="B516" s="40" t="n">
        <v>69.5125730109</v>
      </c>
      <c r="C516" s="40" t="n">
        <v>61.497563947</v>
      </c>
    </row>
    <row r="517" customFormat="false" ht="12.8" hidden="false" customHeight="false" outlineLevel="0" collapsed="false">
      <c r="A517" s="43" t="s">
        <v>136</v>
      </c>
      <c r="B517" s="40" t="n">
        <v>89.4942005622</v>
      </c>
      <c r="C517" s="40" t="n">
        <v>62.2343269676</v>
      </c>
    </row>
    <row r="518" customFormat="false" ht="12.8" hidden="false" customHeight="false" outlineLevel="0" collapsed="false">
      <c r="A518" s="43" t="s">
        <v>136</v>
      </c>
      <c r="B518" s="40" t="n">
        <v>89.5001240511</v>
      </c>
      <c r="C518" s="40" t="n">
        <v>53.2163306165</v>
      </c>
    </row>
    <row r="519" customFormat="false" ht="12.8" hidden="false" customHeight="false" outlineLevel="0" collapsed="false">
      <c r="A519" s="43" t="s">
        <v>136</v>
      </c>
      <c r="B519" s="40" t="n">
        <v>89.490246254</v>
      </c>
      <c r="C519" s="40" t="n">
        <v>48.890796551</v>
      </c>
    </row>
    <row r="520" customFormat="false" ht="12.8" hidden="false" customHeight="false" outlineLevel="0" collapsed="false">
      <c r="A520" s="43" t="s">
        <v>136</v>
      </c>
      <c r="B520" s="40" t="n">
        <v>89.49778562</v>
      </c>
      <c r="C520" s="40" t="n">
        <v>46.6299066746</v>
      </c>
    </row>
    <row r="521" customFormat="false" ht="12.8" hidden="false" customHeight="false" outlineLevel="0" collapsed="false">
      <c r="A521" s="43" t="s">
        <v>136</v>
      </c>
      <c r="B521" s="40" t="n">
        <v>89.5048511306</v>
      </c>
      <c r="C521" s="40" t="n">
        <v>48.4234081578</v>
      </c>
    </row>
    <row r="522" customFormat="false" ht="12.8" hidden="false" customHeight="false" outlineLevel="0" collapsed="false">
      <c r="A522" s="43" t="s">
        <v>136</v>
      </c>
      <c r="B522" s="40" t="n">
        <v>89.5010526463</v>
      </c>
      <c r="C522" s="40" t="n">
        <v>43.3473436951</v>
      </c>
    </row>
    <row r="523" customFormat="false" ht="12.8" hidden="false" customHeight="false" outlineLevel="0" collapsed="false">
      <c r="A523" s="43" t="s">
        <v>136</v>
      </c>
      <c r="B523" s="40" t="n">
        <v>89.4888412549</v>
      </c>
      <c r="C523" s="40" t="n">
        <v>40.6250912209</v>
      </c>
    </row>
    <row r="524" customFormat="false" ht="12.8" hidden="false" customHeight="false" outlineLevel="0" collapsed="false">
      <c r="A524" s="43" t="s">
        <v>136</v>
      </c>
      <c r="B524" s="40" t="n">
        <v>89.5016235276</v>
      </c>
      <c r="C524" s="40" t="n">
        <v>45.8151791904</v>
      </c>
    </row>
    <row r="525" customFormat="false" ht="12.8" hidden="false" customHeight="false" outlineLevel="0" collapsed="false">
      <c r="A525" s="43" t="s">
        <v>136</v>
      </c>
      <c r="B525" s="40" t="n">
        <v>89.497529662</v>
      </c>
      <c r="C525" s="40" t="n">
        <v>33.901372671</v>
      </c>
    </row>
    <row r="526" customFormat="false" ht="12.8" hidden="false" customHeight="false" outlineLevel="0" collapsed="false">
      <c r="A526" s="43" t="s">
        <v>136</v>
      </c>
      <c r="B526" s="40" t="n">
        <v>50.4390920216</v>
      </c>
      <c r="C526" s="40" t="n">
        <v>37.670771798</v>
      </c>
    </row>
    <row r="527" customFormat="false" ht="12.8" hidden="false" customHeight="false" outlineLevel="0" collapsed="false">
      <c r="A527" s="43" t="s">
        <v>136</v>
      </c>
      <c r="B527" s="40" t="n">
        <v>50.179850128</v>
      </c>
      <c r="C527" s="40" t="n">
        <v>36.8075593352</v>
      </c>
    </row>
    <row r="528" customFormat="false" ht="12.8" hidden="false" customHeight="false" outlineLevel="0" collapsed="false">
      <c r="A528" s="43" t="s">
        <v>136</v>
      </c>
      <c r="B528" s="40" t="n">
        <v>69.5050706711</v>
      </c>
      <c r="C528" s="40" t="n">
        <v>33.7401525035</v>
      </c>
    </row>
    <row r="529" customFormat="false" ht="12.8" hidden="false" customHeight="false" outlineLevel="0" collapsed="false">
      <c r="A529" s="43" t="s">
        <v>136</v>
      </c>
      <c r="B529" s="40" t="n">
        <v>69.5798670452</v>
      </c>
      <c r="C529" s="40" t="n">
        <v>21.9352367455</v>
      </c>
    </row>
    <row r="530" customFormat="false" ht="12.8" hidden="false" customHeight="false" outlineLevel="0" collapsed="false">
      <c r="A530" s="43" t="s">
        <v>136</v>
      </c>
      <c r="B530" s="40" t="n">
        <v>69.5064719492</v>
      </c>
      <c r="C530" s="40" t="n">
        <v>22.7286628748</v>
      </c>
    </row>
    <row r="531" customFormat="false" ht="12.8" hidden="false" customHeight="false" outlineLevel="0" collapsed="false">
      <c r="A531" s="43" t="s">
        <v>136</v>
      </c>
      <c r="B531" s="40" t="n">
        <v>69.4994788728</v>
      </c>
      <c r="C531" s="40" t="n">
        <v>16.3374699821</v>
      </c>
    </row>
    <row r="532" customFormat="false" ht="12.8" hidden="false" customHeight="false" outlineLevel="0" collapsed="false">
      <c r="A532" s="43" t="s">
        <v>136</v>
      </c>
      <c r="B532" s="40" t="n">
        <v>69.500264751</v>
      </c>
      <c r="C532" s="40" t="n">
        <v>27.1360239942</v>
      </c>
    </row>
    <row r="533" customFormat="false" ht="12.8" hidden="false" customHeight="false" outlineLevel="0" collapsed="false">
      <c r="A533" s="43" t="s">
        <v>136</v>
      </c>
      <c r="B533" s="40" t="n">
        <v>69.5041565157</v>
      </c>
      <c r="C533" s="40" t="n">
        <v>23.6689181006</v>
      </c>
    </row>
    <row r="534" customFormat="false" ht="12.8" hidden="false" customHeight="false" outlineLevel="0" collapsed="false">
      <c r="A534" s="43" t="s">
        <v>136</v>
      </c>
      <c r="B534" s="40" t="n">
        <v>69.5322795847</v>
      </c>
      <c r="C534" s="40" t="n">
        <v>21.8509008151</v>
      </c>
    </row>
    <row r="535" customFormat="false" ht="12.8" hidden="false" customHeight="false" outlineLevel="0" collapsed="false">
      <c r="A535" s="43" t="s">
        <v>136</v>
      </c>
      <c r="B535" s="40" t="n">
        <v>69.5001114942</v>
      </c>
      <c r="C535" s="40" t="n">
        <v>11.7916260054</v>
      </c>
    </row>
    <row r="536" customFormat="false" ht="12.8" hidden="false" customHeight="false" outlineLevel="0" collapsed="false">
      <c r="A536" s="43" t="s">
        <v>136</v>
      </c>
      <c r="B536" s="40" t="n">
        <v>69.5048154243</v>
      </c>
      <c r="C536" s="40" t="n">
        <v>15.6143582625</v>
      </c>
    </row>
    <row r="537" customFormat="false" ht="12.8" hidden="false" customHeight="false" outlineLevel="0" collapsed="false">
      <c r="A537" s="43" t="s">
        <v>136</v>
      </c>
      <c r="B537" s="40" t="n">
        <v>69.5034745234</v>
      </c>
      <c r="C537" s="40" t="n">
        <v>17.1690897689</v>
      </c>
    </row>
    <row r="538" customFormat="false" ht="12.8" hidden="false" customHeight="false" outlineLevel="0" collapsed="false">
      <c r="A538" s="43" t="s">
        <v>136</v>
      </c>
      <c r="B538" s="40" t="n">
        <v>50.3774019862</v>
      </c>
      <c r="C538" s="40" t="n">
        <v>16.5060150613</v>
      </c>
    </row>
    <row r="539" customFormat="false" ht="12.8" hidden="false" customHeight="false" outlineLevel="0" collapsed="false">
      <c r="A539" s="43" t="s">
        <v>136</v>
      </c>
      <c r="B539" s="40" t="n">
        <v>50.3394254813</v>
      </c>
      <c r="C539" s="40" t="n">
        <v>18.7234506861</v>
      </c>
    </row>
    <row r="540" customFormat="false" ht="12.8" hidden="false" customHeight="false" outlineLevel="0" collapsed="false">
      <c r="A540" s="43" t="s">
        <v>136</v>
      </c>
      <c r="B540" s="40" t="n">
        <v>50.0936501016</v>
      </c>
      <c r="C540" s="40" t="n">
        <v>11.6077134241</v>
      </c>
    </row>
    <row r="541" customFormat="false" ht="12.8" hidden="false" customHeight="false" outlineLevel="0" collapsed="false">
      <c r="A541" s="43" t="s">
        <v>136</v>
      </c>
      <c r="B541" s="40" t="n">
        <v>49.9341271714</v>
      </c>
      <c r="C541" s="40" t="n">
        <v>22.2561397401</v>
      </c>
    </row>
    <row r="542" customFormat="false" ht="12.8" hidden="false" customHeight="false" outlineLevel="0" collapsed="false">
      <c r="A542" s="43" t="s">
        <v>136</v>
      </c>
      <c r="B542" s="40" t="n">
        <v>50.2888186122</v>
      </c>
      <c r="C542" s="40" t="n">
        <v>13.436410466</v>
      </c>
    </row>
    <row r="543" customFormat="false" ht="12.8" hidden="false" customHeight="false" outlineLevel="0" collapsed="false">
      <c r="A543" s="43" t="s">
        <v>136</v>
      </c>
      <c r="B543" s="40" t="n">
        <v>50.2879944267</v>
      </c>
      <c r="C543" s="40" t="n">
        <v>12.8722822086</v>
      </c>
    </row>
    <row r="544" customFormat="false" ht="12.8" hidden="false" customHeight="false" outlineLevel="0" collapsed="false">
      <c r="A544" s="43" t="s">
        <v>136</v>
      </c>
      <c r="B544" s="40" t="n">
        <v>50.2347207</v>
      </c>
      <c r="C544" s="40" t="n">
        <v>20.4044729196</v>
      </c>
    </row>
    <row r="545" customFormat="false" ht="12.8" hidden="false" customHeight="false" outlineLevel="0" collapsed="false">
      <c r="A545" s="43" t="s">
        <v>136</v>
      </c>
      <c r="B545" s="40" t="n">
        <v>50.2797016367</v>
      </c>
      <c r="C545" s="40" t="n">
        <v>15.608737571</v>
      </c>
    </row>
    <row r="546" customFormat="false" ht="12.8" hidden="false" customHeight="false" outlineLevel="0" collapsed="false">
      <c r="A546" s="43" t="s">
        <v>136</v>
      </c>
      <c r="B546" s="40" t="n">
        <v>50.2530067222</v>
      </c>
      <c r="C546" s="40" t="n">
        <v>11.3020842468</v>
      </c>
    </row>
    <row r="547" customFormat="false" ht="12.8" hidden="false" customHeight="false" outlineLevel="0" collapsed="false">
      <c r="A547" s="43" t="s">
        <v>136</v>
      </c>
      <c r="B547" s="40" t="n">
        <v>50.4741411162</v>
      </c>
      <c r="C547" s="40" t="n">
        <v>12.4619966676</v>
      </c>
    </row>
    <row r="548" customFormat="false" ht="12.8" hidden="false" customHeight="false" outlineLevel="0" collapsed="false">
      <c r="A548" s="43" t="s">
        <v>136</v>
      </c>
      <c r="B548" s="40" t="n">
        <v>50.1084399725</v>
      </c>
      <c r="C548" s="40" t="n">
        <v>18.2590443442</v>
      </c>
    </row>
    <row r="549" customFormat="false" ht="12.8" hidden="false" customHeight="false" outlineLevel="0" collapsed="false">
      <c r="A549" s="43" t="s">
        <v>136</v>
      </c>
      <c r="B549" s="40" t="n">
        <v>49.919058249</v>
      </c>
      <c r="C549" s="40" t="n">
        <v>3.7168538855</v>
      </c>
    </row>
    <row r="550" customFormat="false" ht="12.8" hidden="false" customHeight="false" outlineLevel="0" collapsed="false">
      <c r="A550" s="43" t="s">
        <v>136</v>
      </c>
      <c r="B550" s="40" t="n">
        <v>50.0836645085</v>
      </c>
      <c r="C550" s="40" t="n">
        <v>10.2358819024</v>
      </c>
    </row>
    <row r="551" customFormat="false" ht="12.8" hidden="false" customHeight="false" outlineLevel="0" collapsed="false">
      <c r="A551" s="43" t="s">
        <v>136</v>
      </c>
      <c r="B551" s="40" t="n">
        <v>50.3522608355</v>
      </c>
      <c r="C551" s="40" t="n">
        <v>12.4686005273</v>
      </c>
    </row>
    <row r="552" customFormat="false" ht="12.8" hidden="false" customHeight="false" outlineLevel="0" collapsed="false">
      <c r="A552" s="43" t="s">
        <v>136</v>
      </c>
      <c r="B552" s="40" t="n">
        <v>50.4975722411</v>
      </c>
      <c r="C552" s="40" t="n">
        <v>7.40962523419</v>
      </c>
    </row>
    <row r="553" customFormat="false" ht="12.8" hidden="false" customHeight="false" outlineLevel="0" collapsed="false">
      <c r="A553" s="43" t="s">
        <v>136</v>
      </c>
      <c r="B553" s="40" t="n">
        <v>50.0163058346</v>
      </c>
      <c r="C553" s="40" t="n">
        <v>16.2536847911</v>
      </c>
    </row>
    <row r="554" customFormat="false" ht="12.8" hidden="false" customHeight="false" outlineLevel="0" collapsed="false">
      <c r="A554" s="43" t="s">
        <v>136</v>
      </c>
      <c r="B554" s="40" t="n">
        <v>50.4682212165</v>
      </c>
      <c r="C554" s="40" t="n">
        <v>13.3567024555</v>
      </c>
    </row>
    <row r="555" customFormat="false" ht="12.8" hidden="false" customHeight="false" outlineLevel="0" collapsed="false">
      <c r="A555" s="43" t="s">
        <v>136</v>
      </c>
      <c r="B555" s="40" t="n">
        <v>69.5506789842</v>
      </c>
      <c r="C555" s="40" t="n">
        <v>9.03298756904</v>
      </c>
    </row>
    <row r="556" customFormat="false" ht="12.8" hidden="false" customHeight="false" outlineLevel="0" collapsed="false">
      <c r="A556" s="43" t="s">
        <v>136</v>
      </c>
      <c r="B556" s="40" t="n">
        <v>69.5186727475</v>
      </c>
      <c r="C556" s="40" t="n">
        <v>15.1804864298</v>
      </c>
    </row>
    <row r="557" customFormat="false" ht="12.8" hidden="false" customHeight="false" outlineLevel="0" collapsed="false">
      <c r="A557" s="43" t="s">
        <v>136</v>
      </c>
      <c r="B557" s="40" t="n">
        <v>69.5034574098</v>
      </c>
      <c r="C557" s="40" t="n">
        <v>16.8783132661</v>
      </c>
    </row>
    <row r="558" customFormat="false" ht="12.8" hidden="false" customHeight="false" outlineLevel="0" collapsed="false">
      <c r="A558" s="43" t="s">
        <v>136</v>
      </c>
      <c r="B558" s="40" t="n">
        <v>69.4994868291</v>
      </c>
      <c r="C558" s="40" t="n">
        <v>10.2078266798</v>
      </c>
    </row>
    <row r="559" customFormat="false" ht="12.8" hidden="false" customHeight="false" outlineLevel="0" collapsed="false">
      <c r="A559" s="43" t="s">
        <v>136</v>
      </c>
      <c r="B559" s="40" t="n">
        <v>69.5275296829</v>
      </c>
      <c r="C559" s="40" t="n">
        <v>9.99229666551</v>
      </c>
    </row>
    <row r="560" customFormat="false" ht="12.8" hidden="false" customHeight="false" outlineLevel="0" collapsed="false">
      <c r="A560" s="43" t="s">
        <v>136</v>
      </c>
      <c r="B560" s="40" t="n">
        <v>69.5190952617</v>
      </c>
      <c r="C560" s="40" t="n">
        <v>11.4226857018</v>
      </c>
    </row>
    <row r="561" customFormat="false" ht="12.8" hidden="false" customHeight="false" outlineLevel="0" collapsed="false">
      <c r="A561" s="43" t="s">
        <v>136</v>
      </c>
      <c r="B561" s="40" t="n">
        <v>69.5618994268</v>
      </c>
      <c r="C561" s="40" t="n">
        <v>15.9998037858</v>
      </c>
    </row>
    <row r="562" customFormat="false" ht="12.8" hidden="false" customHeight="false" outlineLevel="0" collapsed="false">
      <c r="A562" s="43" t="s">
        <v>136</v>
      </c>
      <c r="B562" s="40" t="n">
        <v>69.5010445197</v>
      </c>
      <c r="C562" s="40" t="n">
        <v>5.95583353945</v>
      </c>
    </row>
    <row r="563" customFormat="false" ht="12.8" hidden="false" customHeight="false" outlineLevel="0" collapsed="false">
      <c r="A563" s="43" t="s">
        <v>136</v>
      </c>
      <c r="B563" s="40" t="n">
        <v>69.524635976</v>
      </c>
      <c r="C563" s="40" t="n">
        <v>2.73476016988</v>
      </c>
    </row>
    <row r="564" customFormat="false" ht="12.8" hidden="false" customHeight="false" outlineLevel="0" collapsed="false">
      <c r="A564" s="43" t="s">
        <v>136</v>
      </c>
      <c r="B564" s="40" t="n">
        <v>30.4995937106</v>
      </c>
      <c r="C564" s="40" t="n">
        <v>26.0855615691</v>
      </c>
    </row>
    <row r="565" customFormat="false" ht="12.8" hidden="false" customHeight="false" outlineLevel="0" collapsed="false">
      <c r="A565" s="43" t="s">
        <v>136</v>
      </c>
      <c r="B565" s="40" t="n">
        <v>30.487391709</v>
      </c>
      <c r="C565" s="40" t="n">
        <v>19.7794703733</v>
      </c>
    </row>
    <row r="566" customFormat="false" ht="12.8" hidden="false" customHeight="false" outlineLevel="0" collapsed="false">
      <c r="A566" s="43" t="s">
        <v>136</v>
      </c>
      <c r="B566" s="40" t="n">
        <v>89.5001804719</v>
      </c>
      <c r="C566" s="40" t="n">
        <v>31.9789174357</v>
      </c>
    </row>
    <row r="567" customFormat="false" ht="12.8" hidden="false" customHeight="false" outlineLevel="0" collapsed="false">
      <c r="A567" s="43" t="s">
        <v>136</v>
      </c>
      <c r="B567" s="40" t="n">
        <v>50.4102716314</v>
      </c>
      <c r="C567" s="40" t="n">
        <v>98.6283694405</v>
      </c>
    </row>
    <row r="568" customFormat="false" ht="12.8" hidden="false" customHeight="false" outlineLevel="0" collapsed="false">
      <c r="A568" s="43" t="s">
        <v>136</v>
      </c>
      <c r="B568" s="40" t="n">
        <v>50.3259243927</v>
      </c>
      <c r="C568" s="40" t="n">
        <v>94.9946308528</v>
      </c>
    </row>
    <row r="569" customFormat="false" ht="12.8" hidden="false" customHeight="false" outlineLevel="0" collapsed="false">
      <c r="A569" s="43" t="s">
        <v>136</v>
      </c>
      <c r="B569" s="40" t="n">
        <v>50.1040315041</v>
      </c>
      <c r="C569" s="40" t="n">
        <v>95.0885380179</v>
      </c>
    </row>
    <row r="570" customFormat="false" ht="12.8" hidden="false" customHeight="false" outlineLevel="0" collapsed="false">
      <c r="A570" s="43" t="s">
        <v>137</v>
      </c>
      <c r="B570" s="40" t="n">
        <v>38.3377571839</v>
      </c>
      <c r="C570" s="40" t="n">
        <v>92.472719051</v>
      </c>
    </row>
    <row r="571" customFormat="false" ht="12.8" hidden="false" customHeight="false" outlineLevel="0" collapsed="false">
      <c r="A571" s="43" t="s">
        <v>137</v>
      </c>
      <c r="B571" s="40" t="n">
        <v>35.7518707905</v>
      </c>
      <c r="C571" s="40" t="n">
        <v>94.1167680276</v>
      </c>
    </row>
    <row r="572" customFormat="false" ht="12.8" hidden="false" customHeight="false" outlineLevel="0" collapsed="false">
      <c r="A572" s="43" t="s">
        <v>137</v>
      </c>
      <c r="B572" s="40" t="n">
        <v>32.7672179591</v>
      </c>
      <c r="C572" s="40" t="n">
        <v>88.5182945794</v>
      </c>
    </row>
    <row r="573" customFormat="false" ht="12.8" hidden="false" customHeight="false" outlineLevel="0" collapsed="false">
      <c r="A573" s="43" t="s">
        <v>137</v>
      </c>
      <c r="B573" s="40" t="n">
        <v>33.7296067755</v>
      </c>
      <c r="C573" s="40" t="n">
        <v>88.622265789</v>
      </c>
    </row>
    <row r="574" customFormat="false" ht="12.8" hidden="false" customHeight="false" outlineLevel="0" collapsed="false">
      <c r="A574" s="43" t="s">
        <v>137</v>
      </c>
      <c r="B574" s="40" t="n">
        <v>37.238249327</v>
      </c>
      <c r="C574" s="40" t="n">
        <v>83.7249284144</v>
      </c>
    </row>
    <row r="575" customFormat="false" ht="12.8" hidden="false" customHeight="false" outlineLevel="0" collapsed="false">
      <c r="A575" s="43" t="s">
        <v>137</v>
      </c>
      <c r="B575" s="40" t="n">
        <v>36.0271982243</v>
      </c>
      <c r="C575" s="40" t="n">
        <v>82.0407806505</v>
      </c>
    </row>
    <row r="576" customFormat="false" ht="12.8" hidden="false" customHeight="false" outlineLevel="0" collapsed="false">
      <c r="A576" s="43" t="s">
        <v>137</v>
      </c>
      <c r="B576" s="40" t="n">
        <v>39.2392807768</v>
      </c>
      <c r="C576" s="40" t="n">
        <v>79.2637238398</v>
      </c>
    </row>
    <row r="577" customFormat="false" ht="12.8" hidden="false" customHeight="false" outlineLevel="0" collapsed="false">
      <c r="A577" s="43" t="s">
        <v>137</v>
      </c>
      <c r="B577" s="40" t="n">
        <v>39.7845249391</v>
      </c>
      <c r="C577" s="40" t="n">
        <v>82.2605658962</v>
      </c>
    </row>
    <row r="578" customFormat="false" ht="12.8" hidden="false" customHeight="false" outlineLevel="0" collapsed="false">
      <c r="A578" s="43" t="s">
        <v>137</v>
      </c>
      <c r="B578" s="40" t="n">
        <v>35.1660293896</v>
      </c>
      <c r="C578" s="40" t="n">
        <v>84.1564919839</v>
      </c>
    </row>
    <row r="579" customFormat="false" ht="12.8" hidden="false" customHeight="false" outlineLevel="0" collapsed="false">
      <c r="A579" s="43" t="s">
        <v>137</v>
      </c>
      <c r="B579" s="40" t="n">
        <v>40.622115916</v>
      </c>
      <c r="C579" s="40" t="n">
        <v>78.5421042089</v>
      </c>
    </row>
    <row r="580" customFormat="false" ht="12.8" hidden="false" customHeight="false" outlineLevel="0" collapsed="false">
      <c r="A580" s="43" t="s">
        <v>137</v>
      </c>
      <c r="B580" s="40" t="n">
        <v>39.181907086</v>
      </c>
      <c r="C580" s="40" t="n">
        <v>79.8190371976</v>
      </c>
    </row>
    <row r="581" customFormat="false" ht="12.8" hidden="false" customHeight="false" outlineLevel="0" collapsed="false">
      <c r="A581" s="43" t="s">
        <v>137</v>
      </c>
      <c r="B581" s="40" t="n">
        <v>42.4308889944</v>
      </c>
      <c r="C581" s="40" t="n">
        <v>75.1336346406</v>
      </c>
    </row>
    <row r="582" customFormat="false" ht="12.8" hidden="false" customHeight="false" outlineLevel="0" collapsed="false">
      <c r="A582" s="43" t="s">
        <v>137</v>
      </c>
      <c r="B582" s="40" t="n">
        <v>43.0812558617</v>
      </c>
      <c r="C582" s="40" t="n">
        <v>75.3467016413</v>
      </c>
    </row>
    <row r="583" customFormat="false" ht="12.8" hidden="false" customHeight="false" outlineLevel="0" collapsed="false">
      <c r="A583" s="43" t="s">
        <v>137</v>
      </c>
      <c r="B583" s="40" t="n">
        <v>44.3607194344</v>
      </c>
      <c r="C583" s="40" t="n">
        <v>70.4742070546</v>
      </c>
    </row>
    <row r="584" customFormat="false" ht="12.8" hidden="false" customHeight="false" outlineLevel="0" collapsed="false">
      <c r="A584" s="43" t="s">
        <v>137</v>
      </c>
      <c r="B584" s="40" t="n">
        <v>44.3247788435</v>
      </c>
      <c r="C584" s="40" t="n">
        <v>71.0459044019</v>
      </c>
    </row>
    <row r="585" customFormat="false" ht="12.8" hidden="false" customHeight="false" outlineLevel="0" collapsed="false">
      <c r="A585" s="43" t="s">
        <v>137</v>
      </c>
      <c r="B585" s="40" t="n">
        <v>47.552160202</v>
      </c>
      <c r="C585" s="40" t="n">
        <v>66.4604037217</v>
      </c>
    </row>
    <row r="586" customFormat="false" ht="12.8" hidden="false" customHeight="false" outlineLevel="0" collapsed="false">
      <c r="A586" s="43" t="s">
        <v>137</v>
      </c>
      <c r="B586" s="40" t="n">
        <v>48.6649246215</v>
      </c>
      <c r="C586" s="40" t="n">
        <v>64.9610049438</v>
      </c>
    </row>
    <row r="587" customFormat="false" ht="12.8" hidden="false" customHeight="false" outlineLevel="0" collapsed="false">
      <c r="A587" s="43" t="s">
        <v>137</v>
      </c>
      <c r="B587" s="40" t="n">
        <v>46.280631958</v>
      </c>
      <c r="C587" s="40" t="n">
        <v>68.0284231525</v>
      </c>
    </row>
    <row r="588" customFormat="false" ht="12.8" hidden="false" customHeight="false" outlineLevel="0" collapsed="false">
      <c r="A588" s="43" t="s">
        <v>137</v>
      </c>
      <c r="B588" s="40" t="n">
        <v>50.5632444849</v>
      </c>
      <c r="C588" s="40" t="n">
        <v>62.6238279659</v>
      </c>
    </row>
    <row r="589" customFormat="false" ht="12.8" hidden="false" customHeight="false" outlineLevel="0" collapsed="false">
      <c r="A589" s="43" t="s">
        <v>137</v>
      </c>
      <c r="B589" s="40" t="n">
        <v>52.6309642318</v>
      </c>
      <c r="C589" s="40" t="n">
        <v>59.9639357915</v>
      </c>
    </row>
    <row r="590" customFormat="false" ht="12.8" hidden="false" customHeight="false" outlineLevel="0" collapsed="false">
      <c r="A590" s="43" t="s">
        <v>137</v>
      </c>
      <c r="B590" s="40" t="n">
        <v>54.6362064446</v>
      </c>
      <c r="C590" s="40" t="n">
        <v>57.4938424367</v>
      </c>
    </row>
    <row r="591" customFormat="false" ht="12.8" hidden="false" customHeight="false" outlineLevel="0" collapsed="false">
      <c r="A591" s="43" t="s">
        <v>137</v>
      </c>
      <c r="B591" s="40" t="n">
        <v>51.346027139</v>
      </c>
      <c r="C591" s="40" t="n">
        <v>61.6005530364</v>
      </c>
    </row>
    <row r="592" customFormat="false" ht="12.8" hidden="false" customHeight="false" outlineLevel="0" collapsed="false">
      <c r="A592" s="43" t="s">
        <v>137</v>
      </c>
      <c r="B592" s="40" t="n">
        <v>57.134855354</v>
      </c>
      <c r="C592" s="40" t="n">
        <v>53.8779658045</v>
      </c>
    </row>
    <row r="593" customFormat="false" ht="12.8" hidden="false" customHeight="false" outlineLevel="0" collapsed="false">
      <c r="A593" s="43" t="s">
        <v>137</v>
      </c>
      <c r="B593" s="40" t="n">
        <v>54.1712415737</v>
      </c>
      <c r="C593" s="40" t="n">
        <v>58.0598078952</v>
      </c>
    </row>
    <row r="594" customFormat="false" ht="12.8" hidden="false" customHeight="false" outlineLevel="0" collapsed="false">
      <c r="A594" s="43" t="s">
        <v>137</v>
      </c>
      <c r="B594" s="40" t="n">
        <v>50.9423823071</v>
      </c>
      <c r="C594" s="40" t="n">
        <v>62.0973939351</v>
      </c>
    </row>
    <row r="595" customFormat="false" ht="12.8" hidden="false" customHeight="false" outlineLevel="0" collapsed="false">
      <c r="A595" s="43" t="s">
        <v>137</v>
      </c>
      <c r="B595" s="40" t="n">
        <v>66.512924456</v>
      </c>
      <c r="C595" s="40" t="n">
        <v>59.0712818478</v>
      </c>
    </row>
    <row r="596" customFormat="false" ht="12.8" hidden="false" customHeight="false" outlineLevel="0" collapsed="false">
      <c r="A596" s="43" t="s">
        <v>137</v>
      </c>
      <c r="B596" s="40" t="n">
        <v>64.3979095023</v>
      </c>
      <c r="C596" s="40" t="n">
        <v>56.1748754008</v>
      </c>
    </row>
    <row r="597" customFormat="false" ht="12.8" hidden="false" customHeight="false" outlineLevel="0" collapsed="false">
      <c r="A597" s="43" t="s">
        <v>137</v>
      </c>
      <c r="B597" s="40" t="n">
        <v>68.686593294</v>
      </c>
      <c r="C597" s="40" t="n">
        <v>62.2373439902</v>
      </c>
    </row>
    <row r="598" customFormat="false" ht="12.8" hidden="false" customHeight="false" outlineLevel="0" collapsed="false">
      <c r="A598" s="43" t="s">
        <v>137</v>
      </c>
      <c r="B598" s="40" t="n">
        <v>65.0277937057</v>
      </c>
      <c r="C598" s="40" t="n">
        <v>57.0962573525</v>
      </c>
    </row>
    <row r="599" customFormat="false" ht="12.8" hidden="false" customHeight="false" outlineLevel="0" collapsed="false">
      <c r="A599" s="43" t="s">
        <v>137</v>
      </c>
      <c r="B599" s="40" t="n">
        <v>53.3045031712</v>
      </c>
      <c r="C599" s="40" t="n">
        <v>40.883844549</v>
      </c>
    </row>
    <row r="600" customFormat="false" ht="12.8" hidden="false" customHeight="false" outlineLevel="0" collapsed="false">
      <c r="A600" s="43" t="s">
        <v>137</v>
      </c>
      <c r="B600" s="40" t="n">
        <v>52.9451780881</v>
      </c>
      <c r="C600" s="40" t="n">
        <v>40.3846256942</v>
      </c>
    </row>
    <row r="601" customFormat="false" ht="12.8" hidden="false" customHeight="false" outlineLevel="0" collapsed="false">
      <c r="A601" s="43" t="s">
        <v>137</v>
      </c>
      <c r="B601" s="40" t="n">
        <v>45.225738199</v>
      </c>
      <c r="C601" s="40" t="n">
        <v>30.5552259226</v>
      </c>
    </row>
    <row r="602" customFormat="false" ht="12.8" hidden="false" customHeight="false" outlineLevel="0" collapsed="false">
      <c r="A602" s="43" t="s">
        <v>137</v>
      </c>
      <c r="B602" s="40" t="n">
        <v>50.8433046202</v>
      </c>
      <c r="C602" s="40" t="n">
        <v>37.7446280981</v>
      </c>
    </row>
    <row r="603" customFormat="false" ht="12.8" hidden="false" customHeight="false" outlineLevel="0" collapsed="false">
      <c r="A603" s="43" t="s">
        <v>137</v>
      </c>
      <c r="B603" s="40" t="n">
        <v>49.6592939398</v>
      </c>
      <c r="C603" s="40" t="n">
        <v>36.273442735</v>
      </c>
    </row>
    <row r="604" customFormat="false" ht="12.8" hidden="false" customHeight="false" outlineLevel="0" collapsed="false">
      <c r="A604" s="43" t="s">
        <v>137</v>
      </c>
      <c r="B604" s="40" t="n">
        <v>47.1427889348</v>
      </c>
      <c r="C604" s="40" t="n">
        <v>32.0250641734</v>
      </c>
    </row>
    <row r="605" customFormat="false" ht="12.8" hidden="false" customHeight="false" outlineLevel="0" collapsed="false">
      <c r="A605" s="43" t="s">
        <v>137</v>
      </c>
      <c r="B605" s="40" t="n">
        <v>41.2700565259</v>
      </c>
      <c r="C605" s="40" t="n">
        <v>21.7218171465</v>
      </c>
    </row>
    <row r="606" customFormat="false" ht="12.8" hidden="false" customHeight="false" outlineLevel="0" collapsed="false">
      <c r="A606" s="43" t="s">
        <v>137</v>
      </c>
      <c r="B606" s="40" t="n">
        <v>47.1301271555</v>
      </c>
      <c r="C606" s="40" t="n">
        <v>31.3099029222</v>
      </c>
    </row>
    <row r="607" customFormat="false" ht="12.8" hidden="false" customHeight="false" outlineLevel="0" collapsed="false">
      <c r="A607" s="43" t="s">
        <v>137</v>
      </c>
      <c r="B607" s="40" t="n">
        <v>40.9159715783</v>
      </c>
      <c r="C607" s="40" t="n">
        <v>23.5415923929</v>
      </c>
    </row>
    <row r="608" customFormat="false" ht="12.8" hidden="false" customHeight="false" outlineLevel="0" collapsed="false">
      <c r="A608" s="43" t="s">
        <v>137</v>
      </c>
      <c r="B608" s="40" t="n">
        <v>38.6601639737</v>
      </c>
      <c r="C608" s="40" t="n">
        <v>21.6895496369</v>
      </c>
    </row>
    <row r="609" customFormat="false" ht="12.8" hidden="false" customHeight="false" outlineLevel="0" collapsed="false">
      <c r="A609" s="43" t="s">
        <v>137</v>
      </c>
      <c r="B609" s="40" t="n">
        <v>42.6125508262</v>
      </c>
      <c r="C609" s="40" t="n">
        <v>24.195053774</v>
      </c>
    </row>
    <row r="610" customFormat="false" ht="12.8" hidden="false" customHeight="false" outlineLevel="0" collapsed="false">
      <c r="A610" s="43" t="s">
        <v>137</v>
      </c>
      <c r="B610" s="40" t="n">
        <v>41.2090395008</v>
      </c>
      <c r="C610" s="40" t="n">
        <v>24.1287091891</v>
      </c>
    </row>
    <row r="611" customFormat="false" ht="12.8" hidden="false" customHeight="false" outlineLevel="0" collapsed="false">
      <c r="A611" s="43" t="s">
        <v>137</v>
      </c>
      <c r="B611" s="40" t="n">
        <v>50.6492211499</v>
      </c>
      <c r="C611" s="40" t="n">
        <v>37.4837907435</v>
      </c>
    </row>
    <row r="612" customFormat="false" ht="12.8" hidden="false" customHeight="false" outlineLevel="0" collapsed="false">
      <c r="A612" s="43" t="s">
        <v>137</v>
      </c>
      <c r="B612" s="40" t="n">
        <v>52.1319019406</v>
      </c>
      <c r="C612" s="40" t="n">
        <v>39.3646020815</v>
      </c>
    </row>
    <row r="613" customFormat="false" ht="12.8" hidden="false" customHeight="false" outlineLevel="0" collapsed="false">
      <c r="A613" s="43" t="s">
        <v>137</v>
      </c>
      <c r="B613" s="40" t="n">
        <v>39.7972712705</v>
      </c>
      <c r="C613" s="40" t="n">
        <v>16.083549649</v>
      </c>
    </row>
    <row r="614" customFormat="false" ht="12.8" hidden="false" customHeight="false" outlineLevel="0" collapsed="false">
      <c r="A614" s="43" t="s">
        <v>137</v>
      </c>
      <c r="B614" s="40" t="n">
        <v>43.5498814807</v>
      </c>
      <c r="C614" s="40" t="n">
        <v>24.3072109395</v>
      </c>
    </row>
    <row r="615" customFormat="false" ht="12.8" hidden="false" customHeight="false" outlineLevel="0" collapsed="false">
      <c r="A615" s="43" t="s">
        <v>137</v>
      </c>
      <c r="B615" s="40" t="n">
        <v>36.7146633371</v>
      </c>
      <c r="C615" s="40" t="n">
        <v>17.3818098572</v>
      </c>
    </row>
    <row r="616" customFormat="false" ht="12.8" hidden="false" customHeight="false" outlineLevel="0" collapsed="false">
      <c r="A616" s="43" t="s">
        <v>137</v>
      </c>
      <c r="B616" s="40" t="n">
        <v>37.2246101278</v>
      </c>
      <c r="C616" s="40" t="n">
        <v>17.9800644828</v>
      </c>
    </row>
    <row r="617" customFormat="false" ht="12.8" hidden="false" customHeight="false" outlineLevel="0" collapsed="false">
      <c r="A617" s="43" t="s">
        <v>137</v>
      </c>
      <c r="B617" s="40" t="n">
        <v>40.5124478537</v>
      </c>
      <c r="C617" s="40" t="n">
        <v>22.9622145725</v>
      </c>
    </row>
    <row r="618" customFormat="false" ht="12.8" hidden="false" customHeight="false" outlineLevel="0" collapsed="false">
      <c r="A618" s="43" t="s">
        <v>137</v>
      </c>
      <c r="B618" s="40" t="n">
        <v>40.2220627884</v>
      </c>
      <c r="C618" s="40" t="n">
        <v>20.6146217044</v>
      </c>
    </row>
    <row r="619" customFormat="false" ht="12.8" hidden="false" customHeight="false" outlineLevel="0" collapsed="false">
      <c r="A619" s="43" t="s">
        <v>137</v>
      </c>
      <c r="B619" s="40" t="n">
        <v>44.1249612057</v>
      </c>
      <c r="C619" s="40" t="n">
        <v>23.3662452858</v>
      </c>
    </row>
    <row r="620" customFormat="false" ht="12.8" hidden="false" customHeight="false" outlineLevel="0" collapsed="false">
      <c r="A620" s="43" t="s">
        <v>137</v>
      </c>
      <c r="B620" s="40" t="n">
        <v>42.3462616039</v>
      </c>
      <c r="C620" s="40" t="n">
        <v>24.5583269437</v>
      </c>
    </row>
    <row r="621" customFormat="false" ht="12.8" hidden="false" customHeight="false" outlineLevel="0" collapsed="false">
      <c r="A621" s="43" t="s">
        <v>137</v>
      </c>
      <c r="B621" s="40" t="n">
        <v>44.1890843708</v>
      </c>
      <c r="C621" s="40" t="n">
        <v>28.772625473</v>
      </c>
    </row>
    <row r="622" customFormat="false" ht="12.8" hidden="false" customHeight="false" outlineLevel="0" collapsed="false">
      <c r="A622" s="43" t="s">
        <v>137</v>
      </c>
      <c r="B622" s="40" t="n">
        <v>45.8142453101</v>
      </c>
      <c r="C622" s="40" t="n">
        <v>31.056979672</v>
      </c>
    </row>
    <row r="623" customFormat="false" ht="12.8" hidden="false" customHeight="false" outlineLevel="0" collapsed="false">
      <c r="A623" s="43" t="s">
        <v>137</v>
      </c>
      <c r="B623" s="40" t="n">
        <v>46.6431192691</v>
      </c>
      <c r="C623" s="40" t="n">
        <v>31.4072190618</v>
      </c>
    </row>
    <row r="624" customFormat="false" ht="12.8" hidden="false" customHeight="false" outlineLevel="0" collapsed="false">
      <c r="A624" s="43" t="s">
        <v>137</v>
      </c>
      <c r="B624" s="40" t="n">
        <v>52.1898883047</v>
      </c>
      <c r="C624" s="40" t="n">
        <v>39.3677964938</v>
      </c>
    </row>
    <row r="625" customFormat="false" ht="12.8" hidden="false" customHeight="false" outlineLevel="0" collapsed="false">
      <c r="A625" s="43" t="s">
        <v>137</v>
      </c>
      <c r="B625" s="40" t="n">
        <v>51.1003173587</v>
      </c>
      <c r="C625" s="40" t="n">
        <v>38.095699984</v>
      </c>
    </row>
    <row r="626" customFormat="false" ht="12.8" hidden="false" customHeight="false" outlineLevel="0" collapsed="false">
      <c r="A626" s="43" t="s">
        <v>137</v>
      </c>
      <c r="B626" s="40" t="n">
        <v>65.4008341477</v>
      </c>
      <c r="C626" s="40" t="n">
        <v>42.6140320392</v>
      </c>
    </row>
    <row r="627" customFormat="false" ht="12.8" hidden="false" customHeight="false" outlineLevel="0" collapsed="false">
      <c r="A627" s="43" t="s">
        <v>137</v>
      </c>
      <c r="B627" s="40" t="n">
        <v>64.8520398267</v>
      </c>
      <c r="C627" s="40" t="n">
        <v>43.1337348404</v>
      </c>
    </row>
    <row r="628" customFormat="false" ht="12.8" hidden="false" customHeight="false" outlineLevel="0" collapsed="false">
      <c r="A628" s="43" t="s">
        <v>137</v>
      </c>
      <c r="B628" s="40" t="n">
        <v>63.4038060118</v>
      </c>
      <c r="C628" s="40" t="n">
        <v>44.847493688</v>
      </c>
    </row>
    <row r="629" customFormat="false" ht="12.8" hidden="false" customHeight="false" outlineLevel="0" collapsed="false">
      <c r="A629" s="43" t="s">
        <v>137</v>
      </c>
      <c r="B629" s="40" t="n">
        <v>65.3715488709</v>
      </c>
      <c r="C629" s="40" t="n">
        <v>42.6959713164</v>
      </c>
    </row>
    <row r="630" customFormat="false" ht="12.8" hidden="false" customHeight="false" outlineLevel="0" collapsed="false">
      <c r="A630" s="43" t="s">
        <v>137</v>
      </c>
      <c r="B630" s="40" t="n">
        <v>61.9080397046</v>
      </c>
      <c r="C630" s="40" t="n">
        <v>53.1903520694</v>
      </c>
    </row>
    <row r="631" customFormat="false" ht="12.8" hidden="false" customHeight="false" outlineLevel="0" collapsed="false">
      <c r="A631" s="43" t="s">
        <v>137</v>
      </c>
      <c r="B631" s="40" t="n">
        <v>71.8266529973</v>
      </c>
      <c r="C631" s="40" t="n">
        <v>65.6862303604</v>
      </c>
    </row>
    <row r="632" customFormat="false" ht="12.8" hidden="false" customHeight="false" outlineLevel="0" collapsed="false">
      <c r="A632" s="43" t="s">
        <v>137</v>
      </c>
      <c r="B632" s="40" t="n">
        <v>72.6546231621</v>
      </c>
      <c r="C632" s="40" t="n">
        <v>66.8782776113</v>
      </c>
    </row>
    <row r="633" customFormat="false" ht="12.8" hidden="false" customHeight="false" outlineLevel="0" collapsed="false">
      <c r="A633" s="43" t="s">
        <v>137</v>
      </c>
      <c r="B633" s="40" t="n">
        <v>76.8885781632</v>
      </c>
      <c r="C633" s="40" t="n">
        <v>72.1654720777</v>
      </c>
    </row>
    <row r="634" customFormat="false" ht="12.8" hidden="false" customHeight="false" outlineLevel="0" collapsed="false">
      <c r="A634" s="43" t="s">
        <v>137</v>
      </c>
      <c r="B634" s="40" t="n">
        <v>43.7446196844</v>
      </c>
      <c r="C634" s="40" t="n">
        <v>71.2679610751</v>
      </c>
    </row>
    <row r="635" customFormat="false" ht="12.8" hidden="false" customHeight="false" outlineLevel="0" collapsed="false">
      <c r="A635" s="43" t="s">
        <v>137</v>
      </c>
      <c r="B635" s="40" t="n">
        <v>39.0542484428</v>
      </c>
      <c r="C635" s="40" t="n">
        <v>83.1190207043</v>
      </c>
    </row>
    <row r="636" customFormat="false" ht="12.8" hidden="false" customHeight="false" outlineLevel="0" collapsed="false">
      <c r="A636" s="43" t="s">
        <v>137</v>
      </c>
      <c r="B636" s="40" t="n">
        <v>39.9316746322</v>
      </c>
      <c r="C636" s="40" t="n">
        <v>79.9391880033</v>
      </c>
    </row>
    <row r="637" customFormat="false" ht="12.8" hidden="false" customHeight="false" outlineLevel="0" collapsed="false">
      <c r="A637" s="43" t="s">
        <v>137</v>
      </c>
      <c r="B637" s="40" t="n">
        <v>39.762826107</v>
      </c>
      <c r="C637" s="40" t="n">
        <v>76.4059674459</v>
      </c>
    </row>
    <row r="638" customFormat="false" ht="12.8" hidden="false" customHeight="false" outlineLevel="0" collapsed="false">
      <c r="A638" s="43" t="s">
        <v>137</v>
      </c>
      <c r="B638" s="40" t="n">
        <v>41.323383287</v>
      </c>
      <c r="C638" s="40" t="n">
        <v>80.2118685969</v>
      </c>
    </row>
    <row r="639" customFormat="false" ht="12.8" hidden="false" customHeight="false" outlineLevel="0" collapsed="false">
      <c r="A639" s="43" t="s">
        <v>137</v>
      </c>
      <c r="B639" s="40" t="n">
        <v>41.7873232275</v>
      </c>
      <c r="C639" s="40" t="n">
        <v>83.9880779935</v>
      </c>
    </row>
    <row r="640" customFormat="false" ht="12.8" hidden="false" customHeight="false" outlineLevel="0" collapsed="false">
      <c r="A640" s="43" t="s">
        <v>137</v>
      </c>
      <c r="B640" s="40" t="n">
        <v>39.7556490651</v>
      </c>
      <c r="C640" s="40" t="n">
        <v>79.6570966361</v>
      </c>
    </row>
    <row r="641" customFormat="false" ht="12.8" hidden="false" customHeight="false" outlineLevel="0" collapsed="false">
      <c r="A641" s="43" t="s">
        <v>137</v>
      </c>
      <c r="B641" s="40" t="n">
        <v>40.7498793985</v>
      </c>
      <c r="C641" s="40" t="n">
        <v>77.204657286</v>
      </c>
    </row>
    <row r="642" customFormat="false" ht="12.8" hidden="false" customHeight="false" outlineLevel="0" collapsed="false">
      <c r="A642" s="43" t="s">
        <v>137</v>
      </c>
      <c r="B642" s="40" t="n">
        <v>43.8568984983</v>
      </c>
      <c r="C642" s="40" t="n">
        <v>77.6098436482</v>
      </c>
    </row>
    <row r="643" customFormat="false" ht="12.8" hidden="false" customHeight="false" outlineLevel="0" collapsed="false">
      <c r="A643" s="43" t="s">
        <v>137</v>
      </c>
      <c r="B643" s="40" t="n">
        <v>42.3678224956</v>
      </c>
      <c r="C643" s="40" t="n">
        <v>73.6382718294</v>
      </c>
    </row>
    <row r="644" customFormat="false" ht="12.8" hidden="false" customHeight="false" outlineLevel="0" collapsed="false">
      <c r="A644" s="43" t="s">
        <v>137</v>
      </c>
      <c r="B644" s="40" t="n">
        <v>39.4629598364</v>
      </c>
      <c r="C644" s="40" t="n">
        <v>78.459973898</v>
      </c>
    </row>
    <row r="645" customFormat="false" ht="12.8" hidden="false" customHeight="false" outlineLevel="0" collapsed="false">
      <c r="A645" s="43" t="s">
        <v>137</v>
      </c>
      <c r="B645" s="40" t="n">
        <v>44.5173339492</v>
      </c>
      <c r="C645" s="40" t="n">
        <v>70.3693498252</v>
      </c>
    </row>
    <row r="646" customFormat="false" ht="12.8" hidden="false" customHeight="false" outlineLevel="0" collapsed="false">
      <c r="A646" s="43" t="s">
        <v>137</v>
      </c>
      <c r="B646" s="40" t="n">
        <v>41.6360929963</v>
      </c>
      <c r="C646" s="40" t="n">
        <v>76.2492229205</v>
      </c>
    </row>
    <row r="647" customFormat="false" ht="12.8" hidden="false" customHeight="false" outlineLevel="0" collapsed="false">
      <c r="A647" s="43" t="s">
        <v>137</v>
      </c>
      <c r="B647" s="40" t="n">
        <v>45.4229321817</v>
      </c>
      <c r="C647" s="40" t="n">
        <v>69.0955016709</v>
      </c>
    </row>
    <row r="648" customFormat="false" ht="12.8" hidden="false" customHeight="false" outlineLevel="0" collapsed="false">
      <c r="A648" s="43" t="s">
        <v>137</v>
      </c>
      <c r="B648" s="40" t="n">
        <v>42.0028562742</v>
      </c>
      <c r="C648" s="40" t="n">
        <v>97.8376147235</v>
      </c>
    </row>
    <row r="649" customFormat="false" ht="12.8" hidden="false" customHeight="false" outlineLevel="0" collapsed="false">
      <c r="A649" s="43" t="s">
        <v>137</v>
      </c>
      <c r="B649" s="40" t="n">
        <v>76.1056290282</v>
      </c>
      <c r="C649" s="40" t="n">
        <v>95.3049805754</v>
      </c>
    </row>
    <row r="650" customFormat="false" ht="12.8" hidden="false" customHeight="false" outlineLevel="0" collapsed="false">
      <c r="A650" s="43" t="s">
        <v>137</v>
      </c>
      <c r="B650" s="40" t="n">
        <v>79.2025626772</v>
      </c>
      <c r="C650" s="40" t="n">
        <v>92.4072156264</v>
      </c>
    </row>
    <row r="651" customFormat="false" ht="12.8" hidden="false" customHeight="false" outlineLevel="0" collapsed="false">
      <c r="A651" s="43" t="s">
        <v>137</v>
      </c>
      <c r="B651" s="40" t="n">
        <v>84.8482440854</v>
      </c>
      <c r="C651" s="40" t="n">
        <v>95.4248045304</v>
      </c>
    </row>
    <row r="652" customFormat="false" ht="12.8" hidden="false" customHeight="false" outlineLevel="0" collapsed="false">
      <c r="A652" s="43" t="s">
        <v>137</v>
      </c>
      <c r="B652" s="40" t="n">
        <v>81.5644753207</v>
      </c>
      <c r="C652" s="40" t="n">
        <v>83.7929072262</v>
      </c>
    </row>
    <row r="653" customFormat="false" ht="12.8" hidden="false" customHeight="false" outlineLevel="0" collapsed="false">
      <c r="A653" s="43" t="s">
        <v>137</v>
      </c>
      <c r="B653" s="40" t="n">
        <v>85.4461864009</v>
      </c>
      <c r="C653" s="40" t="n">
        <v>83.0782938448</v>
      </c>
    </row>
    <row r="654" customFormat="false" ht="12.8" hidden="false" customHeight="false" outlineLevel="0" collapsed="false">
      <c r="A654" s="43" t="s">
        <v>137</v>
      </c>
      <c r="B654" s="40" t="n">
        <v>80.3124913784</v>
      </c>
      <c r="C654" s="40" t="n">
        <v>76.5162389518</v>
      </c>
    </row>
    <row r="655" customFormat="false" ht="12.8" hidden="false" customHeight="false" outlineLevel="0" collapsed="false">
      <c r="A655" s="43" t="s">
        <v>137</v>
      </c>
      <c r="B655" s="40" t="n">
        <v>80.7662322969</v>
      </c>
      <c r="C655" s="40" t="n">
        <v>79.8960656796</v>
      </c>
    </row>
    <row r="656" customFormat="false" ht="12.8" hidden="false" customHeight="false" outlineLevel="0" collapsed="false">
      <c r="A656" s="43" t="s">
        <v>137</v>
      </c>
      <c r="B656" s="40" t="n">
        <v>82.6701124763</v>
      </c>
      <c r="C656" s="40" t="n">
        <v>81.711479845</v>
      </c>
    </row>
    <row r="657" customFormat="false" ht="12.8" hidden="false" customHeight="false" outlineLevel="0" collapsed="false">
      <c r="A657" s="43" t="s">
        <v>137</v>
      </c>
      <c r="B657" s="40" t="n">
        <v>77.1636254828</v>
      </c>
      <c r="C657" s="40" t="n">
        <v>73.5237189623</v>
      </c>
    </row>
    <row r="658" customFormat="false" ht="12.8" hidden="false" customHeight="false" outlineLevel="0" collapsed="false">
      <c r="A658" s="43" t="s">
        <v>137</v>
      </c>
      <c r="B658" s="40" t="n">
        <v>74.0707000309</v>
      </c>
      <c r="C658" s="40" t="n">
        <v>68.4795642895</v>
      </c>
    </row>
    <row r="659" customFormat="false" ht="12.8" hidden="false" customHeight="false" outlineLevel="0" collapsed="false">
      <c r="A659" s="43" t="s">
        <v>137</v>
      </c>
      <c r="B659" s="40" t="n">
        <v>74.1142308687</v>
      </c>
      <c r="C659" s="40" t="n">
        <v>71.9263635185</v>
      </c>
    </row>
    <row r="660" customFormat="false" ht="12.8" hidden="false" customHeight="false" outlineLevel="0" collapsed="false">
      <c r="A660" s="43" t="s">
        <v>137</v>
      </c>
      <c r="B660" s="40" t="n">
        <v>68.942075458</v>
      </c>
      <c r="C660" s="40" t="n">
        <v>62.635150577</v>
      </c>
    </row>
    <row r="661" customFormat="false" ht="12.8" hidden="false" customHeight="false" outlineLevel="0" collapsed="false">
      <c r="A661" s="43" t="s">
        <v>137</v>
      </c>
      <c r="B661" s="40" t="n">
        <v>73.2420023309</v>
      </c>
      <c r="C661" s="40" t="n">
        <v>67.3532711288</v>
      </c>
    </row>
    <row r="662" customFormat="false" ht="12.8" hidden="false" customHeight="false" outlineLevel="0" collapsed="false">
      <c r="A662" s="43" t="s">
        <v>137</v>
      </c>
      <c r="B662" s="40" t="n">
        <v>71.8670131631</v>
      </c>
      <c r="C662" s="40" t="n">
        <v>34.3291575887</v>
      </c>
    </row>
    <row r="663" customFormat="false" ht="12.8" hidden="false" customHeight="false" outlineLevel="0" collapsed="false">
      <c r="A663" s="43" t="s">
        <v>137</v>
      </c>
      <c r="B663" s="40" t="n">
        <v>71.5691888532</v>
      </c>
      <c r="C663" s="40" t="n">
        <v>34.699218607</v>
      </c>
    </row>
    <row r="664" customFormat="false" ht="12.8" hidden="false" customHeight="false" outlineLevel="0" collapsed="false">
      <c r="A664" s="43" t="s">
        <v>137</v>
      </c>
      <c r="B664" s="40" t="n">
        <v>71.4829096934</v>
      </c>
      <c r="C664" s="40" t="n">
        <v>34.6805169926</v>
      </c>
    </row>
    <row r="665" customFormat="false" ht="12.8" hidden="false" customHeight="false" outlineLevel="0" collapsed="false">
      <c r="A665" s="43" t="s">
        <v>137</v>
      </c>
      <c r="B665" s="40" t="n">
        <v>78.1285220512</v>
      </c>
      <c r="C665" s="40" t="n">
        <v>23.139231835</v>
      </c>
    </row>
    <row r="666" customFormat="false" ht="12.8" hidden="false" customHeight="false" outlineLevel="0" collapsed="false">
      <c r="A666" s="43" t="s">
        <v>137</v>
      </c>
      <c r="B666" s="40" t="n">
        <v>78.789825254</v>
      </c>
      <c r="C666" s="40" t="n">
        <v>25.5971933466</v>
      </c>
    </row>
    <row r="667" customFormat="false" ht="12.8" hidden="false" customHeight="false" outlineLevel="0" collapsed="false">
      <c r="A667" s="43" t="s">
        <v>137</v>
      </c>
      <c r="B667" s="40" t="n">
        <v>77.7815467962</v>
      </c>
      <c r="C667" s="40" t="n">
        <v>23.4472144745</v>
      </c>
    </row>
    <row r="668" customFormat="false" ht="12.8" hidden="false" customHeight="false" outlineLevel="0" collapsed="false">
      <c r="A668" s="43" t="s">
        <v>137</v>
      </c>
      <c r="B668" s="40" t="n">
        <v>48.5306293681</v>
      </c>
      <c r="C668" s="40" t="n">
        <v>34.1524500077</v>
      </c>
    </row>
    <row r="669" customFormat="false" ht="12.8" hidden="false" customHeight="false" outlineLevel="0" collapsed="false">
      <c r="A669" s="43" t="s">
        <v>137</v>
      </c>
      <c r="B669" s="40" t="n">
        <v>65.5307814724</v>
      </c>
      <c r="C669" s="40" t="n">
        <v>42.2810847015</v>
      </c>
    </row>
    <row r="670" customFormat="false" ht="12.8" hidden="false" customHeight="false" outlineLevel="0" collapsed="false">
      <c r="A670" s="43" t="s">
        <v>137</v>
      </c>
      <c r="B670" s="40" t="n">
        <v>70.1180341426</v>
      </c>
      <c r="C670" s="40" t="n">
        <v>36.4481847905</v>
      </c>
    </row>
    <row r="671" customFormat="false" ht="12.8" hidden="false" customHeight="false" outlineLevel="0" collapsed="false">
      <c r="A671" s="43" t="s">
        <v>137</v>
      </c>
      <c r="B671" s="40" t="n">
        <v>70.4722626065</v>
      </c>
      <c r="C671" s="40" t="n">
        <v>36.0880530553</v>
      </c>
    </row>
    <row r="672" customFormat="false" ht="12.8" hidden="false" customHeight="false" outlineLevel="0" collapsed="false">
      <c r="A672" s="43" t="s">
        <v>137</v>
      </c>
      <c r="B672" s="40" t="n">
        <v>76.7911300701</v>
      </c>
      <c r="C672" s="40" t="n">
        <v>28.0720081685</v>
      </c>
    </row>
    <row r="673" customFormat="false" ht="12.8" hidden="false" customHeight="false" outlineLevel="0" collapsed="false">
      <c r="A673" s="43" t="s">
        <v>137</v>
      </c>
      <c r="B673" s="40" t="n">
        <v>72.4093545935</v>
      </c>
      <c r="C673" s="40" t="n">
        <v>33.0392569664</v>
      </c>
    </row>
    <row r="674" customFormat="false" ht="12.8" hidden="false" customHeight="false" outlineLevel="0" collapsed="false">
      <c r="A674" s="43" t="s">
        <v>137</v>
      </c>
      <c r="B674" s="40" t="n">
        <v>76.271299815</v>
      </c>
      <c r="C674" s="40" t="n">
        <v>25.5695441452</v>
      </c>
    </row>
    <row r="675" customFormat="false" ht="12.8" hidden="false" customHeight="false" outlineLevel="0" collapsed="false">
      <c r="A675" s="43" t="s">
        <v>137</v>
      </c>
      <c r="B675" s="40" t="n">
        <v>76.9532591384</v>
      </c>
      <c r="C675" s="40" t="n">
        <v>27.7706107405</v>
      </c>
    </row>
    <row r="676" customFormat="false" ht="12.8" hidden="false" customHeight="false" outlineLevel="0" collapsed="false">
      <c r="A676" s="43" t="s">
        <v>137</v>
      </c>
      <c r="B676" s="40" t="n">
        <v>75.1077300904</v>
      </c>
      <c r="C676" s="40" t="n">
        <v>30.0169834157</v>
      </c>
    </row>
    <row r="677" customFormat="false" ht="12.8" hidden="false" customHeight="false" outlineLevel="0" collapsed="false">
      <c r="A677" s="43" t="s">
        <v>137</v>
      </c>
      <c r="B677" s="40" t="n">
        <v>75.9692852004</v>
      </c>
      <c r="C677" s="40" t="n">
        <v>29.0388653753</v>
      </c>
    </row>
    <row r="678" customFormat="false" ht="12.8" hidden="false" customHeight="false" outlineLevel="0" collapsed="false">
      <c r="A678" s="43" t="s">
        <v>137</v>
      </c>
      <c r="B678" s="40" t="n">
        <v>75.2838870131</v>
      </c>
      <c r="C678" s="40" t="n">
        <v>24.8747531721</v>
      </c>
    </row>
    <row r="679" customFormat="false" ht="12.8" hidden="false" customHeight="false" outlineLevel="0" collapsed="false">
      <c r="A679" s="43" t="s">
        <v>137</v>
      </c>
      <c r="B679" s="40" t="n">
        <v>77.0522406385</v>
      </c>
      <c r="C679" s="40" t="n">
        <v>27.9056390894</v>
      </c>
    </row>
    <row r="680" customFormat="false" ht="12.8" hidden="false" customHeight="false" outlineLevel="0" collapsed="false">
      <c r="A680" s="43" t="s">
        <v>137</v>
      </c>
      <c r="B680" s="40" t="n">
        <v>42.8267563374</v>
      </c>
      <c r="C680" s="40" t="n">
        <v>25.5569594065</v>
      </c>
    </row>
    <row r="681" customFormat="false" ht="12.8" hidden="false" customHeight="false" outlineLevel="0" collapsed="false">
      <c r="A681" s="43" t="s">
        <v>137</v>
      </c>
      <c r="B681" s="40" t="n">
        <v>42.0806606852</v>
      </c>
      <c r="C681" s="40" t="n">
        <v>24.9465264454</v>
      </c>
    </row>
    <row r="682" customFormat="false" ht="12.8" hidden="false" customHeight="false" outlineLevel="0" collapsed="false">
      <c r="A682" s="43" t="s">
        <v>137</v>
      </c>
      <c r="B682" s="40" t="n">
        <v>39.8783046498</v>
      </c>
      <c r="C682" s="40" t="n">
        <v>18.3249292157</v>
      </c>
    </row>
    <row r="683" customFormat="false" ht="12.8" hidden="false" customHeight="false" outlineLevel="0" collapsed="false">
      <c r="A683" s="43" t="s">
        <v>137</v>
      </c>
      <c r="B683" s="40" t="n">
        <v>36.4754991726</v>
      </c>
      <c r="C683" s="40" t="n">
        <v>17.7189477884</v>
      </c>
    </row>
    <row r="684" customFormat="false" ht="12.8" hidden="false" customHeight="false" outlineLevel="0" collapsed="false">
      <c r="A684" s="43" t="s">
        <v>137</v>
      </c>
      <c r="B684" s="40" t="n">
        <v>37.1030736419</v>
      </c>
      <c r="C684" s="40" t="n">
        <v>15.4456116477</v>
      </c>
    </row>
    <row r="685" customFormat="false" ht="12.8" hidden="false" customHeight="false" outlineLevel="0" collapsed="false">
      <c r="A685" s="43" t="s">
        <v>137</v>
      </c>
      <c r="B685" s="40" t="n">
        <v>34.1489682077</v>
      </c>
      <c r="C685" s="40" t="n">
        <v>13.5238698677</v>
      </c>
    </row>
    <row r="686" customFormat="false" ht="12.8" hidden="false" customHeight="false" outlineLevel="0" collapsed="false">
      <c r="A686" s="43" t="s">
        <v>137</v>
      </c>
      <c r="B686" s="40" t="n">
        <v>37.5794219113</v>
      </c>
      <c r="C686" s="40" t="n">
        <v>15.0158901333</v>
      </c>
    </row>
    <row r="687" customFormat="false" ht="12.8" hidden="false" customHeight="false" outlineLevel="0" collapsed="false">
      <c r="A687" s="43" t="s">
        <v>137</v>
      </c>
      <c r="B687" s="40" t="n">
        <v>41.0643057894</v>
      </c>
      <c r="C687" s="40" t="n">
        <v>12.2144689321</v>
      </c>
    </row>
    <row r="688" customFormat="false" ht="12.8" hidden="false" customHeight="false" outlineLevel="0" collapsed="false">
      <c r="A688" s="43" t="s">
        <v>137</v>
      </c>
      <c r="B688" s="40" t="n">
        <v>42.195266147</v>
      </c>
      <c r="C688" s="40" t="n">
        <v>20.9193721857</v>
      </c>
    </row>
    <row r="689" customFormat="false" ht="12.8" hidden="false" customHeight="false" outlineLevel="0" collapsed="false">
      <c r="A689" s="43" t="s">
        <v>137</v>
      </c>
      <c r="B689" s="40" t="n">
        <v>36.6055782383</v>
      </c>
      <c r="C689" s="40" t="n">
        <v>15.748875885</v>
      </c>
    </row>
    <row r="690" customFormat="false" ht="12.8" hidden="false" customHeight="false" outlineLevel="0" collapsed="false">
      <c r="A690" s="43" t="s">
        <v>137</v>
      </c>
      <c r="B690" s="40" t="n">
        <v>39.4311612098</v>
      </c>
      <c r="C690" s="40" t="n">
        <v>19.3238407541</v>
      </c>
    </row>
    <row r="691" customFormat="false" ht="12.8" hidden="false" customHeight="false" outlineLevel="0" collapsed="false">
      <c r="A691" s="43" t="s">
        <v>137</v>
      </c>
      <c r="B691" s="40" t="n">
        <v>37.5620763361</v>
      </c>
      <c r="C691" s="40" t="n">
        <v>11.9284457044</v>
      </c>
    </row>
    <row r="692" customFormat="false" ht="12.8" hidden="false" customHeight="false" outlineLevel="0" collapsed="false">
      <c r="A692" s="43" t="s">
        <v>137</v>
      </c>
      <c r="B692" s="40" t="n">
        <v>34.2381100444</v>
      </c>
      <c r="C692" s="40" t="n">
        <v>13.7131582305</v>
      </c>
    </row>
    <row r="693" customFormat="false" ht="12.8" hidden="false" customHeight="false" outlineLevel="0" collapsed="false">
      <c r="A693" s="43" t="s">
        <v>137</v>
      </c>
      <c r="B693" s="40" t="n">
        <v>34.1409410386</v>
      </c>
      <c r="C693" s="40" t="n">
        <v>4.57766135024</v>
      </c>
    </row>
    <row r="694" customFormat="false" ht="12.8" hidden="false" customHeight="false" outlineLevel="0" collapsed="false">
      <c r="A694" s="43" t="s">
        <v>137</v>
      </c>
      <c r="B694" s="40" t="n">
        <v>36.6592676972</v>
      </c>
      <c r="C694" s="40" t="n">
        <v>17.6819644553</v>
      </c>
    </row>
    <row r="695" customFormat="false" ht="12.8" hidden="false" customHeight="false" outlineLevel="0" collapsed="false">
      <c r="A695" s="43" t="s">
        <v>137</v>
      </c>
      <c r="B695" s="40" t="n">
        <v>40.6437192795</v>
      </c>
      <c r="C695" s="40" t="n">
        <v>20.2408613716</v>
      </c>
    </row>
    <row r="696" customFormat="false" ht="12.8" hidden="false" customHeight="false" outlineLevel="0" collapsed="false">
      <c r="A696" s="43" t="s">
        <v>137</v>
      </c>
      <c r="B696" s="40" t="n">
        <v>36.7924815919</v>
      </c>
      <c r="C696" s="40" t="n">
        <v>13.3921347304</v>
      </c>
    </row>
    <row r="697" customFormat="false" ht="12.8" hidden="false" customHeight="false" outlineLevel="0" collapsed="false">
      <c r="A697" s="43" t="s">
        <v>137</v>
      </c>
      <c r="B697" s="40" t="n">
        <v>75.9483006427</v>
      </c>
      <c r="C697" s="40" t="n">
        <v>22.7447959146</v>
      </c>
    </row>
    <row r="698" customFormat="false" ht="12.8" hidden="false" customHeight="false" outlineLevel="0" collapsed="false">
      <c r="A698" s="43" t="s">
        <v>137</v>
      </c>
      <c r="B698" s="40" t="n">
        <v>76.8406924717</v>
      </c>
      <c r="C698" s="40" t="n">
        <v>20.9185472197</v>
      </c>
    </row>
    <row r="699" customFormat="false" ht="12.8" hidden="false" customHeight="false" outlineLevel="0" collapsed="false">
      <c r="A699" s="43" t="s">
        <v>137</v>
      </c>
      <c r="B699" s="40" t="n">
        <v>81.9504776395</v>
      </c>
      <c r="C699" s="40" t="n">
        <v>19.8745582085</v>
      </c>
    </row>
    <row r="700" customFormat="false" ht="12.8" hidden="false" customHeight="false" outlineLevel="0" collapsed="false">
      <c r="A700" s="43" t="s">
        <v>137</v>
      </c>
      <c r="B700" s="40" t="n">
        <v>81.6437056853</v>
      </c>
      <c r="C700" s="40" t="n">
        <v>16.5917599845</v>
      </c>
    </row>
    <row r="701" customFormat="false" ht="12.8" hidden="false" customHeight="false" outlineLevel="0" collapsed="false">
      <c r="A701" s="43" t="s">
        <v>137</v>
      </c>
      <c r="B701" s="40" t="n">
        <v>84.6102197758</v>
      </c>
      <c r="C701" s="40" t="n">
        <v>14.2477619017</v>
      </c>
    </row>
    <row r="702" customFormat="false" ht="12.8" hidden="false" customHeight="false" outlineLevel="0" collapsed="false">
      <c r="A702" s="43" t="s">
        <v>137</v>
      </c>
      <c r="B702" s="40" t="n">
        <v>84.1028794336</v>
      </c>
      <c r="C702" s="40" t="n">
        <v>8.98065579006</v>
      </c>
    </row>
    <row r="703" customFormat="false" ht="12.8" hidden="false" customHeight="false" outlineLevel="0" collapsed="false">
      <c r="A703" s="43" t="s">
        <v>137</v>
      </c>
      <c r="B703" s="40" t="n">
        <v>80.18002545</v>
      </c>
      <c r="C703" s="40" t="n">
        <v>19.0888441297</v>
      </c>
    </row>
    <row r="704" customFormat="false" ht="12.8" hidden="false" customHeight="false" outlineLevel="0" collapsed="false">
      <c r="A704" s="43" t="s">
        <v>137</v>
      </c>
      <c r="B704" s="40" t="n">
        <v>80.5732729943</v>
      </c>
      <c r="C704" s="40" t="n">
        <v>8.36563890168</v>
      </c>
    </row>
    <row r="705" customFormat="false" ht="12.8" hidden="false" customHeight="false" outlineLevel="0" collapsed="false">
      <c r="A705" s="43" t="s">
        <v>137</v>
      </c>
      <c r="B705" s="40" t="n">
        <v>79.0043268649</v>
      </c>
      <c r="C705" s="40" t="n">
        <v>10.6281977654</v>
      </c>
    </row>
    <row r="706" customFormat="false" ht="12.8" hidden="false" customHeight="false" outlineLevel="0" collapsed="false">
      <c r="A706" s="43" t="s">
        <v>137</v>
      </c>
      <c r="B706" s="40" t="n">
        <v>40.0481864651</v>
      </c>
      <c r="C706" s="40" t="n">
        <v>24.2614879334</v>
      </c>
    </row>
    <row r="707" customFormat="false" ht="12.8" hidden="false" customHeight="false" outlineLevel="0" collapsed="false">
      <c r="A707" s="43" t="s">
        <v>137</v>
      </c>
      <c r="B707" s="40" t="n">
        <v>34.7945935378</v>
      </c>
      <c r="C707" s="40" t="n">
        <v>13.9696834611</v>
      </c>
    </row>
    <row r="708" customFormat="false" ht="12.8" hidden="false" customHeight="false" outlineLevel="0" collapsed="false">
      <c r="A708" s="43" t="s">
        <v>137</v>
      </c>
      <c r="B708" s="40" t="n">
        <v>79.221764441</v>
      </c>
      <c r="C708" s="40" t="n">
        <v>22.0945914837</v>
      </c>
    </row>
    <row r="709" customFormat="false" ht="12.8" hidden="false" customHeight="false" outlineLevel="0" collapsed="false">
      <c r="A709" s="43" t="s">
        <v>137</v>
      </c>
      <c r="B709" s="40" t="n">
        <v>36.0308797708</v>
      </c>
      <c r="C709" s="40" t="n">
        <v>93.1217332374</v>
      </c>
    </row>
    <row r="710" customFormat="false" ht="12.8" hidden="false" customHeight="false" outlineLevel="0" collapsed="false">
      <c r="A710" s="43" t="s">
        <v>137</v>
      </c>
      <c r="B710" s="40" t="n">
        <v>34.4995583102</v>
      </c>
      <c r="C710" s="40" t="n">
        <v>86.6099850511</v>
      </c>
    </row>
    <row r="711" customFormat="false" ht="12.8" hidden="false" customHeight="false" outlineLevel="0" collapsed="false">
      <c r="A711" s="43" t="s">
        <v>137</v>
      </c>
      <c r="B711" s="40" t="n">
        <v>31.1068665551</v>
      </c>
      <c r="C711" s="40" t="n">
        <v>89.4616352367</v>
      </c>
    </row>
    <row r="712" customFormat="false" ht="12.8" hidden="false" customHeight="false" outlineLevel="0" collapsed="false">
      <c r="A712" s="43" t="s">
        <v>138</v>
      </c>
      <c r="B712" s="40" t="n">
        <v>58.2136082599</v>
      </c>
      <c r="C712" s="40" t="n">
        <v>91.881891513</v>
      </c>
    </row>
    <row r="713" customFormat="false" ht="12.8" hidden="false" customHeight="false" outlineLevel="0" collapsed="false">
      <c r="A713" s="43" t="s">
        <v>138</v>
      </c>
      <c r="B713" s="40" t="n">
        <v>58.1960536923</v>
      </c>
      <c r="C713" s="40" t="n">
        <v>92.2149886482</v>
      </c>
    </row>
    <row r="714" customFormat="false" ht="12.8" hidden="false" customHeight="false" outlineLevel="0" collapsed="false">
      <c r="A714" s="43" t="s">
        <v>138</v>
      </c>
      <c r="B714" s="40" t="n">
        <v>58.7182307185</v>
      </c>
      <c r="C714" s="40" t="n">
        <v>90.310532087</v>
      </c>
    </row>
    <row r="715" customFormat="false" ht="12.8" hidden="false" customHeight="false" outlineLevel="0" collapsed="false">
      <c r="A715" s="43" t="s">
        <v>138</v>
      </c>
      <c r="B715" s="40" t="n">
        <v>57.27837287</v>
      </c>
      <c r="C715" s="40" t="n">
        <v>89.9076067166</v>
      </c>
    </row>
    <row r="716" customFormat="false" ht="12.8" hidden="false" customHeight="false" outlineLevel="0" collapsed="false">
      <c r="A716" s="43" t="s">
        <v>138</v>
      </c>
      <c r="B716" s="40" t="n">
        <v>58.082020494</v>
      </c>
      <c r="C716" s="40" t="n">
        <v>92.0081450101</v>
      </c>
    </row>
    <row r="717" customFormat="false" ht="12.8" hidden="false" customHeight="false" outlineLevel="0" collapsed="false">
      <c r="A717" s="43" t="s">
        <v>138</v>
      </c>
      <c r="B717" s="40" t="n">
        <v>57.4894477748</v>
      </c>
      <c r="C717" s="40" t="n">
        <v>88.0852855629</v>
      </c>
    </row>
    <row r="718" customFormat="false" ht="12.8" hidden="false" customHeight="false" outlineLevel="0" collapsed="false">
      <c r="A718" s="43" t="s">
        <v>138</v>
      </c>
      <c r="B718" s="40" t="n">
        <v>28.088741319</v>
      </c>
      <c r="C718" s="40" t="n">
        <v>63.5107944263</v>
      </c>
    </row>
    <row r="719" customFormat="false" ht="12.8" hidden="false" customHeight="false" outlineLevel="0" collapsed="false">
      <c r="A719" s="43" t="s">
        <v>138</v>
      </c>
      <c r="B719" s="40" t="n">
        <v>28.0854682136</v>
      </c>
      <c r="C719" s="40" t="n">
        <v>63.5901969481</v>
      </c>
    </row>
    <row r="720" customFormat="false" ht="12.8" hidden="false" customHeight="false" outlineLevel="0" collapsed="false">
      <c r="A720" s="43" t="s">
        <v>138</v>
      </c>
      <c r="B720" s="40" t="n">
        <v>28.087273053</v>
      </c>
      <c r="C720" s="40" t="n">
        <v>63.1232828116</v>
      </c>
    </row>
    <row r="721" customFormat="false" ht="12.8" hidden="false" customHeight="false" outlineLevel="0" collapsed="false">
      <c r="A721" s="43" t="s">
        <v>138</v>
      </c>
      <c r="B721" s="40" t="n">
        <v>27.5780252176</v>
      </c>
      <c r="C721" s="40" t="n">
        <v>62.8210386566</v>
      </c>
    </row>
    <row r="722" customFormat="false" ht="12.8" hidden="false" customHeight="false" outlineLevel="0" collapsed="false">
      <c r="A722" s="43" t="s">
        <v>138</v>
      </c>
      <c r="B722" s="40" t="n">
        <v>27.7799191139</v>
      </c>
      <c r="C722" s="40" t="n">
        <v>63.518147517</v>
      </c>
    </row>
    <row r="723" customFormat="false" ht="12.8" hidden="false" customHeight="false" outlineLevel="0" collapsed="false">
      <c r="A723" s="43" t="s">
        <v>138</v>
      </c>
      <c r="B723" s="40" t="n">
        <v>28.5889998149</v>
      </c>
      <c r="C723" s="40" t="n">
        <v>63.0240805653</v>
      </c>
    </row>
    <row r="724" customFormat="false" ht="12.8" hidden="false" customHeight="false" outlineLevel="0" collapsed="false">
      <c r="A724" s="43" t="s">
        <v>138</v>
      </c>
      <c r="B724" s="40" t="n">
        <v>28.7391414969</v>
      </c>
      <c r="C724" s="40" t="n">
        <v>62.7208638859</v>
      </c>
    </row>
    <row r="725" customFormat="false" ht="12.8" hidden="false" customHeight="false" outlineLevel="0" collapsed="false">
      <c r="A725" s="43" t="s">
        <v>138</v>
      </c>
      <c r="B725" s="40" t="n">
        <v>27.0246032407</v>
      </c>
      <c r="C725" s="40" t="n">
        <v>62.9018588649</v>
      </c>
    </row>
    <row r="726" customFormat="false" ht="12.8" hidden="false" customHeight="false" outlineLevel="0" collapsed="false">
      <c r="A726" s="43" t="s">
        <v>138</v>
      </c>
      <c r="B726" s="40" t="n">
        <v>28.8013366963</v>
      </c>
      <c r="C726" s="40" t="n">
        <v>63.389040388</v>
      </c>
    </row>
    <row r="727" customFormat="false" ht="12.8" hidden="false" customHeight="false" outlineLevel="0" collapsed="false">
      <c r="A727" s="43" t="s">
        <v>138</v>
      </c>
      <c r="B727" s="40" t="n">
        <v>27.186463838</v>
      </c>
      <c r="C727" s="40" t="n">
        <v>63.5587296478</v>
      </c>
    </row>
    <row r="728" customFormat="false" ht="12.8" hidden="false" customHeight="false" outlineLevel="0" collapsed="false">
      <c r="A728" s="43" t="s">
        <v>138</v>
      </c>
      <c r="B728" s="40" t="n">
        <v>29.2851466002</v>
      </c>
      <c r="C728" s="40" t="n">
        <v>63.3836058254</v>
      </c>
    </row>
    <row r="729" customFormat="false" ht="12.8" hidden="false" customHeight="false" outlineLevel="0" collapsed="false">
      <c r="A729" s="43" t="s">
        <v>138</v>
      </c>
      <c r="B729" s="40" t="n">
        <v>39.4029453026</v>
      </c>
      <c r="C729" s="40" t="n">
        <v>51.1508571967</v>
      </c>
    </row>
    <row r="730" customFormat="false" ht="12.8" hidden="false" customHeight="false" outlineLevel="0" collapsed="false">
      <c r="A730" s="43" t="s">
        <v>138</v>
      </c>
      <c r="B730" s="40" t="n">
        <v>28.8113284396</v>
      </c>
      <c r="C730" s="40" t="n">
        <v>61.3578540576</v>
      </c>
    </row>
    <row r="731" customFormat="false" ht="12.8" hidden="false" customHeight="false" outlineLevel="0" collapsed="false">
      <c r="A731" s="43" t="s">
        <v>138</v>
      </c>
      <c r="B731" s="40" t="n">
        <v>34.3039579069</v>
      </c>
      <c r="C731" s="40" t="n">
        <v>56.5421259093</v>
      </c>
    </row>
    <row r="732" customFormat="false" ht="12.8" hidden="false" customHeight="false" outlineLevel="0" collapsed="false">
      <c r="A732" s="43" t="s">
        <v>138</v>
      </c>
      <c r="B732" s="40" t="n">
        <v>29.6027609801</v>
      </c>
      <c r="C732" s="40" t="n">
        <v>60.157346722</v>
      </c>
    </row>
    <row r="733" customFormat="false" ht="12.8" hidden="false" customHeight="false" outlineLevel="0" collapsed="false">
      <c r="A733" s="43" t="s">
        <v>138</v>
      </c>
      <c r="B733" s="40" t="n">
        <v>49.1161568603</v>
      </c>
      <c r="C733" s="40" t="n">
        <v>63.6600006211</v>
      </c>
    </row>
    <row r="734" customFormat="false" ht="12.8" hidden="false" customHeight="false" outlineLevel="0" collapsed="false">
      <c r="A734" s="43" t="s">
        <v>138</v>
      </c>
      <c r="B734" s="40" t="n">
        <v>39.6175458263</v>
      </c>
      <c r="C734" s="40" t="n">
        <v>62.9251879574</v>
      </c>
    </row>
    <row r="735" customFormat="false" ht="12.8" hidden="false" customHeight="false" outlineLevel="0" collapsed="false">
      <c r="A735" s="43" t="s">
        <v>138</v>
      </c>
      <c r="B735" s="40" t="n">
        <v>43.23308466</v>
      </c>
      <c r="C735" s="40" t="n">
        <v>63.1652187223</v>
      </c>
    </row>
    <row r="736" customFormat="false" ht="12.8" hidden="false" customHeight="false" outlineLevel="0" collapsed="false">
      <c r="A736" s="43" t="s">
        <v>138</v>
      </c>
      <c r="B736" s="40" t="n">
        <v>64.8927879422</v>
      </c>
      <c r="C736" s="40" t="n">
        <v>65.8141767574</v>
      </c>
    </row>
    <row r="737" customFormat="false" ht="12.8" hidden="false" customHeight="false" outlineLevel="0" collapsed="false">
      <c r="A737" s="43" t="s">
        <v>138</v>
      </c>
      <c r="B737" s="40" t="n">
        <v>62.4901493154</v>
      </c>
      <c r="C737" s="40" t="n">
        <v>74.5842896072</v>
      </c>
    </row>
    <row r="738" customFormat="false" ht="12.8" hidden="false" customHeight="false" outlineLevel="0" collapsed="false">
      <c r="A738" s="43" t="s">
        <v>138</v>
      </c>
      <c r="B738" s="40" t="n">
        <v>68.9880844294</v>
      </c>
      <c r="C738" s="40" t="n">
        <v>63.232147305</v>
      </c>
    </row>
    <row r="739" customFormat="false" ht="12.8" hidden="false" customHeight="false" outlineLevel="0" collapsed="false">
      <c r="A739" s="43" t="s">
        <v>138</v>
      </c>
      <c r="B739" s="40" t="n">
        <v>62.1056186306</v>
      </c>
      <c r="C739" s="40" t="n">
        <v>75.9908707599</v>
      </c>
    </row>
    <row r="740" customFormat="false" ht="12.8" hidden="false" customHeight="false" outlineLevel="0" collapsed="false">
      <c r="A740" s="43" t="s">
        <v>138</v>
      </c>
      <c r="B740" s="40" t="n">
        <v>32.4618467439</v>
      </c>
      <c r="C740" s="40" t="n">
        <v>62.8819029189</v>
      </c>
    </row>
    <row r="741" customFormat="false" ht="12.8" hidden="false" customHeight="false" outlineLevel="0" collapsed="false">
      <c r="A741" s="43" t="s">
        <v>138</v>
      </c>
      <c r="B741" s="40" t="n">
        <v>41.3272006535</v>
      </c>
      <c r="C741" s="40" t="n">
        <v>49.0702512739</v>
      </c>
    </row>
    <row r="742" customFormat="false" ht="12.8" hidden="false" customHeight="false" outlineLevel="0" collapsed="false">
      <c r="A742" s="43" t="s">
        <v>138</v>
      </c>
      <c r="B742" s="40" t="n">
        <v>44.0071499323</v>
      </c>
      <c r="C742" s="40" t="n">
        <v>46.4496737846</v>
      </c>
    </row>
    <row r="743" customFormat="false" ht="12.8" hidden="false" customHeight="false" outlineLevel="0" collapsed="false">
      <c r="A743" s="43" t="s">
        <v>138</v>
      </c>
      <c r="B743" s="40" t="n">
        <v>44.0740606888</v>
      </c>
      <c r="C743" s="40" t="n">
        <v>34.5532038906</v>
      </c>
    </row>
    <row r="744" customFormat="false" ht="12.8" hidden="false" customHeight="false" outlineLevel="0" collapsed="false">
      <c r="A744" s="43" t="s">
        <v>138</v>
      </c>
      <c r="B744" s="40" t="n">
        <v>44.0013152386</v>
      </c>
      <c r="C744" s="40" t="n">
        <v>33.9042073544</v>
      </c>
    </row>
    <row r="745" customFormat="false" ht="12.8" hidden="false" customHeight="false" outlineLevel="0" collapsed="false">
      <c r="A745" s="43" t="s">
        <v>138</v>
      </c>
      <c r="B745" s="40" t="n">
        <v>45.0063004454</v>
      </c>
      <c r="C745" s="40" t="n">
        <v>38.2990195507</v>
      </c>
    </row>
    <row r="746" customFormat="false" ht="12.8" hidden="false" customHeight="false" outlineLevel="0" collapsed="false">
      <c r="A746" s="43" t="s">
        <v>138</v>
      </c>
      <c r="B746" s="40" t="n">
        <v>44.4438406096</v>
      </c>
      <c r="C746" s="40" t="n">
        <v>36.0190833012</v>
      </c>
    </row>
    <row r="747" customFormat="false" ht="12.8" hidden="false" customHeight="false" outlineLevel="0" collapsed="false">
      <c r="A747" s="43" t="s">
        <v>138</v>
      </c>
      <c r="B747" s="40" t="n">
        <v>42.1787133986</v>
      </c>
      <c r="C747" s="40" t="n">
        <v>26.492119482</v>
      </c>
    </row>
    <row r="748" customFormat="false" ht="12.8" hidden="false" customHeight="false" outlineLevel="0" collapsed="false">
      <c r="A748" s="43" t="s">
        <v>138</v>
      </c>
      <c r="B748" s="40" t="n">
        <v>44.0445656189</v>
      </c>
      <c r="C748" s="40" t="n">
        <v>35.6622382764</v>
      </c>
    </row>
    <row r="749" customFormat="false" ht="12.8" hidden="false" customHeight="false" outlineLevel="0" collapsed="false">
      <c r="A749" s="43" t="s">
        <v>138</v>
      </c>
      <c r="B749" s="40" t="n">
        <v>41.6404540171</v>
      </c>
      <c r="C749" s="40" t="n">
        <v>27.0930954213</v>
      </c>
    </row>
    <row r="750" customFormat="false" ht="12.8" hidden="false" customHeight="false" outlineLevel="0" collapsed="false">
      <c r="A750" s="43" t="s">
        <v>138</v>
      </c>
      <c r="B750" s="40" t="n">
        <v>41.9383300069</v>
      </c>
      <c r="C750" s="40" t="n">
        <v>24.9915229793</v>
      </c>
    </row>
    <row r="751" customFormat="false" ht="12.8" hidden="false" customHeight="false" outlineLevel="0" collapsed="false">
      <c r="A751" s="43" t="s">
        <v>138</v>
      </c>
      <c r="B751" s="40" t="n">
        <v>44.0539275103</v>
      </c>
      <c r="C751" s="40" t="n">
        <v>33.5563924949</v>
      </c>
    </row>
    <row r="752" customFormat="false" ht="12.8" hidden="false" customHeight="false" outlineLevel="0" collapsed="false">
      <c r="A752" s="43" t="s">
        <v>138</v>
      </c>
      <c r="B752" s="40" t="n">
        <v>39.2067193308</v>
      </c>
      <c r="C752" s="40" t="n">
        <v>51.5337156971</v>
      </c>
    </row>
    <row r="753" customFormat="false" ht="12.8" hidden="false" customHeight="false" outlineLevel="0" collapsed="false">
      <c r="A753" s="43" t="s">
        <v>138</v>
      </c>
      <c r="B753" s="40" t="n">
        <v>28.7044492315</v>
      </c>
      <c r="C753" s="40" t="n">
        <v>61.7775254006</v>
      </c>
    </row>
    <row r="754" customFormat="false" ht="12.8" hidden="false" customHeight="false" outlineLevel="0" collapsed="false">
      <c r="A754" s="43" t="s">
        <v>138</v>
      </c>
      <c r="B754" s="40" t="n">
        <v>31.7086628996</v>
      </c>
      <c r="C754" s="40" t="n">
        <v>58.837754374</v>
      </c>
    </row>
    <row r="755" customFormat="false" ht="12.8" hidden="false" customHeight="false" outlineLevel="0" collapsed="false">
      <c r="A755" s="43" t="s">
        <v>138</v>
      </c>
      <c r="B755" s="40" t="n">
        <v>42.8117114739</v>
      </c>
      <c r="C755" s="40" t="n">
        <v>30.0204484197</v>
      </c>
    </row>
    <row r="756" customFormat="false" ht="12.8" hidden="false" customHeight="false" outlineLevel="0" collapsed="false">
      <c r="A756" s="43" t="s">
        <v>138</v>
      </c>
      <c r="B756" s="40" t="n">
        <v>43.300614891</v>
      </c>
      <c r="C756" s="40" t="n">
        <v>31.5264261979</v>
      </c>
    </row>
    <row r="757" customFormat="false" ht="12.8" hidden="false" customHeight="false" outlineLevel="0" collapsed="false">
      <c r="A757" s="43" t="s">
        <v>138</v>
      </c>
      <c r="B757" s="40" t="n">
        <v>40.3986329069</v>
      </c>
      <c r="C757" s="40" t="n">
        <v>16.3470083822</v>
      </c>
    </row>
    <row r="758" customFormat="false" ht="12.8" hidden="false" customHeight="false" outlineLevel="0" collapsed="false">
      <c r="A758" s="43" t="s">
        <v>138</v>
      </c>
      <c r="B758" s="40" t="n">
        <v>40.4356915763</v>
      </c>
      <c r="C758" s="40" t="n">
        <v>20.2326706762</v>
      </c>
    </row>
    <row r="759" customFormat="false" ht="12.8" hidden="false" customHeight="false" outlineLevel="0" collapsed="false">
      <c r="A759" s="43" t="s">
        <v>138</v>
      </c>
      <c r="B759" s="40" t="n">
        <v>40.9365466658</v>
      </c>
      <c r="C759" s="40" t="n">
        <v>16.9130048364</v>
      </c>
    </row>
    <row r="760" customFormat="false" ht="12.8" hidden="false" customHeight="false" outlineLevel="0" collapsed="false">
      <c r="A760" s="43" t="s">
        <v>138</v>
      </c>
      <c r="B760" s="40" t="n">
        <v>39.6615736653</v>
      </c>
      <c r="C760" s="40" t="n">
        <v>15.609355577</v>
      </c>
    </row>
    <row r="761" customFormat="false" ht="12.8" hidden="false" customHeight="false" outlineLevel="0" collapsed="false">
      <c r="A761" s="43" t="s">
        <v>138</v>
      </c>
      <c r="B761" s="40" t="n">
        <v>40.899259175</v>
      </c>
      <c r="C761" s="40" t="n">
        <v>20.7985289466</v>
      </c>
    </row>
    <row r="762" customFormat="false" ht="12.8" hidden="false" customHeight="false" outlineLevel="0" collapsed="false">
      <c r="A762" s="43" t="s">
        <v>138</v>
      </c>
      <c r="B762" s="40" t="n">
        <v>41.9686168283</v>
      </c>
      <c r="C762" s="40" t="n">
        <v>26.4970725985</v>
      </c>
    </row>
    <row r="763" customFormat="false" ht="12.8" hidden="false" customHeight="false" outlineLevel="0" collapsed="false">
      <c r="A763" s="43" t="s">
        <v>138</v>
      </c>
      <c r="B763" s="40" t="n">
        <v>40.3834058238</v>
      </c>
      <c r="C763" s="40" t="n">
        <v>21.3912255247</v>
      </c>
    </row>
    <row r="764" customFormat="false" ht="12.8" hidden="false" customHeight="false" outlineLevel="0" collapsed="false">
      <c r="A764" s="43" t="s">
        <v>138</v>
      </c>
      <c r="B764" s="40" t="n">
        <v>56.5381264538</v>
      </c>
      <c r="C764" s="40" t="n">
        <v>32.4442454697</v>
      </c>
    </row>
    <row r="765" customFormat="false" ht="12.8" hidden="false" customHeight="false" outlineLevel="0" collapsed="false">
      <c r="A765" s="43" t="s">
        <v>138</v>
      </c>
      <c r="B765" s="40" t="n">
        <v>52.9706912828</v>
      </c>
      <c r="C765" s="40" t="n">
        <v>29.0401966941</v>
      </c>
    </row>
    <row r="766" customFormat="false" ht="12.8" hidden="false" customHeight="false" outlineLevel="0" collapsed="false">
      <c r="A766" s="43" t="s">
        <v>138</v>
      </c>
      <c r="B766" s="40" t="n">
        <v>54.6209525885</v>
      </c>
      <c r="C766" s="40" t="n">
        <v>30.3445244537</v>
      </c>
    </row>
    <row r="767" customFormat="false" ht="12.8" hidden="false" customHeight="false" outlineLevel="0" collapsed="false">
      <c r="A767" s="43" t="s">
        <v>138</v>
      </c>
      <c r="B767" s="40" t="n">
        <v>65.0990443941</v>
      </c>
      <c r="C767" s="40" t="n">
        <v>27.2415575588</v>
      </c>
    </row>
    <row r="768" customFormat="false" ht="12.8" hidden="false" customHeight="false" outlineLevel="0" collapsed="false">
      <c r="A768" s="43" t="s">
        <v>138</v>
      </c>
      <c r="B768" s="40" t="n">
        <v>63.0559909076</v>
      </c>
      <c r="C768" s="40" t="n">
        <v>29.7090956748</v>
      </c>
    </row>
    <row r="769" customFormat="false" ht="12.8" hidden="false" customHeight="false" outlineLevel="0" collapsed="false">
      <c r="A769" s="43" t="s">
        <v>138</v>
      </c>
      <c r="B769" s="40" t="n">
        <v>70.9601362323</v>
      </c>
      <c r="C769" s="40" t="n">
        <v>41.2595012867</v>
      </c>
    </row>
    <row r="770" customFormat="false" ht="12.8" hidden="false" customHeight="false" outlineLevel="0" collapsed="false">
      <c r="A770" s="43" t="s">
        <v>138</v>
      </c>
      <c r="B770" s="40" t="n">
        <v>69.8958192404</v>
      </c>
      <c r="C770" s="40" t="n">
        <v>43.4537592655</v>
      </c>
    </row>
    <row r="771" customFormat="false" ht="12.8" hidden="false" customHeight="false" outlineLevel="0" collapsed="false">
      <c r="A771" s="43" t="s">
        <v>138</v>
      </c>
      <c r="B771" s="40" t="n">
        <v>70.5958928563</v>
      </c>
      <c r="C771" s="40" t="n">
        <v>41.9647438672</v>
      </c>
    </row>
    <row r="772" customFormat="false" ht="12.8" hidden="false" customHeight="false" outlineLevel="0" collapsed="false">
      <c r="A772" s="43" t="s">
        <v>138</v>
      </c>
      <c r="B772" s="40" t="n">
        <v>69.6470214273</v>
      </c>
      <c r="C772" s="40" t="n">
        <v>44.044445022</v>
      </c>
    </row>
    <row r="773" customFormat="false" ht="12.8" hidden="false" customHeight="false" outlineLevel="0" collapsed="false">
      <c r="A773" s="43" t="s">
        <v>138</v>
      </c>
      <c r="B773" s="40" t="n">
        <v>77.392982494</v>
      </c>
      <c r="C773" s="40" t="n">
        <v>63.3714590552</v>
      </c>
    </row>
    <row r="774" customFormat="false" ht="12.8" hidden="false" customHeight="false" outlineLevel="0" collapsed="false">
      <c r="A774" s="43" t="s">
        <v>138</v>
      </c>
      <c r="B774" s="40" t="n">
        <v>64.4007871926</v>
      </c>
      <c r="C774" s="40" t="n">
        <v>67.4487184472</v>
      </c>
    </row>
    <row r="775" customFormat="false" ht="12.8" hidden="false" customHeight="false" outlineLevel="0" collapsed="false">
      <c r="A775" s="43" t="s">
        <v>138</v>
      </c>
      <c r="B775" s="40" t="n">
        <v>63.8689598271</v>
      </c>
      <c r="C775" s="40" t="n">
        <v>70.2137388333</v>
      </c>
    </row>
    <row r="776" customFormat="false" ht="12.8" hidden="false" customHeight="false" outlineLevel="0" collapsed="false">
      <c r="A776" s="43" t="s">
        <v>138</v>
      </c>
      <c r="B776" s="40" t="n">
        <v>56.5944213157</v>
      </c>
      <c r="C776" s="40" t="n">
        <v>86.9270062202</v>
      </c>
    </row>
    <row r="777" customFormat="false" ht="12.8" hidden="false" customHeight="false" outlineLevel="0" collapsed="false">
      <c r="A777" s="43" t="s">
        <v>138</v>
      </c>
      <c r="B777" s="40" t="n">
        <v>56.5313372853</v>
      </c>
      <c r="C777" s="40" t="n">
        <v>87.4998110713</v>
      </c>
    </row>
    <row r="778" customFormat="false" ht="12.8" hidden="false" customHeight="false" outlineLevel="0" collapsed="false">
      <c r="A778" s="43" t="s">
        <v>138</v>
      </c>
      <c r="B778" s="40" t="n">
        <v>59.6521583697</v>
      </c>
      <c r="C778" s="40" t="n">
        <v>87.8094615921</v>
      </c>
    </row>
    <row r="779" customFormat="false" ht="12.8" hidden="false" customHeight="false" outlineLevel="0" collapsed="false">
      <c r="A779" s="43" t="s">
        <v>138</v>
      </c>
      <c r="B779" s="40" t="n">
        <v>56.6365087005</v>
      </c>
      <c r="C779" s="40" t="n">
        <v>85.637495556</v>
      </c>
    </row>
    <row r="780" customFormat="false" ht="12.8" hidden="false" customHeight="false" outlineLevel="0" collapsed="false">
      <c r="A780" s="43" t="s">
        <v>138</v>
      </c>
      <c r="B780" s="40" t="n">
        <v>58.6722880025</v>
      </c>
      <c r="C780" s="40" t="n">
        <v>90.077160307</v>
      </c>
    </row>
    <row r="781" customFormat="false" ht="12.8" hidden="false" customHeight="false" outlineLevel="0" collapsed="false">
      <c r="A781" s="43" t="s">
        <v>138</v>
      </c>
      <c r="B781" s="40" t="n">
        <v>58.2216127264</v>
      </c>
      <c r="C781" s="40" t="n">
        <v>90.4110187715</v>
      </c>
    </row>
    <row r="782" customFormat="false" ht="12.8" hidden="false" customHeight="false" outlineLevel="0" collapsed="false">
      <c r="A782" s="43" t="s">
        <v>138</v>
      </c>
      <c r="B782" s="40" t="n">
        <v>57.9146644768</v>
      </c>
      <c r="C782" s="40" t="n">
        <v>89.9538027677</v>
      </c>
    </row>
    <row r="783" customFormat="false" ht="12.8" hidden="false" customHeight="false" outlineLevel="0" collapsed="false">
      <c r="A783" s="43" t="s">
        <v>138</v>
      </c>
      <c r="B783" s="40" t="n">
        <v>55.3155090581</v>
      </c>
      <c r="C783" s="40" t="n">
        <v>80.2518606944</v>
      </c>
    </row>
    <row r="784" customFormat="false" ht="12.8" hidden="false" customHeight="false" outlineLevel="0" collapsed="false">
      <c r="A784" s="43" t="s">
        <v>138</v>
      </c>
      <c r="B784" s="40" t="n">
        <v>54.5757285877</v>
      </c>
      <c r="C784" s="40" t="n">
        <v>77.5362884724</v>
      </c>
    </row>
    <row r="785" customFormat="false" ht="12.8" hidden="false" customHeight="false" outlineLevel="0" collapsed="false">
      <c r="A785" s="43" t="s">
        <v>138</v>
      </c>
      <c r="B785" s="40" t="n">
        <v>54.4130936504</v>
      </c>
      <c r="C785" s="40" t="n">
        <v>78.2290865878</v>
      </c>
    </row>
    <row r="786" customFormat="false" ht="12.8" hidden="false" customHeight="false" outlineLevel="0" collapsed="false">
      <c r="A786" s="43" t="s">
        <v>138</v>
      </c>
      <c r="B786" s="40" t="n">
        <v>55.0745059041</v>
      </c>
      <c r="C786" s="40" t="n">
        <v>79.8175464166</v>
      </c>
    </row>
    <row r="787" customFormat="false" ht="12.8" hidden="false" customHeight="false" outlineLevel="0" collapsed="false">
      <c r="A787" s="43" t="s">
        <v>138</v>
      </c>
      <c r="B787" s="40" t="n">
        <v>29.4329605156</v>
      </c>
      <c r="C787" s="40" t="n">
        <v>60.8017765444</v>
      </c>
    </row>
    <row r="788" customFormat="false" ht="12.8" hidden="false" customHeight="false" outlineLevel="0" collapsed="false">
      <c r="A788" s="43" t="s">
        <v>138</v>
      </c>
      <c r="B788" s="40" t="n">
        <v>29.4226860665</v>
      </c>
      <c r="C788" s="40" t="n">
        <v>63.0684648229</v>
      </c>
    </row>
    <row r="789" customFormat="false" ht="12.8" hidden="false" customHeight="false" outlineLevel="0" collapsed="false">
      <c r="A789" s="43" t="s">
        <v>138</v>
      </c>
      <c r="B789" s="40" t="n">
        <v>29.0056141576</v>
      </c>
      <c r="C789" s="40" t="n">
        <v>63.3907513334</v>
      </c>
    </row>
    <row r="790" customFormat="false" ht="12.8" hidden="false" customHeight="false" outlineLevel="0" collapsed="false">
      <c r="A790" s="43" t="s">
        <v>138</v>
      </c>
      <c r="B790" s="40" t="n">
        <v>58.4618385916</v>
      </c>
      <c r="C790" s="40" t="n">
        <v>90.2653263904</v>
      </c>
    </row>
    <row r="791" customFormat="false" ht="12.8" hidden="false" customHeight="false" outlineLevel="0" collapsed="false">
      <c r="A791" s="43" t="s">
        <v>138</v>
      </c>
      <c r="B791" s="40" t="n">
        <v>57.997804739</v>
      </c>
      <c r="C791" s="40" t="n">
        <v>92.1599086113</v>
      </c>
    </row>
    <row r="792" customFormat="false" ht="12.8" hidden="false" customHeight="false" outlineLevel="0" collapsed="false">
      <c r="A792" s="43" t="s">
        <v>138</v>
      </c>
      <c r="B792" s="40" t="n">
        <v>57.5494740761</v>
      </c>
      <c r="C792" s="40" t="n">
        <v>90.7489065581</v>
      </c>
    </row>
    <row r="793" customFormat="false" ht="12.8" hidden="false" customHeight="false" outlineLevel="0" collapsed="false">
      <c r="A793" s="43" t="s">
        <v>138</v>
      </c>
      <c r="B793" s="40" t="n">
        <v>59.5299284566</v>
      </c>
      <c r="C793" s="40" t="n">
        <v>88.3272741451</v>
      </c>
    </row>
    <row r="794" customFormat="false" ht="12.8" hidden="false" customHeight="false" outlineLevel="0" collapsed="false">
      <c r="A794" s="43" t="s">
        <v>138</v>
      </c>
      <c r="B794" s="40" t="n">
        <v>58.2493910631</v>
      </c>
      <c r="C794" s="40" t="n">
        <v>92.1296814778</v>
      </c>
    </row>
    <row r="795" customFormat="false" ht="12.8" hidden="false" customHeight="false" outlineLevel="0" collapsed="false">
      <c r="A795" s="43" t="s">
        <v>138</v>
      </c>
      <c r="B795" s="40" t="n">
        <v>58.0245140126</v>
      </c>
      <c r="C795" s="40" t="n">
        <v>91.6944211685</v>
      </c>
    </row>
    <row r="796" customFormat="false" ht="12.8" hidden="false" customHeight="false" outlineLevel="0" collapsed="false">
      <c r="A796" s="43" t="s">
        <v>138</v>
      </c>
      <c r="B796" s="40" t="n">
        <v>58.3821244904</v>
      </c>
      <c r="C796" s="40" t="n">
        <v>90.5534760692</v>
      </c>
    </row>
    <row r="797" customFormat="false" ht="12.8" hidden="false" customHeight="false" outlineLevel="0" collapsed="false">
      <c r="A797" s="43" t="s">
        <v>138</v>
      </c>
      <c r="B797" s="40" t="n">
        <v>62.5667590405</v>
      </c>
      <c r="C797" s="40" t="n">
        <v>77.7439347591</v>
      </c>
    </row>
    <row r="798" customFormat="false" ht="12.8" hidden="false" customHeight="false" outlineLevel="0" collapsed="false">
      <c r="A798" s="43" t="s">
        <v>138</v>
      </c>
      <c r="B798" s="40" t="n">
        <v>72.1758243064</v>
      </c>
      <c r="C798" s="40" t="n">
        <v>63.1289294176</v>
      </c>
    </row>
    <row r="799" customFormat="false" ht="12.8" hidden="false" customHeight="false" outlineLevel="0" collapsed="false">
      <c r="A799" s="43" t="s">
        <v>138</v>
      </c>
      <c r="B799" s="40" t="n">
        <v>79.4727615693</v>
      </c>
      <c r="C799" s="40" t="n">
        <v>63.4086861199</v>
      </c>
    </row>
    <row r="800" customFormat="false" ht="12.8" hidden="false" customHeight="false" outlineLevel="0" collapsed="false">
      <c r="A800" s="43" t="s">
        <v>138</v>
      </c>
      <c r="B800" s="40" t="n">
        <v>80.3577008812</v>
      </c>
      <c r="C800" s="40" t="n">
        <v>63.2954375404</v>
      </c>
    </row>
    <row r="801" customFormat="false" ht="12.8" hidden="false" customHeight="false" outlineLevel="0" collapsed="false">
      <c r="A801" s="43" t="s">
        <v>138</v>
      </c>
      <c r="B801" s="40" t="n">
        <v>78.7572361375</v>
      </c>
      <c r="C801" s="40" t="n">
        <v>53.3326200111</v>
      </c>
    </row>
    <row r="802" customFormat="false" ht="12.8" hidden="false" customHeight="false" outlineLevel="0" collapsed="false">
      <c r="A802" s="43" t="s">
        <v>138</v>
      </c>
      <c r="B802" s="40" t="n">
        <v>82.5402395934</v>
      </c>
      <c r="C802" s="40" t="n">
        <v>56.5410522935</v>
      </c>
    </row>
    <row r="803" customFormat="false" ht="12.8" hidden="false" customHeight="false" outlineLevel="0" collapsed="false">
      <c r="A803" s="43" t="s">
        <v>138</v>
      </c>
      <c r="B803" s="40" t="n">
        <v>86.4358971909</v>
      </c>
      <c r="C803" s="40" t="n">
        <v>59.7927618087</v>
      </c>
    </row>
    <row r="804" customFormat="false" ht="12.8" hidden="false" customHeight="false" outlineLevel="0" collapsed="false">
      <c r="A804" s="43" t="s">
        <v>138</v>
      </c>
      <c r="B804" s="40" t="n">
        <v>79.4886844186</v>
      </c>
      <c r="C804" s="40" t="n">
        <v>53.6516742641</v>
      </c>
    </row>
    <row r="805" customFormat="false" ht="12.8" hidden="false" customHeight="false" outlineLevel="0" collapsed="false">
      <c r="A805" s="43" t="s">
        <v>138</v>
      </c>
      <c r="B805" s="40" t="n">
        <v>81.5304203188</v>
      </c>
      <c r="C805" s="40" t="n">
        <v>56.0253645659</v>
      </c>
    </row>
    <row r="806" customFormat="false" ht="12.8" hidden="false" customHeight="false" outlineLevel="0" collapsed="false">
      <c r="A806" s="43" t="s">
        <v>138</v>
      </c>
      <c r="B806" s="40" t="n">
        <v>79.1867885665</v>
      </c>
      <c r="C806" s="40" t="n">
        <v>53.2347918468</v>
      </c>
    </row>
    <row r="807" customFormat="false" ht="12.8" hidden="false" customHeight="false" outlineLevel="0" collapsed="false">
      <c r="A807" s="43" t="s">
        <v>138</v>
      </c>
      <c r="B807" s="40" t="n">
        <v>77.8990579454</v>
      </c>
      <c r="C807" s="40" t="n">
        <v>51.8224583343</v>
      </c>
    </row>
    <row r="808" customFormat="false" ht="12.8" hidden="false" customHeight="false" outlineLevel="0" collapsed="false">
      <c r="A808" s="43" t="s">
        <v>138</v>
      </c>
      <c r="B808" s="40" t="n">
        <v>75.1307142075</v>
      </c>
      <c r="C808" s="40" t="n">
        <v>23.3724419733</v>
      </c>
    </row>
    <row r="809" customFormat="false" ht="12.8" hidden="false" customHeight="false" outlineLevel="0" collapsed="false">
      <c r="A809" s="43" t="s">
        <v>138</v>
      </c>
      <c r="B809" s="40" t="n">
        <v>76.0580137544</v>
      </c>
      <c r="C809" s="40" t="n">
        <v>16.3837496882</v>
      </c>
    </row>
    <row r="810" customFormat="false" ht="12.8" hidden="false" customHeight="false" outlineLevel="0" collapsed="false">
      <c r="A810" s="43" t="s">
        <v>138</v>
      </c>
      <c r="B810" s="40" t="n">
        <v>57.6146743876</v>
      </c>
      <c r="C810" s="40" t="n">
        <v>33.8224476502</v>
      </c>
    </row>
    <row r="811" customFormat="false" ht="12.8" hidden="false" customHeight="false" outlineLevel="0" collapsed="false">
      <c r="A811" s="43" t="s">
        <v>138</v>
      </c>
      <c r="B811" s="40" t="n">
        <v>56.1713975295</v>
      </c>
      <c r="C811" s="40" t="n">
        <v>32.1179887719</v>
      </c>
    </row>
    <row r="812" customFormat="false" ht="12.8" hidden="false" customHeight="false" outlineLevel="0" collapsed="false">
      <c r="A812" s="43" t="s">
        <v>138</v>
      </c>
      <c r="B812" s="40" t="n">
        <v>66.2878905956</v>
      </c>
      <c r="C812" s="40" t="n">
        <v>26.1171097453</v>
      </c>
    </row>
    <row r="813" customFormat="false" ht="12.8" hidden="false" customHeight="false" outlineLevel="0" collapsed="false">
      <c r="A813" s="43" t="s">
        <v>138</v>
      </c>
      <c r="B813" s="40" t="n">
        <v>67.8817196169</v>
      </c>
      <c r="C813" s="40" t="n">
        <v>24.2360184109</v>
      </c>
    </row>
    <row r="814" customFormat="false" ht="12.8" hidden="false" customHeight="false" outlineLevel="0" collapsed="false">
      <c r="A814" s="43" t="s">
        <v>138</v>
      </c>
      <c r="B814" s="40" t="n">
        <v>64.0280813016</v>
      </c>
      <c r="C814" s="40" t="n">
        <v>27.6726855125</v>
      </c>
    </row>
    <row r="815" customFormat="false" ht="12.8" hidden="false" customHeight="false" outlineLevel="0" collapsed="false">
      <c r="A815" s="43" t="s">
        <v>138</v>
      </c>
      <c r="B815" s="40" t="n">
        <v>77.4966517463</v>
      </c>
      <c r="C815" s="40" t="n">
        <v>14.9485235577</v>
      </c>
    </row>
    <row r="816" customFormat="false" ht="12.8" hidden="false" customHeight="false" outlineLevel="0" collapsed="false">
      <c r="A816" s="43" t="s">
        <v>138</v>
      </c>
      <c r="B816" s="40" t="n">
        <v>77.6346517616</v>
      </c>
      <c r="C816" s="40" t="n">
        <v>14.461853927</v>
      </c>
    </row>
    <row r="817" customFormat="false" ht="12.8" hidden="false" customHeight="false" outlineLevel="0" collapsed="false">
      <c r="A817" s="43" t="s">
        <v>138</v>
      </c>
      <c r="B817" s="40" t="n">
        <v>77.8637264289</v>
      </c>
      <c r="C817" s="40" t="n">
        <v>14.6106776491</v>
      </c>
    </row>
    <row r="818" customFormat="false" ht="12.8" hidden="false" customHeight="false" outlineLevel="0" collapsed="false">
      <c r="A818" s="43" t="s">
        <v>138</v>
      </c>
      <c r="B818" s="40" t="n">
        <v>77.3381581659</v>
      </c>
      <c r="C818" s="40" t="n">
        <v>15.890054658</v>
      </c>
    </row>
    <row r="819" customFormat="false" ht="12.8" hidden="false" customHeight="false" outlineLevel="0" collapsed="false">
      <c r="A819" s="43" t="s">
        <v>138</v>
      </c>
      <c r="B819" s="40" t="n">
        <v>76.1804165329</v>
      </c>
      <c r="C819" s="40" t="n">
        <v>15.9125737458</v>
      </c>
    </row>
    <row r="820" customFormat="false" ht="12.8" hidden="false" customHeight="false" outlineLevel="0" collapsed="false">
      <c r="A820" s="43" t="s">
        <v>138</v>
      </c>
      <c r="B820" s="40" t="n">
        <v>77.2526510945</v>
      </c>
      <c r="C820" s="40" t="n">
        <v>15.1515170246</v>
      </c>
    </row>
    <row r="821" customFormat="false" ht="12.8" hidden="false" customHeight="false" outlineLevel="0" collapsed="false">
      <c r="A821" s="43" t="s">
        <v>138</v>
      </c>
      <c r="B821" s="40" t="n">
        <v>77.4133752817</v>
      </c>
      <c r="C821" s="40" t="n">
        <v>15.2219279762</v>
      </c>
    </row>
    <row r="822" customFormat="false" ht="12.8" hidden="false" customHeight="false" outlineLevel="0" collapsed="false">
      <c r="A822" s="43" t="s">
        <v>138</v>
      </c>
      <c r="B822" s="40" t="n">
        <v>76.7318493982</v>
      </c>
      <c r="C822" s="40" t="n">
        <v>16.2168461441</v>
      </c>
    </row>
    <row r="823" customFormat="false" ht="12.8" hidden="false" customHeight="false" outlineLevel="0" collapsed="false">
      <c r="A823" s="43" t="s">
        <v>138</v>
      </c>
      <c r="B823" s="40" t="n">
        <v>49.4711054118</v>
      </c>
      <c r="C823" s="40" t="n">
        <v>25.0630193062</v>
      </c>
    </row>
    <row r="824" customFormat="false" ht="12.8" hidden="false" customHeight="false" outlineLevel="0" collapsed="false">
      <c r="A824" s="43" t="s">
        <v>138</v>
      </c>
      <c r="B824" s="40" t="n">
        <v>42.4765399431</v>
      </c>
      <c r="C824" s="40" t="n">
        <v>18.3384735636</v>
      </c>
    </row>
    <row r="825" customFormat="false" ht="12.8" hidden="false" customHeight="false" outlineLevel="0" collapsed="false">
      <c r="A825" s="43" t="s">
        <v>138</v>
      </c>
      <c r="B825" s="40" t="n">
        <v>43.5951158622</v>
      </c>
      <c r="C825" s="40" t="n">
        <v>19.9942009773</v>
      </c>
    </row>
    <row r="826" customFormat="false" ht="12.8" hidden="false" customHeight="false" outlineLevel="0" collapsed="false">
      <c r="A826" s="43" t="s">
        <v>138</v>
      </c>
      <c r="B826" s="40" t="n">
        <v>50.3399696652</v>
      </c>
      <c r="C826" s="40" t="n">
        <v>26.4713966117</v>
      </c>
    </row>
    <row r="827" customFormat="false" ht="12.8" hidden="false" customHeight="false" outlineLevel="0" collapsed="false">
      <c r="A827" s="43" t="s">
        <v>138</v>
      </c>
      <c r="B827" s="40" t="n">
        <v>40.7489802561</v>
      </c>
      <c r="C827" s="40" t="n">
        <v>16.1821416622</v>
      </c>
    </row>
    <row r="828" customFormat="false" ht="12.8" hidden="false" customHeight="false" outlineLevel="0" collapsed="false">
      <c r="A828" s="43" t="s">
        <v>138</v>
      </c>
      <c r="B828" s="40" t="n">
        <v>38.3865255803</v>
      </c>
      <c r="C828" s="40" t="n">
        <v>14.5802151464</v>
      </c>
    </row>
    <row r="829" customFormat="false" ht="12.8" hidden="false" customHeight="false" outlineLevel="0" collapsed="false">
      <c r="A829" s="43" t="s">
        <v>138</v>
      </c>
      <c r="B829" s="40" t="n">
        <v>38.4040152085</v>
      </c>
      <c r="C829" s="40" t="n">
        <v>14.4519484496</v>
      </c>
    </row>
    <row r="830" customFormat="false" ht="12.8" hidden="false" customHeight="false" outlineLevel="0" collapsed="false">
      <c r="A830" s="43" t="s">
        <v>138</v>
      </c>
      <c r="B830" s="40" t="n">
        <v>38.7642788913</v>
      </c>
      <c r="C830" s="40" t="n">
        <v>14.3655904744</v>
      </c>
    </row>
    <row r="831" customFormat="false" ht="12.8" hidden="false" customHeight="false" outlineLevel="0" collapsed="false">
      <c r="A831" s="43" t="s">
        <v>138</v>
      </c>
      <c r="B831" s="40" t="n">
        <v>41.4701423265</v>
      </c>
      <c r="C831" s="40" t="n">
        <v>17.2780334445</v>
      </c>
    </row>
    <row r="832" customFormat="false" ht="12.8" hidden="false" customHeight="false" outlineLevel="0" collapsed="false">
      <c r="A832" s="43" t="s">
        <v>138</v>
      </c>
      <c r="B832" s="40" t="n">
        <v>47.1554048146</v>
      </c>
      <c r="C832" s="40" t="n">
        <v>22.3779325323</v>
      </c>
    </row>
    <row r="833" customFormat="false" ht="12.8" hidden="false" customHeight="false" outlineLevel="0" collapsed="false">
      <c r="A833" s="43" t="s">
        <v>138</v>
      </c>
      <c r="B833" s="40" t="n">
        <v>39.5825667453</v>
      </c>
      <c r="C833" s="40" t="n">
        <v>17.6484528361</v>
      </c>
    </row>
    <row r="834" customFormat="false" ht="12.8" hidden="false" customHeight="false" outlineLevel="0" collapsed="false">
      <c r="A834" s="43" t="s">
        <v>138</v>
      </c>
      <c r="B834" s="40" t="n">
        <v>41.7402438167</v>
      </c>
      <c r="C834" s="40" t="n">
        <v>17.8293243101</v>
      </c>
    </row>
    <row r="835" customFormat="false" ht="12.8" hidden="false" customHeight="false" outlineLevel="0" collapsed="false">
      <c r="A835" s="43" t="s">
        <v>138</v>
      </c>
      <c r="B835" s="40" t="n">
        <v>39.3118718889</v>
      </c>
      <c r="C835" s="40" t="n">
        <v>15.6407169743</v>
      </c>
    </row>
    <row r="836" customFormat="false" ht="12.8" hidden="false" customHeight="false" outlineLevel="0" collapsed="false">
      <c r="A836" s="43" t="s">
        <v>138</v>
      </c>
      <c r="B836" s="40" t="n">
        <v>41.6798476925</v>
      </c>
      <c r="C836" s="40" t="n">
        <v>17.7459190133</v>
      </c>
    </row>
    <row r="837" customFormat="false" ht="12.8" hidden="false" customHeight="false" outlineLevel="0" collapsed="false">
      <c r="A837" s="43" t="s">
        <v>138</v>
      </c>
      <c r="B837" s="40" t="n">
        <v>39.0874644519</v>
      </c>
      <c r="C837" s="40" t="n">
        <v>15.1223039378</v>
      </c>
    </row>
    <row r="838" customFormat="false" ht="12.8" hidden="false" customHeight="false" outlineLevel="0" collapsed="false">
      <c r="A838" s="43" t="s">
        <v>138</v>
      </c>
      <c r="B838" s="40" t="n">
        <v>41.4815028637</v>
      </c>
      <c r="C838" s="40" t="n">
        <v>18.0474374446</v>
      </c>
    </row>
    <row r="839" customFormat="false" ht="12.8" hidden="false" customHeight="false" outlineLevel="0" collapsed="false">
      <c r="A839" s="43" t="s">
        <v>138</v>
      </c>
      <c r="B839" s="40" t="n">
        <v>77.6060865492</v>
      </c>
      <c r="C839" s="40" t="n">
        <v>15.1628725383</v>
      </c>
    </row>
    <row r="840" customFormat="false" ht="12.8" hidden="false" customHeight="false" outlineLevel="0" collapsed="false">
      <c r="A840" s="43" t="s">
        <v>138</v>
      </c>
      <c r="B840" s="40" t="n">
        <v>75.9826615205</v>
      </c>
      <c r="C840" s="40" t="n">
        <v>16.3069223786</v>
      </c>
    </row>
    <row r="841" customFormat="false" ht="12.8" hidden="false" customHeight="false" outlineLevel="0" collapsed="false">
      <c r="A841" s="43" t="s">
        <v>138</v>
      </c>
      <c r="B841" s="40" t="n">
        <v>76.9457572424</v>
      </c>
      <c r="C841" s="40" t="n">
        <v>15.858478334</v>
      </c>
    </row>
    <row r="842" customFormat="false" ht="12.8" hidden="false" customHeight="false" outlineLevel="0" collapsed="false">
      <c r="A842" s="43" t="s">
        <v>138</v>
      </c>
      <c r="B842" s="40" t="n">
        <v>77.5437200743</v>
      </c>
      <c r="C842" s="40" t="n">
        <v>15.253949149</v>
      </c>
    </row>
    <row r="843" customFormat="false" ht="12.8" hidden="false" customHeight="false" outlineLevel="0" collapsed="false">
      <c r="A843" s="43" t="s">
        <v>138</v>
      </c>
      <c r="B843" s="40" t="n">
        <v>77.5847398447</v>
      </c>
      <c r="C843" s="40" t="n">
        <v>15.8300393854</v>
      </c>
    </row>
    <row r="844" customFormat="false" ht="12.8" hidden="false" customHeight="false" outlineLevel="0" collapsed="false">
      <c r="A844" s="43" t="s">
        <v>138</v>
      </c>
      <c r="B844" s="40" t="n">
        <v>76.8223042562</v>
      </c>
      <c r="C844" s="40" t="n">
        <v>15.5951653195</v>
      </c>
    </row>
    <row r="845" customFormat="false" ht="12.8" hidden="false" customHeight="false" outlineLevel="0" collapsed="false">
      <c r="A845" s="43" t="s">
        <v>138</v>
      </c>
      <c r="B845" s="40" t="n">
        <v>77.3485716647</v>
      </c>
      <c r="C845" s="40" t="n">
        <v>15.7745292395</v>
      </c>
    </row>
    <row r="846" customFormat="false" ht="12.8" hidden="false" customHeight="false" outlineLevel="0" collapsed="false">
      <c r="A846" s="43" t="s">
        <v>138</v>
      </c>
      <c r="B846" s="40" t="n">
        <v>77.5731526867</v>
      </c>
      <c r="C846" s="40" t="n">
        <v>14.7806458332</v>
      </c>
    </row>
    <row r="847" customFormat="false" ht="12.8" hidden="false" customHeight="false" outlineLevel="0" collapsed="false">
      <c r="A847" s="43" t="s">
        <v>138</v>
      </c>
      <c r="B847" s="40" t="n">
        <v>77.9726106776</v>
      </c>
      <c r="C847" s="40" t="n">
        <v>14.9556987461</v>
      </c>
    </row>
    <row r="848" customFormat="false" ht="12.8" hidden="false" customHeight="false" outlineLevel="0" collapsed="false">
      <c r="A848" s="43" t="s">
        <v>138</v>
      </c>
      <c r="B848" s="40" t="n">
        <v>41.5289197586</v>
      </c>
      <c r="C848" s="40" t="n">
        <v>24.9164251896</v>
      </c>
    </row>
    <row r="849" customFormat="false" ht="12.8" hidden="false" customHeight="false" outlineLevel="0" collapsed="false">
      <c r="A849" s="43" t="s">
        <v>138</v>
      </c>
      <c r="B849" s="40" t="n">
        <v>43.7225508034</v>
      </c>
      <c r="C849" s="40" t="n">
        <v>19.0773278036</v>
      </c>
    </row>
    <row r="850" customFormat="false" ht="12.8" hidden="false" customHeight="false" outlineLevel="0" collapsed="false">
      <c r="A850" s="43" t="s">
        <v>138</v>
      </c>
      <c r="B850" s="40" t="n">
        <v>79.3260781751</v>
      </c>
      <c r="C850" s="40" t="n">
        <v>52.9003912897</v>
      </c>
    </row>
    <row r="851" customFormat="false" ht="12.8" hidden="false" customHeight="false" outlineLevel="0" collapsed="false">
      <c r="A851" s="43" t="s">
        <v>138</v>
      </c>
      <c r="B851" s="40" t="n">
        <v>56.6639740815</v>
      </c>
      <c r="C851" s="40" t="n">
        <v>87.9401250067</v>
      </c>
    </row>
    <row r="852" customFormat="false" ht="12.8" hidden="false" customHeight="false" outlineLevel="0" collapsed="false">
      <c r="A852" s="43" t="s">
        <v>138</v>
      </c>
      <c r="B852" s="40" t="n">
        <v>57.8217892319</v>
      </c>
      <c r="C852" s="40" t="n">
        <v>90.6931665489</v>
      </c>
    </row>
    <row r="853" customFormat="false" ht="12.8" hidden="false" customHeight="false" outlineLevel="0" collapsed="false">
      <c r="A853" s="43" t="s">
        <v>138</v>
      </c>
      <c r="B853" s="40" t="n">
        <v>58.2431718991</v>
      </c>
      <c r="C853" s="40" t="n">
        <v>92.1043278652</v>
      </c>
    </row>
    <row r="854" customFormat="false" ht="12.8" hidden="false" customHeight="false" outlineLevel="0" collapsed="false">
      <c r="A854" s="43" t="s">
        <v>139</v>
      </c>
      <c r="B854" s="40" t="n">
        <v>57.6132335477</v>
      </c>
      <c r="C854" s="40" t="n">
        <v>83.9051707998</v>
      </c>
    </row>
    <row r="855" customFormat="false" ht="12.8" hidden="false" customHeight="false" outlineLevel="0" collapsed="false">
      <c r="A855" s="43" t="s">
        <v>139</v>
      </c>
      <c r="B855" s="40" t="n">
        <v>51.2743918205</v>
      </c>
      <c r="C855" s="40" t="n">
        <v>82.8179829379</v>
      </c>
    </row>
    <row r="856" customFormat="false" ht="12.8" hidden="false" customHeight="false" outlineLevel="0" collapsed="false">
      <c r="A856" s="43" t="s">
        <v>139</v>
      </c>
      <c r="B856" s="40" t="n">
        <v>50.7538984114</v>
      </c>
      <c r="C856" s="40" t="n">
        <v>76.7541289533</v>
      </c>
    </row>
    <row r="857" customFormat="false" ht="12.8" hidden="false" customHeight="false" outlineLevel="0" collapsed="false">
      <c r="A857" s="43" t="s">
        <v>139</v>
      </c>
      <c r="B857" s="40" t="n">
        <v>37.0211840116</v>
      </c>
      <c r="C857" s="40" t="n">
        <v>81.954469997</v>
      </c>
    </row>
    <row r="858" customFormat="false" ht="12.8" hidden="false" customHeight="false" outlineLevel="0" collapsed="false">
      <c r="A858" s="43" t="s">
        <v>139</v>
      </c>
      <c r="B858" s="40" t="n">
        <v>42.8817550897</v>
      </c>
      <c r="C858" s="40" t="n">
        <v>80.1847700514</v>
      </c>
    </row>
    <row r="859" customFormat="false" ht="12.8" hidden="false" customHeight="false" outlineLevel="0" collapsed="false">
      <c r="A859" s="43" t="s">
        <v>139</v>
      </c>
      <c r="B859" s="40" t="n">
        <v>37.1557104777</v>
      </c>
      <c r="C859" s="40" t="n">
        <v>84.9541114129</v>
      </c>
    </row>
    <row r="860" customFormat="false" ht="12.8" hidden="false" customHeight="false" outlineLevel="0" collapsed="false">
      <c r="A860" s="43" t="s">
        <v>139</v>
      </c>
      <c r="B860" s="40" t="n">
        <v>38.7318581261</v>
      </c>
      <c r="C860" s="40" t="n">
        <v>83.7893564281</v>
      </c>
    </row>
    <row r="861" customFormat="false" ht="12.8" hidden="false" customHeight="false" outlineLevel="0" collapsed="false">
      <c r="A861" s="43" t="s">
        <v>139</v>
      </c>
      <c r="B861" s="40" t="n">
        <v>31.0005254108</v>
      </c>
      <c r="C861" s="40" t="n">
        <v>82.5794805962</v>
      </c>
    </row>
    <row r="862" customFormat="false" ht="12.8" hidden="false" customHeight="false" outlineLevel="0" collapsed="false">
      <c r="A862" s="43" t="s">
        <v>139</v>
      </c>
      <c r="B862" s="40" t="n">
        <v>25.9854996226</v>
      </c>
      <c r="C862" s="40" t="n">
        <v>74.3493875478</v>
      </c>
    </row>
    <row r="863" customFormat="false" ht="12.8" hidden="false" customHeight="false" outlineLevel="0" collapsed="false">
      <c r="A863" s="43" t="s">
        <v>139</v>
      </c>
      <c r="B863" s="40" t="n">
        <v>23.7145662909</v>
      </c>
      <c r="C863" s="40" t="n">
        <v>75.0980490792</v>
      </c>
    </row>
    <row r="864" customFormat="false" ht="12.8" hidden="false" customHeight="false" outlineLevel="0" collapsed="false">
      <c r="A864" s="43" t="s">
        <v>139</v>
      </c>
      <c r="B864" s="40" t="n">
        <v>23.077319507</v>
      </c>
      <c r="C864" s="40" t="n">
        <v>71.7205396747</v>
      </c>
    </row>
    <row r="865" customFormat="false" ht="12.8" hidden="false" customHeight="false" outlineLevel="0" collapsed="false">
      <c r="A865" s="43" t="s">
        <v>139</v>
      </c>
      <c r="B865" s="40" t="n">
        <v>24.9391368744</v>
      </c>
      <c r="C865" s="40" t="n">
        <v>72.5802858084</v>
      </c>
    </row>
    <row r="866" customFormat="false" ht="12.8" hidden="false" customHeight="false" outlineLevel="0" collapsed="false">
      <c r="A866" s="43" t="s">
        <v>139</v>
      </c>
      <c r="B866" s="40" t="n">
        <v>17.8934987136</v>
      </c>
      <c r="C866" s="40" t="n">
        <v>71.1096873431</v>
      </c>
    </row>
    <row r="867" customFormat="false" ht="12.8" hidden="false" customHeight="false" outlineLevel="0" collapsed="false">
      <c r="A867" s="43" t="s">
        <v>139</v>
      </c>
      <c r="B867" s="40" t="n">
        <v>23.6730818572</v>
      </c>
      <c r="C867" s="40" t="n">
        <v>64.8708391385</v>
      </c>
    </row>
    <row r="868" customFormat="false" ht="12.8" hidden="false" customHeight="false" outlineLevel="0" collapsed="false">
      <c r="A868" s="43" t="s">
        <v>139</v>
      </c>
      <c r="B868" s="40" t="n">
        <v>23.7490719056</v>
      </c>
      <c r="C868" s="40" t="n">
        <v>63.557171895</v>
      </c>
    </row>
    <row r="869" customFormat="false" ht="12.8" hidden="false" customHeight="false" outlineLevel="0" collapsed="false">
      <c r="A869" s="43" t="s">
        <v>139</v>
      </c>
      <c r="B869" s="40" t="n">
        <v>32.2151786343</v>
      </c>
      <c r="C869" s="40" t="n">
        <v>65.6009580191</v>
      </c>
    </row>
    <row r="870" customFormat="false" ht="12.8" hidden="false" customHeight="false" outlineLevel="0" collapsed="false">
      <c r="A870" s="43" t="s">
        <v>139</v>
      </c>
      <c r="B870" s="40" t="n">
        <v>29.4368412489</v>
      </c>
      <c r="C870" s="40" t="n">
        <v>67.5545281141</v>
      </c>
    </row>
    <row r="871" customFormat="false" ht="12.8" hidden="false" customHeight="false" outlineLevel="0" collapsed="false">
      <c r="A871" s="43" t="s">
        <v>139</v>
      </c>
      <c r="B871" s="40" t="n">
        <v>40.0500951983</v>
      </c>
      <c r="C871" s="40" t="n">
        <v>71.8890335708</v>
      </c>
    </row>
    <row r="872" customFormat="false" ht="12.8" hidden="false" customHeight="false" outlineLevel="0" collapsed="false">
      <c r="A872" s="43" t="s">
        <v>139</v>
      </c>
      <c r="B872" s="40" t="n">
        <v>37.5747950188</v>
      </c>
      <c r="C872" s="40" t="n">
        <v>69.9887444412</v>
      </c>
    </row>
    <row r="873" customFormat="false" ht="12.8" hidden="false" customHeight="false" outlineLevel="0" collapsed="false">
      <c r="A873" s="43" t="s">
        <v>139</v>
      </c>
      <c r="B873" s="40" t="n">
        <v>49.3104686263</v>
      </c>
      <c r="C873" s="40" t="n">
        <v>67.1687603206</v>
      </c>
    </row>
    <row r="874" customFormat="false" ht="12.8" hidden="false" customHeight="false" outlineLevel="0" collapsed="false">
      <c r="A874" s="43" t="s">
        <v>139</v>
      </c>
      <c r="B874" s="40" t="n">
        <v>47.3480185524</v>
      </c>
      <c r="C874" s="40" t="n">
        <v>72.5916115408</v>
      </c>
    </row>
    <row r="875" customFormat="false" ht="12.8" hidden="false" customHeight="false" outlineLevel="0" collapsed="false">
      <c r="A875" s="43" t="s">
        <v>139</v>
      </c>
      <c r="B875" s="40" t="n">
        <v>50.157414434</v>
      </c>
      <c r="C875" s="40" t="n">
        <v>71.1617258246</v>
      </c>
    </row>
    <row r="876" customFormat="false" ht="12.8" hidden="false" customHeight="false" outlineLevel="0" collapsed="false">
      <c r="A876" s="43" t="s">
        <v>139</v>
      </c>
      <c r="B876" s="40" t="n">
        <v>58.2100082697</v>
      </c>
      <c r="C876" s="40" t="n">
        <v>68.0445380719</v>
      </c>
    </row>
    <row r="877" customFormat="false" ht="12.8" hidden="false" customHeight="false" outlineLevel="0" collapsed="false">
      <c r="A877" s="43" t="s">
        <v>139</v>
      </c>
      <c r="B877" s="40" t="n">
        <v>56.6089076561</v>
      </c>
      <c r="C877" s="40" t="n">
        <v>70.4089460888</v>
      </c>
    </row>
    <row r="878" customFormat="false" ht="12.8" hidden="false" customHeight="false" outlineLevel="0" collapsed="false">
      <c r="A878" s="43" t="s">
        <v>139</v>
      </c>
      <c r="B878" s="40" t="n">
        <v>52.8338205303</v>
      </c>
      <c r="C878" s="40" t="n">
        <v>72.5518862725</v>
      </c>
    </row>
    <row r="879" customFormat="false" ht="12.8" hidden="false" customHeight="false" outlineLevel="0" collapsed="false">
      <c r="A879" s="43" t="s">
        <v>139</v>
      </c>
      <c r="B879" s="40" t="n">
        <v>61.8185854576</v>
      </c>
      <c r="C879" s="40" t="n">
        <v>76.1128240228</v>
      </c>
    </row>
    <row r="880" customFormat="false" ht="12.8" hidden="false" customHeight="false" outlineLevel="0" collapsed="false">
      <c r="A880" s="43" t="s">
        <v>139</v>
      </c>
      <c r="B880" s="40" t="n">
        <v>61.7276334143</v>
      </c>
      <c r="C880" s="40" t="n">
        <v>77.0692384058</v>
      </c>
    </row>
    <row r="881" customFormat="false" ht="12.8" hidden="false" customHeight="false" outlineLevel="0" collapsed="false">
      <c r="A881" s="43" t="s">
        <v>139</v>
      </c>
      <c r="B881" s="40" t="n">
        <v>62.1922520815</v>
      </c>
      <c r="C881" s="40" t="n">
        <v>76.1568192103</v>
      </c>
    </row>
    <row r="882" customFormat="false" ht="12.8" hidden="false" customHeight="false" outlineLevel="0" collapsed="false">
      <c r="A882" s="43" t="s">
        <v>139</v>
      </c>
      <c r="B882" s="40" t="n">
        <v>58.1187658587</v>
      </c>
      <c r="C882" s="40" t="n">
        <v>73.1189614684</v>
      </c>
    </row>
    <row r="883" customFormat="false" ht="12.8" hidden="false" customHeight="false" outlineLevel="0" collapsed="false">
      <c r="A883" s="43" t="s">
        <v>139</v>
      </c>
      <c r="B883" s="40" t="n">
        <v>58.2704123843</v>
      </c>
      <c r="C883" s="40" t="n">
        <v>35.5968950425</v>
      </c>
    </row>
    <row r="884" customFormat="false" ht="12.8" hidden="false" customHeight="false" outlineLevel="0" collapsed="false">
      <c r="A884" s="43" t="s">
        <v>139</v>
      </c>
      <c r="B884" s="40" t="n">
        <v>59.7665303129</v>
      </c>
      <c r="C884" s="40" t="n">
        <v>32.6212516009</v>
      </c>
    </row>
    <row r="885" customFormat="false" ht="12.8" hidden="false" customHeight="false" outlineLevel="0" collapsed="false">
      <c r="A885" s="43" t="s">
        <v>139</v>
      </c>
      <c r="B885" s="40" t="n">
        <v>52.5355347207</v>
      </c>
      <c r="C885" s="40" t="n">
        <v>27.1741229419</v>
      </c>
    </row>
    <row r="886" customFormat="false" ht="12.8" hidden="false" customHeight="false" outlineLevel="0" collapsed="false">
      <c r="A886" s="43" t="s">
        <v>139</v>
      </c>
      <c r="B886" s="40" t="n">
        <v>50.8925215809</v>
      </c>
      <c r="C886" s="40" t="n">
        <v>29.1452839382</v>
      </c>
    </row>
    <row r="887" customFormat="false" ht="12.8" hidden="false" customHeight="false" outlineLevel="0" collapsed="false">
      <c r="A887" s="43" t="s">
        <v>139</v>
      </c>
      <c r="B887" s="40" t="n">
        <v>49.9675511775</v>
      </c>
      <c r="C887" s="40" t="n">
        <v>28.4602033343</v>
      </c>
    </row>
    <row r="888" customFormat="false" ht="12.8" hidden="false" customHeight="false" outlineLevel="0" collapsed="false">
      <c r="A888" s="43" t="s">
        <v>139</v>
      </c>
      <c r="B888" s="40" t="n">
        <v>51.3478832298</v>
      </c>
      <c r="C888" s="40" t="n">
        <v>27.3642602259</v>
      </c>
    </row>
    <row r="889" customFormat="false" ht="12.8" hidden="false" customHeight="false" outlineLevel="0" collapsed="false">
      <c r="A889" s="43" t="s">
        <v>139</v>
      </c>
      <c r="B889" s="40" t="n">
        <v>37.5551162883</v>
      </c>
      <c r="C889" s="40" t="n">
        <v>24.5376638386</v>
      </c>
    </row>
    <row r="890" customFormat="false" ht="12.8" hidden="false" customHeight="false" outlineLevel="0" collapsed="false">
      <c r="A890" s="43" t="s">
        <v>139</v>
      </c>
      <c r="B890" s="40" t="n">
        <v>39.1995941778</v>
      </c>
      <c r="C890" s="40" t="n">
        <v>23.6804956588</v>
      </c>
    </row>
    <row r="891" customFormat="false" ht="12.8" hidden="false" customHeight="false" outlineLevel="0" collapsed="false">
      <c r="A891" s="43" t="s">
        <v>139</v>
      </c>
      <c r="B891" s="40" t="n">
        <v>36.3827221955</v>
      </c>
      <c r="C891" s="40" t="n">
        <v>25.2380052325</v>
      </c>
    </row>
    <row r="892" customFormat="false" ht="12.8" hidden="false" customHeight="false" outlineLevel="0" collapsed="false">
      <c r="A892" s="43" t="s">
        <v>139</v>
      </c>
      <c r="B892" s="40" t="n">
        <v>41.1006943822</v>
      </c>
      <c r="C892" s="40" t="n">
        <v>26.5526132161</v>
      </c>
    </row>
    <row r="893" customFormat="false" ht="12.8" hidden="false" customHeight="false" outlineLevel="0" collapsed="false">
      <c r="A893" s="43" t="s">
        <v>139</v>
      </c>
      <c r="B893" s="40" t="n">
        <v>28.2178118248</v>
      </c>
      <c r="C893" s="40" t="n">
        <v>28.2802924847</v>
      </c>
    </row>
    <row r="894" customFormat="false" ht="12.8" hidden="false" customHeight="false" outlineLevel="0" collapsed="false">
      <c r="A894" s="43" t="s">
        <v>139</v>
      </c>
      <c r="B894" s="40" t="n">
        <v>33.7970720433</v>
      </c>
      <c r="C894" s="40" t="n">
        <v>28.6997507433</v>
      </c>
    </row>
    <row r="895" customFormat="false" ht="12.8" hidden="false" customHeight="false" outlineLevel="0" collapsed="false">
      <c r="A895" s="43" t="s">
        <v>139</v>
      </c>
      <c r="B895" s="40" t="n">
        <v>43.9193873055</v>
      </c>
      <c r="C895" s="40" t="n">
        <v>27.7978445882</v>
      </c>
    </row>
    <row r="896" customFormat="false" ht="12.8" hidden="false" customHeight="false" outlineLevel="0" collapsed="false">
      <c r="A896" s="43" t="s">
        <v>139</v>
      </c>
      <c r="B896" s="40" t="n">
        <v>44.4164011084</v>
      </c>
      <c r="C896" s="40" t="n">
        <v>28.9476923345</v>
      </c>
    </row>
    <row r="897" customFormat="false" ht="12.8" hidden="false" customHeight="false" outlineLevel="0" collapsed="false">
      <c r="A897" s="43" t="s">
        <v>139</v>
      </c>
      <c r="B897" s="40" t="n">
        <v>28.0376027706</v>
      </c>
      <c r="C897" s="40" t="n">
        <v>26.8038243613</v>
      </c>
    </row>
    <row r="898" customFormat="false" ht="12.8" hidden="false" customHeight="false" outlineLevel="0" collapsed="false">
      <c r="A898" s="43" t="s">
        <v>139</v>
      </c>
      <c r="B898" s="40" t="n">
        <v>31.6895761296</v>
      </c>
      <c r="C898" s="40" t="n">
        <v>26.6664002089</v>
      </c>
    </row>
    <row r="899" customFormat="false" ht="12.8" hidden="false" customHeight="false" outlineLevel="0" collapsed="false">
      <c r="A899" s="43" t="s">
        <v>139</v>
      </c>
      <c r="B899" s="40" t="n">
        <v>27.2796128523</v>
      </c>
      <c r="C899" s="40" t="n">
        <v>19.2572809685</v>
      </c>
    </row>
    <row r="900" customFormat="false" ht="12.8" hidden="false" customHeight="false" outlineLevel="0" collapsed="false">
      <c r="A900" s="43" t="s">
        <v>139</v>
      </c>
      <c r="B900" s="40" t="n">
        <v>31.2218783581</v>
      </c>
      <c r="C900" s="40" t="n">
        <v>26.4408557812</v>
      </c>
    </row>
    <row r="901" customFormat="false" ht="12.8" hidden="false" customHeight="false" outlineLevel="0" collapsed="false">
      <c r="A901" s="43" t="s">
        <v>139</v>
      </c>
      <c r="B901" s="40" t="n">
        <v>33.5458051034</v>
      </c>
      <c r="C901" s="40" t="n">
        <v>20.0807081014</v>
      </c>
    </row>
    <row r="902" customFormat="false" ht="12.8" hidden="false" customHeight="false" outlineLevel="0" collapsed="false">
      <c r="A902" s="43" t="s">
        <v>139</v>
      </c>
      <c r="B902" s="40" t="n">
        <v>39.7363306065</v>
      </c>
      <c r="C902" s="40" t="n">
        <v>23.4948069772</v>
      </c>
    </row>
    <row r="903" customFormat="false" ht="12.8" hidden="false" customHeight="false" outlineLevel="0" collapsed="false">
      <c r="A903" s="43" t="s">
        <v>139</v>
      </c>
      <c r="B903" s="40" t="n">
        <v>42.8418426525</v>
      </c>
      <c r="C903" s="40" t="n">
        <v>20.3339004396</v>
      </c>
    </row>
    <row r="904" customFormat="false" ht="12.8" hidden="false" customHeight="false" outlineLevel="0" collapsed="false">
      <c r="A904" s="43" t="s">
        <v>139</v>
      </c>
      <c r="B904" s="40" t="n">
        <v>47.0937298879</v>
      </c>
      <c r="C904" s="40" t="n">
        <v>26.9934706312</v>
      </c>
    </row>
    <row r="905" customFormat="false" ht="12.8" hidden="false" customHeight="false" outlineLevel="0" collapsed="false">
      <c r="A905" s="43" t="s">
        <v>139</v>
      </c>
      <c r="B905" s="40" t="n">
        <v>51.4536583539</v>
      </c>
      <c r="C905" s="40" t="n">
        <v>26.0229417521</v>
      </c>
    </row>
    <row r="906" customFormat="false" ht="12.8" hidden="false" customHeight="false" outlineLevel="0" collapsed="false">
      <c r="A906" s="43" t="s">
        <v>139</v>
      </c>
      <c r="B906" s="40" t="n">
        <v>49.3677068167</v>
      </c>
      <c r="C906" s="40" t="n">
        <v>22.005580703</v>
      </c>
    </row>
    <row r="907" customFormat="false" ht="12.8" hidden="false" customHeight="false" outlineLevel="0" collapsed="false">
      <c r="A907" s="43" t="s">
        <v>139</v>
      </c>
      <c r="B907" s="40" t="n">
        <v>48.2534809736</v>
      </c>
      <c r="C907" s="40" t="n">
        <v>29.2708555331</v>
      </c>
    </row>
    <row r="908" customFormat="false" ht="12.8" hidden="false" customHeight="false" outlineLevel="0" collapsed="false">
      <c r="A908" s="43" t="s">
        <v>139</v>
      </c>
      <c r="B908" s="40" t="n">
        <v>61.0029597643</v>
      </c>
      <c r="C908" s="40" t="n">
        <v>30.0153144324</v>
      </c>
    </row>
    <row r="909" customFormat="false" ht="12.8" hidden="false" customHeight="false" outlineLevel="0" collapsed="false">
      <c r="A909" s="43" t="s">
        <v>139</v>
      </c>
      <c r="B909" s="40" t="n">
        <v>60.8065608049</v>
      </c>
      <c r="C909" s="40" t="n">
        <v>27.8683134861</v>
      </c>
    </row>
    <row r="910" customFormat="false" ht="12.8" hidden="false" customHeight="false" outlineLevel="0" collapsed="false">
      <c r="A910" s="43" t="s">
        <v>139</v>
      </c>
      <c r="B910" s="40" t="n">
        <v>59.0674270249</v>
      </c>
      <c r="C910" s="40" t="n">
        <v>26.7882840217</v>
      </c>
    </row>
    <row r="911" customFormat="false" ht="12.8" hidden="false" customHeight="false" outlineLevel="0" collapsed="false">
      <c r="A911" s="43" t="s">
        <v>139</v>
      </c>
      <c r="B911" s="40" t="n">
        <v>61.4146337175</v>
      </c>
      <c r="C911" s="40" t="n">
        <v>31.0393750583</v>
      </c>
    </row>
    <row r="912" customFormat="false" ht="12.8" hidden="false" customHeight="false" outlineLevel="0" collapsed="false">
      <c r="A912" s="43" t="s">
        <v>139</v>
      </c>
      <c r="B912" s="40" t="n">
        <v>68.9343694692</v>
      </c>
      <c r="C912" s="40" t="n">
        <v>31.6198930866</v>
      </c>
    </row>
    <row r="913" customFormat="false" ht="12.8" hidden="false" customHeight="false" outlineLevel="0" collapsed="false">
      <c r="A913" s="43" t="s">
        <v>139</v>
      </c>
      <c r="B913" s="40" t="n">
        <v>63.0652438592</v>
      </c>
      <c r="C913" s="40" t="n">
        <v>34.2357465852</v>
      </c>
    </row>
    <row r="914" customFormat="false" ht="12.8" hidden="false" customHeight="false" outlineLevel="0" collapsed="false">
      <c r="A914" s="43" t="s">
        <v>139</v>
      </c>
      <c r="B914" s="40" t="n">
        <v>72.2725228706</v>
      </c>
      <c r="C914" s="40" t="n">
        <v>67.6444437851</v>
      </c>
    </row>
    <row r="915" customFormat="false" ht="12.8" hidden="false" customHeight="false" outlineLevel="0" collapsed="false">
      <c r="A915" s="43" t="s">
        <v>139</v>
      </c>
      <c r="B915" s="40" t="n">
        <v>75.3598819664</v>
      </c>
      <c r="C915" s="40" t="n">
        <v>75.4216145799</v>
      </c>
    </row>
    <row r="916" customFormat="false" ht="12.8" hidden="false" customHeight="false" outlineLevel="0" collapsed="false">
      <c r="A916" s="43" t="s">
        <v>139</v>
      </c>
      <c r="B916" s="40" t="n">
        <v>72.8336258709</v>
      </c>
      <c r="C916" s="40" t="n">
        <v>72.1146938095</v>
      </c>
    </row>
    <row r="917" customFormat="false" ht="12.8" hidden="false" customHeight="false" outlineLevel="0" collapsed="false">
      <c r="A917" s="43" t="s">
        <v>139</v>
      </c>
      <c r="B917" s="40" t="n">
        <v>70.8104148392</v>
      </c>
      <c r="C917" s="40" t="n">
        <v>79.3504618327</v>
      </c>
    </row>
    <row r="918" customFormat="false" ht="12.8" hidden="false" customHeight="false" outlineLevel="0" collapsed="false">
      <c r="A918" s="43" t="s">
        <v>139</v>
      </c>
      <c r="B918" s="40" t="n">
        <v>45.8019347617</v>
      </c>
      <c r="C918" s="40" t="n">
        <v>81.6582677456</v>
      </c>
    </row>
    <row r="919" customFormat="false" ht="12.8" hidden="false" customHeight="false" outlineLevel="0" collapsed="false">
      <c r="A919" s="43" t="s">
        <v>139</v>
      </c>
      <c r="B919" s="40" t="n">
        <v>45.835020171</v>
      </c>
      <c r="C919" s="40" t="n">
        <v>82.7425919919</v>
      </c>
    </row>
    <row r="920" customFormat="false" ht="12.8" hidden="false" customHeight="false" outlineLevel="0" collapsed="false">
      <c r="A920" s="43" t="s">
        <v>139</v>
      </c>
      <c r="B920" s="40" t="n">
        <v>40.0788064496</v>
      </c>
      <c r="C920" s="40" t="n">
        <v>80.2471852579</v>
      </c>
    </row>
    <row r="921" customFormat="false" ht="12.8" hidden="false" customHeight="false" outlineLevel="0" collapsed="false">
      <c r="A921" s="43" t="s">
        <v>139</v>
      </c>
      <c r="B921" s="40" t="n">
        <v>51.9829247003</v>
      </c>
      <c r="C921" s="40" t="n">
        <v>82.2043834675</v>
      </c>
    </row>
    <row r="922" customFormat="false" ht="12.8" hidden="false" customHeight="false" outlineLevel="0" collapsed="false">
      <c r="A922" s="43" t="s">
        <v>139</v>
      </c>
      <c r="B922" s="40" t="n">
        <v>57.337906053</v>
      </c>
      <c r="C922" s="40" t="n">
        <v>84.9995188696</v>
      </c>
    </row>
    <row r="923" customFormat="false" ht="12.8" hidden="false" customHeight="false" outlineLevel="0" collapsed="false">
      <c r="A923" s="43" t="s">
        <v>139</v>
      </c>
      <c r="B923" s="40" t="n">
        <v>62.3362327624</v>
      </c>
      <c r="C923" s="40" t="n">
        <v>83.2465678988</v>
      </c>
    </row>
    <row r="924" customFormat="false" ht="12.8" hidden="false" customHeight="false" outlineLevel="0" collapsed="false">
      <c r="A924" s="43" t="s">
        <v>139</v>
      </c>
      <c r="B924" s="40" t="n">
        <v>58.5059100905</v>
      </c>
      <c r="C924" s="40" t="n">
        <v>81.7455863409</v>
      </c>
    </row>
    <row r="925" customFormat="false" ht="12.8" hidden="false" customHeight="false" outlineLevel="0" collapsed="false">
      <c r="A925" s="43" t="s">
        <v>139</v>
      </c>
      <c r="B925" s="40" t="n">
        <v>56.2479351377</v>
      </c>
      <c r="C925" s="40" t="n">
        <v>83.513949493</v>
      </c>
    </row>
    <row r="926" customFormat="false" ht="12.8" hidden="false" customHeight="false" outlineLevel="0" collapsed="false">
      <c r="A926" s="43" t="s">
        <v>139</v>
      </c>
      <c r="B926" s="40" t="n">
        <v>55.4065208295</v>
      </c>
      <c r="C926" s="40" t="n">
        <v>80.2666719669</v>
      </c>
    </row>
    <row r="927" customFormat="false" ht="12.8" hidden="false" customHeight="false" outlineLevel="0" collapsed="false">
      <c r="A927" s="43" t="s">
        <v>139</v>
      </c>
      <c r="B927" s="40" t="n">
        <v>53.2839688423</v>
      </c>
      <c r="C927" s="40" t="n">
        <v>84.2635992213</v>
      </c>
    </row>
    <row r="928" customFormat="false" ht="12.8" hidden="false" customHeight="false" outlineLevel="0" collapsed="false">
      <c r="A928" s="43" t="s">
        <v>139</v>
      </c>
      <c r="B928" s="40" t="n">
        <v>44.6767615455</v>
      </c>
      <c r="C928" s="40" t="n">
        <v>80.2382855483</v>
      </c>
    </row>
    <row r="929" customFormat="false" ht="12.8" hidden="false" customHeight="false" outlineLevel="0" collapsed="false">
      <c r="A929" s="43" t="s">
        <v>139</v>
      </c>
      <c r="B929" s="40" t="n">
        <v>30.0112642472</v>
      </c>
      <c r="C929" s="40" t="n">
        <v>68.1467563743</v>
      </c>
    </row>
    <row r="930" customFormat="false" ht="12.8" hidden="false" customHeight="false" outlineLevel="0" collapsed="false">
      <c r="A930" s="43" t="s">
        <v>139</v>
      </c>
      <c r="B930" s="40" t="n">
        <v>29.7452539206</v>
      </c>
      <c r="C930" s="40" t="n">
        <v>74.4045268347</v>
      </c>
    </row>
    <row r="931" customFormat="false" ht="12.8" hidden="false" customHeight="false" outlineLevel="0" collapsed="false">
      <c r="A931" s="43" t="s">
        <v>139</v>
      </c>
      <c r="B931" s="40" t="n">
        <v>37.3099483549</v>
      </c>
      <c r="C931" s="40" t="n">
        <v>72.5861552003</v>
      </c>
    </row>
    <row r="932" customFormat="false" ht="12.8" hidden="false" customHeight="false" outlineLevel="0" collapsed="false">
      <c r="A932" s="43" t="s">
        <v>139</v>
      </c>
      <c r="B932" s="40" t="n">
        <v>61.1359469093</v>
      </c>
      <c r="C932" s="40" t="n">
        <v>82.5375693646</v>
      </c>
    </row>
    <row r="933" customFormat="false" ht="12.8" hidden="false" customHeight="false" outlineLevel="0" collapsed="false">
      <c r="A933" s="43" t="s">
        <v>139</v>
      </c>
      <c r="B933" s="40" t="n">
        <v>61.7206191907</v>
      </c>
      <c r="C933" s="40" t="n">
        <v>85.7056934492</v>
      </c>
    </row>
    <row r="934" customFormat="false" ht="12.8" hidden="false" customHeight="false" outlineLevel="0" collapsed="false">
      <c r="A934" s="43" t="s">
        <v>139</v>
      </c>
      <c r="B934" s="40" t="n">
        <v>63.6093798555</v>
      </c>
      <c r="C934" s="40" t="n">
        <v>83.3600288362</v>
      </c>
    </row>
    <row r="935" customFormat="false" ht="12.8" hidden="false" customHeight="false" outlineLevel="0" collapsed="false">
      <c r="A935" s="43" t="s">
        <v>139</v>
      </c>
      <c r="B935" s="40" t="n">
        <v>70.7237162322</v>
      </c>
      <c r="C935" s="40" t="n">
        <v>87.1522075165</v>
      </c>
    </row>
    <row r="936" customFormat="false" ht="12.8" hidden="false" customHeight="false" outlineLevel="0" collapsed="false">
      <c r="A936" s="43" t="s">
        <v>139</v>
      </c>
      <c r="B936" s="40" t="n">
        <v>75.0063926418</v>
      </c>
      <c r="C936" s="40" t="n">
        <v>82.4258351563</v>
      </c>
    </row>
    <row r="937" customFormat="false" ht="12.8" hidden="false" customHeight="false" outlineLevel="0" collapsed="false">
      <c r="A937" s="43" t="s">
        <v>139</v>
      </c>
      <c r="B937" s="40" t="n">
        <v>75.0925497814</v>
      </c>
      <c r="C937" s="40" t="n">
        <v>83.4373907092</v>
      </c>
    </row>
    <row r="938" customFormat="false" ht="12.8" hidden="false" customHeight="false" outlineLevel="0" collapsed="false">
      <c r="A938" s="43" t="s">
        <v>139</v>
      </c>
      <c r="B938" s="40" t="n">
        <v>70.3279291834</v>
      </c>
      <c r="C938" s="40" t="n">
        <v>82.0293546968</v>
      </c>
    </row>
    <row r="939" customFormat="false" ht="12.8" hidden="false" customHeight="false" outlineLevel="0" collapsed="false">
      <c r="A939" s="43" t="s">
        <v>139</v>
      </c>
      <c r="B939" s="40" t="n">
        <v>70.8633308324</v>
      </c>
      <c r="C939" s="40" t="n">
        <v>79.4081747457</v>
      </c>
    </row>
    <row r="940" customFormat="false" ht="12.8" hidden="false" customHeight="false" outlineLevel="0" collapsed="false">
      <c r="A940" s="43" t="s">
        <v>139</v>
      </c>
      <c r="B940" s="40" t="n">
        <v>75.7799048195</v>
      </c>
      <c r="C940" s="40" t="n">
        <v>79.8861994199</v>
      </c>
    </row>
    <row r="941" customFormat="false" ht="12.8" hidden="false" customHeight="false" outlineLevel="0" collapsed="false">
      <c r="A941" s="43" t="s">
        <v>139</v>
      </c>
      <c r="B941" s="40" t="n">
        <v>78.0936590733</v>
      </c>
      <c r="C941" s="40" t="n">
        <v>77.759558184</v>
      </c>
    </row>
    <row r="942" customFormat="false" ht="12.8" hidden="false" customHeight="false" outlineLevel="0" collapsed="false">
      <c r="A942" s="43" t="s">
        <v>139</v>
      </c>
      <c r="B942" s="40" t="n">
        <v>76.7457612243</v>
      </c>
      <c r="C942" s="40" t="n">
        <v>71.9733600919</v>
      </c>
    </row>
    <row r="943" customFormat="false" ht="12.8" hidden="false" customHeight="false" outlineLevel="0" collapsed="false">
      <c r="A943" s="43" t="s">
        <v>139</v>
      </c>
      <c r="B943" s="40" t="n">
        <v>78.4646034437</v>
      </c>
      <c r="C943" s="40" t="n">
        <v>69.7493008209</v>
      </c>
    </row>
    <row r="944" customFormat="false" ht="12.8" hidden="false" customHeight="false" outlineLevel="0" collapsed="false">
      <c r="A944" s="43" t="s">
        <v>139</v>
      </c>
      <c r="B944" s="40" t="n">
        <v>76.7456848486</v>
      </c>
      <c r="C944" s="40" t="n">
        <v>70.0440572588</v>
      </c>
    </row>
    <row r="945" customFormat="false" ht="12.8" hidden="false" customHeight="false" outlineLevel="0" collapsed="false">
      <c r="A945" s="43" t="s">
        <v>139</v>
      </c>
      <c r="B945" s="40" t="n">
        <v>85.161682187</v>
      </c>
      <c r="C945" s="40" t="n">
        <v>65.5124047088</v>
      </c>
    </row>
    <row r="946" customFormat="false" ht="12.8" hidden="false" customHeight="false" outlineLevel="0" collapsed="false">
      <c r="A946" s="43" t="s">
        <v>139</v>
      </c>
      <c r="B946" s="40" t="n">
        <v>91.8083525691</v>
      </c>
      <c r="C946" s="40" t="n">
        <v>34.9655944844</v>
      </c>
    </row>
    <row r="947" customFormat="false" ht="12.8" hidden="false" customHeight="false" outlineLevel="0" collapsed="false">
      <c r="A947" s="43" t="s">
        <v>139</v>
      </c>
      <c r="B947" s="40" t="n">
        <v>91.8874485924</v>
      </c>
      <c r="C947" s="40" t="n">
        <v>34.7692538555</v>
      </c>
    </row>
    <row r="948" customFormat="false" ht="12.8" hidden="false" customHeight="false" outlineLevel="0" collapsed="false">
      <c r="A948" s="43" t="s">
        <v>139</v>
      </c>
      <c r="B948" s="40" t="n">
        <v>92.2484016622</v>
      </c>
      <c r="C948" s="40" t="n">
        <v>32.3771544295</v>
      </c>
    </row>
    <row r="949" customFormat="false" ht="12.8" hidden="false" customHeight="false" outlineLevel="0" collapsed="false">
      <c r="A949" s="43" t="s">
        <v>139</v>
      </c>
      <c r="B949" s="40" t="n">
        <v>91.782532741</v>
      </c>
      <c r="C949" s="40" t="n">
        <v>34.3842946521</v>
      </c>
    </row>
    <row r="950" customFormat="false" ht="12.8" hidden="false" customHeight="false" outlineLevel="0" collapsed="false">
      <c r="A950" s="43" t="s">
        <v>139</v>
      </c>
      <c r="B950" s="40" t="n">
        <v>96.0805193672</v>
      </c>
      <c r="C950" s="40" t="n">
        <v>28.0536005018</v>
      </c>
    </row>
    <row r="951" customFormat="false" ht="12.8" hidden="false" customHeight="false" outlineLevel="0" collapsed="false">
      <c r="A951" s="43" t="s">
        <v>139</v>
      </c>
      <c r="B951" s="40" t="n">
        <v>92.2478988278</v>
      </c>
      <c r="C951" s="40" t="n">
        <v>28.0707514904</v>
      </c>
    </row>
    <row r="952" customFormat="false" ht="12.8" hidden="false" customHeight="false" outlineLevel="0" collapsed="false">
      <c r="A952" s="43" t="s">
        <v>139</v>
      </c>
      <c r="B952" s="40" t="n">
        <v>57.662276619</v>
      </c>
      <c r="C952" s="40" t="n">
        <v>24.0606079328</v>
      </c>
    </row>
    <row r="953" customFormat="false" ht="12.8" hidden="false" customHeight="false" outlineLevel="0" collapsed="false">
      <c r="A953" s="43" t="s">
        <v>139</v>
      </c>
      <c r="B953" s="40" t="n">
        <v>59.8469248931</v>
      </c>
      <c r="C953" s="40" t="n">
        <v>26.1777124879</v>
      </c>
    </row>
    <row r="954" customFormat="false" ht="12.8" hidden="false" customHeight="false" outlineLevel="0" collapsed="false">
      <c r="A954" s="43" t="s">
        <v>139</v>
      </c>
      <c r="B954" s="40" t="n">
        <v>64.0670962137</v>
      </c>
      <c r="C954" s="40" t="n">
        <v>27.7765005568</v>
      </c>
    </row>
    <row r="955" customFormat="false" ht="12.8" hidden="false" customHeight="false" outlineLevel="0" collapsed="false">
      <c r="A955" s="43" t="s">
        <v>139</v>
      </c>
      <c r="B955" s="40" t="n">
        <v>60.9815013975</v>
      </c>
      <c r="C955" s="40" t="n">
        <v>23.9342981582</v>
      </c>
    </row>
    <row r="956" customFormat="false" ht="12.8" hidden="false" customHeight="false" outlineLevel="0" collapsed="false">
      <c r="A956" s="43" t="s">
        <v>139</v>
      </c>
      <c r="B956" s="40" t="n">
        <v>59.9670579092</v>
      </c>
      <c r="C956" s="40" t="n">
        <v>26.8025832185</v>
      </c>
    </row>
    <row r="957" customFormat="false" ht="12.8" hidden="false" customHeight="false" outlineLevel="0" collapsed="false">
      <c r="A957" s="43" t="s">
        <v>139</v>
      </c>
      <c r="B957" s="40" t="n">
        <v>62.7074541119</v>
      </c>
      <c r="C957" s="40" t="n">
        <v>21.9955085787</v>
      </c>
    </row>
    <row r="958" customFormat="false" ht="12.8" hidden="false" customHeight="false" outlineLevel="0" collapsed="false">
      <c r="A958" s="43" t="s">
        <v>139</v>
      </c>
      <c r="B958" s="40" t="n">
        <v>69.1952352018</v>
      </c>
      <c r="C958" s="40" t="n">
        <v>22.709792166</v>
      </c>
    </row>
    <row r="959" customFormat="false" ht="12.8" hidden="false" customHeight="false" outlineLevel="0" collapsed="false">
      <c r="A959" s="43" t="s">
        <v>139</v>
      </c>
      <c r="B959" s="40" t="n">
        <v>65.5923626471</v>
      </c>
      <c r="C959" s="40" t="n">
        <v>20.6941731019</v>
      </c>
    </row>
    <row r="960" customFormat="false" ht="12.8" hidden="false" customHeight="false" outlineLevel="0" collapsed="false">
      <c r="A960" s="43" t="s">
        <v>139</v>
      </c>
      <c r="B960" s="40" t="n">
        <v>64.6170985343</v>
      </c>
      <c r="C960" s="40" t="n">
        <v>22.4431455531</v>
      </c>
    </row>
    <row r="961" customFormat="false" ht="12.8" hidden="false" customHeight="false" outlineLevel="0" collapsed="false">
      <c r="A961" s="43" t="s">
        <v>139</v>
      </c>
      <c r="B961" s="40" t="n">
        <v>59.191159132</v>
      </c>
      <c r="C961" s="40" t="n">
        <v>17.767901807</v>
      </c>
    </row>
    <row r="962" customFormat="false" ht="12.8" hidden="false" customHeight="false" outlineLevel="0" collapsed="false">
      <c r="A962" s="43" t="s">
        <v>139</v>
      </c>
      <c r="B962" s="40" t="n">
        <v>55.8396313724</v>
      </c>
      <c r="C962" s="40" t="n">
        <v>21.6185696663</v>
      </c>
    </row>
    <row r="963" customFormat="false" ht="12.8" hidden="false" customHeight="false" outlineLevel="0" collapsed="false">
      <c r="A963" s="43" t="s">
        <v>139</v>
      </c>
      <c r="B963" s="40" t="n">
        <v>59.0007586238</v>
      </c>
      <c r="C963" s="40" t="n">
        <v>21.1710074885</v>
      </c>
    </row>
    <row r="964" customFormat="false" ht="12.8" hidden="false" customHeight="false" outlineLevel="0" collapsed="false">
      <c r="A964" s="43" t="s">
        <v>139</v>
      </c>
      <c r="B964" s="40" t="n">
        <v>56.4593711284</v>
      </c>
      <c r="C964" s="40" t="n">
        <v>25.1445642082</v>
      </c>
    </row>
    <row r="965" customFormat="false" ht="12.8" hidden="false" customHeight="false" outlineLevel="0" collapsed="false">
      <c r="A965" s="43" t="s">
        <v>139</v>
      </c>
      <c r="B965" s="40" t="n">
        <v>52.3581053558</v>
      </c>
      <c r="C965" s="40" t="n">
        <v>19.4170541222</v>
      </c>
    </row>
    <row r="966" customFormat="false" ht="12.8" hidden="false" customHeight="false" outlineLevel="0" collapsed="false">
      <c r="A966" s="43" t="s">
        <v>139</v>
      </c>
      <c r="B966" s="40" t="n">
        <v>51.8116637782</v>
      </c>
      <c r="C966" s="40" t="n">
        <v>17.0334945954</v>
      </c>
    </row>
    <row r="967" customFormat="false" ht="12.8" hidden="false" customHeight="false" outlineLevel="0" collapsed="false">
      <c r="A967" s="43" t="s">
        <v>139</v>
      </c>
      <c r="B967" s="40" t="n">
        <v>54.222845621</v>
      </c>
      <c r="C967" s="40" t="n">
        <v>19.503665544</v>
      </c>
    </row>
    <row r="968" customFormat="false" ht="12.8" hidden="false" customHeight="false" outlineLevel="0" collapsed="false">
      <c r="A968" s="43" t="s">
        <v>139</v>
      </c>
      <c r="B968" s="40" t="n">
        <v>49.0187553996</v>
      </c>
      <c r="C968" s="40" t="n">
        <v>23.4892740197</v>
      </c>
    </row>
    <row r="969" customFormat="false" ht="12.8" hidden="false" customHeight="false" outlineLevel="0" collapsed="false">
      <c r="A969" s="43" t="s">
        <v>139</v>
      </c>
      <c r="B969" s="40" t="n">
        <v>35.6535812004</v>
      </c>
      <c r="C969" s="40" t="n">
        <v>17.5145080595</v>
      </c>
    </row>
    <row r="970" customFormat="false" ht="12.8" hidden="false" customHeight="false" outlineLevel="0" collapsed="false">
      <c r="A970" s="43" t="s">
        <v>139</v>
      </c>
      <c r="B970" s="40" t="n">
        <v>46.965785757</v>
      </c>
      <c r="C970" s="40" t="n">
        <v>16.7892016247</v>
      </c>
    </row>
    <row r="971" customFormat="false" ht="12.8" hidden="false" customHeight="false" outlineLevel="0" collapsed="false">
      <c r="A971" s="43" t="s">
        <v>139</v>
      </c>
      <c r="B971" s="40" t="n">
        <v>49.5842392555</v>
      </c>
      <c r="C971" s="40" t="n">
        <v>16.7579160147</v>
      </c>
    </row>
    <row r="972" customFormat="false" ht="12.8" hidden="false" customHeight="false" outlineLevel="0" collapsed="false">
      <c r="A972" s="43" t="s">
        <v>139</v>
      </c>
      <c r="B972" s="40" t="n">
        <v>51.8562999655</v>
      </c>
      <c r="C972" s="40" t="n">
        <v>21.969084007</v>
      </c>
    </row>
    <row r="973" customFormat="false" ht="12.8" hidden="false" customHeight="false" outlineLevel="0" collapsed="false">
      <c r="A973" s="43" t="s">
        <v>139</v>
      </c>
      <c r="B973" s="40" t="n">
        <v>55.9528886329</v>
      </c>
      <c r="C973" s="40" t="n">
        <v>16.7897576048</v>
      </c>
    </row>
    <row r="974" customFormat="false" ht="12.8" hidden="false" customHeight="false" outlineLevel="0" collapsed="false">
      <c r="A974" s="43" t="s">
        <v>139</v>
      </c>
      <c r="B974" s="40" t="n">
        <v>51.6637862607</v>
      </c>
      <c r="C974" s="40" t="n">
        <v>19.9251251977</v>
      </c>
    </row>
    <row r="975" customFormat="false" ht="12.8" hidden="false" customHeight="false" outlineLevel="0" collapsed="false">
      <c r="A975" s="43" t="s">
        <v>139</v>
      </c>
      <c r="B975" s="40" t="n">
        <v>45.8596693166</v>
      </c>
      <c r="C975" s="40" t="n">
        <v>17.1289036754</v>
      </c>
    </row>
    <row r="976" customFormat="false" ht="12.8" hidden="false" customHeight="false" outlineLevel="0" collapsed="false">
      <c r="A976" s="43" t="s">
        <v>139</v>
      </c>
      <c r="B976" s="40" t="n">
        <v>39.7403795202</v>
      </c>
      <c r="C976" s="40" t="n">
        <v>18.7410514146</v>
      </c>
    </row>
    <row r="977" customFormat="false" ht="12.8" hidden="false" customHeight="false" outlineLevel="0" collapsed="false">
      <c r="A977" s="43" t="s">
        <v>139</v>
      </c>
      <c r="B977" s="40" t="n">
        <v>52.8112216438</v>
      </c>
      <c r="C977" s="40" t="n">
        <v>17.8549881176</v>
      </c>
    </row>
    <row r="978" customFormat="false" ht="12.8" hidden="false" customHeight="false" outlineLevel="0" collapsed="false">
      <c r="A978" s="43" t="s">
        <v>139</v>
      </c>
      <c r="B978" s="40" t="n">
        <v>56.7891043639</v>
      </c>
      <c r="C978" s="40" t="n">
        <v>17.3061155207</v>
      </c>
    </row>
    <row r="979" customFormat="false" ht="12.8" hidden="false" customHeight="false" outlineLevel="0" collapsed="false">
      <c r="A979" s="43" t="s">
        <v>139</v>
      </c>
      <c r="B979" s="40" t="n">
        <v>54.1145317806</v>
      </c>
      <c r="C979" s="40" t="n">
        <v>17.6735343896</v>
      </c>
    </row>
    <row r="980" customFormat="false" ht="12.8" hidden="false" customHeight="false" outlineLevel="0" collapsed="false">
      <c r="A980" s="43" t="s">
        <v>139</v>
      </c>
      <c r="B980" s="40" t="n">
        <v>55.571119732</v>
      </c>
      <c r="C980" s="40" t="n">
        <v>17.369574581</v>
      </c>
    </row>
    <row r="981" customFormat="false" ht="12.8" hidden="false" customHeight="false" outlineLevel="0" collapsed="false">
      <c r="A981" s="43" t="s">
        <v>139</v>
      </c>
      <c r="B981" s="40" t="n">
        <v>65.3064624975</v>
      </c>
      <c r="C981" s="40" t="n">
        <v>18.1973548277</v>
      </c>
    </row>
    <row r="982" customFormat="false" ht="12.8" hidden="false" customHeight="false" outlineLevel="0" collapsed="false">
      <c r="A982" s="43" t="s">
        <v>139</v>
      </c>
      <c r="B982" s="40" t="n">
        <v>66.9907491546</v>
      </c>
      <c r="C982" s="40" t="n">
        <v>17.2228706509</v>
      </c>
    </row>
    <row r="983" customFormat="false" ht="12.8" hidden="false" customHeight="false" outlineLevel="0" collapsed="false">
      <c r="A983" s="43" t="s">
        <v>139</v>
      </c>
      <c r="B983" s="40" t="n">
        <v>72.1567189391</v>
      </c>
      <c r="C983" s="40" t="n">
        <v>16.8142747914</v>
      </c>
    </row>
    <row r="984" customFormat="false" ht="12.8" hidden="false" customHeight="false" outlineLevel="0" collapsed="false">
      <c r="A984" s="43" t="s">
        <v>139</v>
      </c>
      <c r="B984" s="40" t="n">
        <v>70.9805804021</v>
      </c>
      <c r="C984" s="40" t="n">
        <v>17.15575228</v>
      </c>
    </row>
    <row r="985" customFormat="false" ht="12.8" hidden="false" customHeight="false" outlineLevel="0" collapsed="false">
      <c r="A985" s="43" t="s">
        <v>139</v>
      </c>
      <c r="B985" s="40" t="n">
        <v>72.2220822073</v>
      </c>
      <c r="C985" s="40" t="n">
        <v>19.3692816955</v>
      </c>
    </row>
    <row r="986" customFormat="false" ht="12.8" hidden="false" customHeight="false" outlineLevel="0" collapsed="false">
      <c r="A986" s="43" t="s">
        <v>139</v>
      </c>
      <c r="B986" s="40" t="n">
        <v>79.7001583481</v>
      </c>
      <c r="C986" s="40" t="n">
        <v>20.740218365</v>
      </c>
    </row>
    <row r="987" customFormat="false" ht="12.8" hidden="false" customHeight="false" outlineLevel="0" collapsed="false">
      <c r="A987" s="43" t="s">
        <v>139</v>
      </c>
      <c r="B987" s="40" t="n">
        <v>64.2491606461</v>
      </c>
      <c r="C987" s="40" t="n">
        <v>14.9139624607</v>
      </c>
    </row>
    <row r="988" customFormat="false" ht="12.8" hidden="false" customHeight="false" outlineLevel="0" collapsed="false">
      <c r="A988" s="43" t="s">
        <v>139</v>
      </c>
      <c r="B988" s="40" t="n">
        <v>66.9432914334</v>
      </c>
      <c r="C988" s="40" t="n">
        <v>20.1891325034</v>
      </c>
    </row>
    <row r="989" customFormat="false" ht="12.8" hidden="false" customHeight="false" outlineLevel="0" collapsed="false">
      <c r="A989" s="43" t="s">
        <v>139</v>
      </c>
      <c r="B989" s="40" t="n">
        <v>66.9416766634</v>
      </c>
      <c r="C989" s="40" t="n">
        <v>18.2435093914</v>
      </c>
    </row>
    <row r="990" customFormat="false" ht="12.8" hidden="false" customHeight="false" outlineLevel="0" collapsed="false">
      <c r="A990" s="43" t="s">
        <v>139</v>
      </c>
      <c r="B990" s="40" t="n">
        <v>39.6482666468</v>
      </c>
      <c r="C990" s="40" t="n">
        <v>22.7313663718</v>
      </c>
    </row>
    <row r="991" customFormat="false" ht="12.8" hidden="false" customHeight="false" outlineLevel="0" collapsed="false">
      <c r="A991" s="43" t="s">
        <v>139</v>
      </c>
      <c r="B991" s="40" t="n">
        <v>37.9497836858</v>
      </c>
      <c r="C991" s="40" t="n">
        <v>26.5217492344</v>
      </c>
    </row>
    <row r="992" customFormat="false" ht="12.8" hidden="false" customHeight="false" outlineLevel="0" collapsed="false">
      <c r="A992" s="43" t="s">
        <v>139</v>
      </c>
      <c r="B992" s="40" t="n">
        <v>86.5043905611</v>
      </c>
      <c r="C992" s="40" t="n">
        <v>34.8940252874</v>
      </c>
    </row>
    <row r="993" customFormat="false" ht="12.8" hidden="false" customHeight="false" outlineLevel="0" collapsed="false">
      <c r="A993" s="43" t="s">
        <v>139</v>
      </c>
      <c r="B993" s="40" t="n">
        <v>50.8154853559</v>
      </c>
      <c r="C993" s="40" t="n">
        <v>78.950838805</v>
      </c>
    </row>
    <row r="994" customFormat="false" ht="12.8" hidden="false" customHeight="false" outlineLevel="0" collapsed="false">
      <c r="A994" s="43" t="s">
        <v>139</v>
      </c>
      <c r="B994" s="40" t="n">
        <v>51.1834666638</v>
      </c>
      <c r="C994" s="40" t="n">
        <v>85.1288546497</v>
      </c>
    </row>
    <row r="995" customFormat="false" ht="12.8" hidden="false" customHeight="false" outlineLevel="0" collapsed="false">
      <c r="A995" s="43" t="s">
        <v>139</v>
      </c>
      <c r="B995" s="40" t="n">
        <v>40.8638552293</v>
      </c>
      <c r="C995" s="40" t="n">
        <v>82.9261452983</v>
      </c>
    </row>
    <row r="996" customFormat="false" ht="12.8" hidden="false" customHeight="false" outlineLevel="0" collapsed="false">
      <c r="A996" s="43" t="s">
        <v>140</v>
      </c>
      <c r="B996" s="40" t="n">
        <v>51.1479167122</v>
      </c>
      <c r="C996" s="40" t="n">
        <v>90.8674123313</v>
      </c>
    </row>
    <row r="997" customFormat="false" ht="12.8" hidden="false" customHeight="false" outlineLevel="0" collapsed="false">
      <c r="A997" s="43" t="s">
        <v>140</v>
      </c>
      <c r="B997" s="40" t="n">
        <v>50.5171258092</v>
      </c>
      <c r="C997" s="40" t="n">
        <v>89.1023945866</v>
      </c>
    </row>
    <row r="998" customFormat="false" ht="12.8" hidden="false" customHeight="false" outlineLevel="0" collapsed="false">
      <c r="A998" s="43" t="s">
        <v>140</v>
      </c>
      <c r="B998" s="40" t="n">
        <v>50.2074801993</v>
      </c>
      <c r="C998" s="40" t="n">
        <v>85.4600473951</v>
      </c>
    </row>
    <row r="999" customFormat="false" ht="12.8" hidden="false" customHeight="false" outlineLevel="0" collapsed="false">
      <c r="A999" s="43" t="s">
        <v>140</v>
      </c>
      <c r="B999" s="40" t="n">
        <v>50.0694819181</v>
      </c>
      <c r="C999" s="40" t="n">
        <v>83.0576695262</v>
      </c>
    </row>
    <row r="1000" customFormat="false" ht="12.8" hidden="false" customHeight="false" outlineLevel="0" collapsed="false">
      <c r="A1000" s="43" t="s">
        <v>140</v>
      </c>
      <c r="B1000" s="40" t="n">
        <v>50.5628463386</v>
      </c>
      <c r="C1000" s="40" t="n">
        <v>82.9378217764</v>
      </c>
    </row>
    <row r="1001" customFormat="false" ht="12.8" hidden="false" customHeight="false" outlineLevel="0" collapsed="false">
      <c r="A1001" s="43" t="s">
        <v>140</v>
      </c>
      <c r="B1001" s="40" t="n">
        <v>50.288527801</v>
      </c>
      <c r="C1001" s="40" t="n">
        <v>82.9752535659</v>
      </c>
    </row>
    <row r="1002" customFormat="false" ht="12.8" hidden="false" customHeight="false" outlineLevel="0" collapsed="false">
      <c r="A1002" s="43" t="s">
        <v>140</v>
      </c>
      <c r="B1002" s="40" t="n">
        <v>25.5834750822</v>
      </c>
      <c r="C1002" s="40" t="n">
        <v>82.9148911324</v>
      </c>
    </row>
    <row r="1003" customFormat="false" ht="12.8" hidden="false" customHeight="false" outlineLevel="0" collapsed="false">
      <c r="A1003" s="43" t="s">
        <v>140</v>
      </c>
      <c r="B1003" s="40" t="n">
        <v>25.4835833896</v>
      </c>
      <c r="C1003" s="40" t="n">
        <v>82.929084979</v>
      </c>
    </row>
    <row r="1004" customFormat="false" ht="12.8" hidden="false" customHeight="false" outlineLevel="0" collapsed="false">
      <c r="A1004" s="43" t="s">
        <v>140</v>
      </c>
      <c r="B1004" s="40" t="n">
        <v>25.4435257049</v>
      </c>
      <c r="C1004" s="40" t="n">
        <v>82.8742004973</v>
      </c>
    </row>
    <row r="1005" customFormat="false" ht="12.8" hidden="false" customHeight="false" outlineLevel="0" collapsed="false">
      <c r="A1005" s="43" t="s">
        <v>140</v>
      </c>
      <c r="B1005" s="40" t="n">
        <v>25.5651134237</v>
      </c>
      <c r="C1005" s="40" t="n">
        <v>82.9240977704</v>
      </c>
    </row>
    <row r="1006" customFormat="false" ht="12.8" hidden="false" customHeight="false" outlineLevel="0" collapsed="false">
      <c r="A1006" s="43" t="s">
        <v>140</v>
      </c>
      <c r="B1006" s="40" t="n">
        <v>25.9288442731</v>
      </c>
      <c r="C1006" s="40" t="n">
        <v>82.8211841087</v>
      </c>
    </row>
    <row r="1007" customFormat="false" ht="12.8" hidden="false" customHeight="false" outlineLevel="0" collapsed="false">
      <c r="A1007" s="43" t="s">
        <v>140</v>
      </c>
      <c r="B1007" s="40" t="n">
        <v>27.5514782612</v>
      </c>
      <c r="C1007" s="40" t="n">
        <v>51.4873865306</v>
      </c>
    </row>
    <row r="1008" customFormat="false" ht="12.8" hidden="false" customHeight="false" outlineLevel="0" collapsed="false">
      <c r="A1008" s="43" t="s">
        <v>140</v>
      </c>
      <c r="B1008" s="40" t="n">
        <v>27.5304663693</v>
      </c>
      <c r="C1008" s="40" t="n">
        <v>51.4148465629</v>
      </c>
    </row>
    <row r="1009" customFormat="false" ht="12.8" hidden="false" customHeight="false" outlineLevel="0" collapsed="false">
      <c r="A1009" s="43" t="s">
        <v>140</v>
      </c>
      <c r="B1009" s="40" t="n">
        <v>27.0955703605</v>
      </c>
      <c r="C1009" s="40" t="n">
        <v>52.0767994399</v>
      </c>
    </row>
    <row r="1010" customFormat="false" ht="12.8" hidden="false" customHeight="false" outlineLevel="0" collapsed="false">
      <c r="A1010" s="43" t="s">
        <v>140</v>
      </c>
      <c r="B1010" s="40" t="n">
        <v>27.4392496133</v>
      </c>
      <c r="C1010" s="40" t="n">
        <v>51.7120790527</v>
      </c>
    </row>
    <row r="1011" customFormat="false" ht="12.8" hidden="false" customHeight="false" outlineLevel="0" collapsed="false">
      <c r="A1011" s="43" t="s">
        <v>140</v>
      </c>
      <c r="B1011" s="40" t="n">
        <v>27.8782642594</v>
      </c>
      <c r="C1011" s="40" t="n">
        <v>50.70890793</v>
      </c>
    </row>
    <row r="1012" customFormat="false" ht="12.8" hidden="false" customHeight="false" outlineLevel="0" collapsed="false">
      <c r="A1012" s="43" t="s">
        <v>140</v>
      </c>
      <c r="B1012" s="40" t="n">
        <v>27.3388689181</v>
      </c>
      <c r="C1012" s="40" t="n">
        <v>51.6530467544</v>
      </c>
    </row>
    <row r="1013" customFormat="false" ht="12.8" hidden="false" customHeight="false" outlineLevel="0" collapsed="false">
      <c r="A1013" s="43" t="s">
        <v>140</v>
      </c>
      <c r="B1013" s="40" t="n">
        <v>27.6784029741</v>
      </c>
      <c r="C1013" s="40" t="n">
        <v>51.1819891691</v>
      </c>
    </row>
    <row r="1014" customFormat="false" ht="12.8" hidden="false" customHeight="false" outlineLevel="0" collapsed="false">
      <c r="A1014" s="43" t="s">
        <v>140</v>
      </c>
      <c r="B1014" s="40" t="n">
        <v>52.6356576791</v>
      </c>
      <c r="C1014" s="40" t="n">
        <v>51.4185522584</v>
      </c>
    </row>
    <row r="1015" customFormat="false" ht="12.8" hidden="false" customHeight="false" outlineLevel="0" collapsed="false">
      <c r="A1015" s="43" t="s">
        <v>140</v>
      </c>
      <c r="B1015" s="40" t="n">
        <v>52.0252141055</v>
      </c>
      <c r="C1015" s="40" t="n">
        <v>52.1230110467</v>
      </c>
    </row>
    <row r="1016" customFormat="false" ht="12.8" hidden="false" customHeight="false" outlineLevel="0" collapsed="false">
      <c r="A1016" s="43" t="s">
        <v>140</v>
      </c>
      <c r="B1016" s="40" t="n">
        <v>52.8811647904</v>
      </c>
      <c r="C1016" s="40" t="n">
        <v>50.6215547554</v>
      </c>
    </row>
    <row r="1017" customFormat="false" ht="12.8" hidden="false" customHeight="false" outlineLevel="0" collapsed="false">
      <c r="A1017" s="43" t="s">
        <v>140</v>
      </c>
      <c r="B1017" s="40" t="n">
        <v>52.9526073133</v>
      </c>
      <c r="C1017" s="40" t="n">
        <v>50.0747390118</v>
      </c>
    </row>
    <row r="1018" customFormat="false" ht="12.8" hidden="false" customHeight="false" outlineLevel="0" collapsed="false">
      <c r="A1018" s="43" t="s">
        <v>140</v>
      </c>
      <c r="B1018" s="40" t="n">
        <v>52.5205524936</v>
      </c>
      <c r="C1018" s="40" t="n">
        <v>51.5024421035</v>
      </c>
    </row>
    <row r="1019" customFormat="false" ht="12.8" hidden="false" customHeight="false" outlineLevel="0" collapsed="false">
      <c r="A1019" s="43" t="s">
        <v>140</v>
      </c>
      <c r="B1019" s="40" t="n">
        <v>52.3428220582</v>
      </c>
      <c r="C1019" s="40" t="n">
        <v>51.8619520908</v>
      </c>
    </row>
    <row r="1020" customFormat="false" ht="12.8" hidden="false" customHeight="false" outlineLevel="0" collapsed="false">
      <c r="A1020" s="43" t="s">
        <v>140</v>
      </c>
      <c r="B1020" s="40" t="n">
        <v>51.9275902141</v>
      </c>
      <c r="C1020" s="40" t="n">
        <v>52.2577906065</v>
      </c>
    </row>
    <row r="1021" customFormat="false" ht="12.8" hidden="false" customHeight="false" outlineLevel="0" collapsed="false">
      <c r="A1021" s="43" t="s">
        <v>140</v>
      </c>
      <c r="B1021" s="40" t="n">
        <v>52.7137744894</v>
      </c>
      <c r="C1021" s="40" t="n">
        <v>51.1979443188</v>
      </c>
    </row>
    <row r="1022" customFormat="false" ht="12.8" hidden="false" customHeight="false" outlineLevel="0" collapsed="false">
      <c r="A1022" s="43" t="s">
        <v>140</v>
      </c>
      <c r="B1022" s="40" t="n">
        <v>50.4438027888</v>
      </c>
      <c r="C1022" s="40" t="n">
        <v>82.9418288173</v>
      </c>
    </row>
    <row r="1023" customFormat="false" ht="12.8" hidden="false" customHeight="false" outlineLevel="0" collapsed="false">
      <c r="A1023" s="43" t="s">
        <v>140</v>
      </c>
      <c r="B1023" s="40" t="n">
        <v>50.2166950326</v>
      </c>
      <c r="C1023" s="40" t="n">
        <v>83.7523429676</v>
      </c>
    </row>
    <row r="1024" customFormat="false" ht="12.8" hidden="false" customHeight="false" outlineLevel="0" collapsed="false">
      <c r="A1024" s="43" t="s">
        <v>140</v>
      </c>
      <c r="B1024" s="40" t="n">
        <v>52.1841801076</v>
      </c>
      <c r="C1024" s="40" t="n">
        <v>51.9752506714</v>
      </c>
    </row>
    <row r="1025" customFormat="false" ht="12.8" hidden="false" customHeight="false" outlineLevel="0" collapsed="false">
      <c r="A1025" s="43" t="s">
        <v>140</v>
      </c>
      <c r="B1025" s="40" t="n">
        <v>52.7920973459</v>
      </c>
      <c r="C1025" s="40" t="n">
        <v>51.0733956509</v>
      </c>
    </row>
    <row r="1026" customFormat="false" ht="12.8" hidden="false" customHeight="false" outlineLevel="0" collapsed="false">
      <c r="A1026" s="43" t="s">
        <v>140</v>
      </c>
      <c r="B1026" s="40" t="n">
        <v>52.5897198565</v>
      </c>
      <c r="C1026" s="40" t="n">
        <v>51.338090196</v>
      </c>
    </row>
    <row r="1027" customFormat="false" ht="12.8" hidden="false" customHeight="false" outlineLevel="0" collapsed="false">
      <c r="A1027" s="43" t="s">
        <v>140</v>
      </c>
      <c r="B1027" s="40" t="n">
        <v>52.0288486671</v>
      </c>
      <c r="C1027" s="40" t="n">
        <v>52.1768375002</v>
      </c>
    </row>
    <row r="1028" customFormat="false" ht="12.8" hidden="false" customHeight="false" outlineLevel="0" collapsed="false">
      <c r="A1028" s="43" t="s">
        <v>140</v>
      </c>
      <c r="B1028" s="40" t="n">
        <v>52.729246581</v>
      </c>
      <c r="C1028" s="40" t="n">
        <v>51.2017650475</v>
      </c>
    </row>
    <row r="1029" customFormat="false" ht="12.8" hidden="false" customHeight="false" outlineLevel="0" collapsed="false">
      <c r="A1029" s="43" t="s">
        <v>140</v>
      </c>
      <c r="B1029" s="40" t="n">
        <v>52.8843132864</v>
      </c>
      <c r="C1029" s="40" t="n">
        <v>50.4414354501</v>
      </c>
    </row>
    <row r="1030" customFormat="false" ht="12.8" hidden="false" customHeight="false" outlineLevel="0" collapsed="false">
      <c r="A1030" s="43" t="s">
        <v>140</v>
      </c>
      <c r="B1030" s="40" t="n">
        <v>52.5093008862</v>
      </c>
      <c r="C1030" s="40" t="n">
        <v>51.4162051508</v>
      </c>
    </row>
    <row r="1031" customFormat="false" ht="12.8" hidden="false" customHeight="false" outlineLevel="0" collapsed="false">
      <c r="A1031" s="43" t="s">
        <v>140</v>
      </c>
      <c r="B1031" s="40" t="n">
        <v>50.8626843321</v>
      </c>
      <c r="C1031" s="40" t="n">
        <v>17.1456310914</v>
      </c>
    </row>
    <row r="1032" customFormat="false" ht="12.8" hidden="false" customHeight="false" outlineLevel="0" collapsed="false">
      <c r="A1032" s="43" t="s">
        <v>140</v>
      </c>
      <c r="B1032" s="40" t="n">
        <v>50.8914922458</v>
      </c>
      <c r="C1032" s="40" t="n">
        <v>17.1413237277</v>
      </c>
    </row>
    <row r="1033" customFormat="false" ht="12.8" hidden="false" customHeight="false" outlineLevel="0" collapsed="false">
      <c r="A1033" s="43" t="s">
        <v>140</v>
      </c>
      <c r="B1033" s="40" t="n">
        <v>25.8551275976</v>
      </c>
      <c r="C1033" s="40" t="n">
        <v>17.0819086886</v>
      </c>
    </row>
    <row r="1034" customFormat="false" ht="12.8" hidden="false" customHeight="false" outlineLevel="0" collapsed="false">
      <c r="A1034" s="43" t="s">
        <v>140</v>
      </c>
      <c r="B1034" s="40" t="n">
        <v>26.0256445518</v>
      </c>
      <c r="C1034" s="40" t="n">
        <v>16.9250135319</v>
      </c>
    </row>
    <row r="1035" customFormat="false" ht="12.8" hidden="false" customHeight="false" outlineLevel="0" collapsed="false">
      <c r="A1035" s="43" t="s">
        <v>140</v>
      </c>
      <c r="B1035" s="40" t="n">
        <v>27.8931727187</v>
      </c>
      <c r="C1035" s="40" t="n">
        <v>50.6619634101</v>
      </c>
    </row>
    <row r="1036" customFormat="false" ht="12.8" hidden="false" customHeight="false" outlineLevel="0" collapsed="false">
      <c r="A1036" s="43" t="s">
        <v>140</v>
      </c>
      <c r="B1036" s="40" t="n">
        <v>27.6399679354</v>
      </c>
      <c r="C1036" s="40" t="n">
        <v>51.3990974838</v>
      </c>
    </row>
    <row r="1037" customFormat="false" ht="12.8" hidden="false" customHeight="false" outlineLevel="0" collapsed="false">
      <c r="A1037" s="43" t="s">
        <v>140</v>
      </c>
      <c r="B1037" s="40" t="n">
        <v>27.892658895</v>
      </c>
      <c r="C1037" s="40" t="n">
        <v>50.7952815163</v>
      </c>
    </row>
    <row r="1038" customFormat="false" ht="12.8" hidden="false" customHeight="false" outlineLevel="0" collapsed="false">
      <c r="A1038" s="43" t="s">
        <v>140</v>
      </c>
      <c r="B1038" s="40" t="n">
        <v>52.7977329399</v>
      </c>
      <c r="C1038" s="40" t="n">
        <v>50.6860370901</v>
      </c>
    </row>
    <row r="1039" customFormat="false" ht="12.8" hidden="false" customHeight="false" outlineLevel="0" collapsed="false">
      <c r="A1039" s="43" t="s">
        <v>140</v>
      </c>
      <c r="B1039" s="40" t="n">
        <v>27.5806388053</v>
      </c>
      <c r="C1039" s="40" t="n">
        <v>51.5247612607</v>
      </c>
    </row>
    <row r="1040" customFormat="false" ht="12.8" hidden="false" customHeight="false" outlineLevel="0" collapsed="false">
      <c r="A1040" s="43" t="s">
        <v>140</v>
      </c>
      <c r="B1040" s="40" t="n">
        <v>26.4913985349</v>
      </c>
      <c r="C1040" s="40" t="n">
        <v>17.4053909738</v>
      </c>
    </row>
    <row r="1041" customFormat="false" ht="12.8" hidden="false" customHeight="false" outlineLevel="0" collapsed="false">
      <c r="A1041" s="43" t="s">
        <v>140</v>
      </c>
      <c r="B1041" s="40" t="n">
        <v>25.9853178159</v>
      </c>
      <c r="C1041" s="40" t="n">
        <v>17.203722132</v>
      </c>
    </row>
    <row r="1042" customFormat="false" ht="12.8" hidden="false" customHeight="false" outlineLevel="0" collapsed="false">
      <c r="A1042" s="43" t="s">
        <v>140</v>
      </c>
      <c r="B1042" s="40" t="n">
        <v>26.2014192753</v>
      </c>
      <c r="C1042" s="40" t="n">
        <v>17.0938239128</v>
      </c>
    </row>
    <row r="1043" customFormat="false" ht="12.8" hidden="false" customHeight="false" outlineLevel="0" collapsed="false">
      <c r="A1043" s="43" t="s">
        <v>140</v>
      </c>
      <c r="B1043" s="40" t="n">
        <v>25.8575694746</v>
      </c>
      <c r="C1043" s="40" t="n">
        <v>17.113842659</v>
      </c>
    </row>
    <row r="1044" customFormat="false" ht="12.8" hidden="false" customHeight="false" outlineLevel="0" collapsed="false">
      <c r="A1044" s="43" t="s">
        <v>140</v>
      </c>
      <c r="B1044" s="40" t="n">
        <v>50.7046843629</v>
      </c>
      <c r="C1044" s="40" t="n">
        <v>17.0237445436</v>
      </c>
    </row>
    <row r="1045" customFormat="false" ht="12.8" hidden="false" customHeight="false" outlineLevel="0" collapsed="false">
      <c r="A1045" s="43" t="s">
        <v>140</v>
      </c>
      <c r="B1045" s="40" t="n">
        <v>50.8119753465</v>
      </c>
      <c r="C1045" s="40" t="n">
        <v>17.1149252621</v>
      </c>
    </row>
    <row r="1046" customFormat="false" ht="12.8" hidden="false" customHeight="false" outlineLevel="0" collapsed="false">
      <c r="A1046" s="43" t="s">
        <v>140</v>
      </c>
      <c r="B1046" s="40" t="n">
        <v>50.5648455576999</v>
      </c>
      <c r="C1046" s="40" t="n">
        <v>17.0777773216</v>
      </c>
    </row>
    <row r="1047" customFormat="false" ht="12.8" hidden="false" customHeight="false" outlineLevel="0" collapsed="false">
      <c r="A1047" s="43" t="s">
        <v>140</v>
      </c>
      <c r="B1047" s="40" t="n">
        <v>50.9393039127</v>
      </c>
      <c r="C1047" s="40" t="n">
        <v>16.981021883</v>
      </c>
    </row>
    <row r="1048" customFormat="false" ht="12.8" hidden="false" customHeight="false" outlineLevel="0" collapsed="false">
      <c r="A1048" s="43" t="s">
        <v>140</v>
      </c>
      <c r="B1048" s="40" t="n">
        <v>50.4588548392</v>
      </c>
      <c r="C1048" s="40" t="n">
        <v>17.0385789686</v>
      </c>
    </row>
    <row r="1049" customFormat="false" ht="12.8" hidden="false" customHeight="false" outlineLevel="0" collapsed="false">
      <c r="A1049" s="43" t="s">
        <v>140</v>
      </c>
      <c r="B1049" s="40" t="n">
        <v>52.9013640729</v>
      </c>
      <c r="C1049" s="40" t="n">
        <v>50.6905627231</v>
      </c>
    </row>
    <row r="1050" customFormat="false" ht="12.8" hidden="false" customHeight="false" outlineLevel="0" collapsed="false">
      <c r="A1050" s="43" t="s">
        <v>140</v>
      </c>
      <c r="B1050" s="40" t="n">
        <v>52.6849534438</v>
      </c>
      <c r="C1050" s="40" t="n">
        <v>51.2944692191</v>
      </c>
    </row>
    <row r="1051" customFormat="false" ht="12.8" hidden="false" customHeight="false" outlineLevel="0" collapsed="false">
      <c r="A1051" s="43" t="s">
        <v>140</v>
      </c>
      <c r="B1051" s="40" t="n">
        <v>52.500088943</v>
      </c>
      <c r="C1051" s="40" t="n">
        <v>51.594356165</v>
      </c>
    </row>
    <row r="1052" customFormat="false" ht="12.8" hidden="false" customHeight="false" outlineLevel="0" collapsed="false">
      <c r="A1052" s="43" t="s">
        <v>140</v>
      </c>
      <c r="B1052" s="40" t="n">
        <v>51.8356372562</v>
      </c>
      <c r="C1052" s="40" t="n">
        <v>52.3357655339</v>
      </c>
    </row>
    <row r="1053" customFormat="false" ht="12.8" hidden="false" customHeight="false" outlineLevel="0" collapsed="false">
      <c r="A1053" s="43" t="s">
        <v>140</v>
      </c>
      <c r="B1053" s="40" t="n">
        <v>76.9954121013</v>
      </c>
      <c r="C1053" s="40" t="n">
        <v>52.0455286534</v>
      </c>
    </row>
    <row r="1054" customFormat="false" ht="12.8" hidden="false" customHeight="false" outlineLevel="0" collapsed="false">
      <c r="A1054" s="43" t="s">
        <v>140</v>
      </c>
      <c r="B1054" s="40" t="n">
        <v>77.310600475</v>
      </c>
      <c r="C1054" s="40" t="n">
        <v>51.7467300374</v>
      </c>
    </row>
    <row r="1055" customFormat="false" ht="12.8" hidden="false" customHeight="false" outlineLevel="0" collapsed="false">
      <c r="A1055" s="43" t="s">
        <v>140</v>
      </c>
      <c r="B1055" s="40" t="n">
        <v>77.9260443352</v>
      </c>
      <c r="C1055" s="40" t="n">
        <v>50.3186604237</v>
      </c>
    </row>
    <row r="1056" customFormat="false" ht="12.8" hidden="false" customHeight="false" outlineLevel="0" collapsed="false">
      <c r="A1056" s="43" t="s">
        <v>140</v>
      </c>
      <c r="B1056" s="40" t="n">
        <v>77.2543883433</v>
      </c>
      <c r="C1056" s="40" t="n">
        <v>51.4618248152</v>
      </c>
    </row>
    <row r="1057" customFormat="false" ht="12.8" hidden="false" customHeight="false" outlineLevel="0" collapsed="false">
      <c r="A1057" s="43" t="s">
        <v>140</v>
      </c>
      <c r="B1057" s="40" t="n">
        <v>76.2431578028</v>
      </c>
      <c r="C1057" s="40" t="n">
        <v>52.1236898503</v>
      </c>
    </row>
    <row r="1058" customFormat="false" ht="12.8" hidden="false" customHeight="false" outlineLevel="0" collapsed="false">
      <c r="A1058" s="43" t="s">
        <v>140</v>
      </c>
      <c r="B1058" s="40" t="n">
        <v>77.0844843669</v>
      </c>
      <c r="C1058" s="40" t="n">
        <v>51.9671367003</v>
      </c>
    </row>
    <row r="1059" customFormat="false" ht="12.8" hidden="false" customHeight="false" outlineLevel="0" collapsed="false">
      <c r="A1059" s="43" t="s">
        <v>140</v>
      </c>
      <c r="B1059" s="40" t="n">
        <v>75.2280531954</v>
      </c>
      <c r="C1059" s="40" t="n">
        <v>82.9856620201</v>
      </c>
    </row>
    <row r="1060" customFormat="false" ht="12.8" hidden="false" customHeight="false" outlineLevel="0" collapsed="false">
      <c r="A1060" s="43" t="s">
        <v>140</v>
      </c>
      <c r="B1060" s="40" t="n">
        <v>50.6583547714</v>
      </c>
      <c r="C1060" s="40" t="n">
        <v>83.1144793358</v>
      </c>
    </row>
    <row r="1061" customFormat="false" ht="12.8" hidden="false" customHeight="false" outlineLevel="0" collapsed="false">
      <c r="A1061" s="43" t="s">
        <v>140</v>
      </c>
      <c r="B1061" s="40" t="n">
        <v>50.2033658114</v>
      </c>
      <c r="C1061" s="40" t="n">
        <v>82.9826568621</v>
      </c>
    </row>
    <row r="1062" customFormat="false" ht="12.8" hidden="false" customHeight="false" outlineLevel="0" collapsed="false">
      <c r="A1062" s="43" t="s">
        <v>140</v>
      </c>
      <c r="B1062" s="40" t="n">
        <v>50.9295476993</v>
      </c>
      <c r="C1062" s="40" t="n">
        <v>82.8460411252</v>
      </c>
    </row>
    <row r="1063" customFormat="false" ht="12.8" hidden="false" customHeight="false" outlineLevel="0" collapsed="false">
      <c r="A1063" s="43" t="s">
        <v>140</v>
      </c>
      <c r="B1063" s="40" t="n">
        <v>50.1786718465</v>
      </c>
      <c r="C1063" s="40" t="n">
        <v>83.1846223323</v>
      </c>
    </row>
    <row r="1064" customFormat="false" ht="12.8" hidden="false" customHeight="false" outlineLevel="0" collapsed="false">
      <c r="A1064" s="43" t="s">
        <v>140</v>
      </c>
      <c r="B1064" s="40" t="n">
        <v>50.422698058</v>
      </c>
      <c r="C1064" s="40" t="n">
        <v>82.9099014671</v>
      </c>
    </row>
    <row r="1065" customFormat="false" ht="12.8" hidden="false" customHeight="false" outlineLevel="0" collapsed="false">
      <c r="A1065" s="43" t="s">
        <v>140</v>
      </c>
      <c r="B1065" s="40" t="n">
        <v>50.4642248341</v>
      </c>
      <c r="C1065" s="40" t="n">
        <v>82.9353284131</v>
      </c>
    </row>
    <row r="1066" customFormat="false" ht="12.8" hidden="false" customHeight="false" outlineLevel="0" collapsed="false">
      <c r="A1066" s="43" t="s">
        <v>140</v>
      </c>
      <c r="B1066" s="40" t="n">
        <v>50.4492703306</v>
      </c>
      <c r="C1066" s="40" t="n">
        <v>83.9699203811</v>
      </c>
    </row>
    <row r="1067" customFormat="false" ht="12.8" hidden="false" customHeight="false" outlineLevel="0" collapsed="false">
      <c r="A1067" s="43" t="s">
        <v>140</v>
      </c>
      <c r="B1067" s="40" t="n">
        <v>49.9283802752</v>
      </c>
      <c r="C1067" s="40" t="n">
        <v>82.9936654888</v>
      </c>
    </row>
    <row r="1068" customFormat="false" ht="12.8" hidden="false" customHeight="false" outlineLevel="0" collapsed="false">
      <c r="A1068" s="43" t="s">
        <v>140</v>
      </c>
      <c r="B1068" s="40" t="n">
        <v>50.4880136436</v>
      </c>
      <c r="C1068" s="40" t="n">
        <v>83.0995191232</v>
      </c>
    </row>
    <row r="1069" customFormat="false" ht="12.8" hidden="false" customHeight="false" outlineLevel="0" collapsed="false">
      <c r="A1069" s="43" t="s">
        <v>140</v>
      </c>
      <c r="B1069" s="40" t="n">
        <v>49.9649053793</v>
      </c>
      <c r="C1069" s="40" t="n">
        <v>83.7083177013</v>
      </c>
    </row>
    <row r="1070" customFormat="false" ht="12.8" hidden="false" customHeight="false" outlineLevel="0" collapsed="false">
      <c r="A1070" s="43" t="s">
        <v>140</v>
      </c>
      <c r="B1070" s="40" t="n">
        <v>50.7521082559</v>
      </c>
      <c r="C1070" s="40" t="n">
        <v>82.9019500961</v>
      </c>
    </row>
    <row r="1071" customFormat="false" ht="12.8" hidden="false" customHeight="false" outlineLevel="0" collapsed="false">
      <c r="A1071" s="43" t="s">
        <v>140</v>
      </c>
      <c r="B1071" s="40" t="n">
        <v>27.4224292143</v>
      </c>
      <c r="C1071" s="40" t="n">
        <v>51.4388762325</v>
      </c>
    </row>
    <row r="1072" customFormat="false" ht="12.8" hidden="false" customHeight="false" outlineLevel="0" collapsed="false">
      <c r="A1072" s="43" t="s">
        <v>140</v>
      </c>
      <c r="B1072" s="40" t="n">
        <v>27.6740833991</v>
      </c>
      <c r="C1072" s="40" t="n">
        <v>51.3041121452</v>
      </c>
    </row>
    <row r="1073" customFormat="false" ht="12.8" hidden="false" customHeight="false" outlineLevel="0" collapsed="false">
      <c r="A1073" s="43" t="s">
        <v>140</v>
      </c>
      <c r="B1073" s="40" t="n">
        <v>27.5373953151</v>
      </c>
      <c r="C1073" s="40" t="n">
        <v>51.5936540762</v>
      </c>
    </row>
    <row r="1074" customFormat="false" ht="12.8" hidden="false" customHeight="false" outlineLevel="0" collapsed="false">
      <c r="A1074" s="43" t="s">
        <v>140</v>
      </c>
      <c r="B1074" s="40" t="n">
        <v>52.2633473764</v>
      </c>
      <c r="C1074" s="40" t="n">
        <v>94.2493278274</v>
      </c>
    </row>
    <row r="1075" customFormat="false" ht="12.8" hidden="false" customHeight="false" outlineLevel="0" collapsed="false">
      <c r="A1075" s="43" t="s">
        <v>140</v>
      </c>
      <c r="B1075" s="40" t="n">
        <v>51.7372816586</v>
      </c>
      <c r="C1075" s="40" t="n">
        <v>92.9791175339</v>
      </c>
    </row>
    <row r="1076" customFormat="false" ht="12.8" hidden="false" customHeight="false" outlineLevel="0" collapsed="false">
      <c r="A1076" s="43" t="s">
        <v>140</v>
      </c>
      <c r="B1076" s="40" t="n">
        <v>75.8709636929</v>
      </c>
      <c r="C1076" s="40" t="n">
        <v>88.3864417377</v>
      </c>
    </row>
    <row r="1077" customFormat="false" ht="12.8" hidden="false" customHeight="false" outlineLevel="0" collapsed="false">
      <c r="A1077" s="43" t="s">
        <v>140</v>
      </c>
      <c r="B1077" s="40" t="n">
        <v>75.2443262052</v>
      </c>
      <c r="C1077" s="40" t="n">
        <v>83.9034973788</v>
      </c>
    </row>
    <row r="1078" customFormat="false" ht="12.8" hidden="false" customHeight="false" outlineLevel="0" collapsed="false">
      <c r="A1078" s="43" t="s">
        <v>140</v>
      </c>
      <c r="B1078" s="40" t="n">
        <v>75.1982952889</v>
      </c>
      <c r="C1078" s="40" t="n">
        <v>83.4623033365</v>
      </c>
    </row>
    <row r="1079" customFormat="false" ht="12.8" hidden="false" customHeight="false" outlineLevel="0" collapsed="false">
      <c r="A1079" s="43" t="s">
        <v>140</v>
      </c>
      <c r="B1079" s="40" t="n">
        <v>75.7010415321</v>
      </c>
      <c r="C1079" s="40" t="n">
        <v>82.9194588559</v>
      </c>
    </row>
    <row r="1080" customFormat="false" ht="12.8" hidden="false" customHeight="false" outlineLevel="0" collapsed="false">
      <c r="A1080" s="43" t="s">
        <v>140</v>
      </c>
      <c r="B1080" s="40" t="n">
        <v>75.4793396586</v>
      </c>
      <c r="C1080" s="40" t="n">
        <v>82.8840513891</v>
      </c>
    </row>
    <row r="1081" customFormat="false" ht="12.8" hidden="false" customHeight="false" outlineLevel="0" collapsed="false">
      <c r="A1081" s="43" t="s">
        <v>140</v>
      </c>
      <c r="B1081" s="40" t="n">
        <v>75.1945668739</v>
      </c>
      <c r="C1081" s="40" t="n">
        <v>82.9321157846</v>
      </c>
    </row>
    <row r="1082" customFormat="false" ht="12.8" hidden="false" customHeight="false" outlineLevel="0" collapsed="false">
      <c r="A1082" s="43" t="s">
        <v>140</v>
      </c>
      <c r="B1082" s="40" t="n">
        <v>74.8202539551</v>
      </c>
      <c r="C1082" s="40" t="n">
        <v>82.9623887856</v>
      </c>
    </row>
    <row r="1083" customFormat="false" ht="12.8" hidden="false" customHeight="false" outlineLevel="0" collapsed="false">
      <c r="A1083" s="43" t="s">
        <v>140</v>
      </c>
      <c r="B1083" s="40" t="n">
        <v>75.1643404933</v>
      </c>
      <c r="C1083" s="40" t="n">
        <v>83.0349971693</v>
      </c>
    </row>
    <row r="1084" customFormat="false" ht="12.8" hidden="false" customHeight="false" outlineLevel="0" collapsed="false">
      <c r="A1084" s="43" t="s">
        <v>140</v>
      </c>
      <c r="B1084" s="40" t="n">
        <v>75.2633555474</v>
      </c>
      <c r="C1084" s="40" t="n">
        <v>82.9452793018</v>
      </c>
    </row>
    <row r="1085" customFormat="false" ht="12.8" hidden="false" customHeight="false" outlineLevel="0" collapsed="false">
      <c r="A1085" s="43" t="s">
        <v>140</v>
      </c>
      <c r="B1085" s="40" t="n">
        <v>77.7564189331</v>
      </c>
      <c r="C1085" s="40" t="n">
        <v>51.1517703255</v>
      </c>
    </row>
    <row r="1086" customFormat="false" ht="12.8" hidden="false" customHeight="false" outlineLevel="0" collapsed="false">
      <c r="A1086" s="43" t="s">
        <v>140</v>
      </c>
      <c r="B1086" s="40" t="n">
        <v>77.9544350549</v>
      </c>
      <c r="C1086" s="40" t="n">
        <v>50.4755789715</v>
      </c>
    </row>
    <row r="1087" customFormat="false" ht="12.8" hidden="false" customHeight="false" outlineLevel="0" collapsed="false">
      <c r="A1087" s="43" t="s">
        <v>140</v>
      </c>
      <c r="B1087" s="40" t="n">
        <v>77.0833377719</v>
      </c>
      <c r="C1087" s="40" t="n">
        <v>52.1577992662</v>
      </c>
    </row>
    <row r="1088" customFormat="false" ht="12.8" hidden="false" customHeight="false" outlineLevel="0" collapsed="false">
      <c r="A1088" s="43" t="s">
        <v>140</v>
      </c>
      <c r="B1088" s="40" t="n">
        <v>76.0635502513</v>
      </c>
      <c r="C1088" s="40" t="n">
        <v>52.1046520613</v>
      </c>
    </row>
    <row r="1089" customFormat="false" ht="12.8" hidden="false" customHeight="false" outlineLevel="0" collapsed="false">
      <c r="A1089" s="43" t="s">
        <v>140</v>
      </c>
      <c r="B1089" s="40" t="n">
        <v>77.6820163247</v>
      </c>
      <c r="C1089" s="40" t="n">
        <v>51.1656378096</v>
      </c>
    </row>
    <row r="1090" customFormat="false" ht="12.8" hidden="false" customHeight="false" outlineLevel="0" collapsed="false">
      <c r="A1090" s="43" t="s">
        <v>140</v>
      </c>
      <c r="B1090" s="40" t="n">
        <v>76.8780819814</v>
      </c>
      <c r="C1090" s="40" t="n">
        <v>51.8675622958</v>
      </c>
    </row>
    <row r="1091" customFormat="false" ht="12.8" hidden="false" customHeight="false" outlineLevel="0" collapsed="false">
      <c r="A1091" s="43" t="s">
        <v>140</v>
      </c>
      <c r="B1091" s="40" t="n">
        <v>76.9485027211</v>
      </c>
      <c r="C1091" s="40" t="n">
        <v>51.9075165439</v>
      </c>
    </row>
    <row r="1092" customFormat="false" ht="12.8" hidden="false" customHeight="false" outlineLevel="0" collapsed="false">
      <c r="A1092" s="43" t="s">
        <v>140</v>
      </c>
      <c r="B1092" s="40" t="n">
        <v>77.8640547124</v>
      </c>
      <c r="C1092" s="40" t="n">
        <v>49.6625455341</v>
      </c>
    </row>
    <row r="1093" customFormat="false" ht="12.8" hidden="false" customHeight="false" outlineLevel="0" collapsed="false">
      <c r="A1093" s="43" t="s">
        <v>140</v>
      </c>
      <c r="B1093" s="40" t="n">
        <v>75.7714500936</v>
      </c>
      <c r="C1093" s="40" t="n">
        <v>17.1112512057</v>
      </c>
    </row>
    <row r="1094" customFormat="false" ht="12.8" hidden="false" customHeight="false" outlineLevel="0" collapsed="false">
      <c r="A1094" s="43" t="s">
        <v>140</v>
      </c>
      <c r="B1094" s="40" t="n">
        <v>52.3315691301</v>
      </c>
      <c r="C1094" s="40" t="n">
        <v>51.8788603463</v>
      </c>
    </row>
    <row r="1095" customFormat="false" ht="12.8" hidden="false" customHeight="false" outlineLevel="0" collapsed="false">
      <c r="A1095" s="43" t="s">
        <v>140</v>
      </c>
      <c r="B1095" s="40" t="n">
        <v>52.5928183721</v>
      </c>
      <c r="C1095" s="40" t="n">
        <v>51.3915915185</v>
      </c>
    </row>
    <row r="1096" customFormat="false" ht="12.8" hidden="false" customHeight="false" outlineLevel="0" collapsed="false">
      <c r="A1096" s="43" t="s">
        <v>140</v>
      </c>
      <c r="B1096" s="40" t="n">
        <v>50.4770477213</v>
      </c>
      <c r="C1096" s="40" t="n">
        <v>17.0482894119</v>
      </c>
    </row>
    <row r="1097" customFormat="false" ht="12.8" hidden="false" customHeight="false" outlineLevel="0" collapsed="false">
      <c r="A1097" s="43" t="s">
        <v>140</v>
      </c>
      <c r="B1097" s="40" t="n">
        <v>75.2964750909</v>
      </c>
      <c r="C1097" s="40" t="n">
        <v>17.0156531888</v>
      </c>
    </row>
    <row r="1098" customFormat="false" ht="12.8" hidden="false" customHeight="false" outlineLevel="0" collapsed="false">
      <c r="A1098" s="43" t="s">
        <v>140</v>
      </c>
      <c r="B1098" s="40" t="n">
        <v>75.573954129</v>
      </c>
      <c r="C1098" s="40" t="n">
        <v>17.0621921415</v>
      </c>
    </row>
    <row r="1099" customFormat="false" ht="12.8" hidden="false" customHeight="false" outlineLevel="0" collapsed="false">
      <c r="A1099" s="43" t="s">
        <v>140</v>
      </c>
      <c r="B1099" s="40" t="n">
        <v>75.4005271583</v>
      </c>
      <c r="C1099" s="40" t="n">
        <v>17.0411068868</v>
      </c>
    </row>
    <row r="1100" customFormat="false" ht="12.8" hidden="false" customHeight="false" outlineLevel="0" collapsed="false">
      <c r="A1100" s="43" t="s">
        <v>140</v>
      </c>
      <c r="B1100" s="40" t="n">
        <v>75.8709908356</v>
      </c>
      <c r="C1100" s="40" t="n">
        <v>17.1348939075</v>
      </c>
    </row>
    <row r="1101" customFormat="false" ht="12.8" hidden="false" customHeight="false" outlineLevel="0" collapsed="false">
      <c r="A1101" s="43" t="s">
        <v>140</v>
      </c>
      <c r="B1101" s="40" t="n">
        <v>75.6058847579</v>
      </c>
      <c r="C1101" s="40" t="n">
        <v>17.0677230553</v>
      </c>
    </row>
    <row r="1102" customFormat="false" ht="12.8" hidden="false" customHeight="false" outlineLevel="0" collapsed="false">
      <c r="A1102" s="43" t="s">
        <v>140</v>
      </c>
      <c r="B1102" s="40" t="n">
        <v>75.8955770466</v>
      </c>
      <c r="C1102" s="40" t="n">
        <v>17.1699497051</v>
      </c>
    </row>
    <row r="1103" customFormat="false" ht="12.8" hidden="false" customHeight="false" outlineLevel="0" collapsed="false">
      <c r="A1103" s="43" t="s">
        <v>140</v>
      </c>
      <c r="B1103" s="40" t="n">
        <v>75.7465632023</v>
      </c>
      <c r="C1103" s="40" t="n">
        <v>17.1057165115</v>
      </c>
    </row>
    <row r="1104" customFormat="false" ht="12.8" hidden="false" customHeight="false" outlineLevel="0" collapsed="false">
      <c r="A1104" s="43" t="s">
        <v>140</v>
      </c>
      <c r="B1104" s="40" t="n">
        <v>75.1423414811</v>
      </c>
      <c r="C1104" s="40" t="n">
        <v>16.7549238932</v>
      </c>
    </row>
    <row r="1105" customFormat="false" ht="12.8" hidden="false" customHeight="false" outlineLevel="0" collapsed="false">
      <c r="A1105" s="43" t="s">
        <v>140</v>
      </c>
      <c r="B1105" s="40" t="n">
        <v>50.6617795563</v>
      </c>
      <c r="C1105" s="40" t="n">
        <v>17.0781405153</v>
      </c>
    </row>
    <row r="1106" customFormat="false" ht="12.8" hidden="false" customHeight="false" outlineLevel="0" collapsed="false">
      <c r="A1106" s="43" t="s">
        <v>140</v>
      </c>
      <c r="B1106" s="40" t="n">
        <v>50.6998506392</v>
      </c>
      <c r="C1106" s="40" t="n">
        <v>17.0851843836</v>
      </c>
    </row>
    <row r="1107" customFormat="false" ht="12.8" hidden="false" customHeight="false" outlineLevel="0" collapsed="false">
      <c r="A1107" s="43" t="s">
        <v>140</v>
      </c>
      <c r="B1107" s="40" t="n">
        <v>50.9189408654</v>
      </c>
      <c r="C1107" s="40" t="n">
        <v>17.1476047571</v>
      </c>
    </row>
    <row r="1108" customFormat="false" ht="12.8" hidden="false" customHeight="false" outlineLevel="0" collapsed="false">
      <c r="A1108" s="43" t="s">
        <v>140</v>
      </c>
      <c r="B1108" s="40" t="n">
        <v>50.7252585405</v>
      </c>
      <c r="C1108" s="40" t="n">
        <v>16.9074698083</v>
      </c>
    </row>
    <row r="1109" customFormat="false" ht="12.8" hidden="false" customHeight="false" outlineLevel="0" collapsed="false">
      <c r="A1109" s="43" t="s">
        <v>140</v>
      </c>
      <c r="B1109" s="40" t="n">
        <v>51.2638712274</v>
      </c>
      <c r="C1109" s="40" t="n">
        <v>17.1623497098</v>
      </c>
    </row>
    <row r="1110" customFormat="false" ht="12.8" hidden="false" customHeight="false" outlineLevel="0" collapsed="false">
      <c r="A1110" s="43" t="s">
        <v>140</v>
      </c>
      <c r="B1110" s="40" t="n">
        <v>51.2509196468</v>
      </c>
      <c r="C1110" s="40" t="n">
        <v>17.2404558616</v>
      </c>
    </row>
    <row r="1111" customFormat="false" ht="12.8" hidden="false" customHeight="false" outlineLevel="0" collapsed="false">
      <c r="A1111" s="43" t="s">
        <v>140</v>
      </c>
      <c r="B1111" s="40" t="n">
        <v>50.7851572052</v>
      </c>
      <c r="C1111" s="40" t="n">
        <v>17.1801964842</v>
      </c>
    </row>
    <row r="1112" customFormat="false" ht="12.8" hidden="false" customHeight="false" outlineLevel="0" collapsed="false">
      <c r="A1112" s="43" t="s">
        <v>140</v>
      </c>
      <c r="B1112" s="40" t="n">
        <v>50.5013965822</v>
      </c>
      <c r="C1112" s="40" t="n">
        <v>17.1057707188</v>
      </c>
    </row>
    <row r="1113" customFormat="false" ht="12.8" hidden="false" customHeight="false" outlineLevel="0" collapsed="false">
      <c r="A1113" s="43" t="s">
        <v>140</v>
      </c>
      <c r="B1113" s="40" t="n">
        <v>50.7336745372</v>
      </c>
      <c r="C1113" s="40" t="n">
        <v>16.9929634144</v>
      </c>
    </row>
    <row r="1114" customFormat="false" ht="12.8" hidden="false" customHeight="false" outlineLevel="0" collapsed="false">
      <c r="A1114" s="43" t="s">
        <v>140</v>
      </c>
      <c r="B1114" s="40" t="n">
        <v>50.7113785398</v>
      </c>
      <c r="C1114" s="40" t="n">
        <v>17.0883158538</v>
      </c>
    </row>
    <row r="1115" customFormat="false" ht="12.8" hidden="false" customHeight="false" outlineLevel="0" collapsed="false">
      <c r="A1115" s="43" t="s">
        <v>140</v>
      </c>
      <c r="B1115" s="40" t="n">
        <v>50.8127448984</v>
      </c>
      <c r="C1115" s="40" t="n">
        <v>16.5727180506</v>
      </c>
    </row>
    <row r="1116" customFormat="false" ht="12.8" hidden="false" customHeight="false" outlineLevel="0" collapsed="false">
      <c r="A1116" s="43" t="s">
        <v>140</v>
      </c>
      <c r="B1116" s="40" t="n">
        <v>51.014232955</v>
      </c>
      <c r="C1116" s="40" t="n">
        <v>17.2210955293</v>
      </c>
    </row>
    <row r="1117" customFormat="false" ht="12.8" hidden="false" customHeight="false" outlineLevel="0" collapsed="false">
      <c r="A1117" s="43" t="s">
        <v>140</v>
      </c>
      <c r="B1117" s="40" t="n">
        <v>50.3535214052</v>
      </c>
      <c r="C1117" s="40" t="n">
        <v>17.0647430794</v>
      </c>
    </row>
    <row r="1118" customFormat="false" ht="12.8" hidden="false" customHeight="false" outlineLevel="0" collapsed="false">
      <c r="A1118" s="43" t="s">
        <v>140</v>
      </c>
      <c r="B1118" s="40" t="n">
        <v>50.4355295722</v>
      </c>
      <c r="C1118" s="40" t="n">
        <v>17.0651685025</v>
      </c>
    </row>
    <row r="1119" customFormat="false" ht="12.8" hidden="false" customHeight="false" outlineLevel="0" collapsed="false">
      <c r="A1119" s="43" t="s">
        <v>140</v>
      </c>
      <c r="B1119" s="40" t="n">
        <v>50.6309819633</v>
      </c>
      <c r="C1119" s="40" t="n">
        <v>17.0765223454</v>
      </c>
    </row>
    <row r="1120" customFormat="false" ht="12.8" hidden="false" customHeight="false" outlineLevel="0" collapsed="false">
      <c r="A1120" s="43" t="s">
        <v>140</v>
      </c>
      <c r="B1120" s="40" t="n">
        <v>51.0668072036</v>
      </c>
      <c r="C1120" s="40" t="n">
        <v>17.2088597095</v>
      </c>
    </row>
    <row r="1121" customFormat="false" ht="12.8" hidden="false" customHeight="false" outlineLevel="0" collapsed="false">
      <c r="A1121" s="43" t="s">
        <v>140</v>
      </c>
      <c r="B1121" s="40" t="n">
        <v>50.7923547263</v>
      </c>
      <c r="C1121" s="40" t="n">
        <v>17.2042143387</v>
      </c>
    </row>
    <row r="1122" customFormat="false" ht="12.8" hidden="false" customHeight="false" outlineLevel="0" collapsed="false">
      <c r="A1122" s="43" t="s">
        <v>140</v>
      </c>
      <c r="B1122" s="40" t="n">
        <v>50.5512780561</v>
      </c>
      <c r="C1122" s="40" t="n">
        <v>17.0846551833</v>
      </c>
    </row>
    <row r="1123" customFormat="false" ht="12.8" hidden="false" customHeight="false" outlineLevel="0" collapsed="false">
      <c r="A1123" s="43" t="s">
        <v>140</v>
      </c>
      <c r="B1123" s="40" t="n">
        <v>50.5597580562</v>
      </c>
      <c r="C1123" s="40" t="n">
        <v>17.0938837744</v>
      </c>
    </row>
    <row r="1124" customFormat="false" ht="12.8" hidden="false" customHeight="false" outlineLevel="0" collapsed="false">
      <c r="A1124" s="43" t="s">
        <v>140</v>
      </c>
      <c r="B1124" s="40" t="n">
        <v>75.3259785471</v>
      </c>
      <c r="C1124" s="40" t="n">
        <v>15.7718919896</v>
      </c>
    </row>
    <row r="1125" customFormat="false" ht="12.8" hidden="false" customHeight="false" outlineLevel="0" collapsed="false">
      <c r="A1125" s="43" t="s">
        <v>140</v>
      </c>
      <c r="B1125" s="40" t="n">
        <v>75.04472578</v>
      </c>
      <c r="C1125" s="40" t="n">
        <v>17.0042622562</v>
      </c>
    </row>
    <row r="1126" customFormat="false" ht="12.8" hidden="false" customHeight="false" outlineLevel="0" collapsed="false">
      <c r="A1126" s="43" t="s">
        <v>140</v>
      </c>
      <c r="B1126" s="40" t="n">
        <v>75.2870877232</v>
      </c>
      <c r="C1126" s="40" t="n">
        <v>16.1749349097</v>
      </c>
    </row>
    <row r="1127" customFormat="false" ht="12.8" hidden="false" customHeight="false" outlineLevel="0" collapsed="false">
      <c r="A1127" s="43" t="s">
        <v>140</v>
      </c>
      <c r="B1127" s="40" t="n">
        <v>75.2399699777</v>
      </c>
      <c r="C1127" s="40" t="n">
        <v>17.0318474866</v>
      </c>
    </row>
    <row r="1128" customFormat="false" ht="12.8" hidden="false" customHeight="false" outlineLevel="0" collapsed="false">
      <c r="A1128" s="43" t="s">
        <v>140</v>
      </c>
      <c r="B1128" s="40" t="n">
        <v>75.1524592023</v>
      </c>
      <c r="C1128" s="40" t="n">
        <v>17.0049424015</v>
      </c>
    </row>
    <row r="1129" customFormat="false" ht="12.8" hidden="false" customHeight="false" outlineLevel="0" collapsed="false">
      <c r="A1129" s="43" t="s">
        <v>140</v>
      </c>
      <c r="B1129" s="40" t="n">
        <v>75.9618400861</v>
      </c>
      <c r="C1129" s="40" t="n">
        <v>16.6948422289</v>
      </c>
    </row>
    <row r="1130" customFormat="false" ht="12.8" hidden="false" customHeight="false" outlineLevel="0" collapsed="false">
      <c r="A1130" s="43" t="s">
        <v>140</v>
      </c>
      <c r="B1130" s="40" t="n">
        <v>75.4480625064</v>
      </c>
      <c r="C1130" s="40" t="n">
        <v>17.0451494125</v>
      </c>
    </row>
    <row r="1131" customFormat="false" ht="12.8" hidden="false" customHeight="false" outlineLevel="0" collapsed="false">
      <c r="A1131" s="43" t="s">
        <v>140</v>
      </c>
      <c r="B1131" s="40" t="n">
        <v>75.7593838168</v>
      </c>
      <c r="C1131" s="40" t="n">
        <v>16.9429296545</v>
      </c>
    </row>
    <row r="1132" customFormat="false" ht="12.8" hidden="false" customHeight="false" outlineLevel="0" collapsed="false">
      <c r="A1132" s="43" t="s">
        <v>140</v>
      </c>
      <c r="B1132" s="40" t="n">
        <v>50.378262298</v>
      </c>
      <c r="C1132" s="40" t="n">
        <v>16.9462798113</v>
      </c>
    </row>
    <row r="1133" customFormat="false" ht="12.8" hidden="false" customHeight="false" outlineLevel="0" collapsed="false">
      <c r="A1133" s="43" t="s">
        <v>140</v>
      </c>
      <c r="B1133" s="40" t="n">
        <v>50.5336350094</v>
      </c>
      <c r="C1133" s="40" t="n">
        <v>17.0195813691</v>
      </c>
    </row>
    <row r="1134" customFormat="false" ht="12.8" hidden="false" customHeight="false" outlineLevel="0" collapsed="false">
      <c r="A1134" s="43" t="s">
        <v>140</v>
      </c>
      <c r="B1134" s="40" t="n">
        <v>77.5009073165</v>
      </c>
      <c r="C1134" s="40" t="n">
        <v>50.1669859475</v>
      </c>
    </row>
    <row r="1135" customFormat="false" ht="12.8" hidden="false" customHeight="false" outlineLevel="0" collapsed="false">
      <c r="A1135" s="43" t="s">
        <v>140</v>
      </c>
      <c r="B1135" s="40" t="n">
        <v>50.6911241884</v>
      </c>
      <c r="C1135" s="40" t="n">
        <v>87.5139604241</v>
      </c>
    </row>
    <row r="1136" customFormat="false" ht="12.8" hidden="false" customHeight="false" outlineLevel="0" collapsed="false">
      <c r="A1136" s="43" t="s">
        <v>140</v>
      </c>
      <c r="B1136" s="40" t="n">
        <v>49.9903949511</v>
      </c>
      <c r="C1136" s="40" t="n">
        <v>83.997356924</v>
      </c>
    </row>
    <row r="1137" customFormat="false" ht="12.8" hidden="false" customHeight="false" outlineLevel="0" collapsed="false">
      <c r="A1137" s="43" t="s">
        <v>140</v>
      </c>
      <c r="B1137" s="40" t="n">
        <v>50.1271820272</v>
      </c>
      <c r="C1137" s="40" t="n">
        <v>82.990749996</v>
      </c>
    </row>
    <row r="1138" customFormat="false" ht="12.8" hidden="false" customHeight="false" outlineLevel="0" collapsed="false">
      <c r="A1138" s="43" t="s">
        <v>141</v>
      </c>
      <c r="B1138" s="40" t="n">
        <v>55.9930301513</v>
      </c>
      <c r="C1138" s="40" t="n">
        <v>79.2772636977</v>
      </c>
    </row>
    <row r="1139" customFormat="false" ht="12.8" hidden="false" customHeight="false" outlineLevel="0" collapsed="false">
      <c r="A1139" s="43" t="s">
        <v>141</v>
      </c>
      <c r="B1139" s="40" t="n">
        <v>50.0322537946</v>
      </c>
      <c r="C1139" s="40" t="n">
        <v>79.013071199</v>
      </c>
    </row>
    <row r="1140" customFormat="false" ht="12.8" hidden="false" customHeight="false" outlineLevel="0" collapsed="false">
      <c r="A1140" s="43" t="s">
        <v>141</v>
      </c>
      <c r="B1140" s="40" t="n">
        <v>51.2884586593</v>
      </c>
      <c r="C1140" s="40" t="n">
        <v>82.4359398425</v>
      </c>
    </row>
    <row r="1141" customFormat="false" ht="12.8" hidden="false" customHeight="false" outlineLevel="0" collapsed="false">
      <c r="A1141" s="43" t="s">
        <v>141</v>
      </c>
      <c r="B1141" s="40" t="n">
        <v>51.1705368873</v>
      </c>
      <c r="C1141" s="40" t="n">
        <v>79.1652941091</v>
      </c>
    </row>
    <row r="1142" customFormat="false" ht="12.8" hidden="false" customHeight="false" outlineLevel="0" collapsed="false">
      <c r="A1142" s="43" t="s">
        <v>141</v>
      </c>
      <c r="B1142" s="40" t="n">
        <v>44.3779145287</v>
      </c>
      <c r="C1142" s="40" t="n">
        <v>78.1646280036</v>
      </c>
    </row>
    <row r="1143" customFormat="false" ht="12.8" hidden="false" customHeight="false" outlineLevel="0" collapsed="false">
      <c r="A1143" s="43" t="s">
        <v>141</v>
      </c>
      <c r="B1143" s="40" t="n">
        <v>45.0102700721</v>
      </c>
      <c r="C1143" s="40" t="n">
        <v>77.8808631153</v>
      </c>
    </row>
    <row r="1144" customFormat="false" ht="12.8" hidden="false" customHeight="false" outlineLevel="0" collapsed="false">
      <c r="A1144" s="43" t="s">
        <v>141</v>
      </c>
      <c r="B1144" s="40" t="n">
        <v>48.559816719</v>
      </c>
      <c r="C1144" s="40" t="n">
        <v>78.7883706035</v>
      </c>
    </row>
    <row r="1145" customFormat="false" ht="12.8" hidden="false" customHeight="false" outlineLevel="0" collapsed="false">
      <c r="A1145" s="43" t="s">
        <v>141</v>
      </c>
      <c r="B1145" s="40" t="n">
        <v>42.1422682922</v>
      </c>
      <c r="C1145" s="40" t="n">
        <v>76.8806345544</v>
      </c>
    </row>
    <row r="1146" customFormat="false" ht="12.8" hidden="false" customHeight="false" outlineLevel="0" collapsed="false">
      <c r="A1146" s="43" t="s">
        <v>141</v>
      </c>
      <c r="B1146" s="40" t="n">
        <v>41.0269715735</v>
      </c>
      <c r="C1146" s="40" t="n">
        <v>76.4095884613</v>
      </c>
    </row>
    <row r="1147" customFormat="false" ht="12.8" hidden="false" customHeight="false" outlineLevel="0" collapsed="false">
      <c r="A1147" s="43" t="s">
        <v>141</v>
      </c>
      <c r="B1147" s="40" t="n">
        <v>34.5753090115</v>
      </c>
      <c r="C1147" s="40" t="n">
        <v>72.7248411845</v>
      </c>
    </row>
    <row r="1148" customFormat="false" ht="12.8" hidden="false" customHeight="false" outlineLevel="0" collapsed="false">
      <c r="A1148" s="43" t="s">
        <v>141</v>
      </c>
      <c r="B1148" s="40" t="n">
        <v>31.1686007236</v>
      </c>
      <c r="C1148" s="40" t="n">
        <v>69.2454213193</v>
      </c>
    </row>
    <row r="1149" customFormat="false" ht="12.8" hidden="false" customHeight="false" outlineLevel="0" collapsed="false">
      <c r="A1149" s="43" t="s">
        <v>141</v>
      </c>
      <c r="B1149" s="40" t="n">
        <v>32.6442540714</v>
      </c>
      <c r="C1149" s="40" t="n">
        <v>70.7325550334</v>
      </c>
    </row>
    <row r="1150" customFormat="false" ht="12.8" hidden="false" customHeight="false" outlineLevel="0" collapsed="false">
      <c r="A1150" s="43" t="s">
        <v>141</v>
      </c>
      <c r="B1150" s="40" t="n">
        <v>26.6666456539</v>
      </c>
      <c r="C1150" s="40" t="n">
        <v>62.9809712052</v>
      </c>
    </row>
    <row r="1151" customFormat="false" ht="12.8" hidden="false" customHeight="false" outlineLevel="0" collapsed="false">
      <c r="A1151" s="43" t="s">
        <v>141</v>
      </c>
      <c r="B1151" s="40" t="n">
        <v>26.4592623274</v>
      </c>
      <c r="C1151" s="40" t="n">
        <v>62.6346733709</v>
      </c>
    </row>
    <row r="1152" customFormat="false" ht="12.8" hidden="false" customHeight="false" outlineLevel="0" collapsed="false">
      <c r="A1152" s="43" t="s">
        <v>141</v>
      </c>
      <c r="B1152" s="40" t="n">
        <v>25.5380076465</v>
      </c>
      <c r="C1152" s="40" t="n">
        <v>60.6302361093</v>
      </c>
    </row>
    <row r="1153" customFormat="false" ht="12.8" hidden="false" customHeight="false" outlineLevel="0" collapsed="false">
      <c r="A1153" s="43" t="s">
        <v>141</v>
      </c>
      <c r="B1153" s="40" t="n">
        <v>26.3207111933</v>
      </c>
      <c r="C1153" s="40" t="n">
        <v>62.3962811186</v>
      </c>
    </row>
    <row r="1154" customFormat="false" ht="12.8" hidden="false" customHeight="false" outlineLevel="0" collapsed="false">
      <c r="A1154" s="43" t="s">
        <v>141</v>
      </c>
      <c r="B1154" s="40" t="n">
        <v>26.1633874648</v>
      </c>
      <c r="C1154" s="40" t="n">
        <v>62.0268148985</v>
      </c>
    </row>
    <row r="1155" customFormat="false" ht="12.8" hidden="false" customHeight="false" outlineLevel="0" collapsed="false">
      <c r="A1155" s="43" t="s">
        <v>141</v>
      </c>
      <c r="B1155" s="40" t="n">
        <v>25.2137904611</v>
      </c>
      <c r="C1155" s="40" t="n">
        <v>60.2733986018</v>
      </c>
    </row>
    <row r="1156" customFormat="false" ht="12.8" hidden="false" customHeight="false" outlineLevel="0" collapsed="false">
      <c r="A1156" s="43" t="s">
        <v>141</v>
      </c>
      <c r="B1156" s="40" t="n">
        <v>26.8595295604</v>
      </c>
      <c r="C1156" s="40" t="n">
        <v>63.1418346727</v>
      </c>
    </row>
    <row r="1157" customFormat="false" ht="12.8" hidden="false" customHeight="false" outlineLevel="0" collapsed="false">
      <c r="A1157" s="43" t="s">
        <v>141</v>
      </c>
      <c r="B1157" s="40" t="n">
        <v>31.7606691716</v>
      </c>
      <c r="C1157" s="40" t="n">
        <v>69.7976553936</v>
      </c>
    </row>
    <row r="1158" customFormat="false" ht="12.8" hidden="false" customHeight="false" outlineLevel="0" collapsed="false">
      <c r="A1158" s="43" t="s">
        <v>141</v>
      </c>
      <c r="B1158" s="40" t="n">
        <v>39.7932905744</v>
      </c>
      <c r="C1158" s="40" t="n">
        <v>75.8079642168</v>
      </c>
    </row>
    <row r="1159" customFormat="false" ht="12.8" hidden="false" customHeight="false" outlineLevel="0" collapsed="false">
      <c r="A1159" s="43" t="s">
        <v>141</v>
      </c>
      <c r="B1159" s="40" t="n">
        <v>45.6174391854</v>
      </c>
      <c r="C1159" s="40" t="n">
        <v>78.1199702277</v>
      </c>
    </row>
    <row r="1160" customFormat="false" ht="12.8" hidden="false" customHeight="false" outlineLevel="0" collapsed="false">
      <c r="A1160" s="43" t="s">
        <v>141</v>
      </c>
      <c r="B1160" s="40" t="n">
        <v>53.7714606827</v>
      </c>
      <c r="C1160" s="40" t="n">
        <v>79.3029316435</v>
      </c>
    </row>
    <row r="1161" customFormat="false" ht="12.8" hidden="false" customHeight="false" outlineLevel="0" collapsed="false">
      <c r="A1161" s="43" t="s">
        <v>141</v>
      </c>
      <c r="B1161" s="40" t="n">
        <v>56.4514336733</v>
      </c>
      <c r="C1161" s="40" t="n">
        <v>79.2471070208</v>
      </c>
    </row>
    <row r="1162" customFormat="false" ht="12.8" hidden="false" customHeight="false" outlineLevel="0" collapsed="false">
      <c r="A1162" s="43" t="s">
        <v>141</v>
      </c>
      <c r="B1162" s="40" t="n">
        <v>66.0937201989</v>
      </c>
      <c r="C1162" s="40" t="n">
        <v>77.0178182606</v>
      </c>
    </row>
    <row r="1163" customFormat="false" ht="12.8" hidden="false" customHeight="false" outlineLevel="0" collapsed="false">
      <c r="A1163" s="43" t="s">
        <v>141</v>
      </c>
      <c r="B1163" s="40" t="n">
        <v>56.9258394194</v>
      </c>
      <c r="C1163" s="40" t="n">
        <v>79.2063186226</v>
      </c>
    </row>
    <row r="1164" customFormat="false" ht="12.8" hidden="false" customHeight="false" outlineLevel="0" collapsed="false">
      <c r="A1164" s="43" t="s">
        <v>141</v>
      </c>
      <c r="B1164" s="40" t="n">
        <v>58.9882538467</v>
      </c>
      <c r="C1164" s="40" t="n">
        <v>78.9172589554</v>
      </c>
    </row>
    <row r="1165" customFormat="false" ht="12.8" hidden="false" customHeight="false" outlineLevel="0" collapsed="false">
      <c r="A1165" s="43" t="s">
        <v>141</v>
      </c>
      <c r="B1165" s="40" t="n">
        <v>57.9022660533</v>
      </c>
      <c r="C1165" s="40" t="n">
        <v>79.0808678187</v>
      </c>
    </row>
    <row r="1166" customFormat="false" ht="12.8" hidden="false" customHeight="false" outlineLevel="0" collapsed="false">
      <c r="A1166" s="43" t="s">
        <v>141</v>
      </c>
      <c r="B1166" s="40" t="n">
        <v>64.8128669568</v>
      </c>
      <c r="C1166" s="40" t="n">
        <v>77.4869389235</v>
      </c>
    </row>
    <row r="1167" customFormat="false" ht="12.8" hidden="false" customHeight="false" outlineLevel="0" collapsed="false">
      <c r="A1167" s="43" t="s">
        <v>141</v>
      </c>
      <c r="B1167" s="40" t="n">
        <v>60.3497935166</v>
      </c>
      <c r="C1167" s="40" t="n">
        <v>78.7294458673</v>
      </c>
    </row>
    <row r="1168" customFormat="false" ht="12.8" hidden="false" customHeight="false" outlineLevel="0" collapsed="false">
      <c r="A1168" s="43" t="s">
        <v>141</v>
      </c>
      <c r="B1168" s="40" t="n">
        <v>48.890555756</v>
      </c>
      <c r="C1168" s="40" t="n">
        <v>16.8065435154</v>
      </c>
    </row>
    <row r="1169" customFormat="false" ht="12.8" hidden="false" customHeight="false" outlineLevel="0" collapsed="false">
      <c r="A1169" s="43" t="s">
        <v>141</v>
      </c>
      <c r="B1169" s="40" t="n">
        <v>47.549506348</v>
      </c>
      <c r="C1169" s="40" t="n">
        <v>17.0714045245</v>
      </c>
    </row>
    <row r="1170" customFormat="false" ht="12.8" hidden="false" customHeight="false" outlineLevel="0" collapsed="false">
      <c r="A1170" s="43" t="s">
        <v>141</v>
      </c>
      <c r="B1170" s="40" t="n">
        <v>30.8894308257</v>
      </c>
      <c r="C1170" s="40" t="n">
        <v>26.3290372348</v>
      </c>
    </row>
    <row r="1171" customFormat="false" ht="12.8" hidden="false" customHeight="false" outlineLevel="0" collapsed="false">
      <c r="A1171" s="43" t="s">
        <v>141</v>
      </c>
      <c r="B1171" s="40" t="n">
        <v>28.972835724</v>
      </c>
      <c r="C1171" s="40" t="n">
        <v>29.0504689185</v>
      </c>
    </row>
    <row r="1172" customFormat="false" ht="12.8" hidden="false" customHeight="false" outlineLevel="0" collapsed="false">
      <c r="A1172" s="43" t="s">
        <v>141</v>
      </c>
      <c r="B1172" s="40" t="n">
        <v>35.1613607523</v>
      </c>
      <c r="C1172" s="40" t="n">
        <v>22.7868496473</v>
      </c>
    </row>
    <row r="1173" customFormat="false" ht="12.8" hidden="false" customHeight="false" outlineLevel="0" collapsed="false">
      <c r="A1173" s="43" t="s">
        <v>141</v>
      </c>
      <c r="B1173" s="40" t="n">
        <v>45.8703691685</v>
      </c>
      <c r="C1173" s="40" t="n">
        <v>17.4893933655</v>
      </c>
    </row>
    <row r="1174" customFormat="false" ht="12.8" hidden="false" customHeight="false" outlineLevel="0" collapsed="false">
      <c r="A1174" s="43" t="s">
        <v>141</v>
      </c>
      <c r="B1174" s="40" t="n">
        <v>32.8314206076</v>
      </c>
      <c r="C1174" s="40" t="n">
        <v>24.7975381459</v>
      </c>
    </row>
    <row r="1175" customFormat="false" ht="12.8" hidden="false" customHeight="false" outlineLevel="0" collapsed="false">
      <c r="A1175" s="43" t="s">
        <v>141</v>
      </c>
      <c r="B1175" s="40" t="n">
        <v>39.4855747899</v>
      </c>
      <c r="C1175" s="40" t="n">
        <v>20.0330500489</v>
      </c>
    </row>
    <row r="1176" customFormat="false" ht="12.8" hidden="false" customHeight="false" outlineLevel="0" collapsed="false">
      <c r="A1176" s="43" t="s">
        <v>141</v>
      </c>
      <c r="B1176" s="40" t="n">
        <v>33.4461829314</v>
      </c>
      <c r="C1176" s="40" t="n">
        <v>24.1906434075</v>
      </c>
    </row>
    <row r="1177" customFormat="false" ht="12.8" hidden="false" customHeight="false" outlineLevel="0" collapsed="false">
      <c r="A1177" s="43" t="s">
        <v>141</v>
      </c>
      <c r="B1177" s="40" t="n">
        <v>21.8635812756</v>
      </c>
      <c r="C1177" s="40" t="n">
        <v>46.0525933457</v>
      </c>
    </row>
    <row r="1178" customFormat="false" ht="12.8" hidden="false" customHeight="false" outlineLevel="0" collapsed="false">
      <c r="A1178" s="43" t="s">
        <v>141</v>
      </c>
      <c r="B1178" s="40" t="n">
        <v>25.1658708449</v>
      </c>
      <c r="C1178" s="40" t="n">
        <v>35.7666139539</v>
      </c>
    </row>
    <row r="1179" customFormat="false" ht="12.8" hidden="false" customHeight="false" outlineLevel="0" collapsed="false">
      <c r="A1179" s="43" t="s">
        <v>141</v>
      </c>
      <c r="B1179" s="40" t="n">
        <v>22.9594789762</v>
      </c>
      <c r="C1179" s="40" t="n">
        <v>51.2877067934</v>
      </c>
    </row>
    <row r="1180" customFormat="false" ht="12.8" hidden="false" customHeight="false" outlineLevel="0" collapsed="false">
      <c r="A1180" s="43" t="s">
        <v>141</v>
      </c>
      <c r="B1180" s="40" t="n">
        <v>25.5860552415</v>
      </c>
      <c r="C1180" s="40" t="n">
        <v>60.8465833585</v>
      </c>
    </row>
    <row r="1181" customFormat="false" ht="12.8" hidden="false" customHeight="false" outlineLevel="0" collapsed="false">
      <c r="A1181" s="43" t="s">
        <v>141</v>
      </c>
      <c r="B1181" s="40" t="n">
        <v>26.3143100672</v>
      </c>
      <c r="C1181" s="40" t="n">
        <v>33.2971681038</v>
      </c>
    </row>
    <row r="1182" customFormat="false" ht="12.8" hidden="false" customHeight="false" outlineLevel="0" collapsed="false">
      <c r="A1182" s="43" t="s">
        <v>141</v>
      </c>
      <c r="B1182" s="40" t="n">
        <v>33.037301251</v>
      </c>
      <c r="C1182" s="40" t="n">
        <v>24.5644624921</v>
      </c>
    </row>
    <row r="1183" customFormat="false" ht="12.8" hidden="false" customHeight="false" outlineLevel="0" collapsed="false">
      <c r="A1183" s="43" t="s">
        <v>141</v>
      </c>
      <c r="B1183" s="40" t="n">
        <v>36.4688894772</v>
      </c>
      <c r="C1183" s="40" t="n">
        <v>21.8761144725</v>
      </c>
    </row>
    <row r="1184" customFormat="false" ht="12.8" hidden="false" customHeight="false" outlineLevel="0" collapsed="false">
      <c r="A1184" s="43" t="s">
        <v>141</v>
      </c>
      <c r="B1184" s="40" t="n">
        <v>26.5135531009</v>
      </c>
      <c r="C1184" s="40" t="n">
        <v>32.9187498178</v>
      </c>
    </row>
    <row r="1185" customFormat="false" ht="12.8" hidden="false" customHeight="false" outlineLevel="0" collapsed="false">
      <c r="A1185" s="43" t="s">
        <v>141</v>
      </c>
      <c r="B1185" s="40" t="n">
        <v>36.0270912125</v>
      </c>
      <c r="C1185" s="40" t="n">
        <v>22.1954385395</v>
      </c>
    </row>
    <row r="1186" customFormat="false" ht="12.8" hidden="false" customHeight="false" outlineLevel="0" collapsed="false">
      <c r="A1186" s="43" t="s">
        <v>141</v>
      </c>
      <c r="B1186" s="40" t="n">
        <v>42.6810404129</v>
      </c>
      <c r="C1186" s="40" t="n">
        <v>18.5425361977</v>
      </c>
    </row>
    <row r="1187" customFormat="false" ht="12.8" hidden="false" customHeight="false" outlineLevel="0" collapsed="false">
      <c r="A1187" s="43" t="s">
        <v>141</v>
      </c>
      <c r="B1187" s="40" t="n">
        <v>45.0410771273</v>
      </c>
      <c r="C1187" s="40" t="n">
        <v>17.7345177303</v>
      </c>
    </row>
    <row r="1188" customFormat="false" ht="12.8" hidden="false" customHeight="false" outlineLevel="0" collapsed="false">
      <c r="A1188" s="43" t="s">
        <v>141</v>
      </c>
      <c r="B1188" s="40" t="n">
        <v>47.3524164557</v>
      </c>
      <c r="C1188" s="40" t="n">
        <v>17.1347454264</v>
      </c>
    </row>
    <row r="1189" customFormat="false" ht="12.8" hidden="false" customHeight="false" outlineLevel="0" collapsed="false">
      <c r="A1189" s="43" t="s">
        <v>141</v>
      </c>
      <c r="B1189" s="40" t="n">
        <v>53.8461940322</v>
      </c>
      <c r="C1189" s="40" t="n">
        <v>16.3873180961</v>
      </c>
    </row>
    <row r="1190" customFormat="false" ht="12.8" hidden="false" customHeight="false" outlineLevel="0" collapsed="false">
      <c r="A1190" s="43" t="s">
        <v>141</v>
      </c>
      <c r="B1190" s="40" t="n">
        <v>55.1296393835</v>
      </c>
      <c r="C1190" s="40" t="n">
        <v>16.3532468711</v>
      </c>
    </row>
    <row r="1191" customFormat="false" ht="12.8" hidden="false" customHeight="false" outlineLevel="0" collapsed="false">
      <c r="A1191" s="43" t="s">
        <v>141</v>
      </c>
      <c r="B1191" s="40" t="n">
        <v>52.1881199616999</v>
      </c>
      <c r="C1191" s="40" t="n">
        <v>16.4182174652</v>
      </c>
    </row>
    <row r="1192" customFormat="false" ht="12.8" hidden="false" customHeight="false" outlineLevel="0" collapsed="false">
      <c r="A1192" s="43" t="s">
        <v>141</v>
      </c>
      <c r="B1192" s="40" t="n">
        <v>58.6726630845</v>
      </c>
      <c r="C1192" s="40" t="n">
        <v>16.6633724322</v>
      </c>
    </row>
    <row r="1193" customFormat="false" ht="12.8" hidden="false" customHeight="false" outlineLevel="0" collapsed="false">
      <c r="A1193" s="43" t="s">
        <v>141</v>
      </c>
      <c r="B1193" s="40" t="n">
        <v>82.1443116037</v>
      </c>
      <c r="C1193" s="40" t="n">
        <v>33.1952218669</v>
      </c>
    </row>
    <row r="1194" customFormat="false" ht="12.8" hidden="false" customHeight="false" outlineLevel="0" collapsed="false">
      <c r="A1194" s="43" t="s">
        <v>141</v>
      </c>
      <c r="B1194" s="40" t="n">
        <v>75.6865711383</v>
      </c>
      <c r="C1194" s="40" t="n">
        <v>24.7415103908</v>
      </c>
    </row>
    <row r="1195" customFormat="false" ht="12.8" hidden="false" customHeight="false" outlineLevel="0" collapsed="false">
      <c r="A1195" s="43" t="s">
        <v>141</v>
      </c>
      <c r="B1195" s="40" t="n">
        <v>85.344964503</v>
      </c>
      <c r="C1195" s="40" t="n">
        <v>52.886419866</v>
      </c>
    </row>
    <row r="1196" customFormat="false" ht="12.8" hidden="false" customHeight="false" outlineLevel="0" collapsed="false">
      <c r="A1196" s="43" t="s">
        <v>141</v>
      </c>
      <c r="B1196" s="40" t="n">
        <v>83.8446535127</v>
      </c>
      <c r="C1196" s="40" t="n">
        <v>58.6160602305</v>
      </c>
    </row>
    <row r="1197" customFormat="false" ht="12.8" hidden="false" customHeight="false" outlineLevel="0" collapsed="false">
      <c r="A1197" s="43" t="s">
        <v>141</v>
      </c>
      <c r="B1197" s="40" t="n">
        <v>85.66476066</v>
      </c>
      <c r="C1197" s="40" t="n">
        <v>45.5427527692</v>
      </c>
    </row>
    <row r="1198" customFormat="false" ht="12.8" hidden="false" customHeight="false" outlineLevel="0" collapsed="false">
      <c r="A1198" s="43" t="s">
        <v>141</v>
      </c>
      <c r="B1198" s="40" t="n">
        <v>77.931004934</v>
      </c>
      <c r="C1198" s="40" t="n">
        <v>68.6900618808</v>
      </c>
    </row>
    <row r="1199" customFormat="false" ht="12.8" hidden="false" customHeight="false" outlineLevel="0" collapsed="false">
      <c r="A1199" s="43" t="s">
        <v>141</v>
      </c>
      <c r="B1199" s="40" t="n">
        <v>73.0318330209</v>
      </c>
      <c r="C1199" s="40" t="n">
        <v>73.12057473</v>
      </c>
    </row>
    <row r="1200" customFormat="false" ht="12.8" hidden="false" customHeight="false" outlineLevel="0" collapsed="false">
      <c r="A1200" s="43" t="s">
        <v>141</v>
      </c>
      <c r="B1200" s="40" t="n">
        <v>70.1028044999</v>
      </c>
      <c r="C1200" s="40" t="n">
        <v>75.6832068542</v>
      </c>
    </row>
    <row r="1201" customFormat="false" ht="12.8" hidden="false" customHeight="false" outlineLevel="0" collapsed="false">
      <c r="A1201" s="43" t="s">
        <v>141</v>
      </c>
      <c r="B1201" s="40" t="n">
        <v>57.1446946889</v>
      </c>
      <c r="C1201" s="40" t="n">
        <v>79.1941025922</v>
      </c>
    </row>
    <row r="1202" customFormat="false" ht="12.8" hidden="false" customHeight="false" outlineLevel="0" collapsed="false">
      <c r="A1202" s="43" t="s">
        <v>141</v>
      </c>
      <c r="B1202" s="40" t="n">
        <v>46.9624619942</v>
      </c>
      <c r="C1202" s="40" t="n">
        <v>78.6665589963</v>
      </c>
    </row>
    <row r="1203" customFormat="false" ht="12.8" hidden="false" customHeight="false" outlineLevel="0" collapsed="false">
      <c r="A1203" s="43" t="s">
        <v>141</v>
      </c>
      <c r="B1203" s="40" t="n">
        <v>50.5649338128</v>
      </c>
      <c r="C1203" s="40" t="n">
        <v>79.0772985529</v>
      </c>
    </row>
    <row r="1204" customFormat="false" ht="12.8" hidden="false" customHeight="false" outlineLevel="0" collapsed="false">
      <c r="A1204" s="43" t="s">
        <v>141</v>
      </c>
      <c r="B1204" s="40" t="n">
        <v>53.7196765696</v>
      </c>
      <c r="C1204" s="40" t="n">
        <v>79.306936167</v>
      </c>
    </row>
    <row r="1205" customFormat="false" ht="12.8" hidden="false" customHeight="false" outlineLevel="0" collapsed="false">
      <c r="A1205" s="43" t="s">
        <v>141</v>
      </c>
      <c r="B1205" s="40" t="n">
        <v>54.2002323226</v>
      </c>
      <c r="C1205" s="40" t="n">
        <v>79.3250023354</v>
      </c>
    </row>
    <row r="1206" customFormat="false" ht="12.8" hidden="false" customHeight="false" outlineLevel="0" collapsed="false">
      <c r="A1206" s="43" t="s">
        <v>141</v>
      </c>
      <c r="B1206" s="40" t="n">
        <v>47.875198343</v>
      </c>
      <c r="C1206" s="40" t="n">
        <v>78.6758534295</v>
      </c>
    </row>
    <row r="1207" customFormat="false" ht="12.8" hidden="false" customHeight="false" outlineLevel="0" collapsed="false">
      <c r="A1207" s="43" t="s">
        <v>141</v>
      </c>
      <c r="B1207" s="40" t="n">
        <v>51.4734585149</v>
      </c>
      <c r="C1207" s="40" t="n">
        <v>79.1598669963</v>
      </c>
    </row>
    <row r="1208" customFormat="false" ht="12.8" hidden="false" customHeight="false" outlineLevel="0" collapsed="false">
      <c r="A1208" s="43" t="s">
        <v>141</v>
      </c>
      <c r="B1208" s="40" t="n">
        <v>52.7512222162</v>
      </c>
      <c r="C1208" s="40" t="n">
        <v>79.2936599344</v>
      </c>
    </row>
    <row r="1209" customFormat="false" ht="12.8" hidden="false" customHeight="false" outlineLevel="0" collapsed="false">
      <c r="A1209" s="43" t="s">
        <v>141</v>
      </c>
      <c r="B1209" s="40" t="n">
        <v>48.5622230047</v>
      </c>
      <c r="C1209" s="40" t="n">
        <v>78.7823835275</v>
      </c>
    </row>
    <row r="1210" customFormat="false" ht="12.8" hidden="false" customHeight="false" outlineLevel="0" collapsed="false">
      <c r="A1210" s="43" t="s">
        <v>141</v>
      </c>
      <c r="B1210" s="40" t="n">
        <v>53.0812416908</v>
      </c>
      <c r="C1210" s="40" t="n">
        <v>79.2972507654</v>
      </c>
    </row>
    <row r="1211" customFormat="false" ht="12.8" hidden="false" customHeight="false" outlineLevel="0" collapsed="false">
      <c r="A1211" s="43" t="s">
        <v>141</v>
      </c>
      <c r="B1211" s="40" t="n">
        <v>56.475383374</v>
      </c>
      <c r="C1211" s="40" t="n">
        <v>79.1678400979</v>
      </c>
    </row>
    <row r="1212" customFormat="false" ht="12.8" hidden="false" customHeight="false" outlineLevel="0" collapsed="false">
      <c r="A1212" s="43" t="s">
        <v>141</v>
      </c>
      <c r="B1212" s="40" t="n">
        <v>49.570911405</v>
      </c>
      <c r="C1212" s="40" t="n">
        <v>79.0381238831</v>
      </c>
    </row>
    <row r="1213" customFormat="false" ht="12.8" hidden="false" customHeight="false" outlineLevel="0" collapsed="false">
      <c r="A1213" s="43" t="s">
        <v>141</v>
      </c>
      <c r="B1213" s="40" t="n">
        <v>37.6277032991</v>
      </c>
      <c r="C1213" s="40" t="n">
        <v>74.5575043418</v>
      </c>
    </row>
    <row r="1214" customFormat="false" ht="12.8" hidden="false" customHeight="false" outlineLevel="0" collapsed="false">
      <c r="A1214" s="43" t="s">
        <v>141</v>
      </c>
      <c r="B1214" s="40" t="n">
        <v>32.2637000863</v>
      </c>
      <c r="C1214" s="40" t="n">
        <v>70.3166389012</v>
      </c>
    </row>
    <row r="1215" customFormat="false" ht="12.8" hidden="false" customHeight="false" outlineLevel="0" collapsed="false">
      <c r="A1215" s="43" t="s">
        <v>141</v>
      </c>
      <c r="B1215" s="40" t="n">
        <v>32.542380336</v>
      </c>
      <c r="C1215" s="40" t="n">
        <v>70.7024172063</v>
      </c>
    </row>
    <row r="1216" customFormat="false" ht="12.8" hidden="false" customHeight="false" outlineLevel="0" collapsed="false">
      <c r="A1216" s="43" t="s">
        <v>141</v>
      </c>
      <c r="B1216" s="40" t="n">
        <v>52.8250171923</v>
      </c>
      <c r="C1216" s="40" t="n">
        <v>85.5781338795</v>
      </c>
    </row>
    <row r="1217" customFormat="false" ht="12.8" hidden="false" customHeight="false" outlineLevel="0" collapsed="false">
      <c r="A1217" s="43" t="s">
        <v>141</v>
      </c>
      <c r="B1217" s="40" t="n">
        <v>58.5282895407</v>
      </c>
      <c r="C1217" s="40" t="n">
        <v>78.9787042541</v>
      </c>
    </row>
    <row r="1218" customFormat="false" ht="12.8" hidden="false" customHeight="false" outlineLevel="0" collapsed="false">
      <c r="A1218" s="43" t="s">
        <v>141</v>
      </c>
      <c r="B1218" s="40" t="n">
        <v>56.265834263</v>
      </c>
      <c r="C1218" s="40" t="n">
        <v>79.2529394854</v>
      </c>
    </row>
    <row r="1219" customFormat="false" ht="12.8" hidden="false" customHeight="false" outlineLevel="0" collapsed="false">
      <c r="A1219" s="43" t="s">
        <v>141</v>
      </c>
      <c r="B1219" s="40" t="n">
        <v>57.0758924193</v>
      </c>
      <c r="C1219" s="40" t="n">
        <v>79.1939225382</v>
      </c>
    </row>
    <row r="1220" customFormat="false" ht="12.8" hidden="false" customHeight="false" outlineLevel="0" collapsed="false">
      <c r="A1220" s="43" t="s">
        <v>141</v>
      </c>
      <c r="B1220" s="40" t="n">
        <v>54.2564023808</v>
      </c>
      <c r="C1220" s="40" t="n">
        <v>79.3138648504</v>
      </c>
    </row>
    <row r="1221" customFormat="false" ht="12.8" hidden="false" customHeight="false" outlineLevel="0" collapsed="false">
      <c r="A1221" s="43" t="s">
        <v>141</v>
      </c>
      <c r="B1221" s="40" t="n">
        <v>62.6856712475</v>
      </c>
      <c r="C1221" s="40" t="n">
        <v>78.1747432719</v>
      </c>
    </row>
    <row r="1222" customFormat="false" ht="12.8" hidden="false" customHeight="false" outlineLevel="0" collapsed="false">
      <c r="A1222" s="43" t="s">
        <v>141</v>
      </c>
      <c r="B1222" s="40" t="n">
        <v>68.0856058616</v>
      </c>
      <c r="C1222" s="40" t="n">
        <v>76.1123175001</v>
      </c>
    </row>
    <row r="1223" customFormat="false" ht="12.8" hidden="false" customHeight="false" outlineLevel="0" collapsed="false">
      <c r="A1223" s="43" t="s">
        <v>141</v>
      </c>
      <c r="B1223" s="40" t="n">
        <v>65.1181219632</v>
      </c>
      <c r="C1223" s="40" t="n">
        <v>77.3991884543</v>
      </c>
    </row>
    <row r="1224" customFormat="false" ht="12.8" hidden="false" customHeight="false" outlineLevel="0" collapsed="false">
      <c r="A1224" s="43" t="s">
        <v>141</v>
      </c>
      <c r="B1224" s="40" t="n">
        <v>68.7456312971</v>
      </c>
      <c r="C1224" s="40" t="n">
        <v>75.7900554548</v>
      </c>
    </row>
    <row r="1225" customFormat="false" ht="12.8" hidden="false" customHeight="false" outlineLevel="0" collapsed="false">
      <c r="A1225" s="43" t="s">
        <v>141</v>
      </c>
      <c r="B1225" s="40" t="n">
        <v>63.0902251412</v>
      </c>
      <c r="C1225" s="40" t="n">
        <v>78.041409495</v>
      </c>
    </row>
    <row r="1226" customFormat="false" ht="12.8" hidden="false" customHeight="false" outlineLevel="0" collapsed="false">
      <c r="A1226" s="43" t="s">
        <v>141</v>
      </c>
      <c r="B1226" s="40" t="n">
        <v>77.2045893204</v>
      </c>
      <c r="C1226" s="40" t="n">
        <v>69.3121497658</v>
      </c>
    </row>
    <row r="1227" customFormat="false" ht="12.8" hidden="false" customHeight="false" outlineLevel="0" collapsed="false">
      <c r="A1227" s="43" t="s">
        <v>141</v>
      </c>
      <c r="B1227" s="40" t="n">
        <v>82.0339084758</v>
      </c>
      <c r="C1227" s="40" t="n">
        <v>62.6818697859</v>
      </c>
    </row>
    <row r="1228" customFormat="false" ht="12.8" hidden="false" customHeight="false" outlineLevel="0" collapsed="false">
      <c r="A1228" s="43" t="s">
        <v>141</v>
      </c>
      <c r="B1228" s="40" t="n">
        <v>81.5779459183</v>
      </c>
      <c r="C1228" s="40" t="n">
        <v>63.8949255005</v>
      </c>
    </row>
    <row r="1229" customFormat="false" ht="12.8" hidden="false" customHeight="false" outlineLevel="0" collapsed="false">
      <c r="A1229" s="43" t="s">
        <v>141</v>
      </c>
      <c r="B1229" s="40" t="n">
        <v>85.1801432805</v>
      </c>
      <c r="C1229" s="40" t="n">
        <v>53.7816766607</v>
      </c>
    </row>
    <row r="1230" customFormat="false" ht="12.8" hidden="false" customHeight="false" outlineLevel="0" collapsed="false">
      <c r="A1230" s="43" t="s">
        <v>141</v>
      </c>
      <c r="B1230" s="40" t="n">
        <v>84.2868249936</v>
      </c>
      <c r="C1230" s="40" t="n">
        <v>57.2561680896</v>
      </c>
    </row>
    <row r="1231" customFormat="false" ht="12.8" hidden="false" customHeight="false" outlineLevel="0" collapsed="false">
      <c r="A1231" s="43" t="s">
        <v>141</v>
      </c>
      <c r="B1231" s="40" t="n">
        <v>85.6224867126</v>
      </c>
      <c r="C1231" s="40" t="n">
        <v>45.0241658646</v>
      </c>
    </row>
    <row r="1232" customFormat="false" ht="12.8" hidden="false" customHeight="false" outlineLevel="0" collapsed="false">
      <c r="A1232" s="43" t="s">
        <v>141</v>
      </c>
      <c r="B1232" s="40" t="n">
        <v>85.6044990156</v>
      </c>
      <c r="C1232" s="40" t="n">
        <v>50.7623379055</v>
      </c>
    </row>
    <row r="1233" customFormat="false" ht="12.8" hidden="false" customHeight="false" outlineLevel="0" collapsed="false">
      <c r="A1233" s="43" t="s">
        <v>141</v>
      </c>
      <c r="B1233" s="40" t="n">
        <v>84.4247858276</v>
      </c>
      <c r="C1233" s="40" t="n">
        <v>38.761410164</v>
      </c>
    </row>
    <row r="1234" customFormat="false" ht="12.8" hidden="false" customHeight="false" outlineLevel="0" collapsed="false">
      <c r="A1234" s="43" t="s">
        <v>141</v>
      </c>
      <c r="B1234" s="40" t="n">
        <v>85.570985078</v>
      </c>
      <c r="C1234" s="40" t="n">
        <v>44.5600964397</v>
      </c>
    </row>
    <row r="1235" customFormat="false" ht="12.8" hidden="false" customHeight="false" outlineLevel="0" collapsed="false">
      <c r="A1235" s="43" t="s">
        <v>141</v>
      </c>
      <c r="B1235" s="40" t="n">
        <v>84.6267242006</v>
      </c>
      <c r="C1235" s="40" t="n">
        <v>39.4870775084</v>
      </c>
    </row>
    <row r="1236" customFormat="false" ht="12.8" hidden="false" customHeight="false" outlineLevel="0" collapsed="false">
      <c r="A1236" s="43" t="s">
        <v>141</v>
      </c>
      <c r="B1236" s="40" t="n">
        <v>73.3961549252</v>
      </c>
      <c r="C1236" s="40" t="n">
        <v>22.8162479426</v>
      </c>
    </row>
    <row r="1237" customFormat="false" ht="12.8" hidden="false" customHeight="false" outlineLevel="0" collapsed="false">
      <c r="A1237" s="43" t="s">
        <v>141</v>
      </c>
      <c r="B1237" s="40" t="n">
        <v>73.5074477338</v>
      </c>
      <c r="C1237" s="40" t="n">
        <v>22.8569887644</v>
      </c>
    </row>
    <row r="1238" customFormat="false" ht="12.8" hidden="false" customHeight="false" outlineLevel="0" collapsed="false">
      <c r="A1238" s="43" t="s">
        <v>141</v>
      </c>
      <c r="B1238" s="40" t="n">
        <v>63.3564881135</v>
      </c>
      <c r="C1238" s="40" t="n">
        <v>17.7240688424</v>
      </c>
    </row>
    <row r="1239" customFormat="false" ht="12.8" hidden="false" customHeight="false" outlineLevel="0" collapsed="false">
      <c r="A1239" s="43" t="s">
        <v>141</v>
      </c>
      <c r="B1239" s="40" t="n">
        <v>72.9590468722</v>
      </c>
      <c r="C1239" s="40" t="n">
        <v>22.5114998325</v>
      </c>
    </row>
    <row r="1240" customFormat="false" ht="12.8" hidden="false" customHeight="false" outlineLevel="0" collapsed="false">
      <c r="A1240" s="43" t="s">
        <v>141</v>
      </c>
      <c r="B1240" s="40" t="n">
        <v>64.0208416469</v>
      </c>
      <c r="C1240" s="40" t="n">
        <v>17.8835812521</v>
      </c>
    </row>
    <row r="1241" customFormat="false" ht="12.8" hidden="false" customHeight="false" outlineLevel="0" collapsed="false">
      <c r="A1241" s="43" t="s">
        <v>141</v>
      </c>
      <c r="B1241" s="40" t="n">
        <v>61.124463241</v>
      </c>
      <c r="C1241" s="40" t="n">
        <v>17.1163533592</v>
      </c>
    </row>
    <row r="1242" customFormat="false" ht="12.8" hidden="false" customHeight="false" outlineLevel="0" collapsed="false">
      <c r="A1242" s="43" t="s">
        <v>141</v>
      </c>
      <c r="B1242" s="40" t="n">
        <v>75.6742073297</v>
      </c>
      <c r="C1242" s="40" t="n">
        <v>24.7825009657</v>
      </c>
    </row>
    <row r="1243" customFormat="false" ht="12.8" hidden="false" customHeight="false" outlineLevel="0" collapsed="false">
      <c r="A1243" s="43" t="s">
        <v>141</v>
      </c>
      <c r="B1243" s="40" t="n">
        <v>69.5135831574</v>
      </c>
      <c r="C1243" s="40" t="n">
        <v>20.2793578927</v>
      </c>
    </row>
    <row r="1244" customFormat="false" ht="12.8" hidden="false" customHeight="false" outlineLevel="0" collapsed="false">
      <c r="A1244" s="43" t="s">
        <v>141</v>
      </c>
      <c r="B1244" s="40" t="n">
        <v>58.5721354669</v>
      </c>
      <c r="C1244" s="40" t="n">
        <v>16.642703808</v>
      </c>
    </row>
    <row r="1245" customFormat="false" ht="12.8" hidden="false" customHeight="false" outlineLevel="0" collapsed="false">
      <c r="A1245" s="43" t="s">
        <v>141</v>
      </c>
      <c r="B1245" s="40" t="n">
        <v>70.9819409865</v>
      </c>
      <c r="C1245" s="40" t="n">
        <v>21.1458881039</v>
      </c>
    </row>
    <row r="1246" customFormat="false" ht="12.8" hidden="false" customHeight="false" outlineLevel="0" collapsed="false">
      <c r="A1246" s="43" t="s">
        <v>141</v>
      </c>
      <c r="B1246" s="40" t="n">
        <v>65.2230303973</v>
      </c>
      <c r="C1246" s="40" t="n">
        <v>18.3971951223</v>
      </c>
    </row>
    <row r="1247" customFormat="false" ht="12.8" hidden="false" customHeight="false" outlineLevel="0" collapsed="false">
      <c r="A1247" s="43" t="s">
        <v>141</v>
      </c>
      <c r="B1247" s="40" t="n">
        <v>65.3150439093</v>
      </c>
      <c r="C1247" s="40" t="n">
        <v>18.3337482986</v>
      </c>
    </row>
    <row r="1248" customFormat="false" ht="12.8" hidden="false" customHeight="false" outlineLevel="0" collapsed="false">
      <c r="A1248" s="43" t="s">
        <v>141</v>
      </c>
      <c r="B1248" s="40" t="n">
        <v>64.0102406778</v>
      </c>
      <c r="C1248" s="40" t="n">
        <v>17.9244781912</v>
      </c>
    </row>
    <row r="1249" customFormat="false" ht="12.8" hidden="false" customHeight="false" outlineLevel="0" collapsed="false">
      <c r="A1249" s="43" t="s">
        <v>141</v>
      </c>
      <c r="B1249" s="40" t="n">
        <v>57.1409359294</v>
      </c>
      <c r="C1249" s="40" t="n">
        <v>16.5986105437</v>
      </c>
    </row>
    <row r="1250" customFormat="false" ht="12.8" hidden="false" customHeight="false" outlineLevel="0" collapsed="false">
      <c r="A1250" s="43" t="s">
        <v>141</v>
      </c>
      <c r="B1250" s="40" t="n">
        <v>56.3651532552</v>
      </c>
      <c r="C1250" s="40" t="n">
        <v>16.3265463742</v>
      </c>
    </row>
    <row r="1251" customFormat="false" ht="12.8" hidden="false" customHeight="false" outlineLevel="0" collapsed="false">
      <c r="A1251" s="43" t="s">
        <v>141</v>
      </c>
      <c r="B1251" s="40" t="n">
        <v>43.046183241</v>
      </c>
      <c r="C1251" s="40" t="n">
        <v>18.4025593948</v>
      </c>
    </row>
    <row r="1252" customFormat="false" ht="12.8" hidden="false" customHeight="false" outlineLevel="0" collapsed="false">
      <c r="A1252" s="43" t="s">
        <v>141</v>
      </c>
      <c r="B1252" s="40" t="n">
        <v>52.0817555582</v>
      </c>
      <c r="C1252" s="40" t="n">
        <v>16.4538745312</v>
      </c>
    </row>
    <row r="1253" customFormat="false" ht="12.8" hidden="false" customHeight="false" outlineLevel="0" collapsed="false">
      <c r="A1253" s="43" t="s">
        <v>141</v>
      </c>
      <c r="B1253" s="40" t="n">
        <v>42.8790365154</v>
      </c>
      <c r="C1253" s="40" t="n">
        <v>18.4894110252</v>
      </c>
    </row>
    <row r="1254" customFormat="false" ht="12.8" hidden="false" customHeight="false" outlineLevel="0" collapsed="false">
      <c r="A1254" s="43" t="s">
        <v>141</v>
      </c>
      <c r="B1254" s="40" t="n">
        <v>51.5669948027</v>
      </c>
      <c r="C1254" s="40" t="n">
        <v>16.4857136372</v>
      </c>
    </row>
    <row r="1255" customFormat="false" ht="12.8" hidden="false" customHeight="false" outlineLevel="0" collapsed="false">
      <c r="A1255" s="43" t="s">
        <v>141</v>
      </c>
      <c r="B1255" s="40" t="n">
        <v>58.8391251216</v>
      </c>
      <c r="C1255" s="40" t="n">
        <v>16.6376352154</v>
      </c>
    </row>
    <row r="1256" customFormat="false" ht="12.8" hidden="false" customHeight="false" outlineLevel="0" collapsed="false">
      <c r="A1256" s="43" t="s">
        <v>141</v>
      </c>
      <c r="B1256" s="40" t="n">
        <v>60.7557891374</v>
      </c>
      <c r="C1256" s="40" t="n">
        <v>17.0332315064</v>
      </c>
    </row>
    <row r="1257" customFormat="false" ht="12.8" hidden="false" customHeight="false" outlineLevel="0" collapsed="false">
      <c r="A1257" s="43" t="s">
        <v>141</v>
      </c>
      <c r="B1257" s="40" t="n">
        <v>54.7611561181</v>
      </c>
      <c r="C1257" s="40" t="n">
        <v>16.3661890954</v>
      </c>
    </row>
    <row r="1258" customFormat="false" ht="12.8" hidden="false" customHeight="false" outlineLevel="0" collapsed="false">
      <c r="A1258" s="43" t="s">
        <v>141</v>
      </c>
      <c r="B1258" s="40" t="n">
        <v>53.5699050003</v>
      </c>
      <c r="C1258" s="40" t="n">
        <v>16.3397125506</v>
      </c>
    </row>
    <row r="1259" customFormat="false" ht="12.8" hidden="false" customHeight="false" outlineLevel="0" collapsed="false">
      <c r="A1259" s="43" t="s">
        <v>141</v>
      </c>
      <c r="B1259" s="40" t="n">
        <v>48.9146182416</v>
      </c>
      <c r="C1259" s="40" t="n">
        <v>16.7986370826</v>
      </c>
    </row>
    <row r="1260" customFormat="false" ht="12.8" hidden="false" customHeight="false" outlineLevel="0" collapsed="false">
      <c r="A1260" s="43" t="s">
        <v>141</v>
      </c>
      <c r="B1260" s="40" t="n">
        <v>52.6461373069</v>
      </c>
      <c r="C1260" s="40" t="n">
        <v>16.3848363836</v>
      </c>
    </row>
    <row r="1261" customFormat="false" ht="12.8" hidden="false" customHeight="false" outlineLevel="0" collapsed="false">
      <c r="A1261" s="43" t="s">
        <v>141</v>
      </c>
      <c r="B1261" s="40" t="n">
        <v>49.8384929905</v>
      </c>
      <c r="C1261" s="40" t="n">
        <v>16.6763302777</v>
      </c>
    </row>
    <row r="1262" customFormat="false" ht="12.8" hidden="false" customHeight="false" outlineLevel="0" collapsed="false">
      <c r="A1262" s="43" t="s">
        <v>141</v>
      </c>
      <c r="B1262" s="40" t="n">
        <v>52.6840664009</v>
      </c>
      <c r="C1262" s="40" t="n">
        <v>16.4079627826</v>
      </c>
    </row>
    <row r="1263" customFormat="false" ht="12.8" hidden="false" customHeight="false" outlineLevel="0" collapsed="false">
      <c r="A1263" s="43" t="s">
        <v>141</v>
      </c>
      <c r="B1263" s="40" t="n">
        <v>65.8072190346</v>
      </c>
      <c r="C1263" s="40" t="n">
        <v>18.1407649473</v>
      </c>
    </row>
    <row r="1264" customFormat="false" ht="12.8" hidden="false" customHeight="false" outlineLevel="0" collapsed="false">
      <c r="A1264" s="43" t="s">
        <v>141</v>
      </c>
      <c r="B1264" s="40" t="n">
        <v>60.6739209233</v>
      </c>
      <c r="C1264" s="40" t="n">
        <v>17.0518023644</v>
      </c>
    </row>
    <row r="1265" customFormat="false" ht="12.8" hidden="false" customHeight="false" outlineLevel="0" collapsed="false">
      <c r="A1265" s="43" t="s">
        <v>141</v>
      </c>
      <c r="B1265" s="40" t="n">
        <v>63.394712866</v>
      </c>
      <c r="C1265" s="40" t="n">
        <v>17.7005351354</v>
      </c>
    </row>
    <row r="1266" customFormat="false" ht="12.8" hidden="false" customHeight="false" outlineLevel="0" collapsed="false">
      <c r="A1266" s="43" t="s">
        <v>141</v>
      </c>
      <c r="B1266" s="40" t="n">
        <v>64.8020094467</v>
      </c>
      <c r="C1266" s="40" t="n">
        <v>18.2168786335</v>
      </c>
    </row>
    <row r="1267" customFormat="false" ht="12.8" hidden="false" customHeight="false" outlineLevel="0" collapsed="false">
      <c r="A1267" s="43" t="s">
        <v>141</v>
      </c>
      <c r="B1267" s="40" t="n">
        <v>65.0259398087</v>
      </c>
      <c r="C1267" s="40" t="n">
        <v>18.2878245002</v>
      </c>
    </row>
    <row r="1268" customFormat="false" ht="12.8" hidden="false" customHeight="false" outlineLevel="0" collapsed="false">
      <c r="A1268" s="43" t="s">
        <v>141</v>
      </c>
      <c r="B1268" s="40" t="n">
        <v>65.7555515404</v>
      </c>
      <c r="C1268" s="40" t="n">
        <v>18.5162158303</v>
      </c>
    </row>
    <row r="1269" customFormat="false" ht="12.8" hidden="false" customHeight="false" outlineLevel="0" collapsed="false">
      <c r="A1269" s="43" t="s">
        <v>141</v>
      </c>
      <c r="B1269" s="40" t="n">
        <v>69.9677341245</v>
      </c>
      <c r="C1269" s="40" t="n">
        <v>20.5389887758</v>
      </c>
    </row>
    <row r="1270" customFormat="false" ht="12.8" hidden="false" customHeight="false" outlineLevel="0" collapsed="false">
      <c r="A1270" s="43" t="s">
        <v>141</v>
      </c>
      <c r="B1270" s="40" t="n">
        <v>68.8927840241</v>
      </c>
      <c r="C1270" s="40" t="n">
        <v>20.0324488429</v>
      </c>
    </row>
    <row r="1271" customFormat="false" ht="12.8" hidden="false" customHeight="false" outlineLevel="0" collapsed="false">
      <c r="A1271" s="43" t="s">
        <v>141</v>
      </c>
      <c r="B1271" s="40" t="n">
        <v>61.8265465579</v>
      </c>
      <c r="C1271" s="40" t="n">
        <v>17.2696554452</v>
      </c>
    </row>
    <row r="1272" customFormat="false" ht="12.8" hidden="false" customHeight="false" outlineLevel="0" collapsed="false">
      <c r="A1272" s="43" t="s">
        <v>141</v>
      </c>
      <c r="B1272" s="40" t="n">
        <v>60.7879700808</v>
      </c>
      <c r="C1272" s="40" t="n">
        <v>17.0462048583</v>
      </c>
    </row>
    <row r="1273" customFormat="false" ht="12.8" hidden="false" customHeight="false" outlineLevel="0" collapsed="false">
      <c r="A1273" s="43" t="s">
        <v>141</v>
      </c>
      <c r="B1273" s="40" t="n">
        <v>61.9156096372</v>
      </c>
      <c r="C1273" s="40" t="n">
        <v>17.2821912228</v>
      </c>
    </row>
    <row r="1274" customFormat="false" ht="12.8" hidden="false" customHeight="false" outlineLevel="0" collapsed="false">
      <c r="A1274" s="43" t="s">
        <v>141</v>
      </c>
      <c r="B1274" s="40" t="n">
        <v>45.0289975331</v>
      </c>
      <c r="C1274" s="40" t="n">
        <v>17.7244473049</v>
      </c>
    </row>
    <row r="1275" customFormat="false" ht="12.8" hidden="false" customHeight="false" outlineLevel="0" collapsed="false">
      <c r="A1275" s="43" t="s">
        <v>141</v>
      </c>
      <c r="B1275" s="40" t="n">
        <v>39.9213628084</v>
      </c>
      <c r="C1275" s="40" t="n">
        <v>19.7018495281</v>
      </c>
    </row>
    <row r="1276" customFormat="false" ht="12.8" hidden="false" customHeight="false" outlineLevel="0" collapsed="false">
      <c r="A1276" s="43" t="s">
        <v>141</v>
      </c>
      <c r="B1276" s="40" t="n">
        <v>84.7942778751</v>
      </c>
      <c r="C1276" s="40" t="n">
        <v>55.5686503735</v>
      </c>
    </row>
    <row r="1277" customFormat="false" ht="12.8" hidden="false" customHeight="false" outlineLevel="0" collapsed="false">
      <c r="A1277" s="43" t="s">
        <v>141</v>
      </c>
      <c r="B1277" s="40" t="n">
        <v>55.6629587449</v>
      </c>
      <c r="C1277" s="40" t="n">
        <v>83.3564796243</v>
      </c>
    </row>
    <row r="1278" customFormat="false" ht="12.8" hidden="false" customHeight="false" outlineLevel="0" collapsed="false">
      <c r="A1278" s="43" t="s">
        <v>141</v>
      </c>
      <c r="B1278" s="40" t="n">
        <v>50.4922475132</v>
      </c>
      <c r="C1278" s="40" t="n">
        <v>78.997532065</v>
      </c>
    </row>
    <row r="1279" customFormat="false" ht="12.8" hidden="false" customHeight="false" outlineLevel="0" collapsed="false">
      <c r="A1279" s="43" t="s">
        <v>141</v>
      </c>
      <c r="B1279" s="40" t="n">
        <v>51.4671011416</v>
      </c>
      <c r="C1279" s="40" t="n">
        <v>79.2018445773</v>
      </c>
    </row>
    <row r="1280" customFormat="false" ht="12.8" hidden="false" customHeight="false" outlineLevel="0" collapsed="false">
      <c r="A1280" s="43" t="s">
        <v>142</v>
      </c>
      <c r="B1280" s="40" t="n">
        <v>51.2038911373</v>
      </c>
      <c r="C1280" s="40" t="n">
        <v>83.3397766053</v>
      </c>
    </row>
    <row r="1281" customFormat="false" ht="12.8" hidden="false" customHeight="false" outlineLevel="0" collapsed="false">
      <c r="A1281" s="43" t="s">
        <v>142</v>
      </c>
      <c r="B1281" s="40" t="n">
        <v>58.9744699018</v>
      </c>
      <c r="C1281" s="40" t="n">
        <v>85.499817612</v>
      </c>
    </row>
    <row r="1282" customFormat="false" ht="12.8" hidden="false" customHeight="false" outlineLevel="0" collapsed="false">
      <c r="A1282" s="43" t="s">
        <v>142</v>
      </c>
      <c r="B1282" s="40" t="n">
        <v>51.8720726696</v>
      </c>
      <c r="C1282" s="40" t="n">
        <v>85.8297376348</v>
      </c>
    </row>
    <row r="1283" customFormat="false" ht="12.8" hidden="false" customHeight="false" outlineLevel="0" collapsed="false">
      <c r="A1283" s="43" t="s">
        <v>142</v>
      </c>
      <c r="B1283" s="40" t="n">
        <v>48.1799307865</v>
      </c>
      <c r="C1283" s="40" t="n">
        <v>85.0451167372</v>
      </c>
    </row>
    <row r="1284" customFormat="false" ht="12.8" hidden="false" customHeight="false" outlineLevel="0" collapsed="false">
      <c r="A1284" s="43" t="s">
        <v>142</v>
      </c>
      <c r="B1284" s="40" t="n">
        <v>41.6832004024</v>
      </c>
      <c r="C1284" s="40" t="n">
        <v>84.0179406019</v>
      </c>
    </row>
    <row r="1285" customFormat="false" ht="12.8" hidden="false" customHeight="false" outlineLevel="0" collapsed="false">
      <c r="A1285" s="43" t="s">
        <v>142</v>
      </c>
      <c r="B1285" s="40" t="n">
        <v>37.8904155015</v>
      </c>
      <c r="C1285" s="40" t="n">
        <v>82.5674929978</v>
      </c>
    </row>
    <row r="1286" customFormat="false" ht="12.8" hidden="false" customHeight="false" outlineLevel="0" collapsed="false">
      <c r="A1286" s="43" t="s">
        <v>142</v>
      </c>
      <c r="B1286" s="40" t="n">
        <v>39.5489736947</v>
      </c>
      <c r="C1286" s="40" t="n">
        <v>80.812601774</v>
      </c>
    </row>
    <row r="1287" customFormat="false" ht="12.8" hidden="false" customHeight="false" outlineLevel="0" collapsed="false">
      <c r="A1287" s="43" t="s">
        <v>142</v>
      </c>
      <c r="B1287" s="40" t="n">
        <v>39.6495738769</v>
      </c>
      <c r="C1287" s="40" t="n">
        <v>82.6645338713</v>
      </c>
    </row>
    <row r="1288" customFormat="false" ht="12.8" hidden="false" customHeight="false" outlineLevel="0" collapsed="false">
      <c r="A1288" s="43" t="s">
        <v>142</v>
      </c>
      <c r="B1288" s="40" t="n">
        <v>34.7505970472</v>
      </c>
      <c r="C1288" s="40" t="n">
        <v>80.0110909897</v>
      </c>
    </row>
    <row r="1289" customFormat="false" ht="12.8" hidden="false" customHeight="false" outlineLevel="0" collapsed="false">
      <c r="A1289" s="43" t="s">
        <v>142</v>
      </c>
      <c r="B1289" s="40" t="n">
        <v>27.560835291</v>
      </c>
      <c r="C1289" s="40" t="n">
        <v>72.8478255927</v>
      </c>
    </row>
    <row r="1290" customFormat="false" ht="12.8" hidden="false" customHeight="false" outlineLevel="0" collapsed="false">
      <c r="A1290" s="43" t="s">
        <v>142</v>
      </c>
      <c r="B1290" s="40" t="n">
        <v>24.6355399754</v>
      </c>
      <c r="C1290" s="40" t="n">
        <v>71.6107148256</v>
      </c>
    </row>
    <row r="1291" customFormat="false" ht="12.8" hidden="false" customHeight="false" outlineLevel="0" collapsed="false">
      <c r="A1291" s="43" t="s">
        <v>142</v>
      </c>
      <c r="B1291" s="40" t="n">
        <v>20.9594648125</v>
      </c>
      <c r="C1291" s="40" t="n">
        <v>66.0414983826</v>
      </c>
    </row>
    <row r="1292" customFormat="false" ht="12.8" hidden="false" customHeight="false" outlineLevel="0" collapsed="false">
      <c r="A1292" s="43" t="s">
        <v>142</v>
      </c>
      <c r="B1292" s="40" t="n">
        <v>20.6891490538</v>
      </c>
      <c r="C1292" s="40" t="n">
        <v>62.7213052064</v>
      </c>
    </row>
    <row r="1293" customFormat="false" ht="12.8" hidden="false" customHeight="false" outlineLevel="0" collapsed="false">
      <c r="A1293" s="43" t="s">
        <v>142</v>
      </c>
      <c r="B1293" s="40" t="n">
        <v>19.2882047369</v>
      </c>
      <c r="C1293" s="40" t="n">
        <v>62.0630593582</v>
      </c>
    </row>
    <row r="1294" customFormat="false" ht="12.8" hidden="false" customHeight="false" outlineLevel="0" collapsed="false">
      <c r="A1294" s="43" t="s">
        <v>142</v>
      </c>
      <c r="B1294" s="40" t="n">
        <v>20.0245005746</v>
      </c>
      <c r="C1294" s="40" t="n">
        <v>61.3426238695</v>
      </c>
    </row>
    <row r="1295" customFormat="false" ht="12.8" hidden="false" customHeight="false" outlineLevel="0" collapsed="false">
      <c r="A1295" s="43" t="s">
        <v>142</v>
      </c>
      <c r="B1295" s="40" t="n">
        <v>35.4695229971</v>
      </c>
      <c r="C1295" s="40" t="n">
        <v>43.1158849517</v>
      </c>
    </row>
    <row r="1296" customFormat="false" ht="12.8" hidden="false" customHeight="false" outlineLevel="0" collapsed="false">
      <c r="A1296" s="43" t="s">
        <v>142</v>
      </c>
      <c r="B1296" s="40" t="n">
        <v>36.8943276507</v>
      </c>
      <c r="C1296" s="40" t="n">
        <v>47.7065559687</v>
      </c>
    </row>
    <row r="1297" customFormat="false" ht="12.8" hidden="false" customHeight="false" outlineLevel="0" collapsed="false">
      <c r="A1297" s="43" t="s">
        <v>142</v>
      </c>
      <c r="B1297" s="40" t="n">
        <v>39.0555497751</v>
      </c>
      <c r="C1297" s="40" t="n">
        <v>55.5469737131</v>
      </c>
    </row>
    <row r="1298" customFormat="false" ht="12.8" hidden="false" customHeight="false" outlineLevel="0" collapsed="false">
      <c r="A1298" s="43" t="s">
        <v>142</v>
      </c>
      <c r="B1298" s="40" t="n">
        <v>46.9570801494</v>
      </c>
      <c r="C1298" s="40" t="n">
        <v>65.2404073935</v>
      </c>
    </row>
    <row r="1299" customFormat="false" ht="12.8" hidden="false" customHeight="false" outlineLevel="0" collapsed="false">
      <c r="A1299" s="43" t="s">
        <v>142</v>
      </c>
      <c r="B1299" s="40" t="n">
        <v>37.3104527352</v>
      </c>
      <c r="C1299" s="40" t="n">
        <v>45.2587508999</v>
      </c>
    </row>
    <row r="1300" customFormat="false" ht="12.8" hidden="false" customHeight="false" outlineLevel="0" collapsed="false">
      <c r="A1300" s="43" t="s">
        <v>142</v>
      </c>
      <c r="B1300" s="40" t="n">
        <v>40.0096720019</v>
      </c>
      <c r="C1300" s="40" t="n">
        <v>60.9865825077</v>
      </c>
    </row>
    <row r="1301" customFormat="false" ht="12.8" hidden="false" customHeight="false" outlineLevel="0" collapsed="false">
      <c r="A1301" s="43" t="s">
        <v>142</v>
      </c>
      <c r="B1301" s="40" t="n">
        <v>48.0143866846</v>
      </c>
      <c r="C1301" s="40" t="n">
        <v>65.7128195934</v>
      </c>
    </row>
    <row r="1302" customFormat="false" ht="12.8" hidden="false" customHeight="false" outlineLevel="0" collapsed="false">
      <c r="A1302" s="43" t="s">
        <v>142</v>
      </c>
      <c r="B1302" s="40" t="n">
        <v>53.7037759268</v>
      </c>
      <c r="C1302" s="40" t="n">
        <v>66.3894820363</v>
      </c>
    </row>
    <row r="1303" customFormat="false" ht="12.8" hidden="false" customHeight="false" outlineLevel="0" collapsed="false">
      <c r="A1303" s="43" t="s">
        <v>142</v>
      </c>
      <c r="B1303" s="40" t="n">
        <v>63.0674998921</v>
      </c>
      <c r="C1303" s="40" t="n">
        <v>64.0350004581</v>
      </c>
    </row>
    <row r="1304" customFormat="false" ht="12.8" hidden="false" customHeight="false" outlineLevel="0" collapsed="false">
      <c r="A1304" s="43" t="s">
        <v>142</v>
      </c>
      <c r="B1304" s="40" t="n">
        <v>62.0480325076</v>
      </c>
      <c r="C1304" s="40" t="n">
        <v>63.8458632494</v>
      </c>
    </row>
    <row r="1305" customFormat="false" ht="12.8" hidden="false" customHeight="false" outlineLevel="0" collapsed="false">
      <c r="A1305" s="43" t="s">
        <v>142</v>
      </c>
      <c r="B1305" s="40" t="n">
        <v>59.8399667124</v>
      </c>
      <c r="C1305" s="40" t="n">
        <v>64.4767644437</v>
      </c>
    </row>
    <row r="1306" customFormat="false" ht="12.8" hidden="false" customHeight="false" outlineLevel="0" collapsed="false">
      <c r="A1306" s="43" t="s">
        <v>142</v>
      </c>
      <c r="B1306" s="40" t="n">
        <v>55.1609418175</v>
      </c>
      <c r="C1306" s="40" t="n">
        <v>65.2373081694</v>
      </c>
    </row>
    <row r="1307" customFormat="false" ht="12.8" hidden="false" customHeight="false" outlineLevel="0" collapsed="false">
      <c r="A1307" s="43" t="s">
        <v>142</v>
      </c>
      <c r="B1307" s="40" t="n">
        <v>61.2797865792</v>
      </c>
      <c r="C1307" s="40" t="n">
        <v>65.766402504</v>
      </c>
    </row>
    <row r="1308" customFormat="false" ht="12.8" hidden="false" customHeight="false" outlineLevel="0" collapsed="false">
      <c r="A1308" s="43" t="s">
        <v>142</v>
      </c>
      <c r="B1308" s="40" t="n">
        <v>60.8349175348</v>
      </c>
      <c r="C1308" s="40" t="n">
        <v>64.6037697063</v>
      </c>
    </row>
    <row r="1309" customFormat="false" ht="12.8" hidden="false" customHeight="false" outlineLevel="0" collapsed="false">
      <c r="A1309" s="43" t="s">
        <v>142</v>
      </c>
      <c r="B1309" s="40" t="n">
        <v>61.5205906458</v>
      </c>
      <c r="C1309" s="40" t="n">
        <v>64.7918550418</v>
      </c>
    </row>
    <row r="1310" customFormat="false" ht="12.8" hidden="false" customHeight="false" outlineLevel="0" collapsed="false">
      <c r="A1310" s="43" t="s">
        <v>142</v>
      </c>
      <c r="B1310" s="40" t="n">
        <v>36.916543863</v>
      </c>
      <c r="C1310" s="40" t="n">
        <v>41.0952474383</v>
      </c>
    </row>
    <row r="1311" customFormat="false" ht="12.8" hidden="false" customHeight="false" outlineLevel="0" collapsed="false">
      <c r="A1311" s="43" t="s">
        <v>142</v>
      </c>
      <c r="B1311" s="40" t="n">
        <v>38.5021996714</v>
      </c>
      <c r="C1311" s="40" t="n">
        <v>41.5671556174</v>
      </c>
    </row>
    <row r="1312" customFormat="false" ht="12.8" hidden="false" customHeight="false" outlineLevel="0" collapsed="false">
      <c r="A1312" s="43" t="s">
        <v>142</v>
      </c>
      <c r="B1312" s="40" t="n">
        <v>48.6643707344</v>
      </c>
      <c r="C1312" s="40" t="n">
        <v>30.6806668519</v>
      </c>
    </row>
    <row r="1313" customFormat="false" ht="12.8" hidden="false" customHeight="false" outlineLevel="0" collapsed="false">
      <c r="A1313" s="43" t="s">
        <v>142</v>
      </c>
      <c r="B1313" s="40" t="n">
        <v>50.2852524042</v>
      </c>
      <c r="C1313" s="40" t="n">
        <v>30.3379221051</v>
      </c>
    </row>
    <row r="1314" customFormat="false" ht="12.8" hidden="false" customHeight="false" outlineLevel="0" collapsed="false">
      <c r="A1314" s="43" t="s">
        <v>142</v>
      </c>
      <c r="B1314" s="40" t="n">
        <v>42.276332666</v>
      </c>
      <c r="C1314" s="40" t="n">
        <v>34.5276361236</v>
      </c>
    </row>
    <row r="1315" customFormat="false" ht="12.8" hidden="false" customHeight="false" outlineLevel="0" collapsed="false">
      <c r="A1315" s="43" t="s">
        <v>142</v>
      </c>
      <c r="B1315" s="40" t="n">
        <v>54.0317756204</v>
      </c>
      <c r="C1315" s="40" t="n">
        <v>29.6723483149</v>
      </c>
    </row>
    <row r="1316" customFormat="false" ht="12.8" hidden="false" customHeight="false" outlineLevel="0" collapsed="false">
      <c r="A1316" s="43" t="s">
        <v>142</v>
      </c>
      <c r="B1316" s="40" t="n">
        <v>37.3293552552</v>
      </c>
      <c r="C1316" s="40" t="n">
        <v>39.6020423074</v>
      </c>
    </row>
    <row r="1317" customFormat="false" ht="12.8" hidden="false" customHeight="false" outlineLevel="0" collapsed="false">
      <c r="A1317" s="43" t="s">
        <v>142</v>
      </c>
      <c r="B1317" s="40" t="n">
        <v>41.389522551</v>
      </c>
      <c r="C1317" s="40" t="n">
        <v>37.2960562328</v>
      </c>
    </row>
    <row r="1318" customFormat="false" ht="12.8" hidden="false" customHeight="false" outlineLevel="0" collapsed="false">
      <c r="A1318" s="43" t="s">
        <v>142</v>
      </c>
      <c r="B1318" s="40" t="n">
        <v>40.0746666572</v>
      </c>
      <c r="C1318" s="40" t="n">
        <v>34.6236852027</v>
      </c>
    </row>
    <row r="1319" customFormat="false" ht="12.8" hidden="false" customHeight="false" outlineLevel="0" collapsed="false">
      <c r="A1319" s="43" t="s">
        <v>142</v>
      </c>
      <c r="B1319" s="40" t="n">
        <v>35.3496806211</v>
      </c>
      <c r="C1319" s="40" t="n">
        <v>47.1410731332</v>
      </c>
    </row>
    <row r="1320" customFormat="false" ht="12.8" hidden="false" customHeight="false" outlineLevel="0" collapsed="false">
      <c r="A1320" s="43" t="s">
        <v>142</v>
      </c>
      <c r="B1320" s="40" t="n">
        <v>34.7637004189</v>
      </c>
      <c r="C1320" s="40" t="n">
        <v>47.6247999245</v>
      </c>
    </row>
    <row r="1321" customFormat="false" ht="12.8" hidden="false" customHeight="false" outlineLevel="0" collapsed="false">
      <c r="A1321" s="43" t="s">
        <v>142</v>
      </c>
      <c r="B1321" s="40" t="n">
        <v>37.0266294472</v>
      </c>
      <c r="C1321" s="40" t="n">
        <v>44.4622930512</v>
      </c>
    </row>
    <row r="1322" customFormat="false" ht="12.8" hidden="false" customHeight="false" outlineLevel="0" collapsed="false">
      <c r="A1322" s="43" t="s">
        <v>142</v>
      </c>
      <c r="B1322" s="40" t="n">
        <v>36.4555695327</v>
      </c>
      <c r="C1322" s="40" t="n">
        <v>40.791843032</v>
      </c>
    </row>
    <row r="1323" customFormat="false" ht="12.8" hidden="false" customHeight="false" outlineLevel="0" collapsed="false">
      <c r="A1323" s="43" t="s">
        <v>142</v>
      </c>
      <c r="B1323" s="40" t="n">
        <v>35.5376642131</v>
      </c>
      <c r="C1323" s="40" t="n">
        <v>48.7293868661</v>
      </c>
    </row>
    <row r="1324" customFormat="false" ht="12.8" hidden="false" customHeight="false" outlineLevel="0" collapsed="false">
      <c r="A1324" s="43" t="s">
        <v>142</v>
      </c>
      <c r="B1324" s="40" t="n">
        <v>20.4089478892</v>
      </c>
      <c r="C1324" s="40" t="n">
        <v>32.2030304205</v>
      </c>
    </row>
    <row r="1325" customFormat="false" ht="12.8" hidden="false" customHeight="false" outlineLevel="0" collapsed="false">
      <c r="A1325" s="43" t="s">
        <v>142</v>
      </c>
      <c r="B1325" s="40" t="n">
        <v>23.4957104659</v>
      </c>
      <c r="C1325" s="40" t="n">
        <v>25.3224681542</v>
      </c>
    </row>
    <row r="1326" customFormat="false" ht="12.8" hidden="false" customHeight="false" outlineLevel="0" collapsed="false">
      <c r="A1326" s="43" t="s">
        <v>142</v>
      </c>
      <c r="B1326" s="40" t="n">
        <v>29.5575433634</v>
      </c>
      <c r="C1326" s="40" t="n">
        <v>21.3647774591</v>
      </c>
    </row>
    <row r="1327" customFormat="false" ht="12.8" hidden="false" customHeight="false" outlineLevel="0" collapsed="false">
      <c r="A1327" s="43" t="s">
        <v>142</v>
      </c>
      <c r="B1327" s="40" t="n">
        <v>33.0082339121</v>
      </c>
      <c r="C1327" s="40" t="n">
        <v>15.9850714584</v>
      </c>
    </row>
    <row r="1328" customFormat="false" ht="12.8" hidden="false" customHeight="false" outlineLevel="0" collapsed="false">
      <c r="A1328" s="43" t="s">
        <v>142</v>
      </c>
      <c r="B1328" s="40" t="n">
        <v>53.9803991821</v>
      </c>
      <c r="C1328" s="40" t="n">
        <v>29.3509867092</v>
      </c>
    </row>
    <row r="1329" customFormat="false" ht="12.8" hidden="false" customHeight="false" outlineLevel="0" collapsed="false">
      <c r="A1329" s="43" t="s">
        <v>142</v>
      </c>
      <c r="B1329" s="40" t="n">
        <v>52.2343086004</v>
      </c>
      <c r="C1329" s="40" t="n">
        <v>29.7116729865</v>
      </c>
    </row>
    <row r="1330" customFormat="false" ht="12.8" hidden="false" customHeight="false" outlineLevel="0" collapsed="false">
      <c r="A1330" s="43" t="s">
        <v>142</v>
      </c>
      <c r="B1330" s="40" t="n">
        <v>59.5030766063</v>
      </c>
      <c r="C1330" s="40" t="n">
        <v>30.6696739448</v>
      </c>
    </row>
    <row r="1331" customFormat="false" ht="12.8" hidden="false" customHeight="false" outlineLevel="0" collapsed="false">
      <c r="A1331" s="43" t="s">
        <v>142</v>
      </c>
      <c r="B1331" s="40" t="n">
        <v>41.1637810689</v>
      </c>
      <c r="C1331" s="40" t="n">
        <v>34.3157582514</v>
      </c>
    </row>
    <row r="1332" customFormat="false" ht="12.8" hidden="false" customHeight="false" outlineLevel="0" collapsed="false">
      <c r="A1332" s="43" t="s">
        <v>142</v>
      </c>
      <c r="B1332" s="40" t="n">
        <v>48.9930401201</v>
      </c>
      <c r="C1332" s="40" t="n">
        <v>32.0303588363</v>
      </c>
    </row>
    <row r="1333" customFormat="false" ht="12.8" hidden="false" customHeight="false" outlineLevel="0" collapsed="false">
      <c r="A1333" s="43" t="s">
        <v>142</v>
      </c>
      <c r="B1333" s="40" t="n">
        <v>59.2692803248</v>
      </c>
      <c r="C1333" s="40" t="n">
        <v>29.6407017654</v>
      </c>
    </row>
    <row r="1334" customFormat="false" ht="12.8" hidden="false" customHeight="false" outlineLevel="0" collapsed="false">
      <c r="A1334" s="43" t="s">
        <v>142</v>
      </c>
      <c r="B1334" s="40" t="n">
        <v>45.4691770035</v>
      </c>
      <c r="C1334" s="40" t="n">
        <v>33.8311927323</v>
      </c>
    </row>
    <row r="1335" customFormat="false" ht="12.8" hidden="false" customHeight="false" outlineLevel="0" collapsed="false">
      <c r="A1335" s="43" t="s">
        <v>142</v>
      </c>
      <c r="B1335" s="40" t="n">
        <v>62.6912665406</v>
      </c>
      <c r="C1335" s="40" t="n">
        <v>30.2903738312</v>
      </c>
    </row>
    <row r="1336" customFormat="false" ht="12.8" hidden="false" customHeight="false" outlineLevel="0" collapsed="false">
      <c r="A1336" s="43" t="s">
        <v>142</v>
      </c>
      <c r="B1336" s="40" t="n">
        <v>73.4286708654</v>
      </c>
      <c r="C1336" s="40" t="n">
        <v>48.5778551303</v>
      </c>
    </row>
    <row r="1337" customFormat="false" ht="12.8" hidden="false" customHeight="false" outlineLevel="0" collapsed="false">
      <c r="A1337" s="43" t="s">
        <v>142</v>
      </c>
      <c r="B1337" s="40" t="n">
        <v>70.846426107</v>
      </c>
      <c r="C1337" s="40" t="n">
        <v>52.282253331</v>
      </c>
    </row>
    <row r="1338" customFormat="false" ht="12.8" hidden="false" customHeight="false" outlineLevel="0" collapsed="false">
      <c r="A1338" s="43" t="s">
        <v>142</v>
      </c>
      <c r="B1338" s="40" t="n">
        <v>71.5390198495</v>
      </c>
      <c r="C1338" s="40" t="n">
        <v>45.5218061588</v>
      </c>
    </row>
    <row r="1339" customFormat="false" ht="12.8" hidden="false" customHeight="false" outlineLevel="0" collapsed="false">
      <c r="A1339" s="43" t="s">
        <v>142</v>
      </c>
      <c r="B1339" s="40" t="n">
        <v>67.6208658884</v>
      </c>
      <c r="C1339" s="40" t="n">
        <v>38.0065584658</v>
      </c>
    </row>
    <row r="1340" customFormat="false" ht="12.8" hidden="false" customHeight="false" outlineLevel="0" collapsed="false">
      <c r="A1340" s="43" t="s">
        <v>142</v>
      </c>
      <c r="B1340" s="40" t="n">
        <v>72.4709525633</v>
      </c>
      <c r="C1340" s="40" t="n">
        <v>51.1221348241</v>
      </c>
    </row>
    <row r="1341" customFormat="false" ht="12.8" hidden="false" customHeight="false" outlineLevel="0" collapsed="false">
      <c r="A1341" s="43" t="s">
        <v>142</v>
      </c>
      <c r="B1341" s="40" t="n">
        <v>64.8122375621</v>
      </c>
      <c r="C1341" s="40" t="n">
        <v>62.8109155873</v>
      </c>
    </row>
    <row r="1342" customFormat="false" ht="12.8" hidden="false" customHeight="false" outlineLevel="0" collapsed="false">
      <c r="A1342" s="43" t="s">
        <v>142</v>
      </c>
      <c r="B1342" s="40" t="n">
        <v>60.8536798727</v>
      </c>
      <c r="C1342" s="40" t="n">
        <v>65.4991470327</v>
      </c>
    </row>
    <row r="1343" customFormat="false" ht="12.8" hidden="false" customHeight="false" outlineLevel="0" collapsed="false">
      <c r="A1343" s="43" t="s">
        <v>142</v>
      </c>
      <c r="B1343" s="40" t="n">
        <v>67.7894961571</v>
      </c>
      <c r="C1343" s="40" t="n">
        <v>61.3637015467</v>
      </c>
    </row>
    <row r="1344" customFormat="false" ht="12.8" hidden="false" customHeight="false" outlineLevel="0" collapsed="false">
      <c r="A1344" s="43" t="s">
        <v>142</v>
      </c>
      <c r="B1344" s="40" t="n">
        <v>41.6095572691</v>
      </c>
      <c r="C1344" s="40" t="n">
        <v>83.8486865559</v>
      </c>
    </row>
    <row r="1345" customFormat="false" ht="12.8" hidden="false" customHeight="false" outlineLevel="0" collapsed="false">
      <c r="A1345" s="43" t="s">
        <v>142</v>
      </c>
      <c r="B1345" s="40" t="n">
        <v>53.0030253202</v>
      </c>
      <c r="C1345" s="40" t="n">
        <v>84.6747986012</v>
      </c>
    </row>
    <row r="1346" customFormat="false" ht="12.8" hidden="false" customHeight="false" outlineLevel="0" collapsed="false">
      <c r="A1346" s="43" t="s">
        <v>142</v>
      </c>
      <c r="B1346" s="40" t="n">
        <v>54.7141710591</v>
      </c>
      <c r="C1346" s="40" t="n">
        <v>84.0431280734</v>
      </c>
    </row>
    <row r="1347" customFormat="false" ht="12.8" hidden="false" customHeight="false" outlineLevel="0" collapsed="false">
      <c r="A1347" s="43" t="s">
        <v>142</v>
      </c>
      <c r="B1347" s="40" t="n">
        <v>44.2916687157</v>
      </c>
      <c r="C1347" s="40" t="n">
        <v>82.9094412144</v>
      </c>
    </row>
    <row r="1348" customFormat="false" ht="12.8" hidden="false" customHeight="false" outlineLevel="0" collapsed="false">
      <c r="A1348" s="43" t="s">
        <v>142</v>
      </c>
      <c r="B1348" s="40" t="n">
        <v>49.1917219555</v>
      </c>
      <c r="C1348" s="40" t="n">
        <v>85.8762291224</v>
      </c>
    </row>
    <row r="1349" customFormat="false" ht="12.8" hidden="false" customHeight="false" outlineLevel="0" collapsed="false">
      <c r="A1349" s="43" t="s">
        <v>142</v>
      </c>
      <c r="B1349" s="40" t="n">
        <v>53.1013817819</v>
      </c>
      <c r="C1349" s="40" t="n">
        <v>84.5476586881</v>
      </c>
    </row>
    <row r="1350" customFormat="false" ht="12.8" hidden="false" customHeight="false" outlineLevel="0" collapsed="false">
      <c r="A1350" s="43" t="s">
        <v>142</v>
      </c>
      <c r="B1350" s="40" t="n">
        <v>51.599848153</v>
      </c>
      <c r="C1350" s="40" t="n">
        <v>84.8198214898</v>
      </c>
    </row>
    <row r="1351" customFormat="false" ht="12.8" hidden="false" customHeight="false" outlineLevel="0" collapsed="false">
      <c r="A1351" s="43" t="s">
        <v>142</v>
      </c>
      <c r="B1351" s="40" t="n">
        <v>54.3797219484</v>
      </c>
      <c r="C1351" s="40" t="n">
        <v>84.2403555494</v>
      </c>
    </row>
    <row r="1352" customFormat="false" ht="12.8" hidden="false" customHeight="false" outlineLevel="0" collapsed="false">
      <c r="A1352" s="43" t="s">
        <v>142</v>
      </c>
      <c r="B1352" s="40" t="n">
        <v>46.4807681047</v>
      </c>
      <c r="C1352" s="40" t="n">
        <v>83.518211666</v>
      </c>
    </row>
    <row r="1353" customFormat="false" ht="12.8" hidden="false" customHeight="false" outlineLevel="0" collapsed="false">
      <c r="A1353" s="43" t="s">
        <v>142</v>
      </c>
      <c r="B1353" s="40" t="n">
        <v>53.174656268</v>
      </c>
      <c r="C1353" s="40" t="n">
        <v>84.2605679876</v>
      </c>
    </row>
    <row r="1354" customFormat="false" ht="12.8" hidden="false" customHeight="false" outlineLevel="0" collapsed="false">
      <c r="A1354" s="43" t="s">
        <v>142</v>
      </c>
      <c r="B1354" s="40" t="n">
        <v>45.272002941</v>
      </c>
      <c r="C1354" s="40" t="n">
        <v>85.2370794195</v>
      </c>
    </row>
    <row r="1355" customFormat="false" ht="12.8" hidden="false" customHeight="false" outlineLevel="0" collapsed="false">
      <c r="A1355" s="43" t="s">
        <v>142</v>
      </c>
      <c r="B1355" s="40" t="n">
        <v>36.03340215</v>
      </c>
      <c r="C1355" s="40" t="n">
        <v>53.371687755</v>
      </c>
    </row>
    <row r="1356" customFormat="false" ht="12.8" hidden="false" customHeight="false" outlineLevel="0" collapsed="false">
      <c r="A1356" s="43" t="s">
        <v>142</v>
      </c>
      <c r="B1356" s="40" t="n">
        <v>28.2711941653</v>
      </c>
      <c r="C1356" s="40" t="n">
        <v>72.840231257</v>
      </c>
    </row>
    <row r="1357" customFormat="false" ht="12.8" hidden="false" customHeight="false" outlineLevel="0" collapsed="false">
      <c r="A1357" s="43" t="s">
        <v>142</v>
      </c>
      <c r="B1357" s="40" t="n">
        <v>25.0548060847</v>
      </c>
      <c r="C1357" s="40" t="n">
        <v>71.5485979221</v>
      </c>
    </row>
    <row r="1358" customFormat="false" ht="12.8" hidden="false" customHeight="false" outlineLevel="0" collapsed="false">
      <c r="A1358" s="43" t="s">
        <v>142</v>
      </c>
      <c r="B1358" s="40" t="n">
        <v>64.7588870014</v>
      </c>
      <c r="C1358" s="40" t="n">
        <v>82.3152236405</v>
      </c>
    </row>
    <row r="1359" customFormat="false" ht="12.8" hidden="false" customHeight="false" outlineLevel="0" collapsed="false">
      <c r="A1359" s="43" t="s">
        <v>142</v>
      </c>
      <c r="B1359" s="40" t="n">
        <v>63.1445274767</v>
      </c>
      <c r="C1359" s="40" t="n">
        <v>85.2366963264</v>
      </c>
    </row>
    <row r="1360" customFormat="false" ht="12.8" hidden="false" customHeight="false" outlineLevel="0" collapsed="false">
      <c r="A1360" s="43" t="s">
        <v>142</v>
      </c>
      <c r="B1360" s="40" t="n">
        <v>50.4246786898</v>
      </c>
      <c r="C1360" s="40" t="n">
        <v>85.1747475891</v>
      </c>
    </row>
    <row r="1361" customFormat="false" ht="12.8" hidden="false" customHeight="false" outlineLevel="0" collapsed="false">
      <c r="A1361" s="43" t="s">
        <v>142</v>
      </c>
      <c r="B1361" s="40" t="n">
        <v>70.6449962629</v>
      </c>
      <c r="C1361" s="40" t="n">
        <v>82.4309187567</v>
      </c>
    </row>
    <row r="1362" customFormat="false" ht="12.8" hidden="false" customHeight="false" outlineLevel="0" collapsed="false">
      <c r="A1362" s="43" t="s">
        <v>142</v>
      </c>
      <c r="B1362" s="40" t="n">
        <v>63.1490490834</v>
      </c>
      <c r="C1362" s="40" t="n">
        <v>83.9468553485</v>
      </c>
    </row>
    <row r="1363" customFormat="false" ht="12.8" hidden="false" customHeight="false" outlineLevel="0" collapsed="false">
      <c r="A1363" s="43" t="s">
        <v>142</v>
      </c>
      <c r="B1363" s="40" t="n">
        <v>62.8240245172</v>
      </c>
      <c r="C1363" s="40" t="n">
        <v>84.9661859507</v>
      </c>
    </row>
    <row r="1364" customFormat="false" ht="12.8" hidden="false" customHeight="false" outlineLevel="0" collapsed="false">
      <c r="A1364" s="43" t="s">
        <v>142</v>
      </c>
      <c r="B1364" s="40" t="n">
        <v>70.236869515</v>
      </c>
      <c r="C1364" s="40" t="n">
        <v>82.1711510621</v>
      </c>
    </row>
    <row r="1365" customFormat="false" ht="12.8" hidden="false" customHeight="false" outlineLevel="0" collapsed="false">
      <c r="A1365" s="43" t="s">
        <v>142</v>
      </c>
      <c r="B1365" s="40" t="n">
        <v>70.0427352449</v>
      </c>
      <c r="C1365" s="40" t="n">
        <v>80.3850213547</v>
      </c>
    </row>
    <row r="1366" customFormat="false" ht="12.8" hidden="false" customHeight="false" outlineLevel="0" collapsed="false">
      <c r="A1366" s="43" t="s">
        <v>142</v>
      </c>
      <c r="B1366" s="40" t="n">
        <v>72.5706234458</v>
      </c>
      <c r="C1366" s="40" t="n">
        <v>80.9712184346</v>
      </c>
    </row>
    <row r="1367" customFormat="false" ht="12.8" hidden="false" customHeight="false" outlineLevel="0" collapsed="false">
      <c r="A1367" s="43" t="s">
        <v>142</v>
      </c>
      <c r="B1367" s="40" t="n">
        <v>75.1307160373</v>
      </c>
      <c r="C1367" s="40" t="n">
        <v>79.9840931403</v>
      </c>
    </row>
    <row r="1368" customFormat="false" ht="12.8" hidden="false" customHeight="false" outlineLevel="0" collapsed="false">
      <c r="A1368" s="43" t="s">
        <v>142</v>
      </c>
      <c r="B1368" s="40" t="n">
        <v>83.2939057345</v>
      </c>
      <c r="C1368" s="40" t="n">
        <v>70.7784317876</v>
      </c>
    </row>
    <row r="1369" customFormat="false" ht="12.8" hidden="false" customHeight="false" outlineLevel="0" collapsed="false">
      <c r="A1369" s="43" t="s">
        <v>142</v>
      </c>
      <c r="B1369" s="40" t="n">
        <v>79.6642622775</v>
      </c>
      <c r="C1369" s="40" t="n">
        <v>73.9323097157</v>
      </c>
    </row>
    <row r="1370" customFormat="false" ht="12.8" hidden="false" customHeight="false" outlineLevel="0" collapsed="false">
      <c r="A1370" s="43" t="s">
        <v>142</v>
      </c>
      <c r="B1370" s="40" t="n">
        <v>88.4321025254</v>
      </c>
      <c r="C1370" s="40" t="n">
        <v>64.6242470023</v>
      </c>
    </row>
    <row r="1371" customFormat="false" ht="12.8" hidden="false" customHeight="false" outlineLevel="0" collapsed="false">
      <c r="A1371" s="43" t="s">
        <v>142</v>
      </c>
      <c r="B1371" s="40" t="n">
        <v>89.1155590082</v>
      </c>
      <c r="C1371" s="40" t="n">
        <v>64.0015066388</v>
      </c>
    </row>
    <row r="1372" customFormat="false" ht="12.8" hidden="false" customHeight="false" outlineLevel="0" collapsed="false">
      <c r="A1372" s="43" t="s">
        <v>142</v>
      </c>
      <c r="B1372" s="40" t="n">
        <v>89.0921976305</v>
      </c>
      <c r="C1372" s="40" t="n">
        <v>57.768193047</v>
      </c>
    </row>
    <row r="1373" customFormat="false" ht="12.8" hidden="false" customHeight="false" outlineLevel="0" collapsed="false">
      <c r="A1373" s="43" t="s">
        <v>142</v>
      </c>
      <c r="B1373" s="40" t="n">
        <v>91.7260057727</v>
      </c>
      <c r="C1373" s="40" t="n">
        <v>52.6233532573</v>
      </c>
    </row>
    <row r="1374" customFormat="false" ht="12.8" hidden="false" customHeight="false" outlineLevel="0" collapsed="false">
      <c r="A1374" s="43" t="s">
        <v>142</v>
      </c>
      <c r="B1374" s="40" t="n">
        <v>91.7355387598</v>
      </c>
      <c r="C1374" s="40" t="n">
        <v>48.9702108877</v>
      </c>
    </row>
    <row r="1375" customFormat="false" ht="12.8" hidden="false" customHeight="false" outlineLevel="0" collapsed="false">
      <c r="A1375" s="43" t="s">
        <v>142</v>
      </c>
      <c r="B1375" s="40" t="n">
        <v>91.5078881747</v>
      </c>
      <c r="C1375" s="40" t="n">
        <v>53.3126520851</v>
      </c>
    </row>
    <row r="1376" customFormat="false" ht="12.8" hidden="false" customHeight="false" outlineLevel="0" collapsed="false">
      <c r="A1376" s="43" t="s">
        <v>142</v>
      </c>
      <c r="B1376" s="40" t="n">
        <v>88.239001904</v>
      </c>
      <c r="C1376" s="40" t="n">
        <v>31.4774348786</v>
      </c>
    </row>
    <row r="1377" customFormat="false" ht="12.8" hidden="false" customHeight="false" outlineLevel="0" collapsed="false">
      <c r="A1377" s="43" t="s">
        <v>142</v>
      </c>
      <c r="B1377" s="40" t="n">
        <v>88.5305192041</v>
      </c>
      <c r="C1377" s="40" t="n">
        <v>30.4760310098</v>
      </c>
    </row>
    <row r="1378" customFormat="false" ht="12.8" hidden="false" customHeight="false" outlineLevel="0" collapsed="false">
      <c r="A1378" s="43" t="s">
        <v>142</v>
      </c>
      <c r="B1378" s="40" t="n">
        <v>55.3651603364</v>
      </c>
      <c r="C1378" s="40" t="n">
        <v>30.4458502777</v>
      </c>
    </row>
    <row r="1379" customFormat="false" ht="12.8" hidden="false" customHeight="false" outlineLevel="0" collapsed="false">
      <c r="A1379" s="43" t="s">
        <v>142</v>
      </c>
      <c r="B1379" s="40" t="n">
        <v>62.5602588694</v>
      </c>
      <c r="C1379" s="40" t="n">
        <v>30.4471356661</v>
      </c>
    </row>
    <row r="1380" customFormat="false" ht="12.8" hidden="false" customHeight="false" outlineLevel="0" collapsed="false">
      <c r="A1380" s="43" t="s">
        <v>142</v>
      </c>
      <c r="B1380" s="40" t="n">
        <v>58.0066691227</v>
      </c>
      <c r="C1380" s="40" t="n">
        <v>30.2537212987</v>
      </c>
    </row>
    <row r="1381" customFormat="false" ht="12.8" hidden="false" customHeight="false" outlineLevel="0" collapsed="false">
      <c r="A1381" s="43" t="s">
        <v>142</v>
      </c>
      <c r="B1381" s="40" t="n">
        <v>55.0671179917</v>
      </c>
      <c r="C1381" s="40" t="n">
        <v>29.0115351997</v>
      </c>
    </row>
    <row r="1382" customFormat="false" ht="12.8" hidden="false" customHeight="false" outlineLevel="0" collapsed="false">
      <c r="A1382" s="43" t="s">
        <v>142</v>
      </c>
      <c r="B1382" s="40" t="n">
        <v>61.6147759612</v>
      </c>
      <c r="C1382" s="40" t="n">
        <v>29.9943911942</v>
      </c>
    </row>
    <row r="1383" customFormat="false" ht="12.8" hidden="false" customHeight="false" outlineLevel="0" collapsed="false">
      <c r="A1383" s="43" t="s">
        <v>142</v>
      </c>
      <c r="B1383" s="40" t="n">
        <v>68.5431435378</v>
      </c>
      <c r="C1383" s="40" t="n">
        <v>35.6578321706</v>
      </c>
    </row>
    <row r="1384" customFormat="false" ht="12.8" hidden="false" customHeight="false" outlineLevel="0" collapsed="false">
      <c r="A1384" s="43" t="s">
        <v>142</v>
      </c>
      <c r="B1384" s="40" t="n">
        <v>77.7061096487</v>
      </c>
      <c r="C1384" s="40" t="n">
        <v>20.3042601852</v>
      </c>
    </row>
    <row r="1385" customFormat="false" ht="12.8" hidden="false" customHeight="false" outlineLevel="0" collapsed="false">
      <c r="A1385" s="43" t="s">
        <v>142</v>
      </c>
      <c r="B1385" s="40" t="n">
        <v>68.4530459999</v>
      </c>
      <c r="C1385" s="40" t="n">
        <v>13.0355285908</v>
      </c>
    </row>
    <row r="1386" customFormat="false" ht="12.8" hidden="false" customHeight="false" outlineLevel="0" collapsed="false">
      <c r="A1386" s="43" t="s">
        <v>142</v>
      </c>
      <c r="B1386" s="40" t="n">
        <v>68.2572064402</v>
      </c>
      <c r="C1386" s="40" t="n">
        <v>12.3846391542</v>
      </c>
    </row>
    <row r="1387" customFormat="false" ht="12.8" hidden="false" customHeight="false" outlineLevel="0" collapsed="false">
      <c r="A1387" s="43" t="s">
        <v>142</v>
      </c>
      <c r="B1387" s="40" t="n">
        <v>70.2554746739</v>
      </c>
      <c r="C1387" s="40" t="n">
        <v>13.2503849689</v>
      </c>
    </row>
    <row r="1388" customFormat="false" ht="12.8" hidden="false" customHeight="false" outlineLevel="0" collapsed="false">
      <c r="A1388" s="43" t="s">
        <v>142</v>
      </c>
      <c r="B1388" s="40" t="n">
        <v>65.0443252778</v>
      </c>
      <c r="C1388" s="40" t="n">
        <v>11.0008414785</v>
      </c>
    </row>
    <row r="1389" customFormat="false" ht="12.8" hidden="false" customHeight="false" outlineLevel="0" collapsed="false">
      <c r="A1389" s="43" t="s">
        <v>142</v>
      </c>
      <c r="B1389" s="40" t="n">
        <v>60.0922466078</v>
      </c>
      <c r="C1389" s="40" t="n">
        <v>11.8721117093</v>
      </c>
    </row>
    <row r="1390" customFormat="false" ht="12.8" hidden="false" customHeight="false" outlineLevel="0" collapsed="false">
      <c r="A1390" s="43" t="s">
        <v>142</v>
      </c>
      <c r="B1390" s="40" t="n">
        <v>52.9920289667</v>
      </c>
      <c r="C1390" s="40" t="n">
        <v>9.90666848335</v>
      </c>
    </row>
    <row r="1391" customFormat="false" ht="12.8" hidden="false" customHeight="false" outlineLevel="0" collapsed="false">
      <c r="A1391" s="43" t="s">
        <v>142</v>
      </c>
      <c r="B1391" s="40" t="n">
        <v>50.1446289773</v>
      </c>
      <c r="C1391" s="40" t="n">
        <v>12.2115430946</v>
      </c>
    </row>
    <row r="1392" customFormat="false" ht="12.8" hidden="false" customHeight="false" outlineLevel="0" collapsed="false">
      <c r="A1392" s="43" t="s">
        <v>142</v>
      </c>
      <c r="B1392" s="40" t="n">
        <v>46.5086141932</v>
      </c>
      <c r="C1392" s="40" t="n">
        <v>11.2071344881</v>
      </c>
    </row>
    <row r="1393" customFormat="false" ht="12.8" hidden="false" customHeight="false" outlineLevel="0" collapsed="false">
      <c r="A1393" s="43" t="s">
        <v>142</v>
      </c>
      <c r="B1393" s="40" t="n">
        <v>43.8070319612</v>
      </c>
      <c r="C1393" s="40" t="n">
        <v>11.3189448865</v>
      </c>
    </row>
    <row r="1394" customFormat="false" ht="12.8" hidden="false" customHeight="false" outlineLevel="0" collapsed="false">
      <c r="A1394" s="43" t="s">
        <v>142</v>
      </c>
      <c r="B1394" s="40" t="n">
        <v>57.8178546865</v>
      </c>
      <c r="C1394" s="40" t="n">
        <v>10.9451424306</v>
      </c>
    </row>
    <row r="1395" customFormat="false" ht="12.8" hidden="false" customHeight="false" outlineLevel="0" collapsed="false">
      <c r="A1395" s="43" t="s">
        <v>142</v>
      </c>
      <c r="B1395" s="40" t="n">
        <v>50.9404926595</v>
      </c>
      <c r="C1395" s="40" t="n">
        <v>9.69154713447</v>
      </c>
    </row>
    <row r="1396" customFormat="false" ht="12.8" hidden="false" customHeight="false" outlineLevel="0" collapsed="false">
      <c r="A1396" s="43" t="s">
        <v>142</v>
      </c>
      <c r="B1396" s="40" t="n">
        <v>63.4973230835</v>
      </c>
      <c r="C1396" s="40" t="n">
        <v>11.9140691707</v>
      </c>
    </row>
    <row r="1397" customFormat="false" ht="12.8" hidden="false" customHeight="false" outlineLevel="0" collapsed="false">
      <c r="A1397" s="43" t="s">
        <v>142</v>
      </c>
      <c r="B1397" s="40" t="n">
        <v>50.0164829541</v>
      </c>
      <c r="C1397" s="40" t="n">
        <v>11.9338520864</v>
      </c>
    </row>
    <row r="1398" customFormat="false" ht="12.8" hidden="false" customHeight="false" outlineLevel="0" collapsed="false">
      <c r="A1398" s="43" t="s">
        <v>142</v>
      </c>
      <c r="B1398" s="40" t="n">
        <v>58.6367650809</v>
      </c>
      <c r="C1398" s="40" t="n">
        <v>11.9747210652</v>
      </c>
    </row>
    <row r="1399" customFormat="false" ht="12.8" hidden="false" customHeight="false" outlineLevel="0" collapsed="false">
      <c r="A1399" s="43" t="s">
        <v>142</v>
      </c>
      <c r="B1399" s="40" t="n">
        <v>54.7302890863</v>
      </c>
      <c r="C1399" s="40" t="n">
        <v>11.4128826732</v>
      </c>
    </row>
    <row r="1400" customFormat="false" ht="12.8" hidden="false" customHeight="false" outlineLevel="0" collapsed="false">
      <c r="A1400" s="43" t="s">
        <v>142</v>
      </c>
      <c r="B1400" s="40" t="n">
        <v>65.8755478023</v>
      </c>
      <c r="C1400" s="40" t="n">
        <v>11.7324363627</v>
      </c>
    </row>
    <row r="1401" customFormat="false" ht="12.8" hidden="false" customHeight="false" outlineLevel="0" collapsed="false">
      <c r="A1401" s="43" t="s">
        <v>142</v>
      </c>
      <c r="B1401" s="40" t="n">
        <v>57.0609827131</v>
      </c>
      <c r="C1401" s="40" t="n">
        <v>9.92056085444</v>
      </c>
    </row>
    <row r="1402" customFormat="false" ht="12.8" hidden="false" customHeight="false" outlineLevel="0" collapsed="false">
      <c r="A1402" s="43" t="s">
        <v>142</v>
      </c>
      <c r="B1402" s="40" t="n">
        <v>46.819907946</v>
      </c>
      <c r="C1402" s="40" t="n">
        <v>10.4946526804</v>
      </c>
    </row>
    <row r="1403" customFormat="false" ht="12.8" hidden="false" customHeight="false" outlineLevel="0" collapsed="false">
      <c r="A1403" s="43" t="s">
        <v>142</v>
      </c>
      <c r="B1403" s="40" t="n">
        <v>38.3593948725</v>
      </c>
      <c r="C1403" s="40" t="n">
        <v>13.431322624</v>
      </c>
    </row>
    <row r="1404" customFormat="false" ht="12.8" hidden="false" customHeight="false" outlineLevel="0" collapsed="false">
      <c r="A1404" s="43" t="s">
        <v>142</v>
      </c>
      <c r="B1404" s="40" t="n">
        <v>47.3154157773</v>
      </c>
      <c r="C1404" s="40" t="n">
        <v>12.853451784</v>
      </c>
    </row>
    <row r="1405" customFormat="false" ht="12.8" hidden="false" customHeight="false" outlineLevel="0" collapsed="false">
      <c r="A1405" s="43" t="s">
        <v>142</v>
      </c>
      <c r="B1405" s="40" t="n">
        <v>55.0519165396</v>
      </c>
      <c r="C1405" s="40" t="n">
        <v>11.9499886181</v>
      </c>
    </row>
    <row r="1406" customFormat="false" ht="12.8" hidden="false" customHeight="false" outlineLevel="0" collapsed="false">
      <c r="A1406" s="43" t="s">
        <v>142</v>
      </c>
      <c r="B1406" s="40" t="n">
        <v>50.5159602579</v>
      </c>
      <c r="C1406" s="40" t="n">
        <v>9.76559162187</v>
      </c>
    </row>
    <row r="1407" customFormat="false" ht="12.8" hidden="false" customHeight="false" outlineLevel="0" collapsed="false">
      <c r="A1407" s="43" t="s">
        <v>142</v>
      </c>
      <c r="B1407" s="40" t="n">
        <v>49.6774146514</v>
      </c>
      <c r="C1407" s="40" t="n">
        <v>10.3831325083</v>
      </c>
    </row>
    <row r="1408" customFormat="false" ht="12.8" hidden="false" customHeight="false" outlineLevel="0" collapsed="false">
      <c r="A1408" s="43" t="s">
        <v>142</v>
      </c>
      <c r="B1408" s="40" t="n">
        <v>67.2806595188</v>
      </c>
      <c r="C1408" s="40" t="n">
        <v>14.1286515323</v>
      </c>
    </row>
    <row r="1409" customFormat="false" ht="12.8" hidden="false" customHeight="false" outlineLevel="0" collapsed="false">
      <c r="A1409" s="43" t="s">
        <v>142</v>
      </c>
      <c r="B1409" s="40" t="n">
        <v>66.1730182606</v>
      </c>
      <c r="C1409" s="40" t="n">
        <v>12.0379170217</v>
      </c>
    </row>
    <row r="1410" customFormat="false" ht="12.8" hidden="false" customHeight="false" outlineLevel="0" collapsed="false">
      <c r="A1410" s="43" t="s">
        <v>142</v>
      </c>
      <c r="B1410" s="40" t="n">
        <v>61.0885441374</v>
      </c>
      <c r="C1410" s="40" t="n">
        <v>10.0845344144</v>
      </c>
    </row>
    <row r="1411" customFormat="false" ht="12.8" hidden="false" customHeight="false" outlineLevel="0" collapsed="false">
      <c r="A1411" s="43" t="s">
        <v>142</v>
      </c>
      <c r="B1411" s="40" t="n">
        <v>66.0530857731</v>
      </c>
      <c r="C1411" s="40" t="n">
        <v>13.3802260073</v>
      </c>
    </row>
    <row r="1412" customFormat="false" ht="12.8" hidden="false" customHeight="false" outlineLevel="0" collapsed="false">
      <c r="A1412" s="43" t="s">
        <v>142</v>
      </c>
      <c r="B1412" s="40" t="n">
        <v>72.6699892655</v>
      </c>
      <c r="C1412" s="40" t="n">
        <v>15.2342259409</v>
      </c>
    </row>
    <row r="1413" customFormat="false" ht="12.8" hidden="false" customHeight="false" outlineLevel="0" collapsed="false">
      <c r="A1413" s="43" t="s">
        <v>142</v>
      </c>
      <c r="B1413" s="40" t="n">
        <v>61.503472503</v>
      </c>
      <c r="C1413" s="40" t="n">
        <v>10.8284144754</v>
      </c>
    </row>
    <row r="1414" customFormat="false" ht="12.8" hidden="false" customHeight="false" outlineLevel="0" collapsed="false">
      <c r="A1414" s="43" t="s">
        <v>142</v>
      </c>
      <c r="B1414" s="40" t="n">
        <v>68.995028632</v>
      </c>
      <c r="C1414" s="40" t="n">
        <v>13.9943105293</v>
      </c>
    </row>
    <row r="1415" customFormat="false" ht="12.8" hidden="false" customHeight="false" outlineLevel="0" collapsed="false">
      <c r="A1415" s="43" t="s">
        <v>142</v>
      </c>
      <c r="B1415" s="40" t="n">
        <v>78.2499161658</v>
      </c>
      <c r="C1415" s="40" t="n">
        <v>17.8832409068</v>
      </c>
    </row>
    <row r="1416" customFormat="false" ht="12.8" hidden="false" customHeight="false" outlineLevel="0" collapsed="false">
      <c r="A1416" s="43" t="s">
        <v>142</v>
      </c>
      <c r="B1416" s="40" t="n">
        <v>36.4819805699</v>
      </c>
      <c r="C1416" s="40" t="n">
        <v>15.1627600944</v>
      </c>
    </row>
    <row r="1417" customFormat="false" ht="12.8" hidden="false" customHeight="false" outlineLevel="0" collapsed="false">
      <c r="A1417" s="43" t="s">
        <v>142</v>
      </c>
      <c r="B1417" s="40" t="n">
        <v>50.9677483784</v>
      </c>
      <c r="C1417" s="40" t="n">
        <v>29.6797742875</v>
      </c>
    </row>
    <row r="1418" customFormat="false" ht="12.8" hidden="false" customHeight="false" outlineLevel="0" collapsed="false">
      <c r="A1418" s="43" t="s">
        <v>142</v>
      </c>
      <c r="B1418" s="40" t="n">
        <v>91.1910536059</v>
      </c>
      <c r="C1418" s="40" t="n">
        <v>46.6743428399</v>
      </c>
    </row>
    <row r="1419" customFormat="false" ht="12.8" hidden="false" customHeight="false" outlineLevel="0" collapsed="false">
      <c r="A1419" s="43" t="s">
        <v>142</v>
      </c>
      <c r="B1419" s="40" t="n">
        <v>55.8637684939</v>
      </c>
      <c r="C1419" s="40" t="n">
        <v>85.3364867573</v>
      </c>
    </row>
    <row r="1420" customFormat="false" ht="12.8" hidden="false" customHeight="false" outlineLevel="0" collapsed="false">
      <c r="A1420" s="43" t="s">
        <v>142</v>
      </c>
      <c r="B1420" s="40" t="n">
        <v>49.2805947987</v>
      </c>
      <c r="C1420" s="40" t="n">
        <v>84.0488228306</v>
      </c>
    </row>
    <row r="1421" customFormat="false" ht="12.8" hidden="false" customHeight="false" outlineLevel="0" collapsed="false">
      <c r="A1421" s="43" t="s">
        <v>142</v>
      </c>
      <c r="B1421" s="40" t="n">
        <v>43.3685015447</v>
      </c>
      <c r="C1421" s="40" t="n">
        <v>84.3321772039</v>
      </c>
    </row>
    <row r="1422" customFormat="false" ht="12.8" hidden="false" customHeight="false" outlineLevel="0" collapsed="false">
      <c r="A1422" s="43" t="s">
        <v>143</v>
      </c>
      <c r="B1422" s="40" t="n">
        <v>47.6952008891</v>
      </c>
      <c r="C1422" s="40" t="n">
        <v>95.2411869282</v>
      </c>
    </row>
    <row r="1423" customFormat="false" ht="12.8" hidden="false" customHeight="false" outlineLevel="0" collapsed="false">
      <c r="A1423" s="43" t="s">
        <v>143</v>
      </c>
      <c r="B1423" s="40" t="n">
        <v>44.6099759113</v>
      </c>
      <c r="C1423" s="40" t="n">
        <v>93.075835032</v>
      </c>
    </row>
    <row r="1424" customFormat="false" ht="12.8" hidden="false" customHeight="false" outlineLevel="0" collapsed="false">
      <c r="A1424" s="43" t="s">
        <v>143</v>
      </c>
      <c r="B1424" s="40" t="n">
        <v>43.8563814822</v>
      </c>
      <c r="C1424" s="40" t="n">
        <v>94.0858717713</v>
      </c>
    </row>
    <row r="1425" customFormat="false" ht="12.8" hidden="false" customHeight="false" outlineLevel="0" collapsed="false">
      <c r="A1425" s="43" t="s">
        <v>143</v>
      </c>
      <c r="B1425" s="40" t="n">
        <v>41.5789293984</v>
      </c>
      <c r="C1425" s="40" t="n">
        <v>90.3035665387</v>
      </c>
    </row>
    <row r="1426" customFormat="false" ht="12.8" hidden="false" customHeight="false" outlineLevel="0" collapsed="false">
      <c r="A1426" s="43" t="s">
        <v>143</v>
      </c>
      <c r="B1426" s="40" t="n">
        <v>49.1774185559</v>
      </c>
      <c r="C1426" s="40" t="n">
        <v>96.6105324538</v>
      </c>
    </row>
    <row r="1427" customFormat="false" ht="12.8" hidden="false" customHeight="false" outlineLevel="0" collapsed="false">
      <c r="A1427" s="43" t="s">
        <v>143</v>
      </c>
      <c r="B1427" s="40" t="n">
        <v>42.6522509813</v>
      </c>
      <c r="C1427" s="40" t="n">
        <v>90.5606397307</v>
      </c>
    </row>
    <row r="1428" customFormat="false" ht="12.8" hidden="false" customHeight="false" outlineLevel="0" collapsed="false">
      <c r="A1428" s="43" t="s">
        <v>143</v>
      </c>
      <c r="B1428" s="40" t="n">
        <v>30.1233318217</v>
      </c>
      <c r="C1428" s="40" t="n">
        <v>81.1442953304</v>
      </c>
    </row>
    <row r="1429" customFormat="false" ht="12.8" hidden="false" customHeight="false" outlineLevel="0" collapsed="false">
      <c r="A1429" s="43" t="s">
        <v>143</v>
      </c>
      <c r="B1429" s="40" t="n">
        <v>31.915519986</v>
      </c>
      <c r="C1429" s="40" t="n">
        <v>79.7904134869</v>
      </c>
    </row>
    <row r="1430" customFormat="false" ht="12.8" hidden="false" customHeight="false" outlineLevel="0" collapsed="false">
      <c r="A1430" s="43" t="s">
        <v>143</v>
      </c>
      <c r="B1430" s="40" t="n">
        <v>27.8877193574</v>
      </c>
      <c r="C1430" s="40" t="n">
        <v>75.4455759934</v>
      </c>
    </row>
    <row r="1431" customFormat="false" ht="12.8" hidden="false" customHeight="false" outlineLevel="0" collapsed="false">
      <c r="A1431" s="43" t="s">
        <v>143</v>
      </c>
      <c r="B1431" s="40" t="n">
        <v>27.5482344526</v>
      </c>
      <c r="C1431" s="40" t="n">
        <v>75.1647590544</v>
      </c>
    </row>
    <row r="1432" customFormat="false" ht="12.8" hidden="false" customHeight="false" outlineLevel="0" collapsed="false">
      <c r="A1432" s="43" t="s">
        <v>143</v>
      </c>
      <c r="B1432" s="40" t="n">
        <v>20.2097781637</v>
      </c>
      <c r="C1432" s="40" t="n">
        <v>67.5166420988</v>
      </c>
    </row>
    <row r="1433" customFormat="false" ht="12.8" hidden="false" customHeight="false" outlineLevel="0" collapsed="false">
      <c r="A1433" s="43" t="s">
        <v>143</v>
      </c>
      <c r="B1433" s="40" t="n">
        <v>24.4434528292</v>
      </c>
      <c r="C1433" s="40" t="n">
        <v>54.4736551228</v>
      </c>
    </row>
    <row r="1434" customFormat="false" ht="12.8" hidden="false" customHeight="false" outlineLevel="0" collapsed="false">
      <c r="A1434" s="43" t="s">
        <v>143</v>
      </c>
      <c r="B1434" s="40" t="n">
        <v>24.6308301331</v>
      </c>
      <c r="C1434" s="40" t="n">
        <v>53.3957388998</v>
      </c>
    </row>
    <row r="1435" customFormat="false" ht="12.8" hidden="false" customHeight="false" outlineLevel="0" collapsed="false">
      <c r="A1435" s="43" t="s">
        <v>143</v>
      </c>
      <c r="B1435" s="40" t="n">
        <v>21.0379688969</v>
      </c>
      <c r="C1435" s="40" t="n">
        <v>49.829299645</v>
      </c>
    </row>
    <row r="1436" customFormat="false" ht="12.8" hidden="false" customHeight="false" outlineLevel="0" collapsed="false">
      <c r="A1436" s="43" t="s">
        <v>143</v>
      </c>
      <c r="B1436" s="40" t="n">
        <v>27.106242932</v>
      </c>
      <c r="C1436" s="40" t="n">
        <v>54.7195531488</v>
      </c>
    </row>
    <row r="1437" customFormat="false" ht="12.8" hidden="false" customHeight="false" outlineLevel="0" collapsed="false">
      <c r="A1437" s="43" t="s">
        <v>143</v>
      </c>
      <c r="B1437" s="40" t="n">
        <v>28.0896176553</v>
      </c>
      <c r="C1437" s="40" t="n">
        <v>60.512212549</v>
      </c>
    </row>
    <row r="1438" customFormat="false" ht="12.8" hidden="false" customHeight="false" outlineLevel="0" collapsed="false">
      <c r="A1438" s="43" t="s">
        <v>143</v>
      </c>
      <c r="B1438" s="40" t="n">
        <v>31.1357349152</v>
      </c>
      <c r="C1438" s="40" t="n">
        <v>61.4319127116</v>
      </c>
    </row>
    <row r="1439" customFormat="false" ht="12.8" hidden="false" customHeight="false" outlineLevel="0" collapsed="false">
      <c r="A1439" s="43" t="s">
        <v>143</v>
      </c>
      <c r="B1439" s="40" t="n">
        <v>37.700837521</v>
      </c>
      <c r="C1439" s="40" t="n">
        <v>68.4184052804</v>
      </c>
    </row>
    <row r="1440" customFormat="false" ht="12.8" hidden="false" customHeight="false" outlineLevel="0" collapsed="false">
      <c r="A1440" s="43" t="s">
        <v>143</v>
      </c>
      <c r="B1440" s="40" t="n">
        <v>43.3926884016</v>
      </c>
      <c r="C1440" s="40" t="n">
        <v>43.5975940692</v>
      </c>
    </row>
    <row r="1441" customFormat="false" ht="12.8" hidden="false" customHeight="false" outlineLevel="0" collapsed="false">
      <c r="A1441" s="43" t="s">
        <v>143</v>
      </c>
      <c r="B1441" s="40" t="n">
        <v>51.2623974761</v>
      </c>
      <c r="C1441" s="40" t="n">
        <v>49.6665051258</v>
      </c>
    </row>
    <row r="1442" customFormat="false" ht="12.8" hidden="false" customHeight="false" outlineLevel="0" collapsed="false">
      <c r="A1442" s="43" t="s">
        <v>143</v>
      </c>
      <c r="B1442" s="40" t="n">
        <v>43.2867129203</v>
      </c>
      <c r="C1442" s="40" t="n">
        <v>43.0568603208</v>
      </c>
    </row>
    <row r="1443" customFormat="false" ht="12.8" hidden="false" customHeight="false" outlineLevel="0" collapsed="false">
      <c r="A1443" s="43" t="s">
        <v>143</v>
      </c>
      <c r="B1443" s="40" t="n">
        <v>55.9059162338</v>
      </c>
      <c r="C1443" s="40" t="n">
        <v>54.2526725342</v>
      </c>
    </row>
    <row r="1444" customFormat="false" ht="12.8" hidden="false" customHeight="false" outlineLevel="0" collapsed="false">
      <c r="A1444" s="43" t="s">
        <v>143</v>
      </c>
      <c r="B1444" s="40" t="n">
        <v>50.198958949</v>
      </c>
      <c r="C1444" s="40" t="n">
        <v>52.2250295948</v>
      </c>
    </row>
    <row r="1445" customFormat="false" ht="12.8" hidden="false" customHeight="false" outlineLevel="0" collapsed="false">
      <c r="A1445" s="43" t="s">
        <v>143</v>
      </c>
      <c r="B1445" s="40" t="n">
        <v>55.761587372</v>
      </c>
      <c r="C1445" s="40" t="n">
        <v>54.0305172396</v>
      </c>
    </row>
    <row r="1446" customFormat="false" ht="12.8" hidden="false" customHeight="false" outlineLevel="0" collapsed="false">
      <c r="A1446" s="43" t="s">
        <v>143</v>
      </c>
      <c r="B1446" s="40" t="n">
        <v>58.3231396505</v>
      </c>
      <c r="C1446" s="40" t="n">
        <v>60.0310591646</v>
      </c>
    </row>
    <row r="1447" customFormat="false" ht="12.8" hidden="false" customHeight="false" outlineLevel="0" collapsed="false">
      <c r="A1447" s="43" t="s">
        <v>143</v>
      </c>
      <c r="B1447" s="40" t="n">
        <v>70.171457528</v>
      </c>
      <c r="C1447" s="40" t="n">
        <v>70.2822212385</v>
      </c>
    </row>
    <row r="1448" customFormat="false" ht="12.8" hidden="false" customHeight="false" outlineLevel="0" collapsed="false">
      <c r="A1448" s="43" t="s">
        <v>143</v>
      </c>
      <c r="B1448" s="40" t="n">
        <v>60.600276471</v>
      </c>
      <c r="C1448" s="40" t="n">
        <v>59.7533088802</v>
      </c>
    </row>
    <row r="1449" customFormat="false" ht="12.8" hidden="false" customHeight="false" outlineLevel="0" collapsed="false">
      <c r="A1449" s="43" t="s">
        <v>143</v>
      </c>
      <c r="B1449" s="40" t="n">
        <v>63.7602750188</v>
      </c>
      <c r="C1449" s="40" t="n">
        <v>61.1856411696</v>
      </c>
    </row>
    <row r="1450" customFormat="false" ht="12.8" hidden="false" customHeight="false" outlineLevel="0" collapsed="false">
      <c r="A1450" s="43" t="s">
        <v>143</v>
      </c>
      <c r="B1450" s="40" t="n">
        <v>54.3894952619</v>
      </c>
      <c r="C1450" s="40" t="n">
        <v>53.811901225</v>
      </c>
    </row>
    <row r="1451" customFormat="false" ht="12.8" hidden="false" customHeight="false" outlineLevel="0" collapsed="false">
      <c r="A1451" s="43" t="s">
        <v>143</v>
      </c>
      <c r="B1451" s="40" t="n">
        <v>55.2412969947</v>
      </c>
      <c r="C1451" s="40" t="n">
        <v>52.5935746267</v>
      </c>
    </row>
    <row r="1452" customFormat="false" ht="12.8" hidden="false" customHeight="false" outlineLevel="0" collapsed="false">
      <c r="A1452" s="43" t="s">
        <v>143</v>
      </c>
      <c r="B1452" s="40" t="n">
        <v>49.0701267502</v>
      </c>
      <c r="C1452" s="40" t="n">
        <v>48.8969446811</v>
      </c>
    </row>
    <row r="1453" customFormat="false" ht="12.8" hidden="false" customHeight="false" outlineLevel="0" collapsed="false">
      <c r="A1453" s="43" t="s">
        <v>143</v>
      </c>
      <c r="B1453" s="40" t="n">
        <v>46.0181190216</v>
      </c>
      <c r="C1453" s="40" t="n">
        <v>46.2577233718</v>
      </c>
    </row>
    <row r="1454" customFormat="false" ht="12.8" hidden="false" customHeight="false" outlineLevel="0" collapsed="false">
      <c r="A1454" s="43" t="s">
        <v>143</v>
      </c>
      <c r="B1454" s="40" t="n">
        <v>44.7595874356</v>
      </c>
      <c r="C1454" s="40" t="n">
        <v>41.9746066134</v>
      </c>
    </row>
    <row r="1455" customFormat="false" ht="12.8" hidden="false" customHeight="false" outlineLevel="0" collapsed="false">
      <c r="A1455" s="43" t="s">
        <v>143</v>
      </c>
      <c r="B1455" s="40" t="n">
        <v>51.6006241332</v>
      </c>
      <c r="C1455" s="40" t="n">
        <v>50.0324668853</v>
      </c>
    </row>
    <row r="1456" customFormat="false" ht="12.8" hidden="false" customHeight="false" outlineLevel="0" collapsed="false">
      <c r="A1456" s="43" t="s">
        <v>143</v>
      </c>
      <c r="B1456" s="40" t="n">
        <v>36.4658820182</v>
      </c>
      <c r="C1456" s="40" t="n">
        <v>35.5241876075</v>
      </c>
    </row>
    <row r="1457" customFormat="false" ht="12.8" hidden="false" customHeight="false" outlineLevel="0" collapsed="false">
      <c r="A1457" s="43" t="s">
        <v>143</v>
      </c>
      <c r="B1457" s="40" t="n">
        <v>33.3947987327</v>
      </c>
      <c r="C1457" s="40" t="n">
        <v>35.0168013145</v>
      </c>
    </row>
    <row r="1458" customFormat="false" ht="12.8" hidden="false" customHeight="false" outlineLevel="0" collapsed="false">
      <c r="A1458" s="43" t="s">
        <v>143</v>
      </c>
      <c r="B1458" s="40" t="n">
        <v>37.5800715749</v>
      </c>
      <c r="C1458" s="40" t="n">
        <v>38.8315722007</v>
      </c>
    </row>
    <row r="1459" customFormat="false" ht="12.8" hidden="false" customHeight="false" outlineLevel="0" collapsed="false">
      <c r="A1459" s="43" t="s">
        <v>143</v>
      </c>
      <c r="B1459" s="40" t="n">
        <v>36.619722059</v>
      </c>
      <c r="C1459" s="40" t="n">
        <v>36.8114141094</v>
      </c>
    </row>
    <row r="1460" customFormat="false" ht="12.8" hidden="false" customHeight="false" outlineLevel="0" collapsed="false">
      <c r="A1460" s="43" t="s">
        <v>143</v>
      </c>
      <c r="B1460" s="40" t="n">
        <v>36.1634664356</v>
      </c>
      <c r="C1460" s="40" t="n">
        <v>33.819314199</v>
      </c>
    </row>
    <row r="1461" customFormat="false" ht="12.8" hidden="false" customHeight="false" outlineLevel="0" collapsed="false">
      <c r="A1461" s="43" t="s">
        <v>143</v>
      </c>
      <c r="B1461" s="40" t="n">
        <v>33.1677570349</v>
      </c>
      <c r="C1461" s="40" t="n">
        <v>31.2477411672</v>
      </c>
    </row>
    <row r="1462" customFormat="false" ht="12.8" hidden="false" customHeight="false" outlineLevel="0" collapsed="false">
      <c r="A1462" s="43" t="s">
        <v>143</v>
      </c>
      <c r="B1462" s="40" t="n">
        <v>42.6449829318</v>
      </c>
      <c r="C1462" s="40" t="n">
        <v>40.1543216386</v>
      </c>
    </row>
    <row r="1463" customFormat="false" ht="12.8" hidden="false" customHeight="false" outlineLevel="0" collapsed="false">
      <c r="A1463" s="43" t="s">
        <v>143</v>
      </c>
      <c r="B1463" s="40" t="n">
        <v>47.2250252695</v>
      </c>
      <c r="C1463" s="40" t="n">
        <v>44.5756466185</v>
      </c>
    </row>
    <row r="1464" customFormat="false" ht="12.8" hidden="false" customHeight="false" outlineLevel="0" collapsed="false">
      <c r="A1464" s="43" t="s">
        <v>143</v>
      </c>
      <c r="B1464" s="40" t="n">
        <v>48.3923630032</v>
      </c>
      <c r="C1464" s="40" t="n">
        <v>50.3315285645</v>
      </c>
    </row>
    <row r="1465" customFormat="false" ht="12.8" hidden="false" customHeight="false" outlineLevel="0" collapsed="false">
      <c r="A1465" s="43" t="s">
        <v>143</v>
      </c>
      <c r="B1465" s="40" t="n">
        <v>27.2451932001</v>
      </c>
      <c r="C1465" s="40" t="n">
        <v>29.8195074488</v>
      </c>
    </row>
    <row r="1466" customFormat="false" ht="12.8" hidden="false" customHeight="false" outlineLevel="0" collapsed="false">
      <c r="A1466" s="43" t="s">
        <v>143</v>
      </c>
      <c r="B1466" s="40" t="n">
        <v>30.4043143388</v>
      </c>
      <c r="C1466" s="40" t="n">
        <v>29.0795399241</v>
      </c>
    </row>
    <row r="1467" customFormat="false" ht="12.8" hidden="false" customHeight="false" outlineLevel="0" collapsed="false">
      <c r="A1467" s="43" t="s">
        <v>143</v>
      </c>
      <c r="B1467" s="40" t="n">
        <v>30.0807992865</v>
      </c>
      <c r="C1467" s="40" t="n">
        <v>27.5880255173</v>
      </c>
    </row>
    <row r="1468" customFormat="false" ht="12.8" hidden="false" customHeight="false" outlineLevel="0" collapsed="false">
      <c r="A1468" s="43" t="s">
        <v>143</v>
      </c>
      <c r="B1468" s="40" t="n">
        <v>33.9806339675</v>
      </c>
      <c r="C1468" s="40" t="n">
        <v>35.0330581489</v>
      </c>
    </row>
    <row r="1469" customFormat="false" ht="12.8" hidden="false" customHeight="false" outlineLevel="0" collapsed="false">
      <c r="A1469" s="43" t="s">
        <v>143</v>
      </c>
      <c r="B1469" s="40" t="n">
        <v>34.2506117649</v>
      </c>
      <c r="C1469" s="40" t="n">
        <v>34.4415865654</v>
      </c>
    </row>
    <row r="1470" customFormat="false" ht="12.8" hidden="false" customHeight="false" outlineLevel="0" collapsed="false">
      <c r="A1470" s="43" t="s">
        <v>143</v>
      </c>
      <c r="B1470" s="40" t="n">
        <v>51.1411835714</v>
      </c>
      <c r="C1470" s="40" t="n">
        <v>20.6183237784</v>
      </c>
    </row>
    <row r="1471" customFormat="false" ht="12.8" hidden="false" customHeight="false" outlineLevel="0" collapsed="false">
      <c r="A1471" s="43" t="s">
        <v>143</v>
      </c>
      <c r="B1471" s="40" t="n">
        <v>49.899592066</v>
      </c>
      <c r="C1471" s="40" t="n">
        <v>19.5640835356</v>
      </c>
    </row>
    <row r="1472" customFormat="false" ht="12.8" hidden="false" customHeight="false" outlineLevel="0" collapsed="false">
      <c r="A1472" s="43" t="s">
        <v>143</v>
      </c>
      <c r="B1472" s="40" t="n">
        <v>55.5898773424</v>
      </c>
      <c r="C1472" s="40" t="n">
        <v>26.2992451143</v>
      </c>
    </row>
    <row r="1473" customFormat="false" ht="12.8" hidden="false" customHeight="false" outlineLevel="0" collapsed="false">
      <c r="A1473" s="43" t="s">
        <v>143</v>
      </c>
      <c r="B1473" s="40" t="n">
        <v>55.4820563581</v>
      </c>
      <c r="C1473" s="40" t="n">
        <v>22.8274662445</v>
      </c>
    </row>
    <row r="1474" customFormat="false" ht="12.8" hidden="false" customHeight="false" outlineLevel="0" collapsed="false">
      <c r="A1474" s="43" t="s">
        <v>143</v>
      </c>
      <c r="B1474" s="40" t="n">
        <v>63.5729393821</v>
      </c>
      <c r="C1474" s="40" t="n">
        <v>32.9386176053</v>
      </c>
    </row>
    <row r="1475" customFormat="false" ht="12.8" hidden="false" customHeight="false" outlineLevel="0" collapsed="false">
      <c r="A1475" s="43" t="s">
        <v>143</v>
      </c>
      <c r="B1475" s="40" t="n">
        <v>59.0250770848</v>
      </c>
      <c r="C1475" s="40" t="n">
        <v>28.3220858801</v>
      </c>
    </row>
    <row r="1476" customFormat="false" ht="12.8" hidden="false" customHeight="false" outlineLevel="0" collapsed="false">
      <c r="A1476" s="43" t="s">
        <v>143</v>
      </c>
      <c r="B1476" s="40" t="n">
        <v>62.4237785929</v>
      </c>
      <c r="C1476" s="40" t="n">
        <v>33.4865952868</v>
      </c>
    </row>
    <row r="1477" customFormat="false" ht="12.8" hidden="false" customHeight="false" outlineLevel="0" collapsed="false">
      <c r="A1477" s="43" t="s">
        <v>143</v>
      </c>
      <c r="B1477" s="40" t="n">
        <v>47.849907703</v>
      </c>
      <c r="C1477" s="40" t="n">
        <v>48.556624645</v>
      </c>
    </row>
    <row r="1478" customFormat="false" ht="12.8" hidden="false" customHeight="false" outlineLevel="0" collapsed="false">
      <c r="A1478" s="43" t="s">
        <v>143</v>
      </c>
      <c r="B1478" s="40" t="n">
        <v>52.2685616825</v>
      </c>
      <c r="C1478" s="40" t="n">
        <v>52.8052401961</v>
      </c>
    </row>
    <row r="1479" customFormat="false" ht="12.8" hidden="false" customHeight="false" outlineLevel="0" collapsed="false">
      <c r="A1479" s="43" t="s">
        <v>143</v>
      </c>
      <c r="B1479" s="40" t="n">
        <v>68.8510215758</v>
      </c>
      <c r="C1479" s="40" t="n">
        <v>39.573434273</v>
      </c>
    </row>
    <row r="1480" customFormat="false" ht="12.8" hidden="false" customHeight="false" outlineLevel="0" collapsed="false">
      <c r="A1480" s="43" t="s">
        <v>143</v>
      </c>
      <c r="B1480" s="40" t="n">
        <v>65.6763960251</v>
      </c>
      <c r="C1480" s="40" t="n">
        <v>35.1093154301</v>
      </c>
    </row>
    <row r="1481" customFormat="false" ht="12.8" hidden="false" customHeight="false" outlineLevel="0" collapsed="false">
      <c r="A1481" s="43" t="s">
        <v>143</v>
      </c>
      <c r="B1481" s="40" t="n">
        <v>77.7468851148</v>
      </c>
      <c r="C1481" s="40" t="n">
        <v>47.3718241139</v>
      </c>
    </row>
    <row r="1482" customFormat="false" ht="12.8" hidden="false" customHeight="false" outlineLevel="0" collapsed="false">
      <c r="A1482" s="43" t="s">
        <v>143</v>
      </c>
      <c r="B1482" s="40" t="n">
        <v>80.352934115</v>
      </c>
      <c r="C1482" s="40" t="n">
        <v>47.8002988852</v>
      </c>
    </row>
    <row r="1483" customFormat="false" ht="12.8" hidden="false" customHeight="false" outlineLevel="0" collapsed="false">
      <c r="A1483" s="43" t="s">
        <v>143</v>
      </c>
      <c r="B1483" s="40" t="n">
        <v>60.3375864858</v>
      </c>
      <c r="C1483" s="40" t="n">
        <v>63.0349593272</v>
      </c>
    </row>
    <row r="1484" customFormat="false" ht="12.8" hidden="false" customHeight="false" outlineLevel="0" collapsed="false">
      <c r="A1484" s="43" t="s">
        <v>143</v>
      </c>
      <c r="B1484" s="40" t="n">
        <v>61.6587233282</v>
      </c>
      <c r="C1484" s="40" t="n">
        <v>64.1000234779</v>
      </c>
    </row>
    <row r="1485" customFormat="false" ht="12.8" hidden="false" customHeight="false" outlineLevel="0" collapsed="false">
      <c r="A1485" s="43" t="s">
        <v>143</v>
      </c>
      <c r="B1485" s="40" t="n">
        <v>71.5450389858</v>
      </c>
      <c r="C1485" s="40" t="n">
        <v>72.657716331</v>
      </c>
    </row>
    <row r="1486" customFormat="false" ht="12.8" hidden="false" customHeight="false" outlineLevel="0" collapsed="false">
      <c r="A1486" s="43" t="s">
        <v>143</v>
      </c>
      <c r="B1486" s="40" t="n">
        <v>49.0409566406</v>
      </c>
      <c r="C1486" s="40" t="n">
        <v>77.3625832678</v>
      </c>
    </row>
    <row r="1487" customFormat="false" ht="12.8" hidden="false" customHeight="false" outlineLevel="0" collapsed="false">
      <c r="A1487" s="43" t="s">
        <v>143</v>
      </c>
      <c r="B1487" s="40" t="n">
        <v>51.8868880222</v>
      </c>
      <c r="C1487" s="40" t="n">
        <v>80.1136076892</v>
      </c>
    </row>
    <row r="1488" customFormat="false" ht="12.8" hidden="false" customHeight="false" outlineLevel="0" collapsed="false">
      <c r="A1488" s="43" t="s">
        <v>143</v>
      </c>
      <c r="B1488" s="40" t="n">
        <v>57.968981435</v>
      </c>
      <c r="C1488" s="40" t="n">
        <v>85.3560457326</v>
      </c>
    </row>
    <row r="1489" customFormat="false" ht="12.8" hidden="false" customHeight="false" outlineLevel="0" collapsed="false">
      <c r="A1489" s="43" t="s">
        <v>143</v>
      </c>
      <c r="B1489" s="40" t="n">
        <v>54.855664646</v>
      </c>
      <c r="C1489" s="40" t="n">
        <v>83.7833976656</v>
      </c>
    </row>
    <row r="1490" customFormat="false" ht="12.8" hidden="false" customHeight="false" outlineLevel="0" collapsed="false">
      <c r="A1490" s="43" t="s">
        <v>143</v>
      </c>
      <c r="B1490" s="40" t="n">
        <v>54.1331954613</v>
      </c>
      <c r="C1490" s="40" t="n">
        <v>83.7939960824</v>
      </c>
    </row>
    <row r="1491" customFormat="false" ht="12.8" hidden="false" customHeight="false" outlineLevel="0" collapsed="false">
      <c r="A1491" s="43" t="s">
        <v>143</v>
      </c>
      <c r="B1491" s="40" t="n">
        <v>51.3088252568</v>
      </c>
      <c r="C1491" s="40" t="n">
        <v>80.1363911553</v>
      </c>
    </row>
    <row r="1492" customFormat="false" ht="12.8" hidden="false" customHeight="false" outlineLevel="0" collapsed="false">
      <c r="A1492" s="43" t="s">
        <v>143</v>
      </c>
      <c r="B1492" s="40" t="n">
        <v>61.1203943844</v>
      </c>
      <c r="C1492" s="40" t="n">
        <v>88.7040529069</v>
      </c>
    </row>
    <row r="1493" customFormat="false" ht="12.8" hidden="false" customHeight="false" outlineLevel="0" collapsed="false">
      <c r="A1493" s="43" t="s">
        <v>143</v>
      </c>
      <c r="B1493" s="40" t="n">
        <v>55.5638650304</v>
      </c>
      <c r="C1493" s="40" t="n">
        <v>85.8103751440999</v>
      </c>
    </row>
    <row r="1494" customFormat="false" ht="12.8" hidden="false" customHeight="false" outlineLevel="0" collapsed="false">
      <c r="A1494" s="43" t="s">
        <v>143</v>
      </c>
      <c r="B1494" s="40" t="n">
        <v>55.044123361</v>
      </c>
      <c r="C1494" s="40" t="n">
        <v>83.5414106324</v>
      </c>
    </row>
    <row r="1495" customFormat="false" ht="12.8" hidden="false" customHeight="false" outlineLevel="0" collapsed="false">
      <c r="A1495" s="43" t="s">
        <v>143</v>
      </c>
      <c r="B1495" s="40" t="n">
        <v>50.4441853247</v>
      </c>
      <c r="C1495" s="40" t="n">
        <v>78.1958883115</v>
      </c>
    </row>
    <row r="1496" customFormat="false" ht="12.8" hidden="false" customHeight="false" outlineLevel="0" collapsed="false">
      <c r="A1496" s="43" t="s">
        <v>143</v>
      </c>
      <c r="B1496" s="40" t="n">
        <v>43.8277089981</v>
      </c>
      <c r="C1496" s="40" t="n">
        <v>71.0470522123</v>
      </c>
    </row>
    <row r="1497" customFormat="false" ht="12.8" hidden="false" customHeight="false" outlineLevel="0" collapsed="false">
      <c r="A1497" s="43" t="s">
        <v>143</v>
      </c>
      <c r="B1497" s="40" t="n">
        <v>37.7914323802</v>
      </c>
      <c r="C1497" s="40" t="n">
        <v>66.8546410275</v>
      </c>
    </row>
    <row r="1498" customFormat="false" ht="12.8" hidden="false" customHeight="false" outlineLevel="0" collapsed="false">
      <c r="A1498" s="43" t="s">
        <v>143</v>
      </c>
      <c r="B1498" s="40" t="n">
        <v>29.292783111</v>
      </c>
      <c r="C1498" s="40" t="n">
        <v>59.79199693</v>
      </c>
    </row>
    <row r="1499" customFormat="false" ht="12.8" hidden="false" customHeight="false" outlineLevel="0" collapsed="false">
      <c r="A1499" s="43" t="s">
        <v>143</v>
      </c>
      <c r="B1499" s="40" t="n">
        <v>32.1920969515</v>
      </c>
      <c r="C1499" s="40" t="n">
        <v>60.2006509147</v>
      </c>
    </row>
    <row r="1500" customFormat="false" ht="12.8" hidden="false" customHeight="false" outlineLevel="0" collapsed="false">
      <c r="A1500" s="43" t="s">
        <v>143</v>
      </c>
      <c r="B1500" s="40" t="n">
        <v>51.4339355233</v>
      </c>
      <c r="C1500" s="40" t="n">
        <v>99.2568672885</v>
      </c>
    </row>
    <row r="1501" customFormat="false" ht="12.8" hidden="false" customHeight="false" outlineLevel="0" collapsed="false">
      <c r="A1501" s="43" t="s">
        <v>143</v>
      </c>
      <c r="B1501" s="40" t="n">
        <v>67.4641398118</v>
      </c>
      <c r="C1501" s="40" t="n">
        <v>95.999963905</v>
      </c>
    </row>
    <row r="1502" customFormat="false" ht="12.8" hidden="false" customHeight="false" outlineLevel="0" collapsed="false">
      <c r="A1502" s="43" t="s">
        <v>143</v>
      </c>
      <c r="B1502" s="40" t="n">
        <v>65.1507052757</v>
      </c>
      <c r="C1502" s="40" t="n">
        <v>92.5026337367999</v>
      </c>
    </row>
    <row r="1503" customFormat="false" ht="12.8" hidden="false" customHeight="false" outlineLevel="0" collapsed="false">
      <c r="A1503" s="43" t="s">
        <v>143</v>
      </c>
      <c r="B1503" s="40" t="n">
        <v>65.5834276962</v>
      </c>
      <c r="C1503" s="40" t="n">
        <v>93.5170609365</v>
      </c>
    </row>
    <row r="1504" customFormat="false" ht="12.8" hidden="false" customHeight="false" outlineLevel="0" collapsed="false">
      <c r="A1504" s="43" t="s">
        <v>143</v>
      </c>
      <c r="B1504" s="40" t="n">
        <v>69.2889731377</v>
      </c>
      <c r="C1504" s="40" t="n">
        <v>99.5795911254</v>
      </c>
    </row>
    <row r="1505" customFormat="false" ht="12.8" hidden="false" customHeight="false" outlineLevel="0" collapsed="false">
      <c r="A1505" s="43" t="s">
        <v>143</v>
      </c>
      <c r="B1505" s="40" t="n">
        <v>81.2694405511</v>
      </c>
      <c r="C1505" s="40" t="n">
        <v>80.635944933</v>
      </c>
    </row>
    <row r="1506" customFormat="false" ht="12.8" hidden="false" customHeight="false" outlineLevel="0" collapsed="false">
      <c r="A1506" s="43" t="s">
        <v>143</v>
      </c>
      <c r="B1506" s="40" t="n">
        <v>78.5757448361</v>
      </c>
      <c r="C1506" s="40" t="n">
        <v>76.8157030942</v>
      </c>
    </row>
    <row r="1507" customFormat="false" ht="12.8" hidden="false" customHeight="false" outlineLevel="0" collapsed="false">
      <c r="A1507" s="43" t="s">
        <v>143</v>
      </c>
      <c r="B1507" s="40" t="n">
        <v>74.1867734997</v>
      </c>
      <c r="C1507" s="40" t="n">
        <v>74.3442041467</v>
      </c>
    </row>
    <row r="1508" customFormat="false" ht="12.8" hidden="false" customHeight="false" outlineLevel="0" collapsed="false">
      <c r="A1508" s="43" t="s">
        <v>143</v>
      </c>
      <c r="B1508" s="40" t="n">
        <v>72.622209414</v>
      </c>
      <c r="C1508" s="40" t="n">
        <v>74.5269656511</v>
      </c>
    </row>
    <row r="1509" customFormat="false" ht="12.8" hidden="false" customHeight="false" outlineLevel="0" collapsed="false">
      <c r="A1509" s="43" t="s">
        <v>143</v>
      </c>
      <c r="B1509" s="40" t="n">
        <v>75.1415195918</v>
      </c>
      <c r="C1509" s="40" t="n">
        <v>73.8196684648</v>
      </c>
    </row>
    <row r="1510" customFormat="false" ht="12.8" hidden="false" customHeight="false" outlineLevel="0" collapsed="false">
      <c r="A1510" s="43" t="s">
        <v>143</v>
      </c>
      <c r="B1510" s="40" t="n">
        <v>75.168667839</v>
      </c>
      <c r="C1510" s="40" t="n">
        <v>73.9004448762</v>
      </c>
    </row>
    <row r="1511" customFormat="false" ht="12.8" hidden="false" customHeight="false" outlineLevel="0" collapsed="false">
      <c r="A1511" s="43" t="s">
        <v>143</v>
      </c>
      <c r="B1511" s="40" t="n">
        <v>85.3242028911</v>
      </c>
      <c r="C1511" s="40" t="n">
        <v>55.3885788252</v>
      </c>
    </row>
    <row r="1512" customFormat="false" ht="12.8" hidden="false" customHeight="false" outlineLevel="0" collapsed="false">
      <c r="A1512" s="43" t="s">
        <v>143</v>
      </c>
      <c r="B1512" s="40" t="n">
        <v>84.090507598</v>
      </c>
      <c r="C1512" s="40" t="n">
        <v>56.301968006</v>
      </c>
    </row>
    <row r="1513" customFormat="false" ht="12.8" hidden="false" customHeight="false" outlineLevel="0" collapsed="false">
      <c r="A1513" s="43" t="s">
        <v>143</v>
      </c>
      <c r="B1513" s="40" t="n">
        <v>86.2562238205</v>
      </c>
      <c r="C1513" s="40" t="n">
        <v>55.8309303793</v>
      </c>
    </row>
    <row r="1514" customFormat="false" ht="12.8" hidden="false" customHeight="false" outlineLevel="0" collapsed="false">
      <c r="A1514" s="43" t="s">
        <v>143</v>
      </c>
      <c r="B1514" s="40" t="n">
        <v>92.5487933153</v>
      </c>
      <c r="C1514" s="40" t="n">
        <v>42.9019079116</v>
      </c>
    </row>
    <row r="1515" customFormat="false" ht="12.8" hidden="false" customHeight="false" outlineLevel="0" collapsed="false">
      <c r="A1515" s="43" t="s">
        <v>143</v>
      </c>
      <c r="B1515" s="40" t="n">
        <v>90.3426345089</v>
      </c>
      <c r="C1515" s="40" t="n">
        <v>37.7803861004</v>
      </c>
    </row>
    <row r="1516" customFormat="false" ht="12.8" hidden="false" customHeight="false" outlineLevel="0" collapsed="false">
      <c r="A1516" s="43" t="s">
        <v>143</v>
      </c>
      <c r="B1516" s="40" t="n">
        <v>85.8191629042</v>
      </c>
      <c r="C1516" s="40" t="n">
        <v>37.5713861819</v>
      </c>
    </row>
    <row r="1517" customFormat="false" ht="12.8" hidden="false" customHeight="false" outlineLevel="0" collapsed="false">
      <c r="A1517" s="43" t="s">
        <v>143</v>
      </c>
      <c r="B1517" s="40" t="n">
        <v>90.4418181137</v>
      </c>
      <c r="C1517" s="40" t="n">
        <v>40.1331134204</v>
      </c>
    </row>
    <row r="1518" customFormat="false" ht="12.8" hidden="false" customHeight="false" outlineLevel="0" collapsed="false">
      <c r="A1518" s="43" t="s">
        <v>143</v>
      </c>
      <c r="B1518" s="40" t="n">
        <v>92.0175590822</v>
      </c>
      <c r="C1518" s="40" t="n">
        <v>39.9179311324</v>
      </c>
    </row>
    <row r="1519" customFormat="false" ht="12.8" hidden="false" customHeight="false" outlineLevel="0" collapsed="false">
      <c r="A1519" s="43" t="s">
        <v>143</v>
      </c>
      <c r="B1519" s="40" t="n">
        <v>95.2605278366</v>
      </c>
      <c r="C1519" s="40" t="n">
        <v>46.008830272</v>
      </c>
    </row>
    <row r="1520" customFormat="false" ht="12.8" hidden="false" customHeight="false" outlineLevel="0" collapsed="false">
      <c r="A1520" s="43" t="s">
        <v>143</v>
      </c>
      <c r="B1520" s="40" t="n">
        <v>41.2902998033</v>
      </c>
      <c r="C1520" s="40" t="n">
        <v>42.3115524113</v>
      </c>
    </row>
    <row r="1521" customFormat="false" ht="12.8" hidden="false" customHeight="false" outlineLevel="0" collapsed="false">
      <c r="A1521" s="43" t="s">
        <v>143</v>
      </c>
      <c r="B1521" s="40" t="n">
        <v>66.4313243161</v>
      </c>
      <c r="C1521" s="40" t="n">
        <v>36.5361097353</v>
      </c>
    </row>
    <row r="1522" customFormat="false" ht="12.8" hidden="false" customHeight="false" outlineLevel="0" collapsed="false">
      <c r="A1522" s="43" t="s">
        <v>143</v>
      </c>
      <c r="B1522" s="40" t="n">
        <v>63.9863468858</v>
      </c>
      <c r="C1522" s="40" t="n">
        <v>32.7134316129</v>
      </c>
    </row>
    <row r="1523" customFormat="false" ht="12.8" hidden="false" customHeight="false" outlineLevel="0" collapsed="false">
      <c r="A1523" s="43" t="s">
        <v>143</v>
      </c>
      <c r="B1523" s="40" t="n">
        <v>61.2696820905</v>
      </c>
      <c r="C1523" s="40" t="n">
        <v>29.3857240482</v>
      </c>
    </row>
    <row r="1524" customFormat="false" ht="12.8" hidden="false" customHeight="false" outlineLevel="0" collapsed="false">
      <c r="A1524" s="43" t="s">
        <v>143</v>
      </c>
      <c r="B1524" s="40" t="n">
        <v>60.7493891909</v>
      </c>
      <c r="C1524" s="40" t="n">
        <v>28.0517363383</v>
      </c>
    </row>
    <row r="1525" customFormat="false" ht="12.8" hidden="false" customHeight="false" outlineLevel="0" collapsed="false">
      <c r="A1525" s="43" t="s">
        <v>143</v>
      </c>
      <c r="B1525" s="40" t="n">
        <v>64.6552305634</v>
      </c>
      <c r="C1525" s="40" t="n">
        <v>16.6122765086</v>
      </c>
    </row>
    <row r="1526" customFormat="false" ht="12.8" hidden="false" customHeight="false" outlineLevel="0" collapsed="false">
      <c r="A1526" s="43" t="s">
        <v>143</v>
      </c>
      <c r="B1526" s="40" t="n">
        <v>68.6382807138</v>
      </c>
      <c r="C1526" s="40" t="n">
        <v>18.5080128963</v>
      </c>
    </row>
    <row r="1527" customFormat="false" ht="12.8" hidden="false" customHeight="false" outlineLevel="0" collapsed="false">
      <c r="A1527" s="43" t="s">
        <v>143</v>
      </c>
      <c r="B1527" s="40" t="n">
        <v>65.7766651568</v>
      </c>
      <c r="C1527" s="40" t="n">
        <v>16.7876560655</v>
      </c>
    </row>
    <row r="1528" customFormat="false" ht="12.8" hidden="false" customHeight="false" outlineLevel="0" collapsed="false">
      <c r="A1528" s="43" t="s">
        <v>143</v>
      </c>
      <c r="B1528" s="40" t="n">
        <v>71.1341263421</v>
      </c>
      <c r="C1528" s="40" t="n">
        <v>19.3859575313</v>
      </c>
    </row>
    <row r="1529" customFormat="false" ht="12.8" hidden="false" customHeight="false" outlineLevel="0" collapsed="false">
      <c r="A1529" s="43" t="s">
        <v>143</v>
      </c>
      <c r="B1529" s="40" t="n">
        <v>63.7231835039</v>
      </c>
      <c r="C1529" s="40" t="n">
        <v>14.5214211957</v>
      </c>
    </row>
    <row r="1530" customFormat="false" ht="12.8" hidden="false" customHeight="false" outlineLevel="0" collapsed="false">
      <c r="A1530" s="43" t="s">
        <v>143</v>
      </c>
      <c r="B1530" s="40" t="n">
        <v>73.0014940701</v>
      </c>
      <c r="C1530" s="40" t="n">
        <v>24.0738125371</v>
      </c>
    </row>
    <row r="1531" customFormat="false" ht="12.8" hidden="false" customHeight="false" outlineLevel="0" collapsed="false">
      <c r="A1531" s="43" t="s">
        <v>143</v>
      </c>
      <c r="B1531" s="40" t="n">
        <v>72.436657497</v>
      </c>
      <c r="C1531" s="40" t="n">
        <v>20.5783451136</v>
      </c>
    </row>
    <row r="1532" customFormat="false" ht="12.8" hidden="false" customHeight="false" outlineLevel="0" collapsed="false">
      <c r="A1532" s="43" t="s">
        <v>143</v>
      </c>
      <c r="B1532" s="40" t="n">
        <v>68.4127671225</v>
      </c>
      <c r="C1532" s="40" t="n">
        <v>19.9131265443</v>
      </c>
    </row>
    <row r="1533" customFormat="false" ht="12.8" hidden="false" customHeight="false" outlineLevel="0" collapsed="false">
      <c r="A1533" s="43" t="s">
        <v>143</v>
      </c>
      <c r="B1533" s="40" t="n">
        <v>52.8583150204</v>
      </c>
      <c r="C1533" s="40" t="n">
        <v>20.2350610035</v>
      </c>
    </row>
    <row r="1534" customFormat="false" ht="12.8" hidden="false" customHeight="false" outlineLevel="0" collapsed="false">
      <c r="A1534" s="43" t="s">
        <v>143</v>
      </c>
      <c r="B1534" s="40" t="n">
        <v>53.5299526734</v>
      </c>
      <c r="C1534" s="40" t="n">
        <v>24.2419155845</v>
      </c>
    </row>
    <row r="1535" customFormat="false" ht="12.8" hidden="false" customHeight="false" outlineLevel="0" collapsed="false">
      <c r="A1535" s="43" t="s">
        <v>143</v>
      </c>
      <c r="B1535" s="40" t="n">
        <v>50.7597410528</v>
      </c>
      <c r="C1535" s="40" t="n">
        <v>18.0893946004</v>
      </c>
    </row>
    <row r="1536" customFormat="false" ht="12.8" hidden="false" customHeight="false" outlineLevel="0" collapsed="false">
      <c r="A1536" s="43" t="s">
        <v>143</v>
      </c>
      <c r="B1536" s="40" t="n">
        <v>42.53480844</v>
      </c>
      <c r="C1536" s="40" t="n">
        <v>10.1698684594</v>
      </c>
    </row>
    <row r="1537" customFormat="false" ht="12.8" hidden="false" customHeight="false" outlineLevel="0" collapsed="false">
      <c r="A1537" s="43" t="s">
        <v>143</v>
      </c>
      <c r="B1537" s="40" t="n">
        <v>41.5303978512</v>
      </c>
      <c r="C1537" s="40" t="n">
        <v>13.3962907452</v>
      </c>
    </row>
    <row r="1538" customFormat="false" ht="12.8" hidden="false" customHeight="false" outlineLevel="0" collapsed="false">
      <c r="A1538" s="43" t="s">
        <v>143</v>
      </c>
      <c r="B1538" s="40" t="n">
        <v>46.7145179915</v>
      </c>
      <c r="C1538" s="40" t="n">
        <v>15.6132744651</v>
      </c>
    </row>
    <row r="1539" customFormat="false" ht="12.8" hidden="false" customHeight="false" outlineLevel="0" collapsed="false">
      <c r="A1539" s="43" t="s">
        <v>143</v>
      </c>
      <c r="B1539" s="40" t="n">
        <v>48.4506176492</v>
      </c>
      <c r="C1539" s="40" t="n">
        <v>16.2122782224</v>
      </c>
    </row>
    <row r="1540" customFormat="false" ht="12.8" hidden="false" customHeight="false" outlineLevel="0" collapsed="false">
      <c r="A1540" s="43" t="s">
        <v>143</v>
      </c>
      <c r="B1540" s="40" t="n">
        <v>59.6326101247</v>
      </c>
      <c r="C1540" s="40" t="n">
        <v>7.05803719901</v>
      </c>
    </row>
    <row r="1541" customFormat="false" ht="12.8" hidden="false" customHeight="false" outlineLevel="0" collapsed="false">
      <c r="A1541" s="43" t="s">
        <v>143</v>
      </c>
      <c r="B1541" s="40" t="n">
        <v>61.6185682473</v>
      </c>
      <c r="C1541" s="40" t="n">
        <v>13.4108227184</v>
      </c>
    </row>
    <row r="1542" customFormat="false" ht="12.8" hidden="false" customHeight="false" outlineLevel="0" collapsed="false">
      <c r="A1542" s="43" t="s">
        <v>143</v>
      </c>
      <c r="B1542" s="40" t="n">
        <v>48.8339891275</v>
      </c>
      <c r="C1542" s="40" t="n">
        <v>17.7259558674</v>
      </c>
    </row>
    <row r="1543" customFormat="false" ht="12.8" hidden="false" customHeight="false" outlineLevel="0" collapsed="false">
      <c r="A1543" s="43" t="s">
        <v>143</v>
      </c>
      <c r="B1543" s="40" t="n">
        <v>45.3426531889</v>
      </c>
      <c r="C1543" s="40" t="n">
        <v>13.9088123935</v>
      </c>
    </row>
    <row r="1544" customFormat="false" ht="12.8" hidden="false" customHeight="false" outlineLevel="0" collapsed="false">
      <c r="A1544" s="43" t="s">
        <v>143</v>
      </c>
      <c r="B1544" s="40" t="n">
        <v>42.4150122932</v>
      </c>
      <c r="C1544" s="40" t="n">
        <v>11.6937810961</v>
      </c>
    </row>
    <row r="1545" customFormat="false" ht="12.8" hidden="false" customHeight="false" outlineLevel="0" collapsed="false">
      <c r="A1545" s="43" t="s">
        <v>143</v>
      </c>
      <c r="B1545" s="40" t="n">
        <v>58.9347650647</v>
      </c>
      <c r="C1545" s="40" t="n">
        <v>9.36920121911</v>
      </c>
    </row>
    <row r="1546" customFormat="false" ht="12.8" hidden="false" customHeight="false" outlineLevel="0" collapsed="false">
      <c r="A1546" s="43" t="s">
        <v>143</v>
      </c>
      <c r="B1546" s="40" t="n">
        <v>60.6836260407</v>
      </c>
      <c r="C1546" s="40" t="n">
        <v>10.6326415569</v>
      </c>
    </row>
    <row r="1547" customFormat="false" ht="12.8" hidden="false" customHeight="false" outlineLevel="0" collapsed="false">
      <c r="A1547" s="43" t="s">
        <v>143</v>
      </c>
      <c r="B1547" s="40" t="n">
        <v>54.8117983683</v>
      </c>
      <c r="C1547" s="40" t="n">
        <v>6.56964870325</v>
      </c>
    </row>
    <row r="1548" customFormat="false" ht="12.8" hidden="false" customHeight="false" outlineLevel="0" collapsed="false">
      <c r="A1548" s="43" t="s">
        <v>143</v>
      </c>
      <c r="B1548" s="40" t="n">
        <v>61.5868424253</v>
      </c>
      <c r="C1548" s="40" t="n">
        <v>11.0275858356</v>
      </c>
    </row>
    <row r="1549" customFormat="false" ht="12.8" hidden="false" customHeight="false" outlineLevel="0" collapsed="false">
      <c r="A1549" s="43" t="s">
        <v>143</v>
      </c>
      <c r="B1549" s="40" t="n">
        <v>59.7160077628</v>
      </c>
      <c r="C1549" s="40" t="n">
        <v>11.5190968617</v>
      </c>
    </row>
    <row r="1550" customFormat="false" ht="12.8" hidden="false" customHeight="false" outlineLevel="0" collapsed="false">
      <c r="A1550" s="43" t="s">
        <v>143</v>
      </c>
      <c r="B1550" s="40" t="n">
        <v>58.4163840114</v>
      </c>
      <c r="C1550" s="40" t="n">
        <v>5.64577748328</v>
      </c>
    </row>
    <row r="1551" customFormat="false" ht="12.8" hidden="false" customHeight="false" outlineLevel="0" collapsed="false">
      <c r="A1551" s="43" t="s">
        <v>143</v>
      </c>
      <c r="B1551" s="40" t="n">
        <v>59.243809528</v>
      </c>
      <c r="C1551" s="40" t="n">
        <v>10.5401420943</v>
      </c>
    </row>
    <row r="1552" customFormat="false" ht="12.8" hidden="false" customHeight="false" outlineLevel="0" collapsed="false">
      <c r="A1552" s="43" t="s">
        <v>143</v>
      </c>
      <c r="B1552" s="40" t="n">
        <v>56.5943646385</v>
      </c>
      <c r="C1552" s="40" t="n">
        <v>8.91734404523</v>
      </c>
    </row>
    <row r="1553" customFormat="false" ht="12.8" hidden="false" customHeight="false" outlineLevel="0" collapsed="false">
      <c r="A1553" s="43" t="s">
        <v>143</v>
      </c>
      <c r="B1553" s="40" t="n">
        <v>68.4925132247</v>
      </c>
      <c r="C1553" s="40" t="n">
        <v>17.9873634289</v>
      </c>
    </row>
    <row r="1554" customFormat="false" ht="12.8" hidden="false" customHeight="false" outlineLevel="0" collapsed="false">
      <c r="A1554" s="43" t="s">
        <v>143</v>
      </c>
      <c r="B1554" s="40" t="n">
        <v>65.0059431717</v>
      </c>
      <c r="C1554" s="40" t="n">
        <v>15.9126686464</v>
      </c>
    </row>
    <row r="1555" customFormat="false" ht="12.8" hidden="false" customHeight="false" outlineLevel="0" collapsed="false">
      <c r="A1555" s="43" t="s">
        <v>143</v>
      </c>
      <c r="B1555" s="40" t="n">
        <v>63.9210367078</v>
      </c>
      <c r="C1555" s="40" t="n">
        <v>15.6209610332</v>
      </c>
    </row>
    <row r="1556" customFormat="false" ht="12.8" hidden="false" customHeight="false" outlineLevel="0" collapsed="false">
      <c r="A1556" s="43" t="s">
        <v>143</v>
      </c>
      <c r="B1556" s="40" t="n">
        <v>53.5129705438</v>
      </c>
      <c r="C1556" s="40" t="n">
        <v>5.87510952836</v>
      </c>
    </row>
    <row r="1557" customFormat="false" ht="12.8" hidden="false" customHeight="false" outlineLevel="0" collapsed="false">
      <c r="A1557" s="43" t="s">
        <v>143</v>
      </c>
      <c r="B1557" s="40" t="n">
        <v>57.8328062743</v>
      </c>
      <c r="C1557" s="40" t="n">
        <v>9.22238462333</v>
      </c>
    </row>
    <row r="1558" customFormat="false" ht="12.8" hidden="false" customHeight="false" outlineLevel="0" collapsed="false">
      <c r="A1558" s="43" t="s">
        <v>143</v>
      </c>
      <c r="B1558" s="40" t="n">
        <v>31.0329174395</v>
      </c>
      <c r="C1558" s="40" t="n">
        <v>28.9281418896</v>
      </c>
    </row>
    <row r="1559" customFormat="false" ht="12.8" hidden="false" customHeight="false" outlineLevel="0" collapsed="false">
      <c r="A1559" s="43" t="s">
        <v>143</v>
      </c>
      <c r="B1559" s="40" t="n">
        <v>31.3332440932</v>
      </c>
      <c r="C1559" s="40" t="n">
        <v>32.5385694785</v>
      </c>
    </row>
    <row r="1560" customFormat="false" ht="12.8" hidden="false" customHeight="false" outlineLevel="0" collapsed="false">
      <c r="A1560" s="43" t="s">
        <v>143</v>
      </c>
      <c r="B1560" s="40" t="n">
        <v>86.4015498466</v>
      </c>
      <c r="C1560" s="40" t="n">
        <v>38.7469331743</v>
      </c>
    </row>
    <row r="1561" customFormat="false" ht="12.8" hidden="false" customHeight="false" outlineLevel="0" collapsed="false">
      <c r="A1561" s="43" t="s">
        <v>143</v>
      </c>
      <c r="B1561" s="40" t="n">
        <v>47.4421116354</v>
      </c>
      <c r="C1561" s="40" t="n">
        <v>98.1843018589</v>
      </c>
    </row>
    <row r="1562" customFormat="false" ht="12.8" hidden="false" customHeight="false" outlineLevel="0" collapsed="false">
      <c r="A1562" s="43" t="s">
        <v>143</v>
      </c>
      <c r="B1562" s="40" t="n">
        <v>46.2647413368</v>
      </c>
      <c r="C1562" s="40" t="n">
        <v>94.1161921613</v>
      </c>
    </row>
    <row r="1563" customFormat="false" ht="12.8" hidden="false" customHeight="false" outlineLevel="0" collapsed="false">
      <c r="A1563" s="43" t="s">
        <v>143</v>
      </c>
      <c r="B1563" s="40" t="n">
        <v>40.1638157437</v>
      </c>
      <c r="C1563" s="40" t="n">
        <v>87.4486723469</v>
      </c>
    </row>
    <row r="1564" customFormat="false" ht="12.8" hidden="false" customHeight="false" outlineLevel="0" collapsed="false">
      <c r="A1564" s="43" t="s">
        <v>144</v>
      </c>
      <c r="B1564" s="40" t="n">
        <v>52.8720214902</v>
      </c>
      <c r="C1564" s="40" t="n">
        <v>97.3432226575</v>
      </c>
    </row>
    <row r="1565" customFormat="false" ht="12.8" hidden="false" customHeight="false" outlineLevel="0" collapsed="false">
      <c r="A1565" s="43" t="s">
        <v>144</v>
      </c>
      <c r="B1565" s="40" t="n">
        <v>59.0141444945</v>
      </c>
      <c r="C1565" s="40" t="n">
        <v>93.5748748733</v>
      </c>
    </row>
    <row r="1566" customFormat="false" ht="12.8" hidden="false" customHeight="false" outlineLevel="0" collapsed="false">
      <c r="A1566" s="43" t="s">
        <v>144</v>
      </c>
      <c r="B1566" s="40" t="n">
        <v>56.3751090389</v>
      </c>
      <c r="C1566" s="40" t="n">
        <v>96.30514763</v>
      </c>
    </row>
    <row r="1567" customFormat="false" ht="12.8" hidden="false" customHeight="false" outlineLevel="0" collapsed="false">
      <c r="A1567" s="43" t="s">
        <v>144</v>
      </c>
      <c r="B1567" s="40" t="n">
        <v>37.8391996844</v>
      </c>
      <c r="C1567" s="40" t="n">
        <v>94.359443503</v>
      </c>
    </row>
    <row r="1568" customFormat="false" ht="12.8" hidden="false" customHeight="false" outlineLevel="0" collapsed="false">
      <c r="A1568" s="43" t="s">
        <v>144</v>
      </c>
      <c r="B1568" s="40" t="n">
        <v>39.8853734176</v>
      </c>
      <c r="C1568" s="40" t="n">
        <v>90.6346620817</v>
      </c>
    </row>
    <row r="1569" customFormat="false" ht="12.8" hidden="false" customHeight="false" outlineLevel="0" collapsed="false">
      <c r="A1569" s="43" t="s">
        <v>144</v>
      </c>
      <c r="B1569" s="40" t="n">
        <v>44.0774051326</v>
      </c>
      <c r="C1569" s="40" t="n">
        <v>84.1258533023</v>
      </c>
    </row>
    <row r="1570" customFormat="false" ht="12.8" hidden="false" customHeight="false" outlineLevel="0" collapsed="false">
      <c r="A1570" s="43" t="s">
        <v>144</v>
      </c>
      <c r="B1570" s="40" t="n">
        <v>31.4970254888</v>
      </c>
      <c r="C1570" s="40" t="n">
        <v>67.9125621568</v>
      </c>
    </row>
    <row r="1571" customFormat="false" ht="12.8" hidden="false" customHeight="false" outlineLevel="0" collapsed="false">
      <c r="A1571" s="43" t="s">
        <v>144</v>
      </c>
      <c r="B1571" s="40" t="n">
        <v>25.9525965456</v>
      </c>
      <c r="C1571" s="40" t="n">
        <v>73.0331803541</v>
      </c>
    </row>
    <row r="1572" customFormat="false" ht="12.8" hidden="false" customHeight="false" outlineLevel="0" collapsed="false">
      <c r="A1572" s="43" t="s">
        <v>144</v>
      </c>
      <c r="B1572" s="40" t="n">
        <v>36.4347239148</v>
      </c>
      <c r="C1572" s="40" t="n">
        <v>62.2940454639</v>
      </c>
    </row>
    <row r="1573" customFormat="false" ht="12.8" hidden="false" customHeight="false" outlineLevel="0" collapsed="false">
      <c r="A1573" s="43" t="s">
        <v>144</v>
      </c>
      <c r="B1573" s="40" t="n">
        <v>24.997482691</v>
      </c>
      <c r="C1573" s="40" t="n">
        <v>75.4415616626</v>
      </c>
    </row>
    <row r="1574" customFormat="false" ht="12.8" hidden="false" customHeight="false" outlineLevel="0" collapsed="false">
      <c r="A1574" s="43" t="s">
        <v>144</v>
      </c>
      <c r="B1574" s="40" t="n">
        <v>32.2462751352</v>
      </c>
      <c r="C1574" s="40" t="n">
        <v>70.1105868383</v>
      </c>
    </row>
    <row r="1575" customFormat="false" ht="12.8" hidden="false" customHeight="false" outlineLevel="0" collapsed="false">
      <c r="A1575" s="43" t="s">
        <v>144</v>
      </c>
      <c r="B1575" s="40" t="n">
        <v>18.1094722949</v>
      </c>
      <c r="C1575" s="40" t="n">
        <v>53.7081103324</v>
      </c>
    </row>
    <row r="1576" customFormat="false" ht="12.8" hidden="false" customHeight="false" outlineLevel="0" collapsed="false">
      <c r="A1576" s="43" t="s">
        <v>144</v>
      </c>
      <c r="B1576" s="40" t="n">
        <v>21.7960992263</v>
      </c>
      <c r="C1576" s="40" t="n">
        <v>49.4995295248</v>
      </c>
    </row>
    <row r="1577" customFormat="false" ht="12.8" hidden="false" customHeight="false" outlineLevel="0" collapsed="false">
      <c r="A1577" s="43" t="s">
        <v>144</v>
      </c>
      <c r="B1577" s="40" t="n">
        <v>24.150491069</v>
      </c>
      <c r="C1577" s="40" t="n">
        <v>47.1885335266</v>
      </c>
    </row>
    <row r="1578" customFormat="false" ht="12.8" hidden="false" customHeight="false" outlineLevel="0" collapsed="false">
      <c r="A1578" s="43" t="s">
        <v>144</v>
      </c>
      <c r="B1578" s="40" t="n">
        <v>28.6031956015</v>
      </c>
      <c r="C1578" s="40" t="n">
        <v>44.2237227</v>
      </c>
    </row>
    <row r="1579" customFormat="false" ht="12.8" hidden="false" customHeight="false" outlineLevel="0" collapsed="false">
      <c r="A1579" s="43" t="s">
        <v>144</v>
      </c>
      <c r="B1579" s="40" t="n">
        <v>20.9319996761</v>
      </c>
      <c r="C1579" s="40" t="n">
        <v>51.6462354868</v>
      </c>
    </row>
    <row r="1580" customFormat="false" ht="12.8" hidden="false" customHeight="false" outlineLevel="0" collapsed="false">
      <c r="A1580" s="43" t="s">
        <v>144</v>
      </c>
      <c r="B1580" s="40" t="n">
        <v>35.4355325251</v>
      </c>
      <c r="C1580" s="40" t="n">
        <v>34.9610381566</v>
      </c>
    </row>
    <row r="1581" customFormat="false" ht="12.8" hidden="false" customHeight="false" outlineLevel="0" collapsed="false">
      <c r="A1581" s="43" t="s">
        <v>144</v>
      </c>
      <c r="B1581" s="40" t="n">
        <v>44.3773828236</v>
      </c>
      <c r="C1581" s="40" t="n">
        <v>57.6847369215</v>
      </c>
    </row>
    <row r="1582" customFormat="false" ht="12.8" hidden="false" customHeight="false" outlineLevel="0" collapsed="false">
      <c r="A1582" s="43" t="s">
        <v>144</v>
      </c>
      <c r="B1582" s="40" t="n">
        <v>46.313692406</v>
      </c>
      <c r="C1582" s="40" t="n">
        <v>55.6855917703</v>
      </c>
    </row>
    <row r="1583" customFormat="false" ht="12.8" hidden="false" customHeight="false" outlineLevel="0" collapsed="false">
      <c r="A1583" s="43" t="s">
        <v>144</v>
      </c>
      <c r="B1583" s="40" t="n">
        <v>46.3860739231</v>
      </c>
      <c r="C1583" s="40" t="n">
        <v>51.0021645381</v>
      </c>
    </row>
    <row r="1584" customFormat="false" ht="12.8" hidden="false" customHeight="false" outlineLevel="0" collapsed="false">
      <c r="A1584" s="43" t="s">
        <v>144</v>
      </c>
      <c r="B1584" s="40" t="n">
        <v>42.4954400876</v>
      </c>
      <c r="C1584" s="40" t="n">
        <v>56.9036815315</v>
      </c>
    </row>
    <row r="1585" customFormat="false" ht="12.8" hidden="false" customHeight="false" outlineLevel="0" collapsed="false">
      <c r="A1585" s="43" t="s">
        <v>144</v>
      </c>
      <c r="B1585" s="40" t="n">
        <v>44.3005150328</v>
      </c>
      <c r="C1585" s="40" t="n">
        <v>58.1329592781</v>
      </c>
    </row>
    <row r="1586" customFormat="false" ht="12.8" hidden="false" customHeight="false" outlineLevel="0" collapsed="false">
      <c r="A1586" s="43" t="s">
        <v>144</v>
      </c>
      <c r="B1586" s="40" t="n">
        <v>46.9882833458</v>
      </c>
      <c r="C1586" s="40" t="n">
        <v>55.4206367313</v>
      </c>
    </row>
    <row r="1587" customFormat="false" ht="12.8" hidden="false" customHeight="false" outlineLevel="0" collapsed="false">
      <c r="A1587" s="43" t="s">
        <v>144</v>
      </c>
      <c r="B1587" s="40" t="n">
        <v>52.4215231623</v>
      </c>
      <c r="C1587" s="40" t="n">
        <v>47.867005488</v>
      </c>
    </row>
    <row r="1588" customFormat="false" ht="12.8" hidden="false" customHeight="false" outlineLevel="0" collapsed="false">
      <c r="A1588" s="43" t="s">
        <v>144</v>
      </c>
      <c r="B1588" s="40" t="n">
        <v>64.090998189</v>
      </c>
      <c r="C1588" s="40" t="n">
        <v>68.6509850107</v>
      </c>
    </row>
    <row r="1589" customFormat="false" ht="12.8" hidden="false" customHeight="false" outlineLevel="0" collapsed="false">
      <c r="A1589" s="43" t="s">
        <v>144</v>
      </c>
      <c r="B1589" s="40" t="n">
        <v>63.0168717563</v>
      </c>
      <c r="C1589" s="40" t="n">
        <v>68.2252589114</v>
      </c>
    </row>
    <row r="1590" customFormat="false" ht="12.8" hidden="false" customHeight="false" outlineLevel="0" collapsed="false">
      <c r="A1590" s="43" t="s">
        <v>144</v>
      </c>
      <c r="B1590" s="40" t="n">
        <v>67.3025779226</v>
      </c>
      <c r="C1590" s="40" t="n">
        <v>64.4134627173</v>
      </c>
    </row>
    <row r="1591" customFormat="false" ht="12.8" hidden="false" customHeight="false" outlineLevel="0" collapsed="false">
      <c r="A1591" s="43" t="s">
        <v>144</v>
      </c>
      <c r="B1591" s="40" t="n">
        <v>67.2259568904</v>
      </c>
      <c r="C1591" s="40" t="n">
        <v>62.4764105301</v>
      </c>
    </row>
    <row r="1592" customFormat="false" ht="12.8" hidden="false" customHeight="false" outlineLevel="0" collapsed="false">
      <c r="A1592" s="43" t="s">
        <v>144</v>
      </c>
      <c r="B1592" s="40" t="n">
        <v>50.309988715</v>
      </c>
      <c r="C1592" s="40" t="n">
        <v>47.2678818553</v>
      </c>
    </row>
    <row r="1593" customFormat="false" ht="12.8" hidden="false" customHeight="false" outlineLevel="0" collapsed="false">
      <c r="A1593" s="43" t="s">
        <v>144</v>
      </c>
      <c r="B1593" s="40" t="n">
        <v>45.4126389249</v>
      </c>
      <c r="C1593" s="40" t="n">
        <v>53.8707976895</v>
      </c>
    </row>
    <row r="1594" customFormat="false" ht="12.8" hidden="false" customHeight="false" outlineLevel="0" collapsed="false">
      <c r="A1594" s="43" t="s">
        <v>144</v>
      </c>
      <c r="B1594" s="40" t="n">
        <v>54.0206071815</v>
      </c>
      <c r="C1594" s="40" t="n">
        <v>47.2698972057</v>
      </c>
    </row>
    <row r="1595" customFormat="false" ht="12.8" hidden="false" customHeight="false" outlineLevel="0" collapsed="false">
      <c r="A1595" s="43" t="s">
        <v>144</v>
      </c>
      <c r="B1595" s="40" t="n">
        <v>49.8420222483</v>
      </c>
      <c r="C1595" s="40" t="n">
        <v>50.5765522936</v>
      </c>
    </row>
    <row r="1596" customFormat="false" ht="12.8" hidden="false" customHeight="false" outlineLevel="0" collapsed="false">
      <c r="A1596" s="43" t="s">
        <v>144</v>
      </c>
      <c r="B1596" s="40" t="n">
        <v>50.7132995657</v>
      </c>
      <c r="C1596" s="40" t="n">
        <v>48.7722867825</v>
      </c>
    </row>
    <row r="1597" customFormat="false" ht="12.8" hidden="false" customHeight="false" outlineLevel="0" collapsed="false">
      <c r="A1597" s="43" t="s">
        <v>144</v>
      </c>
      <c r="B1597" s="40" t="n">
        <v>55.0455549106</v>
      </c>
      <c r="C1597" s="40" t="n">
        <v>45.9862727459</v>
      </c>
    </row>
    <row r="1598" customFormat="false" ht="12.8" hidden="false" customHeight="false" outlineLevel="0" collapsed="false">
      <c r="A1598" s="43" t="s">
        <v>144</v>
      </c>
      <c r="B1598" s="40" t="n">
        <v>37.5437012597</v>
      </c>
      <c r="C1598" s="40" t="n">
        <v>32.8840244657</v>
      </c>
    </row>
    <row r="1599" customFormat="false" ht="12.8" hidden="false" customHeight="false" outlineLevel="0" collapsed="false">
      <c r="A1599" s="43" t="s">
        <v>144</v>
      </c>
      <c r="B1599" s="40" t="n">
        <v>39.7958978066</v>
      </c>
      <c r="C1599" s="40" t="n">
        <v>28.4432191156</v>
      </c>
    </row>
    <row r="1600" customFormat="false" ht="12.8" hidden="false" customHeight="false" outlineLevel="0" collapsed="false">
      <c r="A1600" s="43" t="s">
        <v>144</v>
      </c>
      <c r="B1600" s="40" t="n">
        <v>28.5233910215</v>
      </c>
      <c r="C1600" s="40" t="n">
        <v>39.7966662481</v>
      </c>
    </row>
    <row r="1601" customFormat="false" ht="12.8" hidden="false" customHeight="false" outlineLevel="0" collapsed="false">
      <c r="A1601" s="43" t="s">
        <v>144</v>
      </c>
      <c r="B1601" s="40" t="n">
        <v>31.3996460012</v>
      </c>
      <c r="C1601" s="40" t="n">
        <v>39.2652632229</v>
      </c>
    </row>
    <row r="1602" customFormat="false" ht="12.8" hidden="false" customHeight="false" outlineLevel="0" collapsed="false">
      <c r="A1602" s="43" t="s">
        <v>144</v>
      </c>
      <c r="B1602" s="40" t="n">
        <v>39.2415652162</v>
      </c>
      <c r="C1602" s="40" t="n">
        <v>33.3614166846</v>
      </c>
    </row>
    <row r="1603" customFormat="false" ht="12.8" hidden="false" customHeight="false" outlineLevel="0" collapsed="false">
      <c r="A1603" s="43" t="s">
        <v>144</v>
      </c>
      <c r="B1603" s="40" t="n">
        <v>27.7140565712</v>
      </c>
      <c r="C1603" s="40" t="n">
        <v>42.2500516253</v>
      </c>
    </row>
    <row r="1604" customFormat="false" ht="12.8" hidden="false" customHeight="false" outlineLevel="0" collapsed="false">
      <c r="A1604" s="43" t="s">
        <v>144</v>
      </c>
      <c r="B1604" s="40" t="n">
        <v>32.9607035213</v>
      </c>
      <c r="C1604" s="40" t="n">
        <v>35.8231112903</v>
      </c>
    </row>
    <row r="1605" customFormat="false" ht="12.8" hidden="false" customHeight="false" outlineLevel="0" collapsed="false">
      <c r="A1605" s="43" t="s">
        <v>144</v>
      </c>
      <c r="B1605" s="40" t="n">
        <v>35.4047362397</v>
      </c>
      <c r="C1605" s="40" t="n">
        <v>31.9391621952</v>
      </c>
    </row>
    <row r="1606" customFormat="false" ht="12.8" hidden="false" customHeight="false" outlineLevel="0" collapsed="false">
      <c r="A1606" s="43" t="s">
        <v>144</v>
      </c>
      <c r="B1606" s="40" t="n">
        <v>51.6422264225</v>
      </c>
      <c r="C1606" s="40" t="n">
        <v>50.8383406788</v>
      </c>
    </row>
    <row r="1607" customFormat="false" ht="12.8" hidden="false" customHeight="false" outlineLevel="0" collapsed="false">
      <c r="A1607" s="43" t="s">
        <v>144</v>
      </c>
      <c r="B1607" s="40" t="n">
        <v>34.207620843</v>
      </c>
      <c r="C1607" s="40" t="n">
        <v>33.5938054385</v>
      </c>
    </row>
    <row r="1608" customFormat="false" ht="12.8" hidden="false" customHeight="false" outlineLevel="0" collapsed="false">
      <c r="A1608" s="43" t="s">
        <v>144</v>
      </c>
      <c r="B1608" s="40" t="n">
        <v>36.5234892198</v>
      </c>
      <c r="C1608" s="40" t="n">
        <v>35.6710483891</v>
      </c>
    </row>
    <row r="1609" customFormat="false" ht="12.8" hidden="false" customHeight="false" outlineLevel="0" collapsed="false">
      <c r="A1609" s="43" t="s">
        <v>144</v>
      </c>
      <c r="B1609" s="40" t="n">
        <v>28.4192021281</v>
      </c>
      <c r="C1609" s="40" t="n">
        <v>21.3157482481</v>
      </c>
    </row>
    <row r="1610" customFormat="false" ht="12.8" hidden="false" customHeight="false" outlineLevel="0" collapsed="false">
      <c r="A1610" s="43" t="s">
        <v>144</v>
      </c>
      <c r="B1610" s="40" t="n">
        <v>26.1604969417</v>
      </c>
      <c r="C1610" s="40" t="n">
        <v>23.0422314726</v>
      </c>
    </row>
    <row r="1611" customFormat="false" ht="12.8" hidden="false" customHeight="false" outlineLevel="0" collapsed="false">
      <c r="A1611" s="43" t="s">
        <v>144</v>
      </c>
      <c r="B1611" s="40" t="n">
        <v>40.435327397</v>
      </c>
      <c r="C1611" s="40" t="n">
        <v>27.6400711421</v>
      </c>
    </row>
    <row r="1612" customFormat="false" ht="12.8" hidden="false" customHeight="false" outlineLevel="0" collapsed="false">
      <c r="A1612" s="43" t="s">
        <v>144</v>
      </c>
      <c r="B1612" s="40" t="n">
        <v>44.544955314</v>
      </c>
      <c r="C1612" s="40" t="n">
        <v>27.3622426221</v>
      </c>
    </row>
    <row r="1613" customFormat="false" ht="12.8" hidden="false" customHeight="false" outlineLevel="0" collapsed="false">
      <c r="A1613" s="43" t="s">
        <v>144</v>
      </c>
      <c r="B1613" s="40" t="n">
        <v>40.1237272008</v>
      </c>
      <c r="C1613" s="40" t="n">
        <v>30.0731619402</v>
      </c>
    </row>
    <row r="1614" customFormat="false" ht="12.8" hidden="false" customHeight="false" outlineLevel="0" collapsed="false">
      <c r="A1614" s="43" t="s">
        <v>144</v>
      </c>
      <c r="B1614" s="40" t="n">
        <v>42.1848064503</v>
      </c>
      <c r="C1614" s="40" t="n">
        <v>28.5736747331</v>
      </c>
    </row>
    <row r="1615" customFormat="false" ht="12.8" hidden="false" customHeight="false" outlineLevel="0" collapsed="false">
      <c r="A1615" s="43" t="s">
        <v>144</v>
      </c>
      <c r="B1615" s="40" t="n">
        <v>40.0026592892</v>
      </c>
      <c r="C1615" s="40" t="n">
        <v>27.4875100027</v>
      </c>
    </row>
    <row r="1616" customFormat="false" ht="12.8" hidden="false" customHeight="false" outlineLevel="0" collapsed="false">
      <c r="A1616" s="43" t="s">
        <v>144</v>
      </c>
      <c r="B1616" s="40" t="n">
        <v>57.1252310509</v>
      </c>
      <c r="C1616" s="40" t="n">
        <v>42.7390191388</v>
      </c>
    </row>
    <row r="1617" customFormat="false" ht="12.8" hidden="false" customHeight="false" outlineLevel="0" collapsed="false">
      <c r="A1617" s="43" t="s">
        <v>144</v>
      </c>
      <c r="B1617" s="40" t="n">
        <v>60.375744968</v>
      </c>
      <c r="C1617" s="40" t="n">
        <v>41.3564579961</v>
      </c>
    </row>
    <row r="1618" customFormat="false" ht="12.8" hidden="false" customHeight="false" outlineLevel="0" collapsed="false">
      <c r="A1618" s="43" t="s">
        <v>144</v>
      </c>
      <c r="B1618" s="40" t="n">
        <v>55.1058961252</v>
      </c>
      <c r="C1618" s="40" t="n">
        <v>46.1490510561</v>
      </c>
    </row>
    <row r="1619" customFormat="false" ht="12.8" hidden="false" customHeight="false" outlineLevel="0" collapsed="false">
      <c r="A1619" s="43" t="s">
        <v>144</v>
      </c>
      <c r="B1619" s="40" t="n">
        <v>61.7372710245</v>
      </c>
      <c r="C1619" s="40" t="n">
        <v>38.5848440052</v>
      </c>
    </row>
    <row r="1620" customFormat="false" ht="12.8" hidden="false" customHeight="false" outlineLevel="0" collapsed="false">
      <c r="A1620" s="43" t="s">
        <v>144</v>
      </c>
      <c r="B1620" s="40" t="n">
        <v>55.7412443246</v>
      </c>
      <c r="C1620" s="40" t="n">
        <v>46.6535769763</v>
      </c>
    </row>
    <row r="1621" customFormat="false" ht="12.8" hidden="false" customHeight="false" outlineLevel="0" collapsed="false">
      <c r="A1621" s="43" t="s">
        <v>144</v>
      </c>
      <c r="B1621" s="40" t="n">
        <v>58.2964084158</v>
      </c>
      <c r="C1621" s="40" t="n">
        <v>41.5831977346</v>
      </c>
    </row>
    <row r="1622" customFormat="false" ht="12.8" hidden="false" customHeight="false" outlineLevel="0" collapsed="false">
      <c r="A1622" s="43" t="s">
        <v>144</v>
      </c>
      <c r="B1622" s="40" t="n">
        <v>57.0425482213</v>
      </c>
      <c r="C1622" s="40" t="n">
        <v>42.418757739</v>
      </c>
    </row>
    <row r="1623" customFormat="false" ht="12.8" hidden="false" customHeight="false" outlineLevel="0" collapsed="false">
      <c r="A1623" s="43" t="s">
        <v>144</v>
      </c>
      <c r="B1623" s="40" t="n">
        <v>76.7756112073</v>
      </c>
      <c r="C1623" s="40" t="n">
        <v>55.2545987009</v>
      </c>
    </row>
    <row r="1624" customFormat="false" ht="12.8" hidden="false" customHeight="false" outlineLevel="0" collapsed="false">
      <c r="A1624" s="43" t="s">
        <v>144</v>
      </c>
      <c r="B1624" s="40" t="n">
        <v>71.8870772602</v>
      </c>
      <c r="C1624" s="40" t="n">
        <v>59.2669926152</v>
      </c>
    </row>
    <row r="1625" customFormat="false" ht="12.8" hidden="false" customHeight="false" outlineLevel="0" collapsed="false">
      <c r="A1625" s="43" t="s">
        <v>144</v>
      </c>
      <c r="B1625" s="40" t="n">
        <v>73.7883730663</v>
      </c>
      <c r="C1625" s="40" t="n">
        <v>58.6208121164</v>
      </c>
    </row>
    <row r="1626" customFormat="false" ht="12.8" hidden="false" customHeight="false" outlineLevel="0" collapsed="false">
      <c r="A1626" s="43" t="s">
        <v>144</v>
      </c>
      <c r="B1626" s="40" t="n">
        <v>75.1396847343</v>
      </c>
      <c r="C1626" s="40" t="n">
        <v>54.2445521781</v>
      </c>
    </row>
    <row r="1627" customFormat="false" ht="12.8" hidden="false" customHeight="false" outlineLevel="0" collapsed="false">
      <c r="A1627" s="43" t="s">
        <v>144</v>
      </c>
      <c r="B1627" s="40" t="n">
        <v>64.5963189058</v>
      </c>
      <c r="C1627" s="40" t="n">
        <v>65.952512925</v>
      </c>
    </row>
    <row r="1628" customFormat="false" ht="12.8" hidden="false" customHeight="false" outlineLevel="0" collapsed="false">
      <c r="A1628" s="43" t="s">
        <v>144</v>
      </c>
      <c r="B1628" s="40" t="n">
        <v>46.9095386323</v>
      </c>
      <c r="C1628" s="40" t="n">
        <v>85.6022611586</v>
      </c>
    </row>
    <row r="1629" customFormat="false" ht="12.8" hidden="false" customHeight="false" outlineLevel="0" collapsed="false">
      <c r="A1629" s="43" t="s">
        <v>144</v>
      </c>
      <c r="B1629" s="40" t="n">
        <v>46.9051031994</v>
      </c>
      <c r="C1629" s="40" t="n">
        <v>81.5656424136</v>
      </c>
    </row>
    <row r="1630" customFormat="false" ht="12.8" hidden="false" customHeight="false" outlineLevel="0" collapsed="false">
      <c r="A1630" s="43" t="s">
        <v>144</v>
      </c>
      <c r="B1630" s="40" t="n">
        <v>49.8069877356</v>
      </c>
      <c r="C1630" s="40" t="n">
        <v>82.085025592</v>
      </c>
    </row>
    <row r="1631" customFormat="false" ht="12.8" hidden="false" customHeight="false" outlineLevel="0" collapsed="false">
      <c r="A1631" s="43" t="s">
        <v>144</v>
      </c>
      <c r="B1631" s="40" t="n">
        <v>48.8632418189</v>
      </c>
      <c r="C1631" s="40" t="n">
        <v>83.1583574877</v>
      </c>
    </row>
    <row r="1632" customFormat="false" ht="12.8" hidden="false" customHeight="false" outlineLevel="0" collapsed="false">
      <c r="A1632" s="43" t="s">
        <v>144</v>
      </c>
      <c r="B1632" s="40" t="n">
        <v>66.7481899024</v>
      </c>
      <c r="C1632" s="40" t="n">
        <v>84.0048341677</v>
      </c>
    </row>
    <row r="1633" customFormat="false" ht="12.8" hidden="false" customHeight="false" outlineLevel="0" collapsed="false">
      <c r="A1633" s="43" t="s">
        <v>144</v>
      </c>
      <c r="B1633" s="40" t="n">
        <v>62.3597662841</v>
      </c>
      <c r="C1633" s="40" t="n">
        <v>90.2436599196</v>
      </c>
    </row>
    <row r="1634" customFormat="false" ht="12.8" hidden="false" customHeight="false" outlineLevel="0" collapsed="false">
      <c r="A1634" s="43" t="s">
        <v>144</v>
      </c>
      <c r="B1634" s="40" t="n">
        <v>47.3748964954</v>
      </c>
      <c r="C1634" s="40" t="n">
        <v>83.4715555182</v>
      </c>
    </row>
    <row r="1635" customFormat="false" ht="12.8" hidden="false" customHeight="false" outlineLevel="0" collapsed="false">
      <c r="A1635" s="43" t="s">
        <v>144</v>
      </c>
      <c r="B1635" s="40" t="n">
        <v>47.4464667165</v>
      </c>
      <c r="C1635" s="40" t="n">
        <v>82.622124014</v>
      </c>
    </row>
    <row r="1636" customFormat="false" ht="12.8" hidden="false" customHeight="false" outlineLevel="0" collapsed="false">
      <c r="A1636" s="43" t="s">
        <v>144</v>
      </c>
      <c r="B1636" s="40" t="n">
        <v>53.385280634</v>
      </c>
      <c r="C1636" s="40" t="n">
        <v>78.8711362558</v>
      </c>
    </row>
    <row r="1637" customFormat="false" ht="12.8" hidden="false" customHeight="false" outlineLevel="0" collapsed="false">
      <c r="A1637" s="43" t="s">
        <v>144</v>
      </c>
      <c r="B1637" s="40" t="n">
        <v>49.4527077733</v>
      </c>
      <c r="C1637" s="40" t="n">
        <v>79.9306028004</v>
      </c>
    </row>
    <row r="1638" customFormat="false" ht="12.8" hidden="false" customHeight="false" outlineLevel="0" collapsed="false">
      <c r="A1638" s="43" t="s">
        <v>144</v>
      </c>
      <c r="B1638" s="40" t="n">
        <v>54.8026825363</v>
      </c>
      <c r="C1638" s="40" t="n">
        <v>75.3639849893</v>
      </c>
    </row>
    <row r="1639" customFormat="false" ht="12.8" hidden="false" customHeight="false" outlineLevel="0" collapsed="false">
      <c r="A1639" s="43" t="s">
        <v>144</v>
      </c>
      <c r="B1639" s="40" t="n">
        <v>37.0882451339</v>
      </c>
      <c r="C1639" s="40" t="n">
        <v>60.857227495</v>
      </c>
    </row>
    <row r="1640" customFormat="false" ht="12.8" hidden="false" customHeight="false" outlineLevel="0" collapsed="false">
      <c r="A1640" s="43" t="s">
        <v>144</v>
      </c>
      <c r="B1640" s="40" t="n">
        <v>32.3759619238</v>
      </c>
      <c r="C1640" s="40" t="n">
        <v>68.5108204552</v>
      </c>
    </row>
    <row r="1641" customFormat="false" ht="12.8" hidden="false" customHeight="false" outlineLevel="0" collapsed="false">
      <c r="A1641" s="43" t="s">
        <v>144</v>
      </c>
      <c r="B1641" s="40" t="n">
        <v>37.4770138847</v>
      </c>
      <c r="C1641" s="40" t="n">
        <v>63.7886855744</v>
      </c>
    </row>
    <row r="1642" customFormat="false" ht="12.8" hidden="false" customHeight="false" outlineLevel="0" collapsed="false">
      <c r="A1642" s="43" t="s">
        <v>144</v>
      </c>
      <c r="B1642" s="40" t="n">
        <v>52.4066488967</v>
      </c>
      <c r="C1642" s="40" t="n">
        <v>96.4254150057</v>
      </c>
    </row>
    <row r="1643" customFormat="false" ht="12.8" hidden="false" customHeight="false" outlineLevel="0" collapsed="false">
      <c r="A1643" s="43" t="s">
        <v>144</v>
      </c>
      <c r="B1643" s="40" t="n">
        <v>50.2970432655</v>
      </c>
      <c r="C1643" s="40" t="n">
        <v>99.6441791736</v>
      </c>
    </row>
    <row r="1644" customFormat="false" ht="12.8" hidden="false" customHeight="false" outlineLevel="0" collapsed="false">
      <c r="A1644" s="43" t="s">
        <v>144</v>
      </c>
      <c r="B1644" s="40" t="n">
        <v>61.5633243835</v>
      </c>
      <c r="C1644" s="40" t="n">
        <v>89.8641388605</v>
      </c>
    </row>
    <row r="1645" customFormat="false" ht="12.8" hidden="false" customHeight="false" outlineLevel="0" collapsed="false">
      <c r="A1645" s="43" t="s">
        <v>144</v>
      </c>
      <c r="B1645" s="40" t="n">
        <v>61.0865603919</v>
      </c>
      <c r="C1645" s="40" t="n">
        <v>89.2243556475</v>
      </c>
    </row>
    <row r="1646" customFormat="false" ht="12.8" hidden="false" customHeight="false" outlineLevel="0" collapsed="false">
      <c r="A1646" s="43" t="s">
        <v>144</v>
      </c>
      <c r="B1646" s="40" t="n">
        <v>59.2364904011</v>
      </c>
      <c r="C1646" s="40" t="n">
        <v>91.4811005766</v>
      </c>
    </row>
    <row r="1647" customFormat="false" ht="12.8" hidden="false" customHeight="false" outlineLevel="0" collapsed="false">
      <c r="A1647" s="43" t="s">
        <v>144</v>
      </c>
      <c r="B1647" s="40" t="n">
        <v>66.1540050863</v>
      </c>
      <c r="C1647" s="40" t="n">
        <v>84.1119370252</v>
      </c>
    </row>
    <row r="1648" customFormat="false" ht="12.8" hidden="false" customHeight="false" outlineLevel="0" collapsed="false">
      <c r="A1648" s="43" t="s">
        <v>144</v>
      </c>
      <c r="B1648" s="40" t="n">
        <v>67.2313347767</v>
      </c>
      <c r="C1648" s="40" t="n">
        <v>85.055640808</v>
      </c>
    </row>
    <row r="1649" customFormat="false" ht="12.8" hidden="false" customHeight="false" outlineLevel="0" collapsed="false">
      <c r="A1649" s="43" t="s">
        <v>144</v>
      </c>
      <c r="B1649" s="40" t="n">
        <v>73.7099068702</v>
      </c>
      <c r="C1649" s="40" t="n">
        <v>78.2706108976</v>
      </c>
    </row>
    <row r="1650" customFormat="false" ht="12.8" hidden="false" customHeight="false" outlineLevel="0" collapsed="false">
      <c r="A1650" s="43" t="s">
        <v>144</v>
      </c>
      <c r="B1650" s="40" t="n">
        <v>76.5804513576</v>
      </c>
      <c r="C1650" s="40" t="n">
        <v>72.8915336827</v>
      </c>
    </row>
    <row r="1651" customFormat="false" ht="12.8" hidden="false" customHeight="false" outlineLevel="0" collapsed="false">
      <c r="A1651" s="43" t="s">
        <v>144</v>
      </c>
      <c r="B1651" s="40" t="n">
        <v>78.8765811639</v>
      </c>
      <c r="C1651" s="40" t="n">
        <v>71.5625276804</v>
      </c>
    </row>
    <row r="1652" customFormat="false" ht="12.8" hidden="false" customHeight="false" outlineLevel="0" collapsed="false">
      <c r="A1652" s="43" t="s">
        <v>144</v>
      </c>
      <c r="B1652" s="40" t="n">
        <v>77.4490021363</v>
      </c>
      <c r="C1652" s="40" t="n">
        <v>72.4473094857</v>
      </c>
    </row>
    <row r="1653" customFormat="false" ht="12.8" hidden="false" customHeight="false" outlineLevel="0" collapsed="false">
      <c r="A1653" s="43" t="s">
        <v>144</v>
      </c>
      <c r="B1653" s="40" t="n">
        <v>86.8537073476</v>
      </c>
      <c r="C1653" s="40" t="n">
        <v>65.5433240194</v>
      </c>
    </row>
    <row r="1654" customFormat="false" ht="12.8" hidden="false" customHeight="false" outlineLevel="0" collapsed="false">
      <c r="A1654" s="43" t="s">
        <v>144</v>
      </c>
      <c r="B1654" s="40" t="n">
        <v>79.806531301</v>
      </c>
      <c r="C1654" s="40" t="n">
        <v>52.7231797883</v>
      </c>
    </row>
    <row r="1655" customFormat="false" ht="12.8" hidden="false" customHeight="false" outlineLevel="0" collapsed="false">
      <c r="A1655" s="43" t="s">
        <v>144</v>
      </c>
      <c r="B1655" s="40" t="n">
        <v>76.9882734745</v>
      </c>
      <c r="C1655" s="40" t="n">
        <v>54.2027848022</v>
      </c>
    </row>
    <row r="1656" customFormat="false" ht="12.8" hidden="false" customHeight="false" outlineLevel="0" collapsed="false">
      <c r="A1656" s="43" t="s">
        <v>144</v>
      </c>
      <c r="B1656" s="40" t="n">
        <v>79.4793575017</v>
      </c>
      <c r="C1656" s="40" t="n">
        <v>49.1410154455</v>
      </c>
    </row>
    <row r="1657" customFormat="false" ht="12.8" hidden="false" customHeight="false" outlineLevel="0" collapsed="false">
      <c r="A1657" s="43" t="s">
        <v>144</v>
      </c>
      <c r="B1657" s="40" t="n">
        <v>82.3041595613</v>
      </c>
      <c r="C1657" s="40" t="n">
        <v>46.9909036215</v>
      </c>
    </row>
    <row r="1658" customFormat="false" ht="12.8" hidden="false" customHeight="false" outlineLevel="0" collapsed="false">
      <c r="A1658" s="43" t="s">
        <v>144</v>
      </c>
      <c r="B1658" s="40" t="n">
        <v>90.700691247</v>
      </c>
      <c r="C1658" s="40" t="n">
        <v>41.4667030063</v>
      </c>
    </row>
    <row r="1659" customFormat="false" ht="12.8" hidden="false" customHeight="false" outlineLevel="0" collapsed="false">
      <c r="A1659" s="43" t="s">
        <v>144</v>
      </c>
      <c r="B1659" s="40" t="n">
        <v>95.4434878077</v>
      </c>
      <c r="C1659" s="40" t="n">
        <v>36.1897016148</v>
      </c>
    </row>
    <row r="1660" customFormat="false" ht="12.8" hidden="false" customHeight="false" outlineLevel="0" collapsed="false">
      <c r="A1660" s="43" t="s">
        <v>144</v>
      </c>
      <c r="B1660" s="40" t="n">
        <v>94.9974880471</v>
      </c>
      <c r="C1660" s="40" t="n">
        <v>35.0953011066</v>
      </c>
    </row>
    <row r="1661" customFormat="false" ht="12.8" hidden="false" customHeight="false" outlineLevel="0" collapsed="false">
      <c r="A1661" s="43" t="s">
        <v>144</v>
      </c>
      <c r="B1661" s="40" t="n">
        <v>91.517847246</v>
      </c>
      <c r="C1661" s="40" t="n">
        <v>36.8902631263</v>
      </c>
    </row>
    <row r="1662" customFormat="false" ht="12.8" hidden="false" customHeight="false" outlineLevel="0" collapsed="false">
      <c r="A1662" s="43" t="s">
        <v>144</v>
      </c>
      <c r="B1662" s="40" t="n">
        <v>62.2926421901</v>
      </c>
      <c r="C1662" s="40" t="n">
        <v>40.0295333141</v>
      </c>
    </row>
    <row r="1663" customFormat="false" ht="12.8" hidden="false" customHeight="false" outlineLevel="0" collapsed="false">
      <c r="A1663" s="43" t="s">
        <v>144</v>
      </c>
      <c r="B1663" s="40" t="n">
        <v>59.2034756073</v>
      </c>
      <c r="C1663" s="40" t="n">
        <v>41.2706776667</v>
      </c>
    </row>
    <row r="1664" customFormat="false" ht="12.8" hidden="false" customHeight="false" outlineLevel="0" collapsed="false">
      <c r="A1664" s="43" t="s">
        <v>144</v>
      </c>
      <c r="B1664" s="40" t="n">
        <v>65.2563927704</v>
      </c>
      <c r="C1664" s="40" t="n">
        <v>32.8541041237</v>
      </c>
    </row>
    <row r="1665" customFormat="false" ht="12.8" hidden="false" customHeight="false" outlineLevel="0" collapsed="false">
      <c r="A1665" s="43" t="s">
        <v>144</v>
      </c>
      <c r="B1665" s="40" t="n">
        <v>62.4447424979</v>
      </c>
      <c r="C1665" s="40" t="n">
        <v>35.4149992261</v>
      </c>
    </row>
    <row r="1666" customFormat="false" ht="12.8" hidden="false" customHeight="false" outlineLevel="0" collapsed="false">
      <c r="A1666" s="43" t="s">
        <v>144</v>
      </c>
      <c r="B1666" s="40" t="n">
        <v>72.4624062907</v>
      </c>
      <c r="C1666" s="40" t="n">
        <v>27.6242638254</v>
      </c>
    </row>
    <row r="1667" customFormat="false" ht="12.8" hidden="false" customHeight="false" outlineLevel="0" collapsed="false">
      <c r="A1667" s="43" t="s">
        <v>144</v>
      </c>
      <c r="B1667" s="40" t="n">
        <v>69.9194262552</v>
      </c>
      <c r="C1667" s="40" t="n">
        <v>29.3110927191</v>
      </c>
    </row>
    <row r="1668" customFormat="false" ht="12.8" hidden="false" customHeight="false" outlineLevel="0" collapsed="false">
      <c r="A1668" s="43" t="s">
        <v>144</v>
      </c>
      <c r="B1668" s="40" t="n">
        <v>77.7628590782</v>
      </c>
      <c r="C1668" s="40" t="n">
        <v>23.4913735562</v>
      </c>
    </row>
    <row r="1669" customFormat="false" ht="12.8" hidden="false" customHeight="false" outlineLevel="0" collapsed="false">
      <c r="A1669" s="43" t="s">
        <v>144</v>
      </c>
      <c r="B1669" s="40" t="n">
        <v>72.7784101997</v>
      </c>
      <c r="C1669" s="40" t="n">
        <v>26.9005353695</v>
      </c>
    </row>
    <row r="1670" customFormat="false" ht="12.8" hidden="false" customHeight="false" outlineLevel="0" collapsed="false">
      <c r="A1670" s="43" t="s">
        <v>144</v>
      </c>
      <c r="B1670" s="40" t="n">
        <v>65.198316667</v>
      </c>
      <c r="C1670" s="40" t="n">
        <v>33.0271717859</v>
      </c>
    </row>
    <row r="1671" customFormat="false" ht="12.8" hidden="false" customHeight="false" outlineLevel="0" collapsed="false">
      <c r="A1671" s="43" t="s">
        <v>144</v>
      </c>
      <c r="B1671" s="40" t="n">
        <v>69.4598588916</v>
      </c>
      <c r="C1671" s="40" t="n">
        <v>30.1970315053</v>
      </c>
    </row>
    <row r="1672" customFormat="false" ht="12.8" hidden="false" customHeight="false" outlineLevel="0" collapsed="false">
      <c r="A1672" s="43" t="s">
        <v>144</v>
      </c>
      <c r="B1672" s="40" t="n">
        <v>59.3150555205</v>
      </c>
      <c r="C1672" s="40" t="n">
        <v>12.3543136666</v>
      </c>
    </row>
    <row r="1673" customFormat="false" ht="12.8" hidden="false" customHeight="false" outlineLevel="0" collapsed="false">
      <c r="A1673" s="43" t="s">
        <v>144</v>
      </c>
      <c r="B1673" s="40" t="n">
        <v>51.487713355</v>
      </c>
      <c r="C1673" s="40" t="n">
        <v>20.8436106875</v>
      </c>
    </row>
    <row r="1674" customFormat="false" ht="12.8" hidden="false" customHeight="false" outlineLevel="0" collapsed="false">
      <c r="A1674" s="43" t="s">
        <v>144</v>
      </c>
      <c r="B1674" s="40" t="n">
        <v>57.1124475509</v>
      </c>
      <c r="C1674" s="40" t="n">
        <v>15.3217851726</v>
      </c>
    </row>
    <row r="1675" customFormat="false" ht="12.8" hidden="false" customHeight="false" outlineLevel="0" collapsed="false">
      <c r="A1675" s="43" t="s">
        <v>144</v>
      </c>
      <c r="B1675" s="40" t="n">
        <v>50.2244178157</v>
      </c>
      <c r="C1675" s="40" t="n">
        <v>19.1709698793</v>
      </c>
    </row>
    <row r="1676" customFormat="false" ht="12.8" hidden="false" customHeight="false" outlineLevel="0" collapsed="false">
      <c r="A1676" s="43" t="s">
        <v>144</v>
      </c>
      <c r="B1676" s="40" t="n">
        <v>50.4338611907</v>
      </c>
      <c r="C1676" s="40" t="n">
        <v>18.5348708515</v>
      </c>
    </row>
    <row r="1677" customFormat="false" ht="12.8" hidden="false" customHeight="false" outlineLevel="0" collapsed="false">
      <c r="A1677" s="43" t="s">
        <v>144</v>
      </c>
      <c r="B1677" s="40" t="n">
        <v>56.3803054046</v>
      </c>
      <c r="C1677" s="40" t="n">
        <v>14.7884597101</v>
      </c>
    </row>
    <row r="1678" customFormat="false" ht="12.8" hidden="false" customHeight="false" outlineLevel="0" collapsed="false">
      <c r="A1678" s="43" t="s">
        <v>144</v>
      </c>
      <c r="B1678" s="40" t="n">
        <v>54.8635045999</v>
      </c>
      <c r="C1678" s="40" t="n">
        <v>14.009611915</v>
      </c>
    </row>
    <row r="1679" customFormat="false" ht="12.8" hidden="false" customHeight="false" outlineLevel="0" collapsed="false">
      <c r="A1679" s="43" t="s">
        <v>144</v>
      </c>
      <c r="B1679" s="40" t="n">
        <v>45.4998576493</v>
      </c>
      <c r="C1679" s="40" t="n">
        <v>3.98542629287</v>
      </c>
    </row>
    <row r="1680" customFormat="false" ht="12.8" hidden="false" customHeight="false" outlineLevel="0" collapsed="false">
      <c r="A1680" s="43" t="s">
        <v>144</v>
      </c>
      <c r="B1680" s="40" t="n">
        <v>49.9367453057</v>
      </c>
      <c r="C1680" s="40" t="n">
        <v>21.5900969196</v>
      </c>
    </row>
    <row r="1681" customFormat="false" ht="12.8" hidden="false" customHeight="false" outlineLevel="0" collapsed="false">
      <c r="A1681" s="43" t="s">
        <v>144</v>
      </c>
      <c r="B1681" s="40" t="n">
        <v>53.8098729164</v>
      </c>
      <c r="C1681" s="40" t="n">
        <v>17.7664144512</v>
      </c>
    </row>
    <row r="1682" customFormat="false" ht="12.8" hidden="false" customHeight="false" outlineLevel="0" collapsed="false">
      <c r="A1682" s="43" t="s">
        <v>144</v>
      </c>
      <c r="B1682" s="40" t="n">
        <v>59.8526782804</v>
      </c>
      <c r="C1682" s="40" t="n">
        <v>9.03994992133</v>
      </c>
    </row>
    <row r="1683" customFormat="false" ht="12.8" hidden="false" customHeight="false" outlineLevel="0" collapsed="false">
      <c r="A1683" s="43" t="s">
        <v>144</v>
      </c>
      <c r="B1683" s="40" t="n">
        <v>48.1756567942</v>
      </c>
      <c r="C1683" s="40" t="n">
        <v>19.5212153543</v>
      </c>
    </row>
    <row r="1684" customFormat="false" ht="12.8" hidden="false" customHeight="false" outlineLevel="0" collapsed="false">
      <c r="A1684" s="43" t="s">
        <v>144</v>
      </c>
      <c r="B1684" s="40" t="n">
        <v>50.7417190667</v>
      </c>
      <c r="C1684" s="40" t="n">
        <v>17.8384056087</v>
      </c>
    </row>
    <row r="1685" customFormat="false" ht="12.8" hidden="false" customHeight="false" outlineLevel="0" collapsed="false">
      <c r="A1685" s="43" t="s">
        <v>144</v>
      </c>
      <c r="B1685" s="40" t="n">
        <v>58.4597612975</v>
      </c>
      <c r="C1685" s="40" t="n">
        <v>14.1486628546</v>
      </c>
    </row>
    <row r="1686" customFormat="false" ht="12.8" hidden="false" customHeight="false" outlineLevel="0" collapsed="false">
      <c r="A1686" s="43" t="s">
        <v>144</v>
      </c>
      <c r="B1686" s="40" t="n">
        <v>50.1145975193</v>
      </c>
      <c r="C1686" s="40" t="n">
        <v>1.74146171252</v>
      </c>
    </row>
    <row r="1687" customFormat="false" ht="12.8" hidden="false" customHeight="false" outlineLevel="0" collapsed="false">
      <c r="A1687" s="43" t="s">
        <v>144</v>
      </c>
      <c r="B1687" s="40" t="n">
        <v>45.4203820755</v>
      </c>
      <c r="C1687" s="40" t="n">
        <v>5.37240899542</v>
      </c>
    </row>
    <row r="1688" customFormat="false" ht="12.8" hidden="false" customHeight="false" outlineLevel="0" collapsed="false">
      <c r="A1688" s="43" t="s">
        <v>144</v>
      </c>
      <c r="B1688" s="40" t="n">
        <v>51.3532681954</v>
      </c>
      <c r="C1688" s="40" t="n">
        <v>0.30387242055</v>
      </c>
    </row>
    <row r="1689" customFormat="false" ht="12.8" hidden="false" customHeight="false" outlineLevel="0" collapsed="false">
      <c r="A1689" s="43" t="s">
        <v>144</v>
      </c>
      <c r="B1689" s="40" t="n">
        <v>53.091704424</v>
      </c>
      <c r="C1689" s="40" t="n">
        <v>19.2900304453</v>
      </c>
    </row>
    <row r="1690" customFormat="false" ht="12.8" hidden="false" customHeight="false" outlineLevel="0" collapsed="false">
      <c r="A1690" s="43" t="s">
        <v>144</v>
      </c>
      <c r="B1690" s="40" t="n">
        <v>58.9431665444</v>
      </c>
      <c r="C1690" s="40" t="n">
        <v>11.6128777918</v>
      </c>
    </row>
    <row r="1691" customFormat="false" ht="12.8" hidden="false" customHeight="false" outlineLevel="0" collapsed="false">
      <c r="A1691" s="43" t="s">
        <v>144</v>
      </c>
      <c r="B1691" s="40" t="n">
        <v>59.3109904219</v>
      </c>
      <c r="C1691" s="40" t="n">
        <v>10.5721363739</v>
      </c>
    </row>
    <row r="1692" customFormat="false" ht="12.8" hidden="false" customHeight="false" outlineLevel="0" collapsed="false">
      <c r="A1692" s="43" t="s">
        <v>144</v>
      </c>
      <c r="B1692" s="40" t="n">
        <v>68.2221986595</v>
      </c>
      <c r="C1692" s="40" t="n">
        <v>1.13388036584</v>
      </c>
    </row>
    <row r="1693" customFormat="false" ht="12.8" hidden="false" customHeight="false" outlineLevel="0" collapsed="false">
      <c r="A1693" s="43" t="s">
        <v>144</v>
      </c>
      <c r="B1693" s="40" t="n">
        <v>62.5117719862</v>
      </c>
      <c r="C1693" s="40" t="n">
        <v>7.49123248279</v>
      </c>
    </row>
    <row r="1694" customFormat="false" ht="12.8" hidden="false" customHeight="false" outlineLevel="0" collapsed="false">
      <c r="A1694" s="43" t="s">
        <v>144</v>
      </c>
      <c r="B1694" s="40" t="n">
        <v>69.3800563617</v>
      </c>
      <c r="C1694" s="40" t="n">
        <v>1.48813233299</v>
      </c>
    </row>
    <row r="1695" customFormat="false" ht="12.8" hidden="false" customHeight="false" outlineLevel="0" collapsed="false">
      <c r="A1695" s="43" t="s">
        <v>144</v>
      </c>
      <c r="B1695" s="40" t="n">
        <v>82.8002478704</v>
      </c>
      <c r="C1695" s="40" t="n">
        <v>18.5293762368</v>
      </c>
    </row>
    <row r="1696" customFormat="false" ht="12.8" hidden="false" customHeight="false" outlineLevel="0" collapsed="false">
      <c r="A1696" s="43" t="s">
        <v>144</v>
      </c>
      <c r="B1696" s="40" t="n">
        <v>85.1603321777</v>
      </c>
      <c r="C1696" s="40" t="n">
        <v>15.0183695439</v>
      </c>
    </row>
    <row r="1697" customFormat="false" ht="12.8" hidden="false" customHeight="false" outlineLevel="0" collapsed="false">
      <c r="A1697" s="43" t="s">
        <v>144</v>
      </c>
      <c r="B1697" s="40" t="n">
        <v>67.095847697</v>
      </c>
      <c r="C1697" s="40" t="n">
        <v>0.601490941965</v>
      </c>
    </row>
    <row r="1698" customFormat="false" ht="12.8" hidden="false" customHeight="false" outlineLevel="0" collapsed="false">
      <c r="A1698" s="43" t="s">
        <v>144</v>
      </c>
      <c r="B1698" s="40" t="n">
        <v>62.307750573</v>
      </c>
      <c r="C1698" s="40" t="n">
        <v>5.74997471945</v>
      </c>
    </row>
    <row r="1699" customFormat="false" ht="12.8" hidden="false" customHeight="false" outlineLevel="0" collapsed="false">
      <c r="A1699" s="43" t="s">
        <v>144</v>
      </c>
      <c r="B1699" s="40" t="n">
        <v>59.9704150458</v>
      </c>
      <c r="C1699" s="40" t="n">
        <v>7.9133104735</v>
      </c>
    </row>
    <row r="1700" customFormat="false" ht="12.8" hidden="false" customHeight="false" outlineLevel="0" collapsed="false">
      <c r="A1700" s="43" t="s">
        <v>144</v>
      </c>
      <c r="B1700" s="40" t="n">
        <v>39.9116351739</v>
      </c>
      <c r="C1700" s="40" t="n">
        <v>32.1440226145</v>
      </c>
    </row>
    <row r="1701" customFormat="false" ht="12.8" hidden="false" customHeight="false" outlineLevel="0" collapsed="false">
      <c r="A1701" s="43" t="s">
        <v>144</v>
      </c>
      <c r="B1701" s="40" t="n">
        <v>39.5965009783</v>
      </c>
      <c r="C1701" s="40" t="n">
        <v>32.1361317349</v>
      </c>
    </row>
    <row r="1702" customFormat="false" ht="12.8" hidden="false" customHeight="false" outlineLevel="0" collapsed="false">
      <c r="A1702" s="43" t="s">
        <v>144</v>
      </c>
      <c r="B1702" s="40" t="n">
        <v>95.5934163965</v>
      </c>
      <c r="C1702" s="40" t="n">
        <v>33.2341293953</v>
      </c>
    </row>
    <row r="1703" customFormat="false" ht="12.8" hidden="false" customHeight="false" outlineLevel="0" collapsed="false">
      <c r="A1703" s="43" t="s">
        <v>144</v>
      </c>
      <c r="B1703" s="40" t="n">
        <v>52.772288113</v>
      </c>
      <c r="C1703" s="40" t="n">
        <v>99.6134716833</v>
      </c>
    </row>
    <row r="1704" customFormat="false" ht="12.8" hidden="false" customHeight="false" outlineLevel="0" collapsed="false">
      <c r="A1704" s="43" t="s">
        <v>144</v>
      </c>
      <c r="B1704" s="40" t="n">
        <v>53.1786144535</v>
      </c>
      <c r="C1704" s="40" t="n">
        <v>98.6038611855</v>
      </c>
    </row>
    <row r="1705" customFormat="false" ht="12.8" hidden="false" customHeight="false" outlineLevel="0" collapsed="false">
      <c r="A1705" s="43" t="s">
        <v>144</v>
      </c>
      <c r="B1705" s="40" t="n">
        <v>37.6270534612</v>
      </c>
      <c r="C1705" s="40" t="n">
        <v>93.060672952</v>
      </c>
    </row>
    <row r="1706" customFormat="false" ht="12.8" hidden="false" customHeight="false" outlineLevel="0" collapsed="false">
      <c r="A1706" s="43" t="s">
        <v>145</v>
      </c>
      <c r="B1706" s="40" t="n">
        <v>65.8155400946</v>
      </c>
      <c r="C1706" s="40" t="n">
        <v>95.5883740582</v>
      </c>
    </row>
    <row r="1707" customFormat="false" ht="12.8" hidden="false" customHeight="false" outlineLevel="0" collapsed="false">
      <c r="A1707" s="43" t="s">
        <v>145</v>
      </c>
      <c r="B1707" s="40" t="n">
        <v>65.6722651618</v>
      </c>
      <c r="C1707" s="40" t="n">
        <v>91.9334018119</v>
      </c>
    </row>
    <row r="1708" customFormat="false" ht="12.8" hidden="false" customHeight="false" outlineLevel="0" collapsed="false">
      <c r="A1708" s="43" t="s">
        <v>145</v>
      </c>
      <c r="B1708" s="40" t="n">
        <v>39.002716451</v>
      </c>
      <c r="C1708" s="40" t="n">
        <v>92.26183816</v>
      </c>
    </row>
    <row r="1709" customFormat="false" ht="12.8" hidden="false" customHeight="false" outlineLevel="0" collapsed="false">
      <c r="A1709" s="43" t="s">
        <v>145</v>
      </c>
      <c r="B1709" s="40" t="n">
        <v>37.7953028026</v>
      </c>
      <c r="C1709" s="40" t="n">
        <v>93.5324553607</v>
      </c>
    </row>
    <row r="1710" customFormat="false" ht="12.8" hidden="false" customHeight="false" outlineLevel="0" collapsed="false">
      <c r="A1710" s="43" t="s">
        <v>145</v>
      </c>
      <c r="B1710" s="40" t="n">
        <v>35.5139005857</v>
      </c>
      <c r="C1710" s="40" t="n">
        <v>89.5991901138</v>
      </c>
    </row>
    <row r="1711" customFormat="false" ht="12.8" hidden="false" customHeight="false" outlineLevel="0" collapsed="false">
      <c r="A1711" s="43" t="s">
        <v>145</v>
      </c>
      <c r="B1711" s="40" t="n">
        <v>39.2194529062</v>
      </c>
      <c r="C1711" s="40" t="n">
        <v>83.5434818364</v>
      </c>
    </row>
    <row r="1712" customFormat="false" ht="12.8" hidden="false" customHeight="false" outlineLevel="0" collapsed="false">
      <c r="A1712" s="43" t="s">
        <v>145</v>
      </c>
      <c r="B1712" s="40" t="n">
        <v>31.5882013862</v>
      </c>
      <c r="C1712" s="40" t="n">
        <v>77.0280524208</v>
      </c>
    </row>
    <row r="1713" customFormat="false" ht="12.8" hidden="false" customHeight="false" outlineLevel="0" collapsed="false">
      <c r="A1713" s="43" t="s">
        <v>145</v>
      </c>
      <c r="B1713" s="40" t="n">
        <v>32.6577782482</v>
      </c>
      <c r="C1713" s="40" t="n">
        <v>80.1138612983</v>
      </c>
    </row>
    <row r="1714" customFormat="false" ht="12.8" hidden="false" customHeight="false" outlineLevel="0" collapsed="false">
      <c r="A1714" s="43" t="s">
        <v>145</v>
      </c>
      <c r="B1714" s="40" t="n">
        <v>31.6415992679</v>
      </c>
      <c r="C1714" s="40" t="n">
        <v>77.6108331874</v>
      </c>
    </row>
    <row r="1715" customFormat="false" ht="12.8" hidden="false" customHeight="false" outlineLevel="0" collapsed="false">
      <c r="A1715" s="43" t="s">
        <v>145</v>
      </c>
      <c r="B1715" s="40" t="n">
        <v>30.9871426099</v>
      </c>
      <c r="C1715" s="40" t="n">
        <v>63.9440280336</v>
      </c>
    </row>
    <row r="1716" customFormat="false" ht="12.8" hidden="false" customHeight="false" outlineLevel="0" collapsed="false">
      <c r="A1716" s="43" t="s">
        <v>145</v>
      </c>
      <c r="B1716" s="40" t="n">
        <v>27.4396322054</v>
      </c>
      <c r="C1716" s="40" t="n">
        <v>65.7444629564</v>
      </c>
    </row>
    <row r="1717" customFormat="false" ht="12.8" hidden="false" customHeight="false" outlineLevel="0" collapsed="false">
      <c r="A1717" s="43" t="s">
        <v>145</v>
      </c>
      <c r="B1717" s="40" t="n">
        <v>30.5783699449</v>
      </c>
      <c r="C1717" s="40" t="n">
        <v>65.5219454667</v>
      </c>
    </row>
    <row r="1718" customFormat="false" ht="12.8" hidden="false" customHeight="false" outlineLevel="0" collapsed="false">
      <c r="A1718" s="43" t="s">
        <v>145</v>
      </c>
      <c r="B1718" s="40" t="n">
        <v>28.809401637</v>
      </c>
      <c r="C1718" s="40" t="n">
        <v>59.6210044666</v>
      </c>
    </row>
    <row r="1719" customFormat="false" ht="12.8" hidden="false" customHeight="false" outlineLevel="0" collapsed="false">
      <c r="A1719" s="43" t="s">
        <v>145</v>
      </c>
      <c r="B1719" s="40" t="n">
        <v>27.9395185786</v>
      </c>
      <c r="C1719" s="40" t="n">
        <v>50.9850621313</v>
      </c>
    </row>
    <row r="1720" customFormat="false" ht="12.8" hidden="false" customHeight="false" outlineLevel="0" collapsed="false">
      <c r="A1720" s="43" t="s">
        <v>145</v>
      </c>
      <c r="B1720" s="40" t="n">
        <v>33.8499497887</v>
      </c>
      <c r="C1720" s="40" t="n">
        <v>46.2844744465</v>
      </c>
    </row>
    <row r="1721" customFormat="false" ht="12.8" hidden="false" customHeight="false" outlineLevel="0" collapsed="false">
      <c r="A1721" s="43" t="s">
        <v>145</v>
      </c>
      <c r="B1721" s="40" t="n">
        <v>32.628463049</v>
      </c>
      <c r="C1721" s="40" t="n">
        <v>54.0637204929</v>
      </c>
    </row>
    <row r="1722" customFormat="false" ht="12.8" hidden="false" customHeight="false" outlineLevel="0" collapsed="false">
      <c r="A1722" s="43" t="s">
        <v>145</v>
      </c>
      <c r="B1722" s="40" t="n">
        <v>32.4386500903</v>
      </c>
      <c r="C1722" s="40" t="n">
        <v>49.9030194916</v>
      </c>
    </row>
    <row r="1723" customFormat="false" ht="12.8" hidden="false" customHeight="false" outlineLevel="0" collapsed="false">
      <c r="A1723" s="43" t="s">
        <v>145</v>
      </c>
      <c r="B1723" s="40" t="n">
        <v>35.8382920833</v>
      </c>
      <c r="C1723" s="40" t="n">
        <v>53.3514883396</v>
      </c>
    </row>
    <row r="1724" customFormat="false" ht="12.8" hidden="false" customHeight="false" outlineLevel="0" collapsed="false">
      <c r="A1724" s="43" t="s">
        <v>145</v>
      </c>
      <c r="B1724" s="40" t="n">
        <v>37.1420429198</v>
      </c>
      <c r="C1724" s="40" t="n">
        <v>49.7419879519</v>
      </c>
    </row>
    <row r="1725" customFormat="false" ht="12.8" hidden="false" customHeight="false" outlineLevel="0" collapsed="false">
      <c r="A1725" s="43" t="s">
        <v>145</v>
      </c>
      <c r="B1725" s="40" t="n">
        <v>34.6445467746</v>
      </c>
      <c r="C1725" s="40" t="n">
        <v>54.4441077764</v>
      </c>
    </row>
    <row r="1726" customFormat="false" ht="12.8" hidden="false" customHeight="false" outlineLevel="0" collapsed="false">
      <c r="A1726" s="43" t="s">
        <v>145</v>
      </c>
      <c r="B1726" s="40" t="n">
        <v>35.675404696</v>
      </c>
      <c r="C1726" s="40" t="n">
        <v>49.6256433471</v>
      </c>
    </row>
    <row r="1727" customFormat="false" ht="12.8" hidden="false" customHeight="false" outlineLevel="0" collapsed="false">
      <c r="A1727" s="43" t="s">
        <v>145</v>
      </c>
      <c r="B1727" s="40" t="n">
        <v>64.99458547</v>
      </c>
      <c r="C1727" s="40" t="n">
        <v>49.4621728312</v>
      </c>
    </row>
    <row r="1728" customFormat="false" ht="12.8" hidden="false" customHeight="false" outlineLevel="0" collapsed="false">
      <c r="A1728" s="43" t="s">
        <v>145</v>
      </c>
      <c r="B1728" s="40" t="n">
        <v>66.1291498342</v>
      </c>
      <c r="C1728" s="40" t="n">
        <v>61.6437178853</v>
      </c>
    </row>
    <row r="1729" customFormat="false" ht="12.8" hidden="false" customHeight="false" outlineLevel="0" collapsed="false">
      <c r="A1729" s="43" t="s">
        <v>145</v>
      </c>
      <c r="B1729" s="40" t="n">
        <v>65.790651882</v>
      </c>
      <c r="C1729" s="40" t="n">
        <v>55.9453737171</v>
      </c>
    </row>
    <row r="1730" customFormat="false" ht="12.8" hidden="false" customHeight="false" outlineLevel="0" collapsed="false">
      <c r="A1730" s="43" t="s">
        <v>145</v>
      </c>
      <c r="B1730" s="40" t="n">
        <v>67.5017806138</v>
      </c>
      <c r="C1730" s="40" t="n">
        <v>60.8502274659</v>
      </c>
    </row>
    <row r="1731" customFormat="false" ht="12.8" hidden="false" customHeight="false" outlineLevel="0" collapsed="false">
      <c r="A1731" s="43" t="s">
        <v>145</v>
      </c>
      <c r="B1731" s="40" t="n">
        <v>67.6295142176</v>
      </c>
      <c r="C1731" s="40" t="n">
        <v>61.4291060701</v>
      </c>
    </row>
    <row r="1732" customFormat="false" ht="12.8" hidden="false" customHeight="false" outlineLevel="0" collapsed="false">
      <c r="A1732" s="43" t="s">
        <v>145</v>
      </c>
      <c r="B1732" s="40" t="n">
        <v>63.9100640599</v>
      </c>
      <c r="C1732" s="40" t="n">
        <v>62.9723349305</v>
      </c>
    </row>
    <row r="1733" customFormat="false" ht="12.8" hidden="false" customHeight="false" outlineLevel="0" collapsed="false">
      <c r="A1733" s="43" t="s">
        <v>145</v>
      </c>
      <c r="B1733" s="40" t="n">
        <v>66.5493579687</v>
      </c>
      <c r="C1733" s="40" t="n">
        <v>67.7255886599</v>
      </c>
    </row>
    <row r="1734" customFormat="false" ht="12.8" hidden="false" customHeight="false" outlineLevel="0" collapsed="false">
      <c r="A1734" s="43" t="s">
        <v>145</v>
      </c>
      <c r="B1734" s="40" t="n">
        <v>64.0515417112</v>
      </c>
      <c r="C1734" s="40" t="n">
        <v>48.8200939835</v>
      </c>
    </row>
    <row r="1735" customFormat="false" ht="12.8" hidden="false" customHeight="false" outlineLevel="0" collapsed="false">
      <c r="A1735" s="43" t="s">
        <v>145</v>
      </c>
      <c r="B1735" s="40" t="n">
        <v>68.1932895833</v>
      </c>
      <c r="C1735" s="40" t="n">
        <v>46.5435408096</v>
      </c>
    </row>
    <row r="1736" customFormat="false" ht="12.8" hidden="false" customHeight="false" outlineLevel="0" collapsed="false">
      <c r="A1736" s="43" t="s">
        <v>145</v>
      </c>
      <c r="B1736" s="40" t="n">
        <v>65.2783891952</v>
      </c>
      <c r="C1736" s="40" t="n">
        <v>44.8203529292</v>
      </c>
    </row>
    <row r="1737" customFormat="false" ht="12.8" hidden="false" customHeight="false" outlineLevel="0" collapsed="false">
      <c r="A1737" s="43" t="s">
        <v>145</v>
      </c>
      <c r="B1737" s="40" t="n">
        <v>34.9976613883</v>
      </c>
      <c r="C1737" s="40" t="n">
        <v>28.6329939351</v>
      </c>
    </row>
    <row r="1738" customFormat="false" ht="12.8" hidden="false" customHeight="false" outlineLevel="0" collapsed="false">
      <c r="A1738" s="43" t="s">
        <v>145</v>
      </c>
      <c r="B1738" s="40" t="n">
        <v>33.9237661692</v>
      </c>
      <c r="C1738" s="40" t="n">
        <v>53.5586885227</v>
      </c>
    </row>
    <row r="1739" customFormat="false" ht="12.8" hidden="false" customHeight="false" outlineLevel="0" collapsed="false">
      <c r="A1739" s="43" t="s">
        <v>145</v>
      </c>
      <c r="B1739" s="40" t="n">
        <v>66.0044543688</v>
      </c>
      <c r="C1739" s="40" t="n">
        <v>52.6846691452</v>
      </c>
    </row>
    <row r="1740" customFormat="false" ht="12.8" hidden="false" customHeight="false" outlineLevel="0" collapsed="false">
      <c r="A1740" s="43" t="s">
        <v>145</v>
      </c>
      <c r="B1740" s="40" t="n">
        <v>37.0232562464</v>
      </c>
      <c r="C1740" s="40" t="n">
        <v>32.1184816794</v>
      </c>
    </row>
    <row r="1741" customFormat="false" ht="12.8" hidden="false" customHeight="false" outlineLevel="0" collapsed="false">
      <c r="A1741" s="43" t="s">
        <v>145</v>
      </c>
      <c r="B1741" s="40" t="n">
        <v>34.6982700852</v>
      </c>
      <c r="C1741" s="40" t="n">
        <v>36.4753541349</v>
      </c>
    </row>
    <row r="1742" customFormat="false" ht="12.8" hidden="false" customHeight="false" outlineLevel="0" collapsed="false">
      <c r="A1742" s="43" t="s">
        <v>145</v>
      </c>
      <c r="B1742" s="40" t="n">
        <v>34.8634441715</v>
      </c>
      <c r="C1742" s="40" t="n">
        <v>30.9392745218</v>
      </c>
    </row>
    <row r="1743" customFormat="false" ht="12.8" hidden="false" customHeight="false" outlineLevel="0" collapsed="false">
      <c r="A1743" s="43" t="s">
        <v>145</v>
      </c>
      <c r="B1743" s="40" t="n">
        <v>31.0900650789</v>
      </c>
      <c r="C1743" s="40" t="n">
        <v>32.3837547196</v>
      </c>
    </row>
    <row r="1744" customFormat="false" ht="12.8" hidden="false" customHeight="false" outlineLevel="0" collapsed="false">
      <c r="A1744" s="43" t="s">
        <v>145</v>
      </c>
      <c r="B1744" s="40" t="n">
        <v>34.9213061465</v>
      </c>
      <c r="C1744" s="40" t="n">
        <v>35.4184380529</v>
      </c>
    </row>
    <row r="1745" customFormat="false" ht="12.8" hidden="false" customHeight="false" outlineLevel="0" collapsed="false">
      <c r="A1745" s="43" t="s">
        <v>145</v>
      </c>
      <c r="B1745" s="40" t="n">
        <v>30.343361183</v>
      </c>
      <c r="C1745" s="40" t="n">
        <v>32.5245631742</v>
      </c>
    </row>
    <row r="1746" customFormat="false" ht="12.8" hidden="false" customHeight="false" outlineLevel="0" collapsed="false">
      <c r="A1746" s="43" t="s">
        <v>145</v>
      </c>
      <c r="B1746" s="40" t="n">
        <v>35.4833288685</v>
      </c>
      <c r="C1746" s="40" t="n">
        <v>44.4916349303</v>
      </c>
    </row>
    <row r="1747" customFormat="false" ht="12.8" hidden="false" customHeight="false" outlineLevel="0" collapsed="false">
      <c r="A1747" s="43" t="s">
        <v>145</v>
      </c>
      <c r="B1747" s="40" t="n">
        <v>33.2349104271</v>
      </c>
      <c r="C1747" s="40" t="n">
        <v>38.502483721</v>
      </c>
    </row>
    <row r="1748" customFormat="false" ht="12.8" hidden="false" customHeight="false" outlineLevel="0" collapsed="false">
      <c r="A1748" s="43" t="s">
        <v>145</v>
      </c>
      <c r="B1748" s="40" t="n">
        <v>35.4399436182</v>
      </c>
      <c r="C1748" s="40" t="n">
        <v>47.7975176939</v>
      </c>
    </row>
    <row r="1749" customFormat="false" ht="12.8" hidden="false" customHeight="false" outlineLevel="0" collapsed="false">
      <c r="A1749" s="43" t="s">
        <v>145</v>
      </c>
      <c r="B1749" s="40" t="n">
        <v>33.8735095227</v>
      </c>
      <c r="C1749" s="40" t="n">
        <v>37.056028453</v>
      </c>
    </row>
    <row r="1750" customFormat="false" ht="12.8" hidden="false" customHeight="false" outlineLevel="0" collapsed="false">
      <c r="A1750" s="43" t="s">
        <v>145</v>
      </c>
      <c r="B1750" s="40" t="n">
        <v>28.5641377966</v>
      </c>
      <c r="C1750" s="40" t="n">
        <v>34.6263997171</v>
      </c>
    </row>
    <row r="1751" customFormat="false" ht="12.8" hidden="false" customHeight="false" outlineLevel="0" collapsed="false">
      <c r="A1751" s="43" t="s">
        <v>145</v>
      </c>
      <c r="B1751" s="40" t="n">
        <v>31.3195486706</v>
      </c>
      <c r="C1751" s="40" t="n">
        <v>31.6639905316</v>
      </c>
    </row>
    <row r="1752" customFormat="false" ht="12.8" hidden="false" customHeight="false" outlineLevel="0" collapsed="false">
      <c r="A1752" s="43" t="s">
        <v>145</v>
      </c>
      <c r="B1752" s="40" t="n">
        <v>30.796174379</v>
      </c>
      <c r="C1752" s="40" t="n">
        <v>23.5190343602</v>
      </c>
    </row>
    <row r="1753" customFormat="false" ht="12.8" hidden="false" customHeight="false" outlineLevel="0" collapsed="false">
      <c r="A1753" s="43" t="s">
        <v>145</v>
      </c>
      <c r="B1753" s="40" t="n">
        <v>34.2333554347</v>
      </c>
      <c r="C1753" s="40" t="n">
        <v>22.4959116015</v>
      </c>
    </row>
    <row r="1754" customFormat="false" ht="12.8" hidden="false" customHeight="false" outlineLevel="0" collapsed="false">
      <c r="A1754" s="43" t="s">
        <v>145</v>
      </c>
      <c r="B1754" s="40" t="n">
        <v>36.6307877065</v>
      </c>
      <c r="C1754" s="40" t="n">
        <v>31.4768312621</v>
      </c>
    </row>
    <row r="1755" customFormat="false" ht="12.8" hidden="false" customHeight="false" outlineLevel="0" collapsed="false">
      <c r="A1755" s="43" t="s">
        <v>145</v>
      </c>
      <c r="B1755" s="40" t="n">
        <v>34.5486191018</v>
      </c>
      <c r="C1755" s="40" t="n">
        <v>26.1110878654</v>
      </c>
    </row>
    <row r="1756" customFormat="false" ht="12.8" hidden="false" customHeight="false" outlineLevel="0" collapsed="false">
      <c r="A1756" s="43" t="s">
        <v>145</v>
      </c>
      <c r="B1756" s="40" t="n">
        <v>37.5196356</v>
      </c>
      <c r="C1756" s="40" t="n">
        <v>29.2676058936</v>
      </c>
    </row>
    <row r="1757" customFormat="false" ht="12.8" hidden="false" customHeight="false" outlineLevel="0" collapsed="false">
      <c r="A1757" s="43" t="s">
        <v>145</v>
      </c>
      <c r="B1757" s="40" t="n">
        <v>62.4256973267</v>
      </c>
      <c r="C1757" s="40" t="n">
        <v>34.0442062707</v>
      </c>
    </row>
    <row r="1758" customFormat="false" ht="12.8" hidden="false" customHeight="false" outlineLevel="0" collapsed="false">
      <c r="A1758" s="43" t="s">
        <v>145</v>
      </c>
      <c r="B1758" s="40" t="n">
        <v>64.320383794</v>
      </c>
      <c r="C1758" s="40" t="n">
        <v>31.7856294846</v>
      </c>
    </row>
    <row r="1759" customFormat="false" ht="12.8" hidden="false" customHeight="false" outlineLevel="0" collapsed="false">
      <c r="A1759" s="43" t="s">
        <v>145</v>
      </c>
      <c r="B1759" s="40" t="n">
        <v>65.4455325117</v>
      </c>
      <c r="C1759" s="40" t="n">
        <v>43.2734991936</v>
      </c>
    </row>
    <row r="1760" customFormat="false" ht="12.8" hidden="false" customHeight="false" outlineLevel="0" collapsed="false">
      <c r="A1760" s="43" t="s">
        <v>145</v>
      </c>
      <c r="B1760" s="40" t="n">
        <v>64.3256315887</v>
      </c>
      <c r="C1760" s="40" t="n">
        <v>41.6159763773</v>
      </c>
    </row>
    <row r="1761" customFormat="false" ht="12.8" hidden="false" customHeight="false" outlineLevel="0" collapsed="false">
      <c r="A1761" s="43" t="s">
        <v>145</v>
      </c>
      <c r="B1761" s="40" t="n">
        <v>65.264338195</v>
      </c>
      <c r="C1761" s="40" t="n">
        <v>35.7175447772</v>
      </c>
    </row>
    <row r="1762" customFormat="false" ht="12.8" hidden="false" customHeight="false" outlineLevel="0" collapsed="false">
      <c r="A1762" s="43" t="s">
        <v>145</v>
      </c>
      <c r="B1762" s="40" t="n">
        <v>66.388704175</v>
      </c>
      <c r="C1762" s="40" t="n">
        <v>38.8447443366</v>
      </c>
    </row>
    <row r="1763" customFormat="false" ht="12.8" hidden="false" customHeight="false" outlineLevel="0" collapsed="false">
      <c r="A1763" s="43" t="s">
        <v>145</v>
      </c>
      <c r="B1763" s="40" t="n">
        <v>68.1914228192</v>
      </c>
      <c r="C1763" s="40" t="n">
        <v>45.1694864796</v>
      </c>
    </row>
    <row r="1764" customFormat="false" ht="12.8" hidden="false" customHeight="false" outlineLevel="0" collapsed="false">
      <c r="A1764" s="43" t="s">
        <v>145</v>
      </c>
      <c r="B1764" s="40" t="n">
        <v>68.5406624515</v>
      </c>
      <c r="C1764" s="40" t="n">
        <v>48.4385263389</v>
      </c>
    </row>
    <row r="1765" customFormat="false" ht="12.8" hidden="false" customHeight="false" outlineLevel="0" collapsed="false">
      <c r="A1765" s="43" t="s">
        <v>145</v>
      </c>
      <c r="B1765" s="40" t="n">
        <v>67.6614312657</v>
      </c>
      <c r="C1765" s="40" t="n">
        <v>51.0685845873</v>
      </c>
    </row>
    <row r="1766" customFormat="false" ht="12.8" hidden="false" customHeight="false" outlineLevel="0" collapsed="false">
      <c r="A1766" s="43" t="s">
        <v>145</v>
      </c>
      <c r="B1766" s="40" t="n">
        <v>68.6755160534</v>
      </c>
      <c r="C1766" s="40" t="n">
        <v>50.465234811</v>
      </c>
    </row>
    <row r="1767" customFormat="false" ht="12.8" hidden="false" customHeight="false" outlineLevel="0" collapsed="false">
      <c r="A1767" s="43" t="s">
        <v>145</v>
      </c>
      <c r="B1767" s="40" t="n">
        <v>69.0817099788</v>
      </c>
      <c r="C1767" s="40" t="n">
        <v>55.4740530987</v>
      </c>
    </row>
    <row r="1768" customFormat="false" ht="12.8" hidden="false" customHeight="false" outlineLevel="0" collapsed="false">
      <c r="A1768" s="43" t="s">
        <v>145</v>
      </c>
      <c r="B1768" s="40" t="n">
        <v>69.048716493</v>
      </c>
      <c r="C1768" s="40" t="n">
        <v>66.3660457477</v>
      </c>
    </row>
    <row r="1769" customFormat="false" ht="12.8" hidden="false" customHeight="false" outlineLevel="0" collapsed="false">
      <c r="A1769" s="43" t="s">
        <v>145</v>
      </c>
      <c r="B1769" s="40" t="n">
        <v>67.3082233775</v>
      </c>
      <c r="C1769" s="40" t="n">
        <v>71.5902965807</v>
      </c>
    </row>
    <row r="1770" customFormat="false" ht="12.8" hidden="false" customHeight="false" outlineLevel="0" collapsed="false">
      <c r="A1770" s="43" t="s">
        <v>145</v>
      </c>
      <c r="B1770" s="40" t="n">
        <v>38.714899408</v>
      </c>
      <c r="C1770" s="40" t="n">
        <v>76.3969778172</v>
      </c>
    </row>
    <row r="1771" customFormat="false" ht="12.8" hidden="false" customHeight="false" outlineLevel="0" collapsed="false">
      <c r="A1771" s="43" t="s">
        <v>145</v>
      </c>
      <c r="B1771" s="40" t="n">
        <v>35.5480948795</v>
      </c>
      <c r="C1771" s="40" t="n">
        <v>89.3049758407</v>
      </c>
    </row>
    <row r="1772" customFormat="false" ht="12.8" hidden="false" customHeight="false" outlineLevel="0" collapsed="false">
      <c r="A1772" s="43" t="s">
        <v>145</v>
      </c>
      <c r="B1772" s="40" t="n">
        <v>36.7106729424</v>
      </c>
      <c r="C1772" s="40" t="n">
        <v>86.0749670003</v>
      </c>
    </row>
    <row r="1773" customFormat="false" ht="12.8" hidden="false" customHeight="false" outlineLevel="0" collapsed="false">
      <c r="A1773" s="43" t="s">
        <v>145</v>
      </c>
      <c r="B1773" s="40" t="n">
        <v>64.9126624396</v>
      </c>
      <c r="C1773" s="40" t="n">
        <v>87.6457960566</v>
      </c>
    </row>
    <row r="1774" customFormat="false" ht="12.8" hidden="false" customHeight="false" outlineLevel="0" collapsed="false">
      <c r="A1774" s="43" t="s">
        <v>145</v>
      </c>
      <c r="B1774" s="40" t="n">
        <v>66.0641357377</v>
      </c>
      <c r="C1774" s="40" t="n">
        <v>89.2086685815</v>
      </c>
    </row>
    <row r="1775" customFormat="false" ht="12.8" hidden="false" customHeight="false" outlineLevel="0" collapsed="false">
      <c r="A1775" s="43" t="s">
        <v>145</v>
      </c>
      <c r="B1775" s="40" t="n">
        <v>64.9359294757</v>
      </c>
      <c r="C1775" s="40" t="n">
        <v>87.0721381174</v>
      </c>
    </row>
    <row r="1776" customFormat="false" ht="12.8" hidden="false" customHeight="false" outlineLevel="0" collapsed="false">
      <c r="A1776" s="43" t="s">
        <v>145</v>
      </c>
      <c r="B1776" s="40" t="n">
        <v>67.0265507063</v>
      </c>
      <c r="C1776" s="40" t="n">
        <v>76.2225153324</v>
      </c>
    </row>
    <row r="1777" customFormat="false" ht="12.8" hidden="false" customHeight="false" outlineLevel="0" collapsed="false">
      <c r="A1777" s="43" t="s">
        <v>145</v>
      </c>
      <c r="B1777" s="40" t="n">
        <v>65.3140322257</v>
      </c>
      <c r="C1777" s="40" t="n">
        <v>77.9387440331</v>
      </c>
    </row>
    <row r="1778" customFormat="false" ht="12.8" hidden="false" customHeight="false" outlineLevel="0" collapsed="false">
      <c r="A1778" s="43" t="s">
        <v>145</v>
      </c>
      <c r="B1778" s="40" t="n">
        <v>64.2952177764</v>
      </c>
      <c r="C1778" s="40" t="n">
        <v>84.1258572133</v>
      </c>
    </row>
    <row r="1779" customFormat="false" ht="12.8" hidden="false" customHeight="false" outlineLevel="0" collapsed="false">
      <c r="A1779" s="43" t="s">
        <v>145</v>
      </c>
      <c r="B1779" s="40" t="n">
        <v>38.7980121423</v>
      </c>
      <c r="C1779" s="40" t="n">
        <v>74.6106304299</v>
      </c>
    </row>
    <row r="1780" customFormat="false" ht="12.8" hidden="false" customHeight="false" outlineLevel="0" collapsed="false">
      <c r="A1780" s="43" t="s">
        <v>145</v>
      </c>
      <c r="B1780" s="40" t="n">
        <v>34.6757573144</v>
      </c>
      <c r="C1780" s="40" t="n">
        <v>79.6375987743</v>
      </c>
    </row>
    <row r="1781" customFormat="false" ht="12.8" hidden="false" customHeight="false" outlineLevel="0" collapsed="false">
      <c r="A1781" s="43" t="s">
        <v>145</v>
      </c>
      <c r="B1781" s="40" t="n">
        <v>30.7192619427</v>
      </c>
      <c r="C1781" s="40" t="n">
        <v>58.812060082</v>
      </c>
    </row>
    <row r="1782" customFormat="false" ht="12.8" hidden="false" customHeight="false" outlineLevel="0" collapsed="false">
      <c r="A1782" s="43" t="s">
        <v>145</v>
      </c>
      <c r="B1782" s="40" t="n">
        <v>34.1051509268</v>
      </c>
      <c r="C1782" s="40" t="n">
        <v>64.1291972267</v>
      </c>
    </row>
    <row r="1783" customFormat="false" ht="12.8" hidden="false" customHeight="false" outlineLevel="0" collapsed="false">
      <c r="A1783" s="43" t="s">
        <v>145</v>
      </c>
      <c r="B1783" s="40" t="n">
        <v>33.4233718511</v>
      </c>
      <c r="C1783" s="40" t="n">
        <v>67.0957433613</v>
      </c>
    </row>
    <row r="1784" customFormat="false" ht="12.8" hidden="false" customHeight="false" outlineLevel="0" collapsed="false">
      <c r="A1784" s="43" t="s">
        <v>145</v>
      </c>
      <c r="B1784" s="40" t="n">
        <v>66.3138096741</v>
      </c>
      <c r="C1784" s="40" t="n">
        <v>98.9310270371</v>
      </c>
    </row>
    <row r="1785" customFormat="false" ht="12.8" hidden="false" customHeight="false" outlineLevel="0" collapsed="false">
      <c r="A1785" s="43" t="s">
        <v>145</v>
      </c>
      <c r="B1785" s="40" t="n">
        <v>65.3096314498</v>
      </c>
      <c r="C1785" s="40" t="n">
        <v>98.1651568396</v>
      </c>
    </row>
    <row r="1786" customFormat="false" ht="12.8" hidden="false" customHeight="false" outlineLevel="0" collapsed="false">
      <c r="A1786" s="43" t="s">
        <v>145</v>
      </c>
      <c r="B1786" s="40" t="n">
        <v>65.7140760682</v>
      </c>
      <c r="C1786" s="40" t="n">
        <v>99.2837639519</v>
      </c>
    </row>
    <row r="1787" customFormat="false" ht="12.8" hidden="false" customHeight="false" outlineLevel="0" collapsed="false">
      <c r="A1787" s="43" t="s">
        <v>145</v>
      </c>
      <c r="B1787" s="40" t="n">
        <v>67.5934531877</v>
      </c>
      <c r="C1787" s="40" t="n">
        <v>90.9519098246</v>
      </c>
    </row>
    <row r="1788" customFormat="false" ht="12.8" hidden="false" customHeight="false" outlineLevel="0" collapsed="false">
      <c r="A1788" s="43" t="s">
        <v>145</v>
      </c>
      <c r="B1788" s="40" t="n">
        <v>66.3880173202</v>
      </c>
      <c r="C1788" s="40" t="n">
        <v>89.2812304744</v>
      </c>
    </row>
    <row r="1789" customFormat="false" ht="12.8" hidden="false" customHeight="false" outlineLevel="0" collapsed="false">
      <c r="A1789" s="43" t="s">
        <v>145</v>
      </c>
      <c r="B1789" s="40" t="n">
        <v>67.8061881135</v>
      </c>
      <c r="C1789" s="40" t="n">
        <v>91.6881773501</v>
      </c>
    </row>
    <row r="1790" customFormat="false" ht="12.8" hidden="false" customHeight="false" outlineLevel="0" collapsed="false">
      <c r="A1790" s="43" t="s">
        <v>145</v>
      </c>
      <c r="B1790" s="40" t="n">
        <v>70.9626103129</v>
      </c>
      <c r="C1790" s="40" t="n">
        <v>86.5181213517</v>
      </c>
    </row>
    <row r="1791" customFormat="false" ht="12.8" hidden="false" customHeight="false" outlineLevel="0" collapsed="false">
      <c r="A1791" s="43" t="s">
        <v>145</v>
      </c>
      <c r="B1791" s="40" t="n">
        <v>71.9936371714</v>
      </c>
      <c r="C1791" s="40" t="n">
        <v>78.8209480695</v>
      </c>
    </row>
    <row r="1792" customFormat="false" ht="12.8" hidden="false" customHeight="false" outlineLevel="0" collapsed="false">
      <c r="A1792" s="43" t="s">
        <v>145</v>
      </c>
      <c r="B1792" s="40" t="n">
        <v>72.4798343312</v>
      </c>
      <c r="C1792" s="40" t="n">
        <v>80.8006830564</v>
      </c>
    </row>
    <row r="1793" customFormat="false" ht="12.8" hidden="false" customHeight="false" outlineLevel="0" collapsed="false">
      <c r="A1793" s="43" t="s">
        <v>145</v>
      </c>
      <c r="B1793" s="40" t="n">
        <v>74.0784292286</v>
      </c>
      <c r="C1793" s="40" t="n">
        <v>72.9515308522</v>
      </c>
    </row>
    <row r="1794" customFormat="false" ht="12.8" hidden="false" customHeight="false" outlineLevel="0" collapsed="false">
      <c r="A1794" s="43" t="s">
        <v>145</v>
      </c>
      <c r="B1794" s="40" t="n">
        <v>72.0362880189</v>
      </c>
      <c r="C1794" s="40" t="n">
        <v>69.7160484161</v>
      </c>
    </row>
    <row r="1795" customFormat="false" ht="12.8" hidden="false" customHeight="false" outlineLevel="0" collapsed="false">
      <c r="A1795" s="43" t="s">
        <v>145</v>
      </c>
      <c r="B1795" s="40" t="n">
        <v>72.9981862717</v>
      </c>
      <c r="C1795" s="40" t="n">
        <v>59.6656447092</v>
      </c>
    </row>
    <row r="1796" customFormat="false" ht="12.8" hidden="false" customHeight="false" outlineLevel="0" collapsed="false">
      <c r="A1796" s="43" t="s">
        <v>145</v>
      </c>
      <c r="B1796" s="40" t="n">
        <v>74.8121312339</v>
      </c>
      <c r="C1796" s="40" t="n">
        <v>57.5898837631</v>
      </c>
    </row>
    <row r="1797" customFormat="false" ht="12.8" hidden="false" customHeight="false" outlineLevel="0" collapsed="false">
      <c r="A1797" s="43" t="s">
        <v>145</v>
      </c>
      <c r="B1797" s="40" t="n">
        <v>73.0273050243</v>
      </c>
      <c r="C1797" s="40" t="n">
        <v>46.2741878725</v>
      </c>
    </row>
    <row r="1798" customFormat="false" ht="12.8" hidden="false" customHeight="false" outlineLevel="0" collapsed="false">
      <c r="A1798" s="43" t="s">
        <v>145</v>
      </c>
      <c r="B1798" s="40" t="n">
        <v>77.067111934</v>
      </c>
      <c r="C1798" s="40" t="n">
        <v>51.4869181896</v>
      </c>
    </row>
    <row r="1799" customFormat="false" ht="12.8" hidden="false" customHeight="false" outlineLevel="0" collapsed="false">
      <c r="A1799" s="43" t="s">
        <v>145</v>
      </c>
      <c r="B1799" s="40" t="n">
        <v>75.0171368727</v>
      </c>
      <c r="C1799" s="40" t="n">
        <v>46.6224426489</v>
      </c>
    </row>
    <row r="1800" customFormat="false" ht="12.8" hidden="false" customHeight="false" outlineLevel="0" collapsed="false">
      <c r="A1800" s="43" t="s">
        <v>145</v>
      </c>
      <c r="B1800" s="40" t="n">
        <v>76.6653077326</v>
      </c>
      <c r="C1800" s="40" t="n">
        <v>38.440250966</v>
      </c>
    </row>
    <row r="1801" customFormat="false" ht="12.8" hidden="false" customHeight="false" outlineLevel="0" collapsed="false">
      <c r="A1801" s="43" t="s">
        <v>145</v>
      </c>
      <c r="B1801" s="40" t="n">
        <v>77.9158742329</v>
      </c>
      <c r="C1801" s="40" t="n">
        <v>45.9268433826</v>
      </c>
    </row>
    <row r="1802" customFormat="false" ht="12.8" hidden="false" customHeight="false" outlineLevel="0" collapsed="false">
      <c r="A1802" s="43" t="s">
        <v>145</v>
      </c>
      <c r="B1802" s="40" t="n">
        <v>73.7420460836</v>
      </c>
      <c r="C1802" s="40" t="n">
        <v>39.1209853231</v>
      </c>
    </row>
    <row r="1803" customFormat="false" ht="12.8" hidden="false" customHeight="false" outlineLevel="0" collapsed="false">
      <c r="A1803" s="43" t="s">
        <v>145</v>
      </c>
      <c r="B1803" s="40" t="n">
        <v>75.3298157891</v>
      </c>
      <c r="C1803" s="40" t="n">
        <v>32.8303519164</v>
      </c>
    </row>
    <row r="1804" customFormat="false" ht="12.8" hidden="false" customHeight="false" outlineLevel="0" collapsed="false">
      <c r="A1804" s="43" t="s">
        <v>145</v>
      </c>
      <c r="B1804" s="40" t="n">
        <v>63.4104355141</v>
      </c>
      <c r="C1804" s="40" t="n">
        <v>38.377735614</v>
      </c>
    </row>
    <row r="1805" customFormat="false" ht="12.8" hidden="false" customHeight="false" outlineLevel="0" collapsed="false">
      <c r="A1805" s="43" t="s">
        <v>145</v>
      </c>
      <c r="B1805" s="40" t="n">
        <v>68.856486669</v>
      </c>
      <c r="C1805" s="40" t="n">
        <v>43.084147214</v>
      </c>
    </row>
    <row r="1806" customFormat="false" ht="12.8" hidden="false" customHeight="false" outlineLevel="0" collapsed="false">
      <c r="A1806" s="43" t="s">
        <v>145</v>
      </c>
      <c r="B1806" s="40" t="n">
        <v>66.3377850519</v>
      </c>
      <c r="C1806" s="40" t="n">
        <v>33.3065100022</v>
      </c>
    </row>
    <row r="1807" customFormat="false" ht="12.8" hidden="false" customHeight="false" outlineLevel="0" collapsed="false">
      <c r="A1807" s="43" t="s">
        <v>145</v>
      </c>
      <c r="B1807" s="40" t="n">
        <v>64.2037185014</v>
      </c>
      <c r="C1807" s="40" t="n">
        <v>26.6441143003</v>
      </c>
    </row>
    <row r="1808" customFormat="false" ht="12.8" hidden="false" customHeight="false" outlineLevel="0" collapsed="false">
      <c r="A1808" s="43" t="s">
        <v>145</v>
      </c>
      <c r="B1808" s="40" t="n">
        <v>64.4986348346</v>
      </c>
      <c r="C1808" s="40" t="n">
        <v>22.863501327</v>
      </c>
    </row>
    <row r="1809" customFormat="false" ht="12.8" hidden="false" customHeight="false" outlineLevel="0" collapsed="false">
      <c r="A1809" s="43" t="s">
        <v>145</v>
      </c>
      <c r="B1809" s="40" t="n">
        <v>68.8909906096</v>
      </c>
      <c r="C1809" s="40" t="n">
        <v>27.2962056672</v>
      </c>
    </row>
    <row r="1810" customFormat="false" ht="12.8" hidden="false" customHeight="false" outlineLevel="0" collapsed="false">
      <c r="A1810" s="43" t="s">
        <v>145</v>
      </c>
      <c r="B1810" s="40" t="n">
        <v>72.371523338</v>
      </c>
      <c r="C1810" s="40" t="n">
        <v>21.9616397473</v>
      </c>
    </row>
    <row r="1811" customFormat="false" ht="12.8" hidden="false" customHeight="false" outlineLevel="0" collapsed="false">
      <c r="A1811" s="43" t="s">
        <v>145</v>
      </c>
      <c r="B1811" s="40" t="n">
        <v>69.7654249704</v>
      </c>
      <c r="C1811" s="40" t="n">
        <v>19.999850454</v>
      </c>
    </row>
    <row r="1812" customFormat="false" ht="12.8" hidden="false" customHeight="false" outlineLevel="0" collapsed="false">
      <c r="A1812" s="43" t="s">
        <v>145</v>
      </c>
      <c r="B1812" s="40" t="n">
        <v>68.6213124429</v>
      </c>
      <c r="C1812" s="40" t="n">
        <v>18.9156764428</v>
      </c>
    </row>
    <row r="1813" customFormat="false" ht="12.8" hidden="false" customHeight="false" outlineLevel="0" collapsed="false">
      <c r="A1813" s="43" t="s">
        <v>145</v>
      </c>
      <c r="B1813" s="40" t="n">
        <v>64.2977371716</v>
      </c>
      <c r="C1813" s="40" t="n">
        <v>20.4287496884</v>
      </c>
    </row>
    <row r="1814" customFormat="false" ht="12.8" hidden="false" customHeight="false" outlineLevel="0" collapsed="false">
      <c r="A1814" s="43" t="s">
        <v>145</v>
      </c>
      <c r="B1814" s="40" t="n">
        <v>66.6992650902</v>
      </c>
      <c r="C1814" s="40" t="n">
        <v>18.5910853404</v>
      </c>
    </row>
    <row r="1815" customFormat="false" ht="12.8" hidden="false" customHeight="false" outlineLevel="0" collapsed="false">
      <c r="A1815" s="43" t="s">
        <v>145</v>
      </c>
      <c r="B1815" s="40" t="n">
        <v>67.5445276811</v>
      </c>
      <c r="C1815" s="40" t="n">
        <v>16.4479381344</v>
      </c>
    </row>
    <row r="1816" customFormat="false" ht="12.8" hidden="false" customHeight="false" outlineLevel="0" collapsed="false">
      <c r="A1816" s="43" t="s">
        <v>145</v>
      </c>
      <c r="B1816" s="40" t="n">
        <v>63.9469519836</v>
      </c>
      <c r="C1816" s="40" t="n">
        <v>18.6928454476</v>
      </c>
    </row>
    <row r="1817" customFormat="false" ht="12.8" hidden="false" customHeight="false" outlineLevel="0" collapsed="false">
      <c r="A1817" s="43" t="s">
        <v>145</v>
      </c>
      <c r="B1817" s="40" t="n">
        <v>64.3881920705</v>
      </c>
      <c r="C1817" s="40" t="n">
        <v>15.7728122808</v>
      </c>
    </row>
    <row r="1818" customFormat="false" ht="12.8" hidden="false" customHeight="false" outlineLevel="0" collapsed="false">
      <c r="A1818" s="43" t="s">
        <v>145</v>
      </c>
      <c r="B1818" s="40" t="n">
        <v>65.570045691</v>
      </c>
      <c r="C1818" s="40" t="n">
        <v>23.7657582226</v>
      </c>
    </row>
    <row r="1819" customFormat="false" ht="12.8" hidden="false" customHeight="false" outlineLevel="0" collapsed="false">
      <c r="A1819" s="43" t="s">
        <v>145</v>
      </c>
      <c r="B1819" s="40" t="n">
        <v>38.4028368753</v>
      </c>
      <c r="C1819" s="40" t="n">
        <v>19.0468586722</v>
      </c>
    </row>
    <row r="1820" customFormat="false" ht="12.8" hidden="false" customHeight="false" outlineLevel="0" collapsed="false">
      <c r="A1820" s="43" t="s">
        <v>145</v>
      </c>
      <c r="B1820" s="40" t="n">
        <v>37.8323600164</v>
      </c>
      <c r="C1820" s="40" t="n">
        <v>14.4694894463</v>
      </c>
    </row>
    <row r="1821" customFormat="false" ht="12.8" hidden="false" customHeight="false" outlineLevel="0" collapsed="false">
      <c r="A1821" s="43" t="s">
        <v>145</v>
      </c>
      <c r="B1821" s="40" t="n">
        <v>36.9041611715</v>
      </c>
      <c r="C1821" s="40" t="n">
        <v>13.5838157511</v>
      </c>
    </row>
    <row r="1822" customFormat="false" ht="12.8" hidden="false" customHeight="false" outlineLevel="0" collapsed="false">
      <c r="A1822" s="43" t="s">
        <v>145</v>
      </c>
      <c r="B1822" s="40" t="n">
        <v>36.286143052</v>
      </c>
      <c r="C1822" s="40" t="n">
        <v>17.1057707266</v>
      </c>
    </row>
    <row r="1823" customFormat="false" ht="12.8" hidden="false" customHeight="false" outlineLevel="0" collapsed="false">
      <c r="A1823" s="43" t="s">
        <v>145</v>
      </c>
      <c r="B1823" s="40" t="n">
        <v>62.7866325947</v>
      </c>
      <c r="C1823" s="40" t="n">
        <v>13.9189931024</v>
      </c>
    </row>
    <row r="1824" customFormat="false" ht="12.8" hidden="false" customHeight="false" outlineLevel="0" collapsed="false">
      <c r="A1824" s="43" t="s">
        <v>145</v>
      </c>
      <c r="B1824" s="40" t="n">
        <v>66.8176792234</v>
      </c>
      <c r="C1824" s="40" t="n">
        <v>11.4124971575</v>
      </c>
    </row>
    <row r="1825" customFormat="false" ht="12.8" hidden="false" customHeight="false" outlineLevel="0" collapsed="false">
      <c r="A1825" s="43" t="s">
        <v>145</v>
      </c>
      <c r="B1825" s="40" t="n">
        <v>66.755021412</v>
      </c>
      <c r="C1825" s="40" t="n">
        <v>18.0853051378</v>
      </c>
    </row>
    <row r="1826" customFormat="false" ht="12.8" hidden="false" customHeight="false" outlineLevel="0" collapsed="false">
      <c r="A1826" s="43" t="s">
        <v>145</v>
      </c>
      <c r="B1826" s="40" t="n">
        <v>65.4155283864</v>
      </c>
      <c r="C1826" s="40" t="n">
        <v>10.4635122068</v>
      </c>
    </row>
    <row r="1827" customFormat="false" ht="12.8" hidden="false" customHeight="false" outlineLevel="0" collapsed="false">
      <c r="A1827" s="43" t="s">
        <v>145</v>
      </c>
      <c r="B1827" s="40" t="n">
        <v>36.9463314417</v>
      </c>
      <c r="C1827" s="40" t="n">
        <v>13.5143774996</v>
      </c>
    </row>
    <row r="1828" customFormat="false" ht="12.8" hidden="false" customHeight="false" outlineLevel="0" collapsed="false">
      <c r="A1828" s="43" t="s">
        <v>145</v>
      </c>
      <c r="B1828" s="40" t="n">
        <v>37.8254347391</v>
      </c>
      <c r="C1828" s="40" t="n">
        <v>9.60103429534</v>
      </c>
    </row>
    <row r="1829" customFormat="false" ht="12.8" hidden="false" customHeight="false" outlineLevel="0" collapsed="false">
      <c r="A1829" s="43" t="s">
        <v>145</v>
      </c>
      <c r="B1829" s="40" t="n">
        <v>36.722837943</v>
      </c>
      <c r="C1829" s="40" t="n">
        <v>9.33330210686</v>
      </c>
    </row>
    <row r="1830" customFormat="false" ht="12.8" hidden="false" customHeight="false" outlineLevel="0" collapsed="false">
      <c r="A1830" s="43" t="s">
        <v>145</v>
      </c>
      <c r="B1830" s="40" t="n">
        <v>67.0733217806</v>
      </c>
      <c r="C1830" s="40" t="n">
        <v>6.04921458162</v>
      </c>
    </row>
    <row r="1831" customFormat="false" ht="12.8" hidden="false" customHeight="false" outlineLevel="0" collapsed="false">
      <c r="A1831" s="43" t="s">
        <v>145</v>
      </c>
      <c r="B1831" s="40" t="n">
        <v>64.601818107</v>
      </c>
      <c r="C1831" s="40" t="n">
        <v>12.0019169643</v>
      </c>
    </row>
    <row r="1832" customFormat="false" ht="12.8" hidden="false" customHeight="false" outlineLevel="0" collapsed="false">
      <c r="A1832" s="43" t="s">
        <v>145</v>
      </c>
      <c r="B1832" s="40" t="n">
        <v>65.4372821806</v>
      </c>
      <c r="C1832" s="40" t="n">
        <v>15.5453860785</v>
      </c>
    </row>
    <row r="1833" customFormat="false" ht="12.8" hidden="false" customHeight="false" outlineLevel="0" collapsed="false">
      <c r="A1833" s="43" t="s">
        <v>145</v>
      </c>
      <c r="B1833" s="40" t="n">
        <v>67.0040223792</v>
      </c>
      <c r="C1833" s="40" t="n">
        <v>15.3458266393</v>
      </c>
    </row>
    <row r="1834" customFormat="false" ht="12.8" hidden="false" customHeight="false" outlineLevel="0" collapsed="false">
      <c r="A1834" s="43" t="s">
        <v>145</v>
      </c>
      <c r="B1834" s="40" t="n">
        <v>66.7241920702</v>
      </c>
      <c r="C1834" s="40" t="n">
        <v>5.24980548075</v>
      </c>
    </row>
    <row r="1835" customFormat="false" ht="12.8" hidden="false" customHeight="false" outlineLevel="0" collapsed="false">
      <c r="A1835" s="43" t="s">
        <v>145</v>
      </c>
      <c r="B1835" s="40" t="n">
        <v>68.3076187632</v>
      </c>
      <c r="C1835" s="40" t="n">
        <v>13.2809165227</v>
      </c>
    </row>
    <row r="1836" customFormat="false" ht="12.8" hidden="false" customHeight="false" outlineLevel="0" collapsed="false">
      <c r="A1836" s="43" t="s">
        <v>145</v>
      </c>
      <c r="B1836" s="40" t="n">
        <v>68.7680482759</v>
      </c>
      <c r="C1836" s="40" t="n">
        <v>13.5214565521</v>
      </c>
    </row>
    <row r="1837" customFormat="false" ht="12.8" hidden="false" customHeight="false" outlineLevel="0" collapsed="false">
      <c r="A1837" s="43" t="s">
        <v>145</v>
      </c>
      <c r="B1837" s="40" t="n">
        <v>74.1672717461</v>
      </c>
      <c r="C1837" s="40" t="n">
        <v>5.34988087254</v>
      </c>
    </row>
    <row r="1838" customFormat="false" ht="12.8" hidden="false" customHeight="false" outlineLevel="0" collapsed="false">
      <c r="A1838" s="43" t="s">
        <v>145</v>
      </c>
      <c r="B1838" s="40" t="n">
        <v>64.9003579699</v>
      </c>
      <c r="C1838" s="40" t="n">
        <v>16.2452583689</v>
      </c>
    </row>
    <row r="1839" customFormat="false" ht="12.8" hidden="false" customHeight="false" outlineLevel="0" collapsed="false">
      <c r="A1839" s="43" t="s">
        <v>145</v>
      </c>
      <c r="B1839" s="40" t="n">
        <v>68.7634335463</v>
      </c>
      <c r="C1839" s="40" t="n">
        <v>8.70057294385</v>
      </c>
    </row>
    <row r="1840" customFormat="false" ht="12.8" hidden="false" customHeight="false" outlineLevel="0" collapsed="false">
      <c r="A1840" s="43" t="s">
        <v>145</v>
      </c>
      <c r="B1840" s="40" t="n">
        <v>66.8169139163</v>
      </c>
      <c r="C1840" s="40" t="n">
        <v>12.2732943361</v>
      </c>
    </row>
    <row r="1841" customFormat="false" ht="12.8" hidden="false" customHeight="false" outlineLevel="0" collapsed="false">
      <c r="A1841" s="43" t="s">
        <v>145</v>
      </c>
      <c r="B1841" s="40" t="n">
        <v>67.3093466467</v>
      </c>
      <c r="C1841" s="40" t="n">
        <v>0.217006270014</v>
      </c>
    </row>
    <row r="1842" customFormat="false" ht="12.8" hidden="false" customHeight="false" outlineLevel="0" collapsed="false">
      <c r="A1842" s="43" t="s">
        <v>145</v>
      </c>
      <c r="B1842" s="40" t="n">
        <v>34.7318293093</v>
      </c>
      <c r="C1842" s="40" t="n">
        <v>19.6017950724</v>
      </c>
    </row>
    <row r="1843" customFormat="false" ht="12.8" hidden="false" customHeight="false" outlineLevel="0" collapsed="false">
      <c r="A1843" s="43" t="s">
        <v>145</v>
      </c>
      <c r="B1843" s="40" t="n">
        <v>33.6744421497</v>
      </c>
      <c r="C1843" s="40" t="n">
        <v>26.09049021</v>
      </c>
    </row>
    <row r="1844" customFormat="false" ht="12.8" hidden="false" customHeight="false" outlineLevel="0" collapsed="false">
      <c r="A1844" s="43" t="s">
        <v>145</v>
      </c>
      <c r="B1844" s="40" t="n">
        <v>75.6272550236</v>
      </c>
      <c r="C1844" s="40" t="n">
        <v>37.128751949</v>
      </c>
    </row>
    <row r="1845" customFormat="false" ht="12.8" hidden="false" customHeight="false" outlineLevel="0" collapsed="false">
      <c r="A1845" s="43" t="s">
        <v>145</v>
      </c>
      <c r="B1845" s="40" t="n">
        <v>40.6101254225</v>
      </c>
      <c r="C1845" s="40" t="n">
        <v>89.1362398699</v>
      </c>
    </row>
    <row r="1846" customFormat="false" ht="12.8" hidden="false" customHeight="false" outlineLevel="0" collapsed="false">
      <c r="A1846" s="43" t="s">
        <v>145</v>
      </c>
      <c r="B1846" s="40" t="n">
        <v>39.1143664549</v>
      </c>
      <c r="C1846" s="40" t="n">
        <v>96.4817513202</v>
      </c>
    </row>
    <row r="1847" customFormat="false" ht="12.8" hidden="false" customHeight="false" outlineLevel="0" collapsed="false">
      <c r="A1847" s="43" t="s">
        <v>145</v>
      </c>
      <c r="B1847" s="40" t="n">
        <v>34.5838289299</v>
      </c>
      <c r="C1847" s="40" t="n">
        <v>89.5889019877</v>
      </c>
    </row>
  </sheetData>
  <hyperlinks>
    <hyperlink ref="E2" r:id="rId1" display="https://jumpingrivers.github.io/datasauRus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1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5" min="1" style="40" width="12.63"/>
    <col collapsed="false" customWidth="true" hidden="false" outlineLevel="0" max="8" min="6" style="40" width="19.03"/>
    <col collapsed="false" customWidth="true" hidden="false" outlineLevel="0" max="1025" min="9" style="40" width="12.63"/>
  </cols>
  <sheetData>
    <row r="1" customFormat="false" ht="12.8" hidden="false" customHeight="false" outlineLevel="0" collapsed="false">
      <c r="A1" s="57"/>
      <c r="B1" s="57" t="s">
        <v>146</v>
      </c>
      <c r="C1" s="57" t="s">
        <v>147</v>
      </c>
      <c r="D1" s="57" t="s">
        <v>148</v>
      </c>
      <c r="F1" s="43" t="s">
        <v>149</v>
      </c>
    </row>
    <row r="2" customFormat="false" ht="12.8" hidden="false" customHeight="true" outlineLevel="0" collapsed="false">
      <c r="A2" s="58" t="n">
        <v>1</v>
      </c>
      <c r="B2" s="57" t="s">
        <v>150</v>
      </c>
      <c r="C2" s="58" t="n">
        <v>0.5</v>
      </c>
      <c r="D2" s="58" t="n">
        <v>4.2</v>
      </c>
      <c r="F2" s="59" t="s">
        <v>151</v>
      </c>
      <c r="G2" s="59"/>
      <c r="H2" s="59"/>
      <c r="I2" s="60"/>
      <c r="J2" s="60"/>
      <c r="K2" s="60"/>
    </row>
    <row r="3" customFormat="false" ht="12.8" hidden="false" customHeight="false" outlineLevel="0" collapsed="false">
      <c r="A3" s="58" t="n">
        <v>2</v>
      </c>
      <c r="B3" s="57" t="s">
        <v>150</v>
      </c>
      <c r="C3" s="58" t="n">
        <v>0.5</v>
      </c>
      <c r="D3" s="58" t="n">
        <v>11.5</v>
      </c>
      <c r="F3" s="59"/>
      <c r="G3" s="59"/>
      <c r="H3" s="59"/>
      <c r="I3" s="60"/>
      <c r="J3" s="60"/>
      <c r="K3" s="60"/>
    </row>
    <row r="4" customFormat="false" ht="12.8" hidden="false" customHeight="false" outlineLevel="0" collapsed="false">
      <c r="A4" s="58" t="n">
        <v>3</v>
      </c>
      <c r="B4" s="57" t="s">
        <v>150</v>
      </c>
      <c r="C4" s="58" t="n">
        <v>0.5</v>
      </c>
      <c r="D4" s="58" t="n">
        <v>7.3</v>
      </c>
      <c r="F4" s="59"/>
      <c r="G4" s="59"/>
      <c r="H4" s="59"/>
      <c r="I4" s="60"/>
      <c r="J4" s="60"/>
      <c r="K4" s="60"/>
    </row>
    <row r="5" customFormat="false" ht="12.8" hidden="false" customHeight="false" outlineLevel="0" collapsed="false">
      <c r="A5" s="58" t="n">
        <v>4</v>
      </c>
      <c r="B5" s="57" t="s">
        <v>150</v>
      </c>
      <c r="C5" s="58" t="n">
        <v>0.5</v>
      </c>
      <c r="D5" s="58" t="n">
        <v>5.8</v>
      </c>
      <c r="F5" s="59"/>
      <c r="G5" s="59"/>
      <c r="H5" s="59"/>
      <c r="I5" s="60"/>
      <c r="J5" s="60"/>
      <c r="K5" s="60"/>
    </row>
    <row r="6" customFormat="false" ht="12.8" hidden="false" customHeight="false" outlineLevel="0" collapsed="false">
      <c r="A6" s="58" t="n">
        <v>5</v>
      </c>
      <c r="B6" s="57" t="s">
        <v>150</v>
      </c>
      <c r="C6" s="58" t="n">
        <v>0.5</v>
      </c>
      <c r="D6" s="58" t="n">
        <v>6.4</v>
      </c>
      <c r="F6" s="59"/>
      <c r="G6" s="59"/>
      <c r="H6" s="59"/>
      <c r="I6" s="60"/>
      <c r="J6" s="60"/>
      <c r="K6" s="60"/>
    </row>
    <row r="7" customFormat="false" ht="12.8" hidden="false" customHeight="false" outlineLevel="0" collapsed="false">
      <c r="A7" s="58" t="n">
        <v>6</v>
      </c>
      <c r="B7" s="57" t="s">
        <v>150</v>
      </c>
      <c r="C7" s="58" t="n">
        <v>0.5</v>
      </c>
      <c r="D7" s="58" t="n">
        <v>10</v>
      </c>
      <c r="F7" s="59"/>
      <c r="G7" s="59"/>
      <c r="H7" s="59"/>
      <c r="I7" s="60"/>
      <c r="J7" s="60"/>
      <c r="K7" s="60"/>
    </row>
    <row r="8" customFormat="false" ht="12.8" hidden="false" customHeight="false" outlineLevel="0" collapsed="false">
      <c r="A8" s="58" t="n">
        <v>7</v>
      </c>
      <c r="B8" s="57" t="s">
        <v>150</v>
      </c>
      <c r="C8" s="58" t="n">
        <v>0.5</v>
      </c>
      <c r="D8" s="58" t="n">
        <v>11.2</v>
      </c>
      <c r="F8" s="60"/>
      <c r="G8" s="60"/>
      <c r="H8" s="60"/>
      <c r="I8" s="60"/>
      <c r="J8" s="60"/>
      <c r="K8" s="60"/>
    </row>
    <row r="9" customFormat="false" ht="12.8" hidden="false" customHeight="true" outlineLevel="0" collapsed="false">
      <c r="A9" s="58" t="n">
        <v>8</v>
      </c>
      <c r="B9" s="57" t="s">
        <v>150</v>
      </c>
      <c r="C9" s="58" t="n">
        <v>0.5</v>
      </c>
      <c r="D9" s="58" t="n">
        <v>11.2</v>
      </c>
      <c r="F9" s="59" t="s">
        <v>152</v>
      </c>
      <c r="G9" s="59"/>
      <c r="H9" s="59"/>
      <c r="I9" s="60"/>
      <c r="J9" s="60"/>
      <c r="K9" s="60"/>
    </row>
    <row r="10" customFormat="false" ht="12.8" hidden="false" customHeight="false" outlineLevel="0" collapsed="false">
      <c r="A10" s="58" t="n">
        <v>9</v>
      </c>
      <c r="B10" s="57" t="s">
        <v>150</v>
      </c>
      <c r="C10" s="58" t="n">
        <v>0.5</v>
      </c>
      <c r="D10" s="58" t="n">
        <v>5.2</v>
      </c>
      <c r="F10" s="59"/>
      <c r="G10" s="59"/>
      <c r="H10" s="59"/>
    </row>
    <row r="11" customFormat="false" ht="12.8" hidden="false" customHeight="false" outlineLevel="0" collapsed="false">
      <c r="A11" s="58" t="n">
        <v>10</v>
      </c>
      <c r="B11" s="57" t="s">
        <v>150</v>
      </c>
      <c r="C11" s="58" t="n">
        <v>0.5</v>
      </c>
      <c r="D11" s="58" t="n">
        <v>7</v>
      </c>
      <c r="F11" s="59"/>
      <c r="G11" s="59"/>
      <c r="H11" s="59"/>
    </row>
    <row r="12" customFormat="false" ht="12.8" hidden="false" customHeight="false" outlineLevel="0" collapsed="false">
      <c r="A12" s="58" t="n">
        <v>11</v>
      </c>
      <c r="B12" s="57" t="s">
        <v>150</v>
      </c>
      <c r="C12" s="58" t="n">
        <v>1</v>
      </c>
      <c r="D12" s="58" t="n">
        <v>16.5</v>
      </c>
      <c r="F12" s="59"/>
      <c r="G12" s="59"/>
      <c r="H12" s="59"/>
      <c r="I12" s="60"/>
      <c r="J12" s="60"/>
      <c r="K12" s="60"/>
    </row>
    <row r="13" customFormat="false" ht="12.8" hidden="false" customHeight="false" outlineLevel="0" collapsed="false">
      <c r="A13" s="58" t="n">
        <v>12</v>
      </c>
      <c r="B13" s="57" t="s">
        <v>150</v>
      </c>
      <c r="C13" s="58" t="n">
        <v>1</v>
      </c>
      <c r="D13" s="58" t="n">
        <v>16.5</v>
      </c>
      <c r="F13" s="60"/>
      <c r="G13" s="60"/>
      <c r="H13" s="60"/>
      <c r="I13" s="60"/>
      <c r="J13" s="60"/>
      <c r="K13" s="60"/>
    </row>
    <row r="14" customFormat="false" ht="12.8" hidden="false" customHeight="false" outlineLevel="0" collapsed="false">
      <c r="A14" s="58" t="n">
        <v>13</v>
      </c>
      <c r="B14" s="57" t="s">
        <v>150</v>
      </c>
      <c r="C14" s="58" t="n">
        <v>1</v>
      </c>
      <c r="D14" s="58" t="n">
        <v>15.2</v>
      </c>
      <c r="F14" s="60"/>
      <c r="G14" s="60"/>
      <c r="H14" s="60"/>
      <c r="I14" s="60"/>
      <c r="J14" s="60"/>
      <c r="K14" s="60"/>
    </row>
    <row r="15" customFormat="false" ht="12.8" hidden="false" customHeight="true" outlineLevel="0" collapsed="false">
      <c r="A15" s="58" t="n">
        <v>14</v>
      </c>
      <c r="B15" s="57" t="s">
        <v>150</v>
      </c>
      <c r="C15" s="58" t="n">
        <v>1</v>
      </c>
      <c r="D15" s="58" t="n">
        <v>17.3</v>
      </c>
      <c r="F15" s="61" t="s">
        <v>153</v>
      </c>
      <c r="G15" s="61"/>
      <c r="H15" s="61"/>
      <c r="I15" s="60"/>
      <c r="J15" s="60"/>
      <c r="K15" s="60"/>
    </row>
    <row r="16" customFormat="false" ht="12.8" hidden="false" customHeight="false" outlineLevel="0" collapsed="false">
      <c r="A16" s="58" t="n">
        <v>15</v>
      </c>
      <c r="B16" s="57" t="s">
        <v>150</v>
      </c>
      <c r="C16" s="58" t="n">
        <v>1</v>
      </c>
      <c r="D16" s="58" t="n">
        <v>22.5</v>
      </c>
      <c r="F16" s="60"/>
      <c r="G16" s="60"/>
      <c r="H16" s="60"/>
      <c r="I16" s="60"/>
      <c r="J16" s="60"/>
      <c r="K16" s="60"/>
    </row>
    <row r="17" customFormat="false" ht="12.8" hidden="false" customHeight="false" outlineLevel="0" collapsed="false">
      <c r="A17" s="58" t="n">
        <v>16</v>
      </c>
      <c r="B17" s="57" t="s">
        <v>150</v>
      </c>
      <c r="C17" s="58" t="n">
        <v>1</v>
      </c>
      <c r="D17" s="58" t="n">
        <v>17.3</v>
      </c>
      <c r="F17" s="60"/>
      <c r="G17" s="60"/>
      <c r="H17" s="60"/>
      <c r="I17" s="60"/>
      <c r="J17" s="60"/>
      <c r="K17" s="60"/>
    </row>
    <row r="18" customFormat="false" ht="12.8" hidden="false" customHeight="false" outlineLevel="0" collapsed="false">
      <c r="A18" s="58" t="n">
        <v>17</v>
      </c>
      <c r="B18" s="57" t="s">
        <v>150</v>
      </c>
      <c r="C18" s="58" t="n">
        <v>1</v>
      </c>
      <c r="D18" s="58" t="n">
        <v>13.6</v>
      </c>
      <c r="F18" s="60"/>
      <c r="G18" s="60"/>
      <c r="H18" s="60"/>
      <c r="I18" s="60"/>
      <c r="J18" s="60"/>
      <c r="K18" s="60"/>
    </row>
    <row r="19" customFormat="false" ht="12.8" hidden="false" customHeight="false" outlineLevel="0" collapsed="false">
      <c r="A19" s="58" t="n">
        <v>18</v>
      </c>
      <c r="B19" s="57" t="s">
        <v>150</v>
      </c>
      <c r="C19" s="58" t="n">
        <v>1</v>
      </c>
      <c r="D19" s="58" t="n">
        <v>14.5</v>
      </c>
      <c r="F19" s="60"/>
      <c r="G19" s="60"/>
      <c r="H19" s="60"/>
      <c r="I19" s="60"/>
      <c r="J19" s="60"/>
      <c r="K19" s="60"/>
    </row>
    <row r="20" customFormat="false" ht="12.8" hidden="false" customHeight="false" outlineLevel="0" collapsed="false">
      <c r="A20" s="58" t="n">
        <v>19</v>
      </c>
      <c r="B20" s="57" t="s">
        <v>150</v>
      </c>
      <c r="C20" s="58" t="n">
        <v>1</v>
      </c>
      <c r="D20" s="58" t="n">
        <v>18.8</v>
      </c>
    </row>
    <row r="21" customFormat="false" ht="12.8" hidden="false" customHeight="false" outlineLevel="0" collapsed="false">
      <c r="A21" s="58" t="n">
        <v>20</v>
      </c>
      <c r="B21" s="57" t="s">
        <v>150</v>
      </c>
      <c r="C21" s="58" t="n">
        <v>1</v>
      </c>
      <c r="D21" s="58" t="n">
        <v>15.5</v>
      </c>
    </row>
    <row r="22" customFormat="false" ht="12.8" hidden="false" customHeight="false" outlineLevel="0" collapsed="false">
      <c r="A22" s="58" t="n">
        <v>21</v>
      </c>
      <c r="B22" s="57" t="s">
        <v>150</v>
      </c>
      <c r="C22" s="58" t="n">
        <v>2</v>
      </c>
      <c r="D22" s="58" t="n">
        <v>23.6</v>
      </c>
    </row>
    <row r="23" customFormat="false" ht="12.8" hidden="false" customHeight="false" outlineLevel="0" collapsed="false">
      <c r="A23" s="58" t="n">
        <v>22</v>
      </c>
      <c r="B23" s="57" t="s">
        <v>150</v>
      </c>
      <c r="C23" s="58" t="n">
        <v>2</v>
      </c>
      <c r="D23" s="58" t="n">
        <v>18.5</v>
      </c>
    </row>
    <row r="24" customFormat="false" ht="12.8" hidden="false" customHeight="false" outlineLevel="0" collapsed="false">
      <c r="A24" s="58" t="n">
        <v>23</v>
      </c>
      <c r="B24" s="57" t="s">
        <v>150</v>
      </c>
      <c r="C24" s="58" t="n">
        <v>2</v>
      </c>
      <c r="D24" s="58" t="n">
        <v>33.9</v>
      </c>
    </row>
    <row r="25" customFormat="false" ht="12.8" hidden="false" customHeight="false" outlineLevel="0" collapsed="false">
      <c r="A25" s="58" t="n">
        <v>24</v>
      </c>
      <c r="B25" s="57" t="s">
        <v>150</v>
      </c>
      <c r="C25" s="58" t="n">
        <v>2</v>
      </c>
      <c r="D25" s="58" t="n">
        <v>25.5</v>
      </c>
    </row>
    <row r="26" customFormat="false" ht="12.8" hidden="false" customHeight="false" outlineLevel="0" collapsed="false">
      <c r="A26" s="58" t="n">
        <v>25</v>
      </c>
      <c r="B26" s="57" t="s">
        <v>150</v>
      </c>
      <c r="C26" s="58" t="n">
        <v>2</v>
      </c>
      <c r="D26" s="58" t="n">
        <v>26.4</v>
      </c>
    </row>
    <row r="27" customFormat="false" ht="12.8" hidden="false" customHeight="false" outlineLevel="0" collapsed="false">
      <c r="A27" s="58" t="n">
        <v>26</v>
      </c>
      <c r="B27" s="57" t="s">
        <v>150</v>
      </c>
      <c r="C27" s="58" t="n">
        <v>2</v>
      </c>
      <c r="D27" s="58" t="n">
        <v>32.5</v>
      </c>
    </row>
    <row r="28" customFormat="false" ht="12.8" hidden="false" customHeight="false" outlineLevel="0" collapsed="false">
      <c r="A28" s="58" t="n">
        <v>27</v>
      </c>
      <c r="B28" s="57" t="s">
        <v>150</v>
      </c>
      <c r="C28" s="58" t="n">
        <v>2</v>
      </c>
      <c r="D28" s="58" t="n">
        <v>26.7</v>
      </c>
    </row>
    <row r="29" customFormat="false" ht="12.8" hidden="false" customHeight="false" outlineLevel="0" collapsed="false">
      <c r="A29" s="58" t="n">
        <v>28</v>
      </c>
      <c r="B29" s="57" t="s">
        <v>150</v>
      </c>
      <c r="C29" s="58" t="n">
        <v>2</v>
      </c>
      <c r="D29" s="58" t="n">
        <v>21.5</v>
      </c>
    </row>
    <row r="30" customFormat="false" ht="12.8" hidden="false" customHeight="false" outlineLevel="0" collapsed="false">
      <c r="A30" s="58" t="n">
        <v>29</v>
      </c>
      <c r="B30" s="57" t="s">
        <v>150</v>
      </c>
      <c r="C30" s="58" t="n">
        <v>2</v>
      </c>
      <c r="D30" s="58" t="n">
        <v>23.3</v>
      </c>
    </row>
    <row r="31" customFormat="false" ht="12.8" hidden="false" customHeight="false" outlineLevel="0" collapsed="false">
      <c r="A31" s="58" t="n">
        <v>30</v>
      </c>
      <c r="B31" s="57" t="s">
        <v>150</v>
      </c>
      <c r="C31" s="58" t="n">
        <v>2</v>
      </c>
      <c r="D31" s="58" t="n">
        <v>29.5</v>
      </c>
    </row>
    <row r="32" customFormat="false" ht="12.8" hidden="false" customHeight="false" outlineLevel="0" collapsed="false">
      <c r="A32" s="58" t="n">
        <v>31</v>
      </c>
      <c r="B32" s="57" t="s">
        <v>154</v>
      </c>
      <c r="C32" s="58" t="n">
        <v>0.5</v>
      </c>
      <c r="D32" s="58" t="n">
        <v>15.2</v>
      </c>
    </row>
    <row r="33" customFormat="false" ht="12.8" hidden="false" customHeight="false" outlineLevel="0" collapsed="false">
      <c r="A33" s="58" t="n">
        <v>32</v>
      </c>
      <c r="B33" s="57" t="s">
        <v>154</v>
      </c>
      <c r="C33" s="58" t="n">
        <v>0.5</v>
      </c>
      <c r="D33" s="58" t="n">
        <v>21.5</v>
      </c>
    </row>
    <row r="34" customFormat="false" ht="12.8" hidden="false" customHeight="false" outlineLevel="0" collapsed="false">
      <c r="A34" s="58" t="n">
        <v>33</v>
      </c>
      <c r="B34" s="57" t="s">
        <v>154</v>
      </c>
      <c r="C34" s="58" t="n">
        <v>0.5</v>
      </c>
      <c r="D34" s="58" t="n">
        <v>17.6</v>
      </c>
    </row>
    <row r="35" customFormat="false" ht="12.8" hidden="false" customHeight="false" outlineLevel="0" collapsed="false">
      <c r="A35" s="58" t="n">
        <v>34</v>
      </c>
      <c r="B35" s="57" t="s">
        <v>154</v>
      </c>
      <c r="C35" s="58" t="n">
        <v>0.5</v>
      </c>
      <c r="D35" s="58" t="n">
        <v>9.7</v>
      </c>
    </row>
    <row r="36" customFormat="false" ht="12.8" hidden="false" customHeight="false" outlineLevel="0" collapsed="false">
      <c r="A36" s="58" t="n">
        <v>35</v>
      </c>
      <c r="B36" s="57" t="s">
        <v>154</v>
      </c>
      <c r="C36" s="58" t="n">
        <v>0.5</v>
      </c>
      <c r="D36" s="58" t="n">
        <v>14.5</v>
      </c>
    </row>
    <row r="37" customFormat="false" ht="12.8" hidden="false" customHeight="false" outlineLevel="0" collapsed="false">
      <c r="A37" s="58" t="n">
        <v>36</v>
      </c>
      <c r="B37" s="57" t="s">
        <v>154</v>
      </c>
      <c r="C37" s="58" t="n">
        <v>0.5</v>
      </c>
      <c r="D37" s="58" t="n">
        <v>10</v>
      </c>
    </row>
    <row r="38" customFormat="false" ht="12.8" hidden="false" customHeight="false" outlineLevel="0" collapsed="false">
      <c r="A38" s="58" t="n">
        <v>37</v>
      </c>
      <c r="B38" s="57" t="s">
        <v>154</v>
      </c>
      <c r="C38" s="58" t="n">
        <v>0.5</v>
      </c>
      <c r="D38" s="58" t="n">
        <v>8.2</v>
      </c>
    </row>
    <row r="39" customFormat="false" ht="12.8" hidden="false" customHeight="false" outlineLevel="0" collapsed="false">
      <c r="A39" s="58" t="n">
        <v>38</v>
      </c>
      <c r="B39" s="57" t="s">
        <v>154</v>
      </c>
      <c r="C39" s="58" t="n">
        <v>0.5</v>
      </c>
      <c r="D39" s="58" t="n">
        <v>9.4</v>
      </c>
    </row>
    <row r="40" customFormat="false" ht="12.8" hidden="false" customHeight="false" outlineLevel="0" collapsed="false">
      <c r="A40" s="58" t="n">
        <v>39</v>
      </c>
      <c r="B40" s="57" t="s">
        <v>154</v>
      </c>
      <c r="C40" s="58" t="n">
        <v>0.5</v>
      </c>
      <c r="D40" s="58" t="n">
        <v>16.5</v>
      </c>
    </row>
    <row r="41" customFormat="false" ht="12.8" hidden="false" customHeight="false" outlineLevel="0" collapsed="false">
      <c r="A41" s="58" t="n">
        <v>40</v>
      </c>
      <c r="B41" s="57" t="s">
        <v>154</v>
      </c>
      <c r="C41" s="58" t="n">
        <v>0.5</v>
      </c>
      <c r="D41" s="58" t="n">
        <v>9.7</v>
      </c>
    </row>
    <row r="42" customFormat="false" ht="12.8" hidden="false" customHeight="false" outlineLevel="0" collapsed="false">
      <c r="A42" s="58" t="n">
        <v>41</v>
      </c>
      <c r="B42" s="57" t="s">
        <v>154</v>
      </c>
      <c r="C42" s="58" t="n">
        <v>1</v>
      </c>
      <c r="D42" s="58" t="n">
        <v>19.7</v>
      </c>
    </row>
    <row r="43" customFormat="false" ht="12.8" hidden="false" customHeight="false" outlineLevel="0" collapsed="false">
      <c r="A43" s="58" t="n">
        <v>42</v>
      </c>
      <c r="B43" s="57" t="s">
        <v>154</v>
      </c>
      <c r="C43" s="58" t="n">
        <v>1</v>
      </c>
      <c r="D43" s="58" t="n">
        <v>23.3</v>
      </c>
    </row>
    <row r="44" customFormat="false" ht="12.8" hidden="false" customHeight="false" outlineLevel="0" collapsed="false">
      <c r="A44" s="58" t="n">
        <v>43</v>
      </c>
      <c r="B44" s="57" t="s">
        <v>154</v>
      </c>
      <c r="C44" s="58" t="n">
        <v>1</v>
      </c>
      <c r="D44" s="58" t="n">
        <v>23.6</v>
      </c>
    </row>
    <row r="45" customFormat="false" ht="12.8" hidden="false" customHeight="false" outlineLevel="0" collapsed="false">
      <c r="A45" s="58" t="n">
        <v>44</v>
      </c>
      <c r="B45" s="57" t="s">
        <v>154</v>
      </c>
      <c r="C45" s="58" t="n">
        <v>1</v>
      </c>
      <c r="D45" s="58" t="n">
        <v>26.4</v>
      </c>
    </row>
    <row r="46" customFormat="false" ht="12.8" hidden="false" customHeight="false" outlineLevel="0" collapsed="false">
      <c r="A46" s="58" t="n">
        <v>45</v>
      </c>
      <c r="B46" s="57" t="s">
        <v>154</v>
      </c>
      <c r="C46" s="58" t="n">
        <v>1</v>
      </c>
      <c r="D46" s="58" t="n">
        <v>20</v>
      </c>
    </row>
    <row r="47" customFormat="false" ht="12.8" hidden="false" customHeight="false" outlineLevel="0" collapsed="false">
      <c r="A47" s="58" t="n">
        <v>46</v>
      </c>
      <c r="B47" s="57" t="s">
        <v>154</v>
      </c>
      <c r="C47" s="58" t="n">
        <v>1</v>
      </c>
      <c r="D47" s="58" t="n">
        <v>25.2</v>
      </c>
    </row>
    <row r="48" customFormat="false" ht="12.8" hidden="false" customHeight="false" outlineLevel="0" collapsed="false">
      <c r="A48" s="58" t="n">
        <v>47</v>
      </c>
      <c r="B48" s="57" t="s">
        <v>154</v>
      </c>
      <c r="C48" s="58" t="n">
        <v>1</v>
      </c>
      <c r="D48" s="58" t="n">
        <v>25.8</v>
      </c>
    </row>
    <row r="49" customFormat="false" ht="12.8" hidden="false" customHeight="false" outlineLevel="0" collapsed="false">
      <c r="A49" s="58" t="n">
        <v>48</v>
      </c>
      <c r="B49" s="57" t="s">
        <v>154</v>
      </c>
      <c r="C49" s="58" t="n">
        <v>1</v>
      </c>
      <c r="D49" s="58" t="n">
        <v>21.2</v>
      </c>
    </row>
    <row r="50" customFormat="false" ht="12.8" hidden="false" customHeight="false" outlineLevel="0" collapsed="false">
      <c r="A50" s="58" t="n">
        <v>49</v>
      </c>
      <c r="B50" s="57" t="s">
        <v>154</v>
      </c>
      <c r="C50" s="58" t="n">
        <v>1</v>
      </c>
      <c r="D50" s="58" t="n">
        <v>14.5</v>
      </c>
    </row>
    <row r="51" customFormat="false" ht="12.8" hidden="false" customHeight="false" outlineLevel="0" collapsed="false">
      <c r="A51" s="58" t="n">
        <v>50</v>
      </c>
      <c r="B51" s="57" t="s">
        <v>154</v>
      </c>
      <c r="C51" s="58" t="n">
        <v>1</v>
      </c>
      <c r="D51" s="58" t="n">
        <v>27.3</v>
      </c>
    </row>
    <row r="52" customFormat="false" ht="12.8" hidden="false" customHeight="false" outlineLevel="0" collapsed="false">
      <c r="A52" s="58" t="n">
        <v>51</v>
      </c>
      <c r="B52" s="57" t="s">
        <v>154</v>
      </c>
      <c r="C52" s="58" t="n">
        <v>2</v>
      </c>
      <c r="D52" s="58" t="n">
        <v>25.5</v>
      </c>
    </row>
    <row r="53" customFormat="false" ht="12.8" hidden="false" customHeight="false" outlineLevel="0" collapsed="false">
      <c r="A53" s="58" t="n">
        <v>52</v>
      </c>
      <c r="B53" s="57" t="s">
        <v>154</v>
      </c>
      <c r="C53" s="58" t="n">
        <v>2</v>
      </c>
      <c r="D53" s="58" t="n">
        <v>26.4</v>
      </c>
    </row>
    <row r="54" customFormat="false" ht="12.8" hidden="false" customHeight="false" outlineLevel="0" collapsed="false">
      <c r="A54" s="58" t="n">
        <v>53</v>
      </c>
      <c r="B54" s="57" t="s">
        <v>154</v>
      </c>
      <c r="C54" s="58" t="n">
        <v>2</v>
      </c>
      <c r="D54" s="58" t="n">
        <v>22.4</v>
      </c>
    </row>
    <row r="55" customFormat="false" ht="12.8" hidden="false" customHeight="false" outlineLevel="0" collapsed="false">
      <c r="A55" s="58" t="n">
        <v>54</v>
      </c>
      <c r="B55" s="57" t="s">
        <v>154</v>
      </c>
      <c r="C55" s="58" t="n">
        <v>2</v>
      </c>
      <c r="D55" s="58" t="n">
        <v>24.5</v>
      </c>
    </row>
    <row r="56" customFormat="false" ht="12.8" hidden="false" customHeight="false" outlineLevel="0" collapsed="false">
      <c r="A56" s="58" t="n">
        <v>55</v>
      </c>
      <c r="B56" s="57" t="s">
        <v>154</v>
      </c>
      <c r="C56" s="58" t="n">
        <v>2</v>
      </c>
      <c r="D56" s="58" t="n">
        <v>24.8</v>
      </c>
    </row>
    <row r="57" customFormat="false" ht="12.8" hidden="false" customHeight="false" outlineLevel="0" collapsed="false">
      <c r="A57" s="58" t="n">
        <v>56</v>
      </c>
      <c r="B57" s="57" t="s">
        <v>154</v>
      </c>
      <c r="C57" s="58" t="n">
        <v>2</v>
      </c>
      <c r="D57" s="58" t="n">
        <v>30.9</v>
      </c>
    </row>
    <row r="58" customFormat="false" ht="12.8" hidden="false" customHeight="false" outlineLevel="0" collapsed="false">
      <c r="A58" s="58" t="n">
        <v>57</v>
      </c>
      <c r="B58" s="57" t="s">
        <v>154</v>
      </c>
      <c r="C58" s="58" t="n">
        <v>2</v>
      </c>
      <c r="D58" s="58" t="n">
        <v>26.4</v>
      </c>
    </row>
    <row r="59" customFormat="false" ht="12.8" hidden="false" customHeight="false" outlineLevel="0" collapsed="false">
      <c r="A59" s="58" t="n">
        <v>58</v>
      </c>
      <c r="B59" s="57" t="s">
        <v>154</v>
      </c>
      <c r="C59" s="58" t="n">
        <v>2</v>
      </c>
      <c r="D59" s="58" t="n">
        <v>27.3</v>
      </c>
    </row>
    <row r="60" customFormat="false" ht="12.8" hidden="false" customHeight="false" outlineLevel="0" collapsed="false">
      <c r="A60" s="58" t="n">
        <v>59</v>
      </c>
      <c r="B60" s="57" t="s">
        <v>154</v>
      </c>
      <c r="C60" s="58" t="n">
        <v>2</v>
      </c>
      <c r="D60" s="58" t="n">
        <v>29.4</v>
      </c>
    </row>
    <row r="61" customFormat="false" ht="12.8" hidden="false" customHeight="false" outlineLevel="0" collapsed="false">
      <c r="A61" s="58" t="n">
        <v>60</v>
      </c>
      <c r="B61" s="57" t="s">
        <v>154</v>
      </c>
      <c r="C61" s="58" t="n">
        <v>2</v>
      </c>
      <c r="D61" s="58" t="n">
        <v>23</v>
      </c>
    </row>
  </sheetData>
  <mergeCells count="3">
    <mergeCell ref="F2:H7"/>
    <mergeCell ref="F9:H12"/>
    <mergeCell ref="F15:H15"/>
  </mergeCells>
  <hyperlinks>
    <hyperlink ref="F15" r:id="rId1" display="https://shiny.gmw.rug.nl/ggplotgui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2.8" hidden="false" customHeight="false" outlineLevel="0" collapsed="false">
      <c r="A1" s="62" t="s">
        <v>146</v>
      </c>
      <c r="B1" s="62" t="s">
        <v>147</v>
      </c>
      <c r="C1" s="62" t="s">
        <v>148</v>
      </c>
    </row>
    <row r="2" customFormat="false" ht="12.8" hidden="false" customHeight="false" outlineLevel="0" collapsed="false">
      <c r="A2" s="62" t="s">
        <v>150</v>
      </c>
      <c r="B2" s="63" t="s">
        <v>155</v>
      </c>
      <c r="C2" s="64" t="s">
        <v>156</v>
      </c>
    </row>
    <row r="3" customFormat="false" ht="12.8" hidden="false" customHeight="false" outlineLevel="0" collapsed="false">
      <c r="A3" s="62" t="s">
        <v>150</v>
      </c>
      <c r="B3" s="63" t="s">
        <v>155</v>
      </c>
      <c r="C3" s="64" t="s">
        <v>157</v>
      </c>
    </row>
    <row r="4" customFormat="false" ht="12.8" hidden="false" customHeight="false" outlineLevel="0" collapsed="false">
      <c r="A4" s="62" t="s">
        <v>150</v>
      </c>
      <c r="B4" s="63" t="s">
        <v>155</v>
      </c>
      <c r="C4" s="64" t="s">
        <v>158</v>
      </c>
    </row>
    <row r="5" customFormat="false" ht="12.8" hidden="false" customHeight="false" outlineLevel="0" collapsed="false">
      <c r="A5" s="62" t="s">
        <v>150</v>
      </c>
      <c r="B5" s="63" t="s">
        <v>155</v>
      </c>
      <c r="C5" s="64" t="s">
        <v>159</v>
      </c>
    </row>
    <row r="6" customFormat="false" ht="12.8" hidden="false" customHeight="false" outlineLevel="0" collapsed="false">
      <c r="A6" s="62" t="s">
        <v>150</v>
      </c>
      <c r="B6" s="63" t="s">
        <v>155</v>
      </c>
      <c r="C6" s="64" t="s">
        <v>160</v>
      </c>
    </row>
    <row r="7" customFormat="false" ht="12.8" hidden="false" customHeight="false" outlineLevel="0" collapsed="false">
      <c r="A7" s="62" t="s">
        <v>150</v>
      </c>
      <c r="B7" s="63" t="s">
        <v>155</v>
      </c>
      <c r="C7" s="64" t="s">
        <v>161</v>
      </c>
    </row>
    <row r="8" customFormat="false" ht="12.8" hidden="false" customHeight="false" outlineLevel="0" collapsed="false">
      <c r="A8" s="62" t="s">
        <v>150</v>
      </c>
      <c r="B8" s="63" t="s">
        <v>155</v>
      </c>
      <c r="C8" s="64" t="s">
        <v>162</v>
      </c>
    </row>
    <row r="9" customFormat="false" ht="12.8" hidden="false" customHeight="false" outlineLevel="0" collapsed="false">
      <c r="A9" s="62" t="s">
        <v>150</v>
      </c>
      <c r="B9" s="63" t="s">
        <v>155</v>
      </c>
      <c r="C9" s="64" t="s">
        <v>162</v>
      </c>
    </row>
    <row r="10" customFormat="false" ht="12.8" hidden="false" customHeight="false" outlineLevel="0" collapsed="false">
      <c r="A10" s="62" t="s">
        <v>150</v>
      </c>
      <c r="B10" s="63" t="s">
        <v>155</v>
      </c>
      <c r="C10" s="64" t="s">
        <v>163</v>
      </c>
    </row>
    <row r="11" customFormat="false" ht="12.8" hidden="false" customHeight="false" outlineLevel="0" collapsed="false">
      <c r="A11" s="62" t="s">
        <v>150</v>
      </c>
      <c r="B11" s="63" t="s">
        <v>155</v>
      </c>
      <c r="C11" s="64" t="s">
        <v>164</v>
      </c>
    </row>
    <row r="12" customFormat="false" ht="12.8" hidden="false" customHeight="false" outlineLevel="0" collapsed="false">
      <c r="A12" s="62" t="s">
        <v>150</v>
      </c>
      <c r="B12" s="63" t="n">
        <v>1</v>
      </c>
      <c r="C12" s="64" t="s">
        <v>165</v>
      </c>
    </row>
    <row r="13" customFormat="false" ht="12.8" hidden="false" customHeight="false" outlineLevel="0" collapsed="false">
      <c r="A13" s="62" t="s">
        <v>150</v>
      </c>
      <c r="B13" s="63" t="n">
        <v>1</v>
      </c>
      <c r="C13" s="64" t="s">
        <v>165</v>
      </c>
    </row>
    <row r="14" customFormat="false" ht="12.8" hidden="false" customHeight="false" outlineLevel="0" collapsed="false">
      <c r="A14" s="62" t="s">
        <v>150</v>
      </c>
      <c r="B14" s="63" t="n">
        <v>1</v>
      </c>
      <c r="C14" s="64" t="s">
        <v>166</v>
      </c>
    </row>
    <row r="15" customFormat="false" ht="12.8" hidden="false" customHeight="false" outlineLevel="0" collapsed="false">
      <c r="A15" s="62" t="s">
        <v>150</v>
      </c>
      <c r="B15" s="63" t="n">
        <v>1</v>
      </c>
      <c r="C15" s="64" t="s">
        <v>167</v>
      </c>
    </row>
    <row r="16" customFormat="false" ht="12.8" hidden="false" customHeight="false" outlineLevel="0" collapsed="false">
      <c r="A16" s="62" t="s">
        <v>150</v>
      </c>
      <c r="B16" s="63" t="n">
        <v>1</v>
      </c>
      <c r="C16" s="64" t="s">
        <v>168</v>
      </c>
    </row>
    <row r="17" customFormat="false" ht="12.8" hidden="false" customHeight="false" outlineLevel="0" collapsed="false">
      <c r="A17" s="62" t="s">
        <v>150</v>
      </c>
      <c r="B17" s="63" t="n">
        <v>1</v>
      </c>
      <c r="C17" s="64" t="s">
        <v>167</v>
      </c>
    </row>
    <row r="18" customFormat="false" ht="12.8" hidden="false" customHeight="false" outlineLevel="0" collapsed="false">
      <c r="A18" s="62" t="s">
        <v>150</v>
      </c>
      <c r="B18" s="63" t="n">
        <v>1</v>
      </c>
      <c r="C18" s="64" t="s">
        <v>169</v>
      </c>
    </row>
    <row r="19" customFormat="false" ht="12.8" hidden="false" customHeight="false" outlineLevel="0" collapsed="false">
      <c r="A19" s="62" t="s">
        <v>150</v>
      </c>
      <c r="B19" s="63" t="n">
        <v>1</v>
      </c>
      <c r="C19" s="64" t="s">
        <v>170</v>
      </c>
    </row>
    <row r="20" customFormat="false" ht="12.8" hidden="false" customHeight="false" outlineLevel="0" collapsed="false">
      <c r="A20" s="62" t="s">
        <v>150</v>
      </c>
      <c r="B20" s="63" t="n">
        <v>1</v>
      </c>
      <c r="C20" s="64" t="s">
        <v>171</v>
      </c>
    </row>
    <row r="21" customFormat="false" ht="12.8" hidden="false" customHeight="false" outlineLevel="0" collapsed="false">
      <c r="A21" s="62" t="s">
        <v>150</v>
      </c>
      <c r="B21" s="63" t="n">
        <v>1</v>
      </c>
      <c r="C21" s="64" t="s">
        <v>172</v>
      </c>
    </row>
    <row r="22" customFormat="false" ht="12.8" hidden="false" customHeight="false" outlineLevel="0" collapsed="false">
      <c r="A22" s="62" t="s">
        <v>150</v>
      </c>
      <c r="B22" s="63" t="n">
        <v>2</v>
      </c>
      <c r="C22" s="64" t="s">
        <v>173</v>
      </c>
    </row>
    <row r="23" customFormat="false" ht="12.8" hidden="false" customHeight="false" outlineLevel="0" collapsed="false">
      <c r="A23" s="62" t="s">
        <v>150</v>
      </c>
      <c r="B23" s="63" t="n">
        <v>2</v>
      </c>
      <c r="C23" s="64" t="s">
        <v>174</v>
      </c>
    </row>
    <row r="24" customFormat="false" ht="12.8" hidden="false" customHeight="false" outlineLevel="0" collapsed="false">
      <c r="A24" s="62" t="s">
        <v>150</v>
      </c>
      <c r="B24" s="63" t="n">
        <v>2</v>
      </c>
      <c r="C24" s="64" t="s">
        <v>175</v>
      </c>
    </row>
    <row r="25" customFormat="false" ht="12.8" hidden="false" customHeight="false" outlineLevel="0" collapsed="false">
      <c r="A25" s="62" t="s">
        <v>150</v>
      </c>
      <c r="B25" s="63" t="n">
        <v>2</v>
      </c>
      <c r="C25" s="64" t="s">
        <v>176</v>
      </c>
    </row>
    <row r="26" customFormat="false" ht="12.8" hidden="false" customHeight="false" outlineLevel="0" collapsed="false">
      <c r="A26" s="62" t="s">
        <v>150</v>
      </c>
      <c r="B26" s="63" t="n">
        <v>2</v>
      </c>
      <c r="C26" s="64" t="s">
        <v>177</v>
      </c>
    </row>
    <row r="27" customFormat="false" ht="12.8" hidden="false" customHeight="false" outlineLevel="0" collapsed="false">
      <c r="A27" s="62" t="s">
        <v>150</v>
      </c>
      <c r="B27" s="63" t="n">
        <v>2</v>
      </c>
      <c r="C27" s="64" t="s">
        <v>178</v>
      </c>
    </row>
    <row r="28" customFormat="false" ht="12.8" hidden="false" customHeight="false" outlineLevel="0" collapsed="false">
      <c r="A28" s="62" t="s">
        <v>150</v>
      </c>
      <c r="B28" s="63" t="n">
        <v>2</v>
      </c>
      <c r="C28" s="64" t="s">
        <v>179</v>
      </c>
    </row>
    <row r="29" customFormat="false" ht="12.8" hidden="false" customHeight="false" outlineLevel="0" collapsed="false">
      <c r="A29" s="62" t="s">
        <v>150</v>
      </c>
      <c r="B29" s="63" t="n">
        <v>2</v>
      </c>
      <c r="C29" s="64" t="s">
        <v>180</v>
      </c>
    </row>
    <row r="30" customFormat="false" ht="12.8" hidden="false" customHeight="false" outlineLevel="0" collapsed="false">
      <c r="A30" s="62" t="s">
        <v>150</v>
      </c>
      <c r="B30" s="63" t="n">
        <v>2</v>
      </c>
      <c r="C30" s="64" t="s">
        <v>181</v>
      </c>
    </row>
    <row r="31" customFormat="false" ht="12.8" hidden="false" customHeight="false" outlineLevel="0" collapsed="false">
      <c r="A31" s="62" t="s">
        <v>150</v>
      </c>
      <c r="B31" s="63" t="n">
        <v>2</v>
      </c>
      <c r="C31" s="64" t="s">
        <v>182</v>
      </c>
    </row>
    <row r="32" customFormat="false" ht="12.8" hidden="false" customHeight="false" outlineLevel="0" collapsed="false">
      <c r="A32" s="62" t="s">
        <v>154</v>
      </c>
      <c r="B32" s="63" t="s">
        <v>155</v>
      </c>
      <c r="C32" s="64" t="s">
        <v>166</v>
      </c>
    </row>
    <row r="33" customFormat="false" ht="12.8" hidden="false" customHeight="false" outlineLevel="0" collapsed="false">
      <c r="A33" s="62" t="s">
        <v>154</v>
      </c>
      <c r="B33" s="63" t="s">
        <v>155</v>
      </c>
      <c r="C33" s="64" t="s">
        <v>180</v>
      </c>
    </row>
    <row r="34" customFormat="false" ht="12.8" hidden="false" customHeight="false" outlineLevel="0" collapsed="false">
      <c r="A34" s="62" t="s">
        <v>154</v>
      </c>
      <c r="B34" s="63" t="s">
        <v>155</v>
      </c>
      <c r="C34" s="64" t="s">
        <v>183</v>
      </c>
    </row>
    <row r="35" customFormat="false" ht="12.8" hidden="false" customHeight="false" outlineLevel="0" collapsed="false">
      <c r="A35" s="62" t="s">
        <v>154</v>
      </c>
      <c r="B35" s="63" t="s">
        <v>155</v>
      </c>
      <c r="C35" s="64" t="s">
        <v>184</v>
      </c>
    </row>
    <row r="36" customFormat="false" ht="12.8" hidden="false" customHeight="false" outlineLevel="0" collapsed="false">
      <c r="A36" s="62" t="s">
        <v>154</v>
      </c>
      <c r="B36" s="63" t="s">
        <v>155</v>
      </c>
      <c r="C36" s="64" t="s">
        <v>170</v>
      </c>
    </row>
    <row r="37" customFormat="false" ht="12.8" hidden="false" customHeight="false" outlineLevel="0" collapsed="false">
      <c r="A37" s="62" t="s">
        <v>154</v>
      </c>
      <c r="B37" s="63" t="s">
        <v>155</v>
      </c>
      <c r="C37" s="64" t="s">
        <v>161</v>
      </c>
    </row>
    <row r="38" customFormat="false" ht="12.8" hidden="false" customHeight="false" outlineLevel="0" collapsed="false">
      <c r="A38" s="62" t="s">
        <v>154</v>
      </c>
      <c r="B38" s="63" t="s">
        <v>155</v>
      </c>
      <c r="C38" s="64" t="s">
        <v>185</v>
      </c>
    </row>
    <row r="39" customFormat="false" ht="12.8" hidden="false" customHeight="false" outlineLevel="0" collapsed="false">
      <c r="A39" s="62" t="s">
        <v>154</v>
      </c>
      <c r="B39" s="63" t="s">
        <v>155</v>
      </c>
      <c r="C39" s="64" t="s">
        <v>186</v>
      </c>
    </row>
    <row r="40" customFormat="false" ht="12.8" hidden="false" customHeight="false" outlineLevel="0" collapsed="false">
      <c r="A40" s="62" t="s">
        <v>154</v>
      </c>
      <c r="B40" s="63" t="s">
        <v>155</v>
      </c>
      <c r="C40" s="64" t="s">
        <v>165</v>
      </c>
    </row>
    <row r="41" customFormat="false" ht="12.8" hidden="false" customHeight="false" outlineLevel="0" collapsed="false">
      <c r="A41" s="62" t="s">
        <v>154</v>
      </c>
      <c r="B41" s="63" t="s">
        <v>155</v>
      </c>
      <c r="C41" s="64" t="s">
        <v>184</v>
      </c>
    </row>
    <row r="42" customFormat="false" ht="12.8" hidden="false" customHeight="false" outlineLevel="0" collapsed="false">
      <c r="A42" s="62" t="s">
        <v>154</v>
      </c>
      <c r="B42" s="63" t="n">
        <v>1</v>
      </c>
      <c r="C42" s="64" t="s">
        <v>187</v>
      </c>
    </row>
    <row r="43" customFormat="false" ht="12.8" hidden="false" customHeight="false" outlineLevel="0" collapsed="false">
      <c r="A43" s="62" t="s">
        <v>154</v>
      </c>
      <c r="B43" s="63" t="n">
        <v>1</v>
      </c>
      <c r="C43" s="64" t="s">
        <v>181</v>
      </c>
    </row>
    <row r="44" customFormat="false" ht="12.8" hidden="false" customHeight="false" outlineLevel="0" collapsed="false">
      <c r="A44" s="62" t="s">
        <v>154</v>
      </c>
      <c r="B44" s="63" t="n">
        <v>1</v>
      </c>
      <c r="C44" s="64" t="s">
        <v>173</v>
      </c>
    </row>
    <row r="45" customFormat="false" ht="12.8" hidden="false" customHeight="false" outlineLevel="0" collapsed="false">
      <c r="A45" s="62" t="s">
        <v>154</v>
      </c>
      <c r="B45" s="63" t="n">
        <v>1</v>
      </c>
      <c r="C45" s="64" t="s">
        <v>177</v>
      </c>
    </row>
    <row r="46" customFormat="false" ht="12.8" hidden="false" customHeight="false" outlineLevel="0" collapsed="false">
      <c r="A46" s="62" t="s">
        <v>154</v>
      </c>
      <c r="B46" s="63" t="n">
        <v>1</v>
      </c>
      <c r="C46" s="64" t="s">
        <v>188</v>
      </c>
    </row>
    <row r="47" customFormat="false" ht="12.8" hidden="false" customHeight="false" outlineLevel="0" collapsed="false">
      <c r="A47" s="62" t="s">
        <v>154</v>
      </c>
      <c r="B47" s="63" t="n">
        <v>1</v>
      </c>
      <c r="C47" s="64" t="s">
        <v>189</v>
      </c>
    </row>
    <row r="48" customFormat="false" ht="12.8" hidden="false" customHeight="false" outlineLevel="0" collapsed="false">
      <c r="A48" s="62" t="s">
        <v>154</v>
      </c>
      <c r="B48" s="63" t="n">
        <v>1</v>
      </c>
      <c r="C48" s="64" t="s">
        <v>190</v>
      </c>
    </row>
    <row r="49" customFormat="false" ht="12.8" hidden="false" customHeight="false" outlineLevel="0" collapsed="false">
      <c r="A49" s="62" t="s">
        <v>154</v>
      </c>
      <c r="B49" s="63" t="n">
        <v>1</v>
      </c>
      <c r="C49" s="64" t="s">
        <v>191</v>
      </c>
    </row>
    <row r="50" customFormat="false" ht="12.8" hidden="false" customHeight="false" outlineLevel="0" collapsed="false">
      <c r="A50" s="62" t="s">
        <v>154</v>
      </c>
      <c r="B50" s="63" t="n">
        <v>1</v>
      </c>
      <c r="C50" s="64" t="s">
        <v>170</v>
      </c>
    </row>
    <row r="51" customFormat="false" ht="12.8" hidden="false" customHeight="false" outlineLevel="0" collapsed="false">
      <c r="A51" s="62" t="s">
        <v>154</v>
      </c>
      <c r="B51" s="63" t="n">
        <v>1</v>
      </c>
      <c r="C51" s="64" t="s">
        <v>192</v>
      </c>
    </row>
    <row r="52" customFormat="false" ht="12.8" hidden="false" customHeight="false" outlineLevel="0" collapsed="false">
      <c r="A52" s="62" t="s">
        <v>154</v>
      </c>
      <c r="B52" s="63" t="n">
        <v>2</v>
      </c>
      <c r="C52" s="64" t="s">
        <v>176</v>
      </c>
    </row>
    <row r="53" customFormat="false" ht="12.8" hidden="false" customHeight="false" outlineLevel="0" collapsed="false">
      <c r="A53" s="62" t="s">
        <v>154</v>
      </c>
      <c r="B53" s="63" t="n">
        <v>2</v>
      </c>
      <c r="C53" s="64" t="s">
        <v>177</v>
      </c>
    </row>
    <row r="54" customFormat="false" ht="12.8" hidden="false" customHeight="false" outlineLevel="0" collapsed="false">
      <c r="A54" s="62" t="s">
        <v>154</v>
      </c>
      <c r="B54" s="63" t="n">
        <v>2</v>
      </c>
      <c r="C54" s="64" t="s">
        <v>193</v>
      </c>
    </row>
    <row r="55" customFormat="false" ht="12.8" hidden="false" customHeight="false" outlineLevel="0" collapsed="false">
      <c r="A55" s="62" t="s">
        <v>154</v>
      </c>
      <c r="B55" s="63" t="n">
        <v>2</v>
      </c>
      <c r="C55" s="64" t="s">
        <v>194</v>
      </c>
    </row>
    <row r="56" customFormat="false" ht="12.8" hidden="false" customHeight="false" outlineLevel="0" collapsed="false">
      <c r="A56" s="62" t="s">
        <v>154</v>
      </c>
      <c r="B56" s="63" t="n">
        <v>2</v>
      </c>
      <c r="C56" s="64" t="s">
        <v>195</v>
      </c>
    </row>
    <row r="57" customFormat="false" ht="12.8" hidden="false" customHeight="false" outlineLevel="0" collapsed="false">
      <c r="A57" s="62" t="s">
        <v>154</v>
      </c>
      <c r="B57" s="63" t="n">
        <v>2</v>
      </c>
      <c r="C57" s="64" t="s">
        <v>196</v>
      </c>
    </row>
    <row r="58" customFormat="false" ht="12.8" hidden="false" customHeight="false" outlineLevel="0" collapsed="false">
      <c r="A58" s="62" t="s">
        <v>154</v>
      </c>
      <c r="B58" s="63" t="n">
        <v>2</v>
      </c>
      <c r="C58" s="64" t="s">
        <v>177</v>
      </c>
    </row>
    <row r="59" customFormat="false" ht="12.8" hidden="false" customHeight="false" outlineLevel="0" collapsed="false">
      <c r="A59" s="62" t="s">
        <v>154</v>
      </c>
      <c r="B59" s="63" t="n">
        <v>2</v>
      </c>
      <c r="C59" s="64" t="s">
        <v>192</v>
      </c>
    </row>
    <row r="60" customFormat="false" ht="12.8" hidden="false" customHeight="false" outlineLevel="0" collapsed="false">
      <c r="A60" s="62" t="s">
        <v>154</v>
      </c>
      <c r="B60" s="63" t="n">
        <v>2</v>
      </c>
      <c r="C60" s="64" t="s">
        <v>197</v>
      </c>
    </row>
    <row r="61" customFormat="false" ht="12.8" hidden="false" customHeight="false" outlineLevel="0" collapsed="false">
      <c r="A61" s="62" t="s">
        <v>154</v>
      </c>
      <c r="B61" s="63" t="n">
        <v>2</v>
      </c>
      <c r="C61" s="64" t="s">
        <v>198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3.8" hidden="false" customHeight="false" outlineLevel="0" collapsed="false">
      <c r="A1" s="30" t="s">
        <v>199</v>
      </c>
      <c r="B1" s="30" t="s">
        <v>200</v>
      </c>
      <c r="C1" s="30" t="s">
        <v>201</v>
      </c>
    </row>
    <row r="2" customFormat="false" ht="13.8" hidden="false" customHeight="false" outlineLevel="0" collapsed="false">
      <c r="A2" s="65" t="n">
        <v>44961</v>
      </c>
      <c r="B2" s="30" t="s">
        <v>150</v>
      </c>
      <c r="C2" s="30" t="s">
        <v>155</v>
      </c>
    </row>
    <row r="3" customFormat="false" ht="13.8" hidden="false" customHeight="false" outlineLevel="0" collapsed="false">
      <c r="A3" s="65" t="n">
        <v>45057</v>
      </c>
      <c r="B3" s="30" t="s">
        <v>150</v>
      </c>
      <c r="C3" s="30" t="s">
        <v>155</v>
      </c>
    </row>
    <row r="4" customFormat="false" ht="13.8" hidden="false" customHeight="false" outlineLevel="0" collapsed="false">
      <c r="A4" s="65" t="n">
        <v>44992</v>
      </c>
      <c r="B4" s="30" t="s">
        <v>150</v>
      </c>
      <c r="C4" s="30" t="s">
        <v>155</v>
      </c>
    </row>
    <row r="5" customFormat="false" ht="13.8" hidden="false" customHeight="false" outlineLevel="0" collapsed="false">
      <c r="A5" s="65" t="n">
        <v>45143</v>
      </c>
      <c r="B5" s="30" t="s">
        <v>150</v>
      </c>
      <c r="C5" s="30" t="s">
        <v>155</v>
      </c>
    </row>
    <row r="6" customFormat="false" ht="13.8" hidden="false" customHeight="false" outlineLevel="0" collapsed="false">
      <c r="A6" s="65" t="n">
        <v>45022</v>
      </c>
      <c r="B6" s="30" t="s">
        <v>150</v>
      </c>
      <c r="C6" s="30" t="s">
        <v>155</v>
      </c>
    </row>
    <row r="7" customFormat="false" ht="13.8" hidden="false" customHeight="false" outlineLevel="0" collapsed="false">
      <c r="A7" s="30" t="n">
        <v>10</v>
      </c>
      <c r="B7" s="30" t="s">
        <v>150</v>
      </c>
      <c r="C7" s="30" t="s">
        <v>155</v>
      </c>
    </row>
    <row r="8" customFormat="false" ht="13.8" hidden="false" customHeight="false" outlineLevel="0" collapsed="false">
      <c r="A8" s="65" t="n">
        <v>44968</v>
      </c>
      <c r="B8" s="30" t="s">
        <v>150</v>
      </c>
      <c r="C8" s="30" t="s">
        <v>155</v>
      </c>
    </row>
    <row r="9" customFormat="false" ht="13.8" hidden="false" customHeight="false" outlineLevel="0" collapsed="false">
      <c r="A9" s="65" t="n">
        <v>44968</v>
      </c>
      <c r="B9" s="30" t="s">
        <v>150</v>
      </c>
      <c r="C9" s="30" t="s">
        <v>155</v>
      </c>
    </row>
    <row r="10" customFormat="false" ht="13.8" hidden="false" customHeight="false" outlineLevel="0" collapsed="false">
      <c r="A10" s="65" t="n">
        <v>44962</v>
      </c>
      <c r="B10" s="30" t="s">
        <v>150</v>
      </c>
      <c r="C10" s="30" t="s">
        <v>155</v>
      </c>
    </row>
    <row r="11" customFormat="false" ht="13.8" hidden="false" customHeight="false" outlineLevel="0" collapsed="false">
      <c r="A11" s="30" t="n">
        <v>7</v>
      </c>
      <c r="B11" s="30" t="s">
        <v>150</v>
      </c>
      <c r="C11" s="30" t="s">
        <v>155</v>
      </c>
    </row>
    <row r="12" customFormat="false" ht="13.8" hidden="false" customHeight="false" outlineLevel="0" collapsed="false">
      <c r="A12" s="65" t="n">
        <v>45062</v>
      </c>
      <c r="B12" s="30" t="s">
        <v>150</v>
      </c>
      <c r="C12" s="30" t="n">
        <v>1</v>
      </c>
    </row>
    <row r="13" customFormat="false" ht="13.8" hidden="false" customHeight="false" outlineLevel="0" collapsed="false">
      <c r="A13" s="65" t="n">
        <v>45062</v>
      </c>
      <c r="B13" s="30" t="s">
        <v>150</v>
      </c>
      <c r="C13" s="30" t="n">
        <v>1</v>
      </c>
    </row>
    <row r="14" customFormat="false" ht="13.8" hidden="false" customHeight="false" outlineLevel="0" collapsed="false">
      <c r="A14" s="65" t="n">
        <v>44972</v>
      </c>
      <c r="B14" s="30" t="s">
        <v>150</v>
      </c>
      <c r="C14" s="30" t="n">
        <v>1</v>
      </c>
    </row>
    <row r="15" customFormat="false" ht="13.8" hidden="false" customHeight="false" outlineLevel="0" collapsed="false">
      <c r="A15" s="65" t="n">
        <v>45002</v>
      </c>
      <c r="B15" s="30" t="s">
        <v>150</v>
      </c>
      <c r="C15" s="30" t="n">
        <v>1</v>
      </c>
    </row>
    <row r="16" customFormat="false" ht="13.8" hidden="false" customHeight="false" outlineLevel="0" collapsed="false">
      <c r="A16" s="65" t="n">
        <v>45068</v>
      </c>
      <c r="B16" s="30" t="s">
        <v>150</v>
      </c>
      <c r="C16" s="30" t="n">
        <v>1</v>
      </c>
    </row>
    <row r="17" customFormat="false" ht="13.8" hidden="false" customHeight="false" outlineLevel="0" collapsed="false">
      <c r="A17" s="65" t="n">
        <v>45002</v>
      </c>
      <c r="B17" s="30" t="s">
        <v>150</v>
      </c>
      <c r="C17" s="30" t="n">
        <v>1</v>
      </c>
    </row>
    <row r="18" customFormat="false" ht="13.8" hidden="false" customHeight="false" outlineLevel="0" collapsed="false">
      <c r="A18" s="65" t="n">
        <v>45090</v>
      </c>
      <c r="B18" s="30" t="s">
        <v>150</v>
      </c>
      <c r="C18" s="30" t="n">
        <v>1</v>
      </c>
    </row>
    <row r="19" customFormat="false" ht="13.8" hidden="false" customHeight="false" outlineLevel="0" collapsed="false">
      <c r="A19" s="65" t="n">
        <v>45060</v>
      </c>
      <c r="B19" s="30" t="s">
        <v>150</v>
      </c>
      <c r="C19" s="30" t="n">
        <v>1</v>
      </c>
    </row>
    <row r="20" customFormat="false" ht="13.8" hidden="false" customHeight="false" outlineLevel="0" collapsed="false">
      <c r="A20" s="65" t="n">
        <v>45156</v>
      </c>
      <c r="B20" s="30" t="s">
        <v>150</v>
      </c>
      <c r="C20" s="30" t="n">
        <v>1</v>
      </c>
    </row>
    <row r="21" customFormat="false" ht="13.8" hidden="false" customHeight="false" outlineLevel="0" collapsed="false">
      <c r="A21" s="65" t="n">
        <v>45061</v>
      </c>
      <c r="B21" s="30" t="s">
        <v>150</v>
      </c>
      <c r="C21" s="30" t="n">
        <v>1</v>
      </c>
    </row>
    <row r="22" customFormat="false" ht="13.8" hidden="false" customHeight="false" outlineLevel="0" collapsed="false">
      <c r="A22" s="65" t="n">
        <v>45100</v>
      </c>
      <c r="B22" s="30" t="s">
        <v>150</v>
      </c>
      <c r="C22" s="30" t="n">
        <v>2</v>
      </c>
    </row>
    <row r="23" customFormat="false" ht="13.8" hidden="false" customHeight="false" outlineLevel="0" collapsed="false">
      <c r="A23" s="65" t="n">
        <v>45064</v>
      </c>
      <c r="B23" s="30" t="s">
        <v>150</v>
      </c>
      <c r="C23" s="30" t="n">
        <v>2</v>
      </c>
    </row>
    <row r="24" customFormat="false" ht="13.8" hidden="false" customHeight="false" outlineLevel="0" collapsed="false">
      <c r="A24" s="30" t="s">
        <v>175</v>
      </c>
      <c r="B24" s="30" t="s">
        <v>150</v>
      </c>
      <c r="C24" s="30" t="n">
        <v>2</v>
      </c>
    </row>
    <row r="25" customFormat="false" ht="13.8" hidden="false" customHeight="false" outlineLevel="0" collapsed="false">
      <c r="A25" s="65" t="n">
        <v>45071</v>
      </c>
      <c r="B25" s="30" t="s">
        <v>150</v>
      </c>
      <c r="C25" s="30" t="n">
        <v>2</v>
      </c>
    </row>
    <row r="26" customFormat="false" ht="13.8" hidden="false" customHeight="false" outlineLevel="0" collapsed="false">
      <c r="A26" s="65" t="n">
        <v>45042</v>
      </c>
      <c r="B26" s="30" t="s">
        <v>150</v>
      </c>
      <c r="C26" s="30" t="n">
        <v>2</v>
      </c>
    </row>
    <row r="27" customFormat="false" ht="13.8" hidden="false" customHeight="false" outlineLevel="0" collapsed="false">
      <c r="A27" s="30" t="s">
        <v>178</v>
      </c>
      <c r="B27" s="30" t="s">
        <v>150</v>
      </c>
      <c r="C27" s="30" t="n">
        <v>2</v>
      </c>
    </row>
    <row r="28" customFormat="false" ht="13.8" hidden="false" customHeight="false" outlineLevel="0" collapsed="false">
      <c r="A28" s="65" t="n">
        <v>45133</v>
      </c>
      <c r="B28" s="30" t="s">
        <v>150</v>
      </c>
      <c r="C28" s="30" t="n">
        <v>2</v>
      </c>
    </row>
    <row r="29" customFormat="false" ht="13.8" hidden="false" customHeight="false" outlineLevel="0" collapsed="false">
      <c r="A29" s="65" t="n">
        <v>45067</v>
      </c>
      <c r="B29" s="30" t="s">
        <v>150</v>
      </c>
      <c r="C29" s="30" t="n">
        <v>2</v>
      </c>
    </row>
    <row r="30" customFormat="false" ht="13.8" hidden="false" customHeight="false" outlineLevel="0" collapsed="false">
      <c r="A30" s="65" t="n">
        <v>45008</v>
      </c>
      <c r="B30" s="30" t="s">
        <v>150</v>
      </c>
      <c r="C30" s="30" t="n">
        <v>2</v>
      </c>
    </row>
    <row r="31" customFormat="false" ht="13.8" hidden="false" customHeight="false" outlineLevel="0" collapsed="false">
      <c r="A31" s="65" t="n">
        <v>45075</v>
      </c>
      <c r="B31" s="30" t="s">
        <v>150</v>
      </c>
      <c r="C31" s="30" t="n">
        <v>2</v>
      </c>
    </row>
    <row r="32" customFormat="false" ht="13.8" hidden="false" customHeight="false" outlineLevel="0" collapsed="false">
      <c r="A32" s="65" t="n">
        <v>44972</v>
      </c>
      <c r="B32" s="30" t="s">
        <v>154</v>
      </c>
      <c r="C32" s="30" t="s">
        <v>155</v>
      </c>
    </row>
    <row r="33" customFormat="false" ht="13.8" hidden="false" customHeight="false" outlineLevel="0" collapsed="false">
      <c r="A33" s="65" t="n">
        <v>45067</v>
      </c>
      <c r="B33" s="30" t="s">
        <v>154</v>
      </c>
      <c r="C33" s="30" t="s">
        <v>155</v>
      </c>
    </row>
    <row r="34" customFormat="false" ht="13.8" hidden="false" customHeight="false" outlineLevel="0" collapsed="false">
      <c r="A34" s="65" t="n">
        <v>45094</v>
      </c>
      <c r="B34" s="30" t="s">
        <v>154</v>
      </c>
      <c r="C34" s="30" t="s">
        <v>155</v>
      </c>
    </row>
    <row r="35" customFormat="false" ht="13.8" hidden="false" customHeight="false" outlineLevel="0" collapsed="false">
      <c r="A35" s="65" t="n">
        <v>45116</v>
      </c>
      <c r="B35" s="30" t="s">
        <v>154</v>
      </c>
      <c r="C35" s="30" t="s">
        <v>155</v>
      </c>
    </row>
    <row r="36" customFormat="false" ht="13.8" hidden="false" customHeight="false" outlineLevel="0" collapsed="false">
      <c r="A36" s="65" t="n">
        <v>45060</v>
      </c>
      <c r="B36" s="30" t="s">
        <v>154</v>
      </c>
      <c r="C36" s="30" t="s">
        <v>155</v>
      </c>
    </row>
    <row r="37" customFormat="false" ht="13.8" hidden="false" customHeight="false" outlineLevel="0" collapsed="false">
      <c r="A37" s="30" t="n">
        <v>10</v>
      </c>
      <c r="B37" s="30" t="s">
        <v>154</v>
      </c>
      <c r="C37" s="30" t="s">
        <v>155</v>
      </c>
    </row>
    <row r="38" customFormat="false" ht="13.8" hidden="false" customHeight="false" outlineLevel="0" collapsed="false">
      <c r="A38" s="65" t="n">
        <v>44965</v>
      </c>
      <c r="B38" s="30" t="s">
        <v>154</v>
      </c>
      <c r="C38" s="30" t="s">
        <v>155</v>
      </c>
    </row>
    <row r="39" customFormat="false" ht="13.8" hidden="false" customHeight="false" outlineLevel="0" collapsed="false">
      <c r="A39" s="65" t="n">
        <v>45025</v>
      </c>
      <c r="B39" s="30" t="s">
        <v>154</v>
      </c>
      <c r="C39" s="30" t="s">
        <v>155</v>
      </c>
    </row>
    <row r="40" customFormat="false" ht="13.8" hidden="false" customHeight="false" outlineLevel="0" collapsed="false">
      <c r="A40" s="65" t="n">
        <v>45062</v>
      </c>
      <c r="B40" s="30" t="s">
        <v>154</v>
      </c>
      <c r="C40" s="30" t="s">
        <v>155</v>
      </c>
    </row>
    <row r="41" customFormat="false" ht="13.8" hidden="false" customHeight="false" outlineLevel="0" collapsed="false">
      <c r="A41" s="65" t="n">
        <v>45116</v>
      </c>
      <c r="B41" s="30" t="s">
        <v>154</v>
      </c>
      <c r="C41" s="30" t="s">
        <v>155</v>
      </c>
    </row>
    <row r="42" customFormat="false" ht="13.8" hidden="false" customHeight="false" outlineLevel="0" collapsed="false">
      <c r="A42" s="65" t="n">
        <v>45126</v>
      </c>
      <c r="B42" s="30" t="s">
        <v>154</v>
      </c>
      <c r="C42" s="30" t="n">
        <v>1</v>
      </c>
    </row>
    <row r="43" customFormat="false" ht="13.8" hidden="false" customHeight="false" outlineLevel="0" collapsed="false">
      <c r="A43" s="65" t="n">
        <v>45008</v>
      </c>
      <c r="B43" s="30" t="s">
        <v>154</v>
      </c>
      <c r="C43" s="30" t="n">
        <v>1</v>
      </c>
    </row>
    <row r="44" customFormat="false" ht="13.8" hidden="false" customHeight="false" outlineLevel="0" collapsed="false">
      <c r="A44" s="65" t="n">
        <v>45100</v>
      </c>
      <c r="B44" s="30" t="s">
        <v>154</v>
      </c>
      <c r="C44" s="30" t="n">
        <v>1</v>
      </c>
    </row>
    <row r="45" customFormat="false" ht="13.8" hidden="false" customHeight="false" outlineLevel="0" collapsed="false">
      <c r="A45" s="65" t="n">
        <v>45042</v>
      </c>
      <c r="B45" s="30" t="s">
        <v>154</v>
      </c>
      <c r="C45" s="30" t="n">
        <v>1</v>
      </c>
    </row>
    <row r="46" customFormat="false" ht="13.8" hidden="false" customHeight="false" outlineLevel="0" collapsed="false">
      <c r="A46" s="30" t="n">
        <v>20</v>
      </c>
      <c r="B46" s="30" t="s">
        <v>154</v>
      </c>
      <c r="C46" s="30" t="n">
        <v>1</v>
      </c>
    </row>
    <row r="47" customFormat="false" ht="13.8" hidden="false" customHeight="false" outlineLevel="0" collapsed="false">
      <c r="A47" s="65" t="n">
        <v>44982</v>
      </c>
      <c r="B47" s="30" t="s">
        <v>154</v>
      </c>
      <c r="C47" s="30" t="n">
        <v>1</v>
      </c>
    </row>
    <row r="48" customFormat="false" ht="13.8" hidden="false" customHeight="false" outlineLevel="0" collapsed="false">
      <c r="A48" s="65" t="n">
        <v>45163</v>
      </c>
      <c r="B48" s="30" t="s">
        <v>154</v>
      </c>
      <c r="C48" s="30" t="n">
        <v>1</v>
      </c>
    </row>
    <row r="49" customFormat="false" ht="13.8" hidden="false" customHeight="false" outlineLevel="0" collapsed="false">
      <c r="A49" s="65" t="n">
        <v>44978</v>
      </c>
      <c r="B49" s="30" t="s">
        <v>154</v>
      </c>
      <c r="C49" s="30" t="n">
        <v>1</v>
      </c>
    </row>
    <row r="50" customFormat="false" ht="13.8" hidden="false" customHeight="false" outlineLevel="0" collapsed="false">
      <c r="A50" s="65" t="n">
        <v>45060</v>
      </c>
      <c r="B50" s="30" t="s">
        <v>154</v>
      </c>
      <c r="C50" s="30" t="n">
        <v>1</v>
      </c>
    </row>
    <row r="51" customFormat="false" ht="13.8" hidden="false" customHeight="false" outlineLevel="0" collapsed="false">
      <c r="A51" s="65" t="n">
        <v>45012</v>
      </c>
      <c r="B51" s="30" t="s">
        <v>154</v>
      </c>
      <c r="C51" s="30" t="n">
        <v>1</v>
      </c>
    </row>
    <row r="52" customFormat="false" ht="13.8" hidden="false" customHeight="false" outlineLevel="0" collapsed="false">
      <c r="A52" s="65" t="n">
        <v>45071</v>
      </c>
      <c r="B52" s="30" t="s">
        <v>154</v>
      </c>
      <c r="C52" s="30" t="n">
        <v>2</v>
      </c>
    </row>
    <row r="53" customFormat="false" ht="13.8" hidden="false" customHeight="false" outlineLevel="0" collapsed="false">
      <c r="A53" s="65" t="n">
        <v>45042</v>
      </c>
      <c r="B53" s="30" t="s">
        <v>154</v>
      </c>
      <c r="C53" s="30" t="n">
        <v>2</v>
      </c>
    </row>
    <row r="54" customFormat="false" ht="13.8" hidden="false" customHeight="false" outlineLevel="0" collapsed="false">
      <c r="A54" s="65" t="n">
        <v>45038</v>
      </c>
      <c r="B54" s="30" t="s">
        <v>154</v>
      </c>
      <c r="C54" s="30" t="n">
        <v>2</v>
      </c>
    </row>
    <row r="55" customFormat="false" ht="13.8" hidden="false" customHeight="false" outlineLevel="0" collapsed="false">
      <c r="A55" s="65" t="n">
        <v>45070</v>
      </c>
      <c r="B55" s="30" t="s">
        <v>154</v>
      </c>
      <c r="C55" s="30" t="n">
        <v>2</v>
      </c>
    </row>
    <row r="56" customFormat="false" ht="13.8" hidden="false" customHeight="false" outlineLevel="0" collapsed="false">
      <c r="A56" s="65" t="n">
        <v>45162</v>
      </c>
      <c r="B56" s="30" t="s">
        <v>154</v>
      </c>
      <c r="C56" s="30" t="n">
        <v>2</v>
      </c>
    </row>
    <row r="57" customFormat="false" ht="13.8" hidden="false" customHeight="false" outlineLevel="0" collapsed="false">
      <c r="A57" s="65" t="n">
        <v>45199</v>
      </c>
      <c r="B57" s="30" t="s">
        <v>154</v>
      </c>
      <c r="C57" s="30" t="n">
        <v>2</v>
      </c>
    </row>
    <row r="58" customFormat="false" ht="13.8" hidden="false" customHeight="false" outlineLevel="0" collapsed="false">
      <c r="A58" s="65" t="n">
        <v>45042</v>
      </c>
      <c r="B58" s="30" t="s">
        <v>154</v>
      </c>
      <c r="C58" s="30" t="n">
        <v>2</v>
      </c>
    </row>
    <row r="59" customFormat="false" ht="13.8" hidden="false" customHeight="false" outlineLevel="0" collapsed="false">
      <c r="A59" s="65" t="n">
        <v>45012</v>
      </c>
      <c r="B59" s="30" t="s">
        <v>154</v>
      </c>
      <c r="C59" s="30" t="n">
        <v>2</v>
      </c>
    </row>
    <row r="60" customFormat="false" ht="13.8" hidden="false" customHeight="false" outlineLevel="0" collapsed="false">
      <c r="A60" s="65" t="n">
        <v>45045</v>
      </c>
      <c r="B60" s="30" t="s">
        <v>154</v>
      </c>
      <c r="C60" s="30" t="n">
        <v>2</v>
      </c>
    </row>
    <row r="61" customFormat="false" ht="13.8" hidden="false" customHeight="false" outlineLevel="0" collapsed="false">
      <c r="A61" s="30" t="n">
        <v>23</v>
      </c>
      <c r="B61" s="30" t="s">
        <v>154</v>
      </c>
      <c r="C61" s="30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07"/>
    <col collapsed="false" customWidth="true" hidden="false" outlineLevel="0" max="3" min="3" style="0" width="19.2"/>
    <col collapsed="false" customWidth="true" hidden="false" outlineLevel="0" max="4" min="4" style="0" width="17.21"/>
    <col collapsed="false" customWidth="true" hidden="false" outlineLevel="0" max="5" min="5" style="0" width="17.63"/>
    <col collapsed="false" customWidth="true" hidden="false" outlineLevel="0" max="6" min="6" style="0" width="19.2"/>
    <col collapsed="false" customWidth="false" hidden="false" outlineLevel="0" max="1025" min="7" style="0" width="11.52"/>
  </cols>
  <sheetData>
    <row r="1" customFormat="false" ht="23.85" hidden="false" customHeight="false" outlineLevel="0" collapsed="false">
      <c r="A1" s="1" t="s">
        <v>202</v>
      </c>
      <c r="B1" s="1"/>
      <c r="C1" s="1"/>
      <c r="D1" s="1"/>
      <c r="E1" s="1"/>
      <c r="F1" s="1"/>
    </row>
    <row r="2" customFormat="false" ht="12.8" hidden="false" customHeight="true" outlineLevel="0" collapsed="false">
      <c r="A2" s="1"/>
      <c r="B2" s="60"/>
      <c r="C2" s="1"/>
      <c r="D2" s="66" t="s">
        <v>203</v>
      </c>
      <c r="E2" s="66"/>
      <c r="F2" s="67"/>
    </row>
    <row r="3" customFormat="false" ht="12.8" hidden="false" customHeight="false" outlineLevel="0" collapsed="false">
      <c r="D3" s="68" t="s">
        <v>204</v>
      </c>
      <c r="E3" s="68" t="s">
        <v>205</v>
      </c>
      <c r="F3" s="68" t="s">
        <v>206</v>
      </c>
    </row>
    <row r="4" customFormat="false" ht="23.85" hidden="false" customHeight="false" outlineLevel="0" collapsed="false">
      <c r="B4" s="69" t="s">
        <v>207</v>
      </c>
      <c r="C4" s="68" t="s">
        <v>208</v>
      </c>
      <c r="D4" s="70" t="s">
        <v>209</v>
      </c>
      <c r="E4" s="71" t="s">
        <v>210</v>
      </c>
      <c r="F4" s="72" t="s">
        <v>211</v>
      </c>
    </row>
    <row r="5" customFormat="false" ht="23.85" hidden="false" customHeight="false" outlineLevel="0" collapsed="false">
      <c r="B5" s="69"/>
      <c r="C5" s="68" t="s">
        <v>212</v>
      </c>
      <c r="D5" s="71" t="s">
        <v>213</v>
      </c>
      <c r="E5" s="70" t="s">
        <v>214</v>
      </c>
      <c r="F5" s="73" t="s">
        <v>215</v>
      </c>
    </row>
    <row r="6" customFormat="false" ht="12.8" hidden="false" customHeight="false" outlineLevel="0" collapsed="false">
      <c r="C6" s="68" t="s">
        <v>206</v>
      </c>
      <c r="D6" s="73" t="s">
        <v>216</v>
      </c>
      <c r="E6" s="72" t="s">
        <v>217</v>
      </c>
      <c r="F6" s="68" t="s">
        <v>206</v>
      </c>
    </row>
    <row r="8" customFormat="false" ht="12.8" hidden="false" customHeight="false" outlineLevel="0" collapsed="false">
      <c r="A8" s="0" t="s">
        <v>218</v>
      </c>
    </row>
    <row r="9" customFormat="false" ht="12.8" hidden="false" customHeight="false" outlineLevel="0" collapsed="false">
      <c r="A9" s="0" t="s">
        <v>219</v>
      </c>
    </row>
  </sheetData>
  <mergeCells count="2">
    <mergeCell ref="D2:E2"/>
    <mergeCell ref="B4:B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25" colorId="64" zoomScale="170" zoomScaleNormal="170" zoomScalePageLayoutView="100" workbookViewId="0">
      <selection pane="topLeft" activeCell="E46" activeCellId="0" sqref="E4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220</v>
      </c>
      <c r="B1" s="0" t="s">
        <v>221</v>
      </c>
    </row>
    <row r="2" customFormat="false" ht="12.8" hidden="false" customHeight="false" outlineLevel="0" collapsed="false">
      <c r="A2" s="0" t="n">
        <v>1</v>
      </c>
      <c r="B2" s="0" t="n">
        <v>0.71</v>
      </c>
    </row>
    <row r="3" customFormat="false" ht="12.8" hidden="false" customHeight="false" outlineLevel="0" collapsed="false">
      <c r="A3" s="0" t="n">
        <v>2</v>
      </c>
      <c r="B3" s="0" t="n">
        <v>0.75</v>
      </c>
    </row>
    <row r="4" customFormat="false" ht="12.8" hidden="false" customHeight="false" outlineLevel="0" collapsed="false">
      <c r="A4" s="0" t="n">
        <v>3</v>
      </c>
      <c r="B4" s="0" t="n">
        <v>0.67</v>
      </c>
    </row>
    <row r="5" customFormat="false" ht="12.8" hidden="false" customHeight="false" outlineLevel="0" collapsed="false">
      <c r="A5" s="0" t="n">
        <v>4</v>
      </c>
      <c r="B5" s="0" t="n">
        <v>0.68</v>
      </c>
    </row>
    <row r="6" customFormat="false" ht="12.8" hidden="false" customHeight="false" outlineLevel="0" collapsed="false">
      <c r="A6" s="0" t="n">
        <v>5</v>
      </c>
      <c r="B6" s="0" t="n">
        <v>0.72</v>
      </c>
    </row>
    <row r="7" customFormat="false" ht="12.8" hidden="false" customHeight="false" outlineLevel="0" collapsed="false">
      <c r="A7" s="0" t="n">
        <v>6</v>
      </c>
      <c r="B7" s="0" t="n">
        <v>0.58</v>
      </c>
    </row>
    <row r="8" customFormat="false" ht="12.8" hidden="false" customHeight="false" outlineLevel="0" collapsed="false">
      <c r="A8" s="0" t="n">
        <v>7</v>
      </c>
      <c r="B8" s="0" t="n">
        <v>0.69</v>
      </c>
    </row>
    <row r="9" customFormat="false" ht="12.8" hidden="false" customHeight="false" outlineLevel="0" collapsed="false">
      <c r="A9" s="0" t="n">
        <v>8</v>
      </c>
      <c r="B9" s="0" t="n">
        <v>0.71</v>
      </c>
    </row>
    <row r="10" customFormat="false" ht="12.8" hidden="false" customHeight="false" outlineLevel="0" collapsed="false">
      <c r="A10" s="0" t="n">
        <v>9</v>
      </c>
      <c r="B10" s="0" t="n">
        <v>0.61</v>
      </c>
    </row>
    <row r="11" customFormat="false" ht="12.8" hidden="false" customHeight="false" outlineLevel="0" collapsed="false">
      <c r="A11" s="0" t="n">
        <v>10</v>
      </c>
      <c r="B11" s="0" t="n">
        <v>0.67</v>
      </c>
    </row>
    <row r="12" customFormat="false" ht="12.8" hidden="false" customHeight="false" outlineLevel="0" collapsed="false">
      <c r="A12" s="0" t="n">
        <v>11</v>
      </c>
      <c r="B12" s="0" t="n">
        <v>0.75</v>
      </c>
    </row>
    <row r="13" customFormat="false" ht="12.8" hidden="false" customHeight="false" outlineLevel="0" collapsed="false">
      <c r="A13" s="0" t="n">
        <v>12</v>
      </c>
      <c r="B13" s="0" t="n">
        <v>0.72</v>
      </c>
    </row>
    <row r="14" customFormat="false" ht="12.8" hidden="false" customHeight="false" outlineLevel="0" collapsed="false">
      <c r="A14" s="0" t="n">
        <v>13</v>
      </c>
      <c r="B14" s="0" t="n">
        <v>0.61</v>
      </c>
    </row>
    <row r="15" customFormat="false" ht="12.8" hidden="false" customHeight="false" outlineLevel="0" collapsed="false">
      <c r="A15" s="0" t="n">
        <v>14</v>
      </c>
      <c r="B15" s="0" t="n">
        <v>0.63</v>
      </c>
    </row>
    <row r="16" customFormat="false" ht="12.8" hidden="false" customHeight="false" outlineLevel="0" collapsed="false">
      <c r="A16" s="0" t="n">
        <v>15</v>
      </c>
      <c r="B16" s="0" t="n">
        <v>0.75</v>
      </c>
    </row>
    <row r="17" customFormat="false" ht="12.8" hidden="false" customHeight="false" outlineLevel="0" collapsed="false">
      <c r="A17" s="0" t="n">
        <v>16</v>
      </c>
      <c r="B17" s="0" t="n">
        <v>0.73</v>
      </c>
    </row>
    <row r="18" customFormat="false" ht="12.8" hidden="false" customHeight="false" outlineLevel="0" collapsed="false">
      <c r="A18" s="0" t="n">
        <v>17</v>
      </c>
      <c r="B18" s="0" t="n">
        <v>0.59</v>
      </c>
    </row>
    <row r="19" customFormat="false" ht="12.8" hidden="false" customHeight="false" outlineLevel="0" collapsed="false">
      <c r="A19" s="0" t="n">
        <v>18</v>
      </c>
      <c r="B19" s="0" t="n">
        <v>0.6</v>
      </c>
    </row>
    <row r="20" customFormat="false" ht="12.8" hidden="false" customHeight="false" outlineLevel="0" collapsed="false">
      <c r="A20" s="0" t="n">
        <v>19</v>
      </c>
      <c r="B20" s="0" t="n">
        <v>0.64</v>
      </c>
    </row>
    <row r="21" customFormat="false" ht="12.8" hidden="false" customHeight="false" outlineLevel="0" collapsed="false">
      <c r="A21" s="0" t="n">
        <v>20</v>
      </c>
      <c r="B21" s="0" t="n">
        <v>0.6</v>
      </c>
    </row>
    <row r="22" customFormat="false" ht="12.8" hidden="false" customHeight="false" outlineLevel="0" collapsed="false">
      <c r="A22" s="0" t="n">
        <v>21</v>
      </c>
      <c r="B22" s="0" t="n">
        <v>0.68</v>
      </c>
    </row>
    <row r="23" customFormat="false" ht="12.8" hidden="false" customHeight="false" outlineLevel="0" collapsed="false">
      <c r="A23" s="0" t="n">
        <v>22</v>
      </c>
      <c r="B23" s="0" t="n">
        <v>0.69</v>
      </c>
    </row>
    <row r="24" customFormat="false" ht="12.8" hidden="false" customHeight="false" outlineLevel="0" collapsed="false">
      <c r="A24" s="0" t="n">
        <v>23</v>
      </c>
      <c r="B24" s="0" t="n">
        <v>0.78</v>
      </c>
    </row>
    <row r="25" customFormat="false" ht="12.8" hidden="false" customHeight="false" outlineLevel="0" collapsed="false">
      <c r="A25" s="0" t="n">
        <v>24</v>
      </c>
      <c r="B25" s="0" t="n">
        <v>0.8</v>
      </c>
    </row>
    <row r="26" customFormat="false" ht="12.8" hidden="false" customHeight="false" outlineLevel="0" collapsed="false">
      <c r="A26" s="0" t="n">
        <v>25</v>
      </c>
      <c r="B26" s="0" t="n">
        <v>0.65</v>
      </c>
    </row>
    <row r="27" customFormat="false" ht="12.8" hidden="false" customHeight="false" outlineLevel="0" collapsed="false">
      <c r="A27" s="0" t="n">
        <v>26</v>
      </c>
      <c r="B27" s="0" t="n">
        <v>0.62</v>
      </c>
    </row>
    <row r="28" customFormat="false" ht="12.8" hidden="false" customHeight="false" outlineLevel="0" collapsed="false">
      <c r="A28" s="0" t="n">
        <v>27</v>
      </c>
      <c r="B28" s="0" t="n">
        <v>0.64</v>
      </c>
    </row>
    <row r="29" customFormat="false" ht="12.8" hidden="false" customHeight="false" outlineLevel="0" collapsed="false">
      <c r="A29" s="0" t="n">
        <v>28</v>
      </c>
      <c r="B29" s="0" t="n">
        <v>0.79</v>
      </c>
    </row>
    <row r="30" customFormat="false" ht="12.8" hidden="false" customHeight="false" outlineLevel="0" collapsed="false">
      <c r="A30" s="0" t="n">
        <v>29</v>
      </c>
      <c r="B30" s="0" t="n">
        <v>0.76</v>
      </c>
    </row>
    <row r="31" customFormat="false" ht="12.8" hidden="false" customHeight="false" outlineLevel="0" collapsed="false">
      <c r="A31" s="0" t="n">
        <v>30</v>
      </c>
      <c r="B31" s="0" t="n">
        <v>0.76</v>
      </c>
    </row>
    <row r="33" customFormat="false" ht="12.8" hidden="false" customHeight="false" outlineLevel="0" collapsed="false">
      <c r="A33" s="0" t="s">
        <v>222</v>
      </c>
      <c r="B33" s="0" t="n">
        <f aca="false">COUNT(B2:B31)</f>
        <v>30</v>
      </c>
      <c r="D33" s="0" t="s">
        <v>223</v>
      </c>
      <c r="E33" s="0" t="s">
        <v>224</v>
      </c>
    </row>
    <row r="34" customFormat="false" ht="12.8" hidden="false" customHeight="false" outlineLevel="0" collapsed="false">
      <c r="A34" s="0" t="s">
        <v>225</v>
      </c>
      <c r="B34" s="0" t="n">
        <f aca="false">AVERAGE(B2:B31)</f>
        <v>0.686</v>
      </c>
      <c r="D34" s="0" t="s">
        <v>226</v>
      </c>
      <c r="E34" s="0" t="s">
        <v>227</v>
      </c>
      <c r="F34" s="0" t="s">
        <v>228</v>
      </c>
    </row>
    <row r="35" customFormat="false" ht="12.8" hidden="false" customHeight="false" outlineLevel="0" collapsed="false">
      <c r="A35" s="0" t="s">
        <v>229</v>
      </c>
      <c r="B35" s="0" t="n">
        <f aca="false">_xlfn.STDEV.S(B2:B31)</f>
        <v>0.0647861202674643</v>
      </c>
    </row>
    <row r="36" customFormat="false" ht="12.8" hidden="false" customHeight="false" outlineLevel="0" collapsed="false">
      <c r="A36" s="0" t="s">
        <v>230</v>
      </c>
      <c r="B36" s="0" t="n">
        <v>0.7</v>
      </c>
    </row>
    <row r="37" customFormat="false" ht="12.8" hidden="false" customHeight="false" outlineLevel="0" collapsed="false">
      <c r="A37" s="0" t="s">
        <v>231</v>
      </c>
      <c r="B37" s="0" t="n">
        <f aca="false">(B34-B36)/(B35/SQRT(B33))</f>
        <v>-1.18360472481067</v>
      </c>
    </row>
    <row r="39" customFormat="false" ht="12.8" hidden="false" customHeight="false" outlineLevel="0" collapsed="false">
      <c r="A39" s="0" t="s">
        <v>232</v>
      </c>
      <c r="B39" s="0" t="n">
        <f aca="false">_xlfn.T.DIST(B37,B33-1,1)</f>
        <v>0.123090650689207</v>
      </c>
    </row>
    <row r="41" customFormat="false" ht="12.8" hidden="false" customHeight="false" outlineLevel="0" collapsed="false">
      <c r="A41" s="0" t="s">
        <v>233</v>
      </c>
    </row>
    <row r="42" customFormat="false" ht="12.8" hidden="false" customHeight="false" outlineLevel="0" collapsed="false">
      <c r="A42" s="0" t="s">
        <v>219</v>
      </c>
    </row>
    <row r="44" customFormat="false" ht="12.8" hidden="false" customHeight="false" outlineLevel="0" collapsed="false">
      <c r="A44" s="0" t="s">
        <v>234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Rafael Mac Donough</cp:lastModifiedBy>
  <dcterms:modified xsi:type="dcterms:W3CDTF">2024-10-04T21:32:29Z</dcterms:modified>
  <cp:revision>48</cp:revision>
  <dc:subject/>
  <dc:title/>
</cp:coreProperties>
</file>