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Incident Sums" sheetId="2" r:id="rId2"/>
  </sheets>
  <calcPr calcId="124519" fullCalcOnLoad="1"/>
</workbook>
</file>

<file path=xl/sharedStrings.xml><?xml version="1.0" encoding="utf-8"?>
<sst xmlns="http://schemas.openxmlformats.org/spreadsheetml/2006/main" count="66" uniqueCount="47">
  <si>
    <t>INCIDENT NO.</t>
  </si>
  <si>
    <t>RN</t>
  </si>
  <si>
    <t>RE NAME</t>
  </si>
  <si>
    <t>PHYSICAL LOCATION</t>
  </si>
  <si>
    <t>COUNTY</t>
  </si>
  <si>
    <t>TCEQ REGION</t>
  </si>
  <si>
    <t>START DATE/TIME</t>
  </si>
  <si>
    <t>END DATE/TIME</t>
  </si>
  <si>
    <t>EVENT TYPE</t>
  </si>
  <si>
    <t>EMISSION POINT NAME</t>
  </si>
  <si>
    <t>EPN</t>
  </si>
  <si>
    <t>CONTAMINANT</t>
  </si>
  <si>
    <t>EST QUANTITY/OPACITY</t>
  </si>
  <si>
    <t>ESTIMATED IND</t>
  </si>
  <si>
    <t>AMOUNT UNK IND</t>
  </si>
  <si>
    <t>UNITS</t>
  </si>
  <si>
    <t>EMISSION LIMIT</t>
  </si>
  <si>
    <t>LIMIT UNITS</t>
  </si>
  <si>
    <t>AUTHORIZATION COMMENT</t>
  </si>
  <si>
    <t>COMMENT NO</t>
  </si>
  <si>
    <t>Cause of Emission Event</t>
  </si>
  <si>
    <t>Actions Taken</t>
  </si>
  <si>
    <t>Basis Used to Determine Quantities and Any Additional Information Necessary to Evaluate the Event</t>
  </si>
  <si>
    <t>Initial Notification:</t>
  </si>
  <si>
    <t>Hours Elapsed:</t>
  </si>
  <si>
    <t>Emissions Rate (lbs/hr):</t>
  </si>
  <si>
    <t>Flag(Y/N):</t>
  </si>
  <si>
    <t>INCIDENT SUM(POUNDS)</t>
  </si>
  <si>
    <t>Hydrogen Sulfide</t>
  </si>
  <si>
    <t>UNKNOWN</t>
  </si>
  <si>
    <t xml:space="preserve"> </t>
  </si>
  <si>
    <t>standard exemption</t>
  </si>
  <si>
    <t>Non-Methane Non-Ethane Natural Gas</t>
  </si>
  <si>
    <t>Standard Exemption</t>
  </si>
  <si>
    <t>341599</t>
  </si>
  <si>
    <t>RN102422326</t>
  </si>
  <si>
    <t>NORTH COWDEN UNIT SATELLITE 18</t>
  </si>
  <si>
    <t>T S 18 IS ON N COWDEN RD 0.7M S INTX 158 T R 0.6M LEASE RD</t>
  </si>
  <si>
    <t>ECTOR</t>
  </si>
  <si>
    <t>08/31/2020 18:00</t>
  </si>
  <si>
    <t>09/03/2020 14:30</t>
  </si>
  <si>
    <t>EMISSIONS EVENT</t>
  </si>
  <si>
    <t>Emergency vent</t>
  </si>
  <si>
    <t>DCP line leak Did not reach a reportable quantity - UML0</t>
  </si>
  <si>
    <t>We are venting our gas until the issue is resolved. Could not lite the flare due to hole in flare piping. Repair to flare piping was finished on 9-3 and flare was lit.</t>
  </si>
  <si>
    <t>Total Vol Flared (MCF):133% H2S: 7.871 BTU / Cu Ft: 1,316.18 Emissions Calculations: NMNE NG = MCF vented x 50 lb/mole x mole/.379 MCF x mol % NMNE NG / 100 NMNE NG % = 100% - Methane % - Ethane % - Carbon Dioxide % - Nitrogen % - inert% H2S = MCF vented x 34 lb/mole x mole/.379 MCF x mol % H2S / 100 Volume is: Metered % NMNE: 28.53</t>
  </si>
  <si>
    <t>09/01/2020 12:47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</si>
</sst>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tceq.texas.gov/oce/eer/index.cfm?fuseaction=main.getDetails&amp;target=341599" TargetMode="External"/><Relationship Id="rId2" Type="http://schemas.openxmlformats.org/officeDocument/2006/relationships/hyperlink" Target="https://www2.tceq.texas.gov/oce/eer/index.cfm?fuseaction=main.getDetails&amp;target=34159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tceq.texas.gov/oce/eer/index.cfm?fuseaction=main.getDetails&amp;target=341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34</v>
      </c>
      <c r="B2" t="s">
        <v>35</v>
      </c>
      <c r="C2" t="s">
        <v>36</v>
      </c>
      <c r="D2" t="s">
        <v>37</v>
      </c>
      <c r="E2" t="s">
        <v>38</v>
      </c>
      <c r="F2">
        <v>7</v>
      </c>
      <c r="G2" t="s">
        <v>39</v>
      </c>
      <c r="H2" t="s">
        <v>40</v>
      </c>
      <c r="I2" t="s">
        <v>41</v>
      </c>
      <c r="J2" t="s">
        <v>42</v>
      </c>
      <c r="L2" t="s">
        <v>28</v>
      </c>
      <c r="M2" t="s">
        <v>29</v>
      </c>
      <c r="P2" t="s">
        <v>30</v>
      </c>
      <c r="Q2">
        <v>0</v>
      </c>
      <c r="R2" t="s">
        <v>30</v>
      </c>
      <c r="S2" t="s">
        <v>31</v>
      </c>
      <c r="U2" t="s">
        <v>43</v>
      </c>
      <c r="V2" t="s">
        <v>44</v>
      </c>
      <c r="W2" t="s">
        <v>45</v>
      </c>
      <c r="X2" t="s">
        <v>46</v>
      </c>
      <c r="Y2">
        <f>(H2-G2)*24</f>
        <v>0</v>
      </c>
      <c r="Z2">
        <f>M2/Y2</f>
        <v>0</v>
      </c>
      <c r="AA2">
        <f>IF(Z2&gt;=Q2,"Y","N")</f>
        <v>0</v>
      </c>
    </row>
    <row r="3" spans="1:27">
      <c r="A3" s="1" t="s">
        <v>34</v>
      </c>
      <c r="B3" t="s">
        <v>35</v>
      </c>
      <c r="C3" t="s">
        <v>36</v>
      </c>
      <c r="D3" t="s">
        <v>37</v>
      </c>
      <c r="E3" t="s">
        <v>38</v>
      </c>
      <c r="F3">
        <v>7</v>
      </c>
      <c r="G3" t="s">
        <v>39</v>
      </c>
      <c r="H3" t="s">
        <v>40</v>
      </c>
      <c r="I3" t="s">
        <v>41</v>
      </c>
      <c r="J3" t="s">
        <v>42</v>
      </c>
      <c r="L3" t="s">
        <v>32</v>
      </c>
      <c r="M3" t="s">
        <v>29</v>
      </c>
      <c r="P3" t="s">
        <v>30</v>
      </c>
      <c r="Q3">
        <v>0</v>
      </c>
      <c r="R3" t="s">
        <v>30</v>
      </c>
      <c r="S3" t="s">
        <v>33</v>
      </c>
      <c r="U3" t="s">
        <v>43</v>
      </c>
      <c r="V3" t="s">
        <v>44</v>
      </c>
      <c r="W3" t="s">
        <v>45</v>
      </c>
      <c r="X3" t="s">
        <v>46</v>
      </c>
      <c r="Y3">
        <f>(H3-G3)*24</f>
        <v>0</v>
      </c>
      <c r="Z3">
        <f>M3/Y3</f>
        <v>0</v>
      </c>
      <c r="AA3">
        <f>IF(Z3&gt;=Q3,"Y","N")</f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27</v>
      </c>
    </row>
    <row r="2" spans="1:2">
      <c r="A2" s="1" t="s">
        <v>34</v>
      </c>
      <c r="B2">
        <f>SUMIFS(Cases!M:M,Cases!A:A,'Incident Sums'!A2,Cases!P:P,"&lt;&gt;*OPACITY*")</f>
        <v>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Incident Sums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2022-04-18T04:35:53Z</dcterms:created>
  <dcterms:modified xsi:type="dcterms:W3CDTF">2022-04-18T04:35:53Z</dcterms:modified>
</cp:coreProperties>
</file>