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vado\Documents\"/>
    </mc:Choice>
  </mc:AlternateContent>
  <xr:revisionPtr revIDLastSave="0" documentId="13_ncr:1_{F564DE7C-96A8-480D-AD94-38F296BADA66}" xr6:coauthVersionLast="47" xr6:coauthVersionMax="47" xr10:uidLastSave="{00000000-0000-0000-0000-000000000000}"/>
  <bookViews>
    <workbookView xWindow="-120" yWindow="-120" windowWidth="20730" windowHeight="11160" xr2:uid="{03149088-44DB-42F0-A9FD-757E361C2358}"/>
  </bookViews>
  <sheets>
    <sheet name="INI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4" i="3"/>
  <c r="E5" i="3"/>
  <c r="E6" i="3"/>
  <c r="E7" i="3"/>
  <c r="E8" i="3"/>
  <c r="E4" i="2"/>
  <c r="F4" i="2" s="1"/>
  <c r="E5" i="2"/>
  <c r="F5" i="2" s="1"/>
  <c r="E6" i="2"/>
  <c r="F6" i="2" s="1"/>
  <c r="D10" i="3"/>
  <c r="C10" i="3"/>
  <c r="B10" i="3"/>
  <c r="E10" i="3" l="1"/>
</calcChain>
</file>

<file path=xl/sharedStrings.xml><?xml version="1.0" encoding="utf-8"?>
<sst xmlns="http://schemas.openxmlformats.org/spreadsheetml/2006/main" count="24" uniqueCount="14">
  <si>
    <t>Caneta esferografica Azul</t>
  </si>
  <si>
    <t>Unidade</t>
  </si>
  <si>
    <t>Caneta esferografica preta</t>
  </si>
  <si>
    <t>DATA</t>
  </si>
  <si>
    <t>ENTRADA</t>
  </si>
  <si>
    <t>SAÍDA</t>
  </si>
  <si>
    <t>SALDO</t>
  </si>
  <si>
    <t>PRODUTO</t>
  </si>
  <si>
    <t>MEDIDA</t>
  </si>
  <si>
    <t>ESTOQUE
MINIMO</t>
  </si>
  <si>
    <t>ESTOQUE
MÁXIMO</t>
  </si>
  <si>
    <t>AVISOS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</si>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</sst>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top"/>
    </xf>
    <xf numFmtId="14" fontId="0" fillId="0" borderId="0" xfId="0" applyNumberFormat="1"/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0" fillId="0" borderId="0" xfId="0" applyNumberFormat="1"/>
    <xf numFmtId="1" fontId="1" fillId="3" borderId="0" xfId="0" applyNumberFormat="1" applyFont="1" applyFill="1" applyAlignment="1">
      <alignment horizontal="center" vertical="top" wrapText="1"/>
    </xf>
    <xf numFmtId="1" fontId="0" fillId="3" borderId="0" xfId="0" applyNumberFormat="1" applyFill="1"/>
  </cellXfs>
  <cellStyles count="1">
    <cellStyle name="Normal" xfId="0" builtinId="0"/>
  </cellStyles>
  <dxfs count="19"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49998474074526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CADASTRO!$A$4:$A$6</c:f>
              <c:strCache>
                <c:ptCount val="3"/>
                <c:pt idx="0">
                  <c:v>Caneta esferografica Azul</c:v>
                </c:pt>
                <c:pt idx="1">
                  <c:v>Caneta esferografica preta</c:v>
                </c:pt>
                <c:pt idx="2">
                  <c:v>Caneta esferográfica Vermelha</c:v>
                </c:pt>
              </c:strCache>
            </c:strRef>
          </c:cat>
          <c:val>
            <c:numRef>
              <c:f>CADASTRO!$E$4:$E$6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338-BA92-CA8CE2A100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199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199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0</xdr:row>
      <xdr:rowOff>142875</xdr:rowOff>
    </xdr:from>
    <xdr:to>
      <xdr:col>0</xdr:col>
      <xdr:colOff>2600324</xdr:colOff>
      <xdr:row>1</xdr:row>
      <xdr:rowOff>19050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06C17AAF-D509-4AE3-CA5D-6C10133895AC}"/>
            </a:ext>
          </a:extLst>
        </xdr:cNvPr>
        <xdr:cNvSpPr/>
      </xdr:nvSpPr>
      <xdr:spPr>
        <a:xfrm>
          <a:off x="857249" y="142875"/>
          <a:ext cx="1743075" cy="381000"/>
        </a:xfrm>
        <a:prstGeom prst="snip2Same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2662236</xdr:colOff>
      <xdr:row>0</xdr:row>
      <xdr:rowOff>142875</xdr:rowOff>
    </xdr:from>
    <xdr:to>
      <xdr:col>2</xdr:col>
      <xdr:colOff>642936</xdr:colOff>
      <xdr:row>1</xdr:row>
      <xdr:rowOff>19050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BFD98-2304-44BE-92A7-9D97EE176515}"/>
            </a:ext>
          </a:extLst>
        </xdr:cNvPr>
        <xdr:cNvSpPr/>
      </xdr:nvSpPr>
      <xdr:spPr>
        <a:xfrm>
          <a:off x="2662236" y="142875"/>
          <a:ext cx="1743075" cy="381000"/>
        </a:xfrm>
        <a:prstGeom prst="snip2Same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704849</xdr:colOff>
      <xdr:row>0</xdr:row>
      <xdr:rowOff>142875</xdr:rowOff>
    </xdr:from>
    <xdr:to>
      <xdr:col>4</xdr:col>
      <xdr:colOff>352424</xdr:colOff>
      <xdr:row>1</xdr:row>
      <xdr:rowOff>19050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53ACAA-52A1-497F-BD40-95A50AB7B50E}"/>
            </a:ext>
          </a:extLst>
        </xdr:cNvPr>
        <xdr:cNvSpPr/>
      </xdr:nvSpPr>
      <xdr:spPr>
        <a:xfrm>
          <a:off x="4467224" y="142875"/>
          <a:ext cx="1743075" cy="381000"/>
        </a:xfrm>
        <a:prstGeom prst="snip2Same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495300</xdr:colOff>
      <xdr:row>5</xdr:row>
      <xdr:rowOff>180975</xdr:rowOff>
    </xdr:from>
    <xdr:to>
      <xdr:col>5</xdr:col>
      <xdr:colOff>647700</xdr:colOff>
      <xdr:row>11</xdr:row>
      <xdr:rowOff>171450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CD44679-3E9B-21A9-F154-32BC5B7DB064}"/>
            </a:ext>
          </a:extLst>
        </xdr:cNvPr>
        <xdr:cNvSpPr txBox="1"/>
      </xdr:nvSpPr>
      <xdr:spPr>
        <a:xfrm>
          <a:off x="4257675" y="1447800"/>
          <a:ext cx="3295650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209550</xdr:colOff>
      <xdr:row>13</xdr:row>
      <xdr:rowOff>76200</xdr:rowOff>
    </xdr:from>
    <xdr:to>
      <xdr:col>6</xdr:col>
      <xdr:colOff>933450</xdr:colOff>
      <xdr:row>19</xdr:row>
      <xdr:rowOff>76200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E2B141B-B7EE-BD0A-E826-38E0AF68F26E}"/>
            </a:ext>
          </a:extLst>
        </xdr:cNvPr>
        <xdr:cNvSpPr txBox="1"/>
      </xdr:nvSpPr>
      <xdr:spPr>
        <a:xfrm>
          <a:off x="2924175" y="2867025"/>
          <a:ext cx="5962650" cy="1143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latin typeface="+mn-lt"/>
            </a:rPr>
            <a:t>ORIENTAÇÕES</a:t>
          </a:r>
        </a:p>
        <a:p>
          <a:endParaRPr lang="pt-BR" sz="1200">
            <a:latin typeface="+mn-lt"/>
          </a:endParaRPr>
        </a:p>
        <a:p>
          <a:r>
            <a:rPr lang="pt-BR" sz="1200">
              <a:latin typeface="+mn-lt"/>
            </a:rPr>
            <a:t>1. Cadastrar o produto na aba "Cadastro". </a:t>
          </a:r>
        </a:p>
        <a:p>
          <a:r>
            <a:rPr lang="pt-BR" sz="1200">
              <a:latin typeface="+mn-lt"/>
            </a:rPr>
            <a:t>2. Registrar as entradas e saídas na aba "Lançamentos". </a:t>
          </a:r>
        </a:p>
        <a:p>
          <a:r>
            <a:rPr lang="pt-BR" sz="1200">
              <a:latin typeface="+mn-lt"/>
            </a:rPr>
            <a:t>3. Relatórios e consultas usar os filtros nas abas "Cadastro" e "Lançamentos".</a:t>
          </a:r>
        </a:p>
      </xdr:txBody>
    </xdr:sp>
    <xdr:clientData/>
  </xdr:twoCellAnchor>
  <xdr:twoCellAnchor>
    <xdr:from>
      <xdr:col>6</xdr:col>
      <xdr:colOff>2514600</xdr:colOff>
      <xdr:row>0</xdr:row>
      <xdr:rowOff>57151</xdr:rowOff>
    </xdr:from>
    <xdr:to>
      <xdr:col>7</xdr:col>
      <xdr:colOff>0</xdr:colOff>
      <xdr:row>1</xdr:row>
      <xdr:rowOff>123826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E524DAC-9A7E-3A02-6439-02C5E6D84160}"/>
            </a:ext>
          </a:extLst>
        </xdr:cNvPr>
        <xdr:cNvSpPr txBox="1"/>
      </xdr:nvSpPr>
      <xdr:spPr>
        <a:xfrm>
          <a:off x="10934700" y="57151"/>
          <a:ext cx="13335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2000" b="1">
              <a:solidFill>
                <a:srgbClr val="66FF33"/>
              </a:solidFill>
              <a:latin typeface="Aharoni" panose="02010803020104030203" pitchFamily="2" charset="-79"/>
              <a:cs typeface="Aharoni" panose="02010803020104030203" pitchFamily="2" charset="-79"/>
            </a:rPr>
            <a:t>ARTSIFY</a:t>
          </a:r>
        </a:p>
        <a:p>
          <a:pPr algn="r"/>
          <a:r>
            <a:rPr lang="pt-BR" sz="1000" b="1">
              <a:latin typeface="Aharoni" panose="02010803020104030203" pitchFamily="2" charset="-79"/>
              <a:cs typeface="Aharoni" panose="02010803020104030203" pitchFamily="2" charset="-79"/>
            </a:rPr>
            <a:t>SOLUÇÕES</a:t>
          </a:r>
          <a:r>
            <a:rPr lang="pt-BR" sz="1000" b="1" baseline="0">
              <a:latin typeface="Aharoni" panose="02010803020104030203" pitchFamily="2" charset="-79"/>
              <a:cs typeface="Aharoni" panose="02010803020104030203" pitchFamily="2" charset="-79"/>
            </a:rPr>
            <a:t> WEB</a:t>
          </a:r>
          <a:endParaRPr lang="pt-BR" sz="10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0</xdr:row>
      <xdr:rowOff>142875</xdr:rowOff>
    </xdr:from>
    <xdr:to>
      <xdr:col>0</xdr:col>
      <xdr:colOff>2600324</xdr:colOff>
      <xdr:row>1</xdr:row>
      <xdr:rowOff>19050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53D7B-6975-4687-B962-4F29756C2FD5}"/>
            </a:ext>
          </a:extLst>
        </xdr:cNvPr>
        <xdr:cNvSpPr/>
      </xdr:nvSpPr>
      <xdr:spPr>
        <a:xfrm>
          <a:off x="857249" y="142875"/>
          <a:ext cx="1743075" cy="381000"/>
        </a:xfrm>
        <a:prstGeom prst="snip2Same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2662236</xdr:colOff>
      <xdr:row>0</xdr:row>
      <xdr:rowOff>142875</xdr:rowOff>
    </xdr:from>
    <xdr:to>
      <xdr:col>2</xdr:col>
      <xdr:colOff>642936</xdr:colOff>
      <xdr:row>1</xdr:row>
      <xdr:rowOff>19050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AAC2A642-39DA-41C9-9F9F-492B4D42F1A9}"/>
            </a:ext>
          </a:extLst>
        </xdr:cNvPr>
        <xdr:cNvSpPr/>
      </xdr:nvSpPr>
      <xdr:spPr>
        <a:xfrm>
          <a:off x="2662236" y="142875"/>
          <a:ext cx="1743075" cy="381000"/>
        </a:xfrm>
        <a:prstGeom prst="snip2Same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704849</xdr:colOff>
      <xdr:row>0</xdr:row>
      <xdr:rowOff>142875</xdr:rowOff>
    </xdr:from>
    <xdr:to>
      <xdr:col>4</xdr:col>
      <xdr:colOff>352424</xdr:colOff>
      <xdr:row>1</xdr:row>
      <xdr:rowOff>19050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8AEF59-7D74-4D00-81BD-820205CE9E4C}"/>
            </a:ext>
          </a:extLst>
        </xdr:cNvPr>
        <xdr:cNvSpPr/>
      </xdr:nvSpPr>
      <xdr:spPr>
        <a:xfrm>
          <a:off x="4467224" y="142875"/>
          <a:ext cx="1743075" cy="381000"/>
        </a:xfrm>
        <a:prstGeom prst="snip2Same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2552700</xdr:colOff>
      <xdr:row>0</xdr:row>
      <xdr:rowOff>47625</xdr:rowOff>
    </xdr:from>
    <xdr:to>
      <xdr:col>7</xdr:col>
      <xdr:colOff>0</xdr:colOff>
      <xdr:row>1</xdr:row>
      <xdr:rowOff>114300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97520AB-6981-4924-8132-BED1974F2CBF}"/>
            </a:ext>
          </a:extLst>
        </xdr:cNvPr>
        <xdr:cNvSpPr txBox="1"/>
      </xdr:nvSpPr>
      <xdr:spPr>
        <a:xfrm>
          <a:off x="10972800" y="47625"/>
          <a:ext cx="12954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2000" b="1">
              <a:solidFill>
                <a:srgbClr val="66FF33"/>
              </a:solidFill>
              <a:latin typeface="Aharoni" panose="02010803020104030203" pitchFamily="2" charset="-79"/>
              <a:cs typeface="Aharoni" panose="02010803020104030203" pitchFamily="2" charset="-79"/>
            </a:rPr>
            <a:t>ARTSIFY</a:t>
          </a:r>
        </a:p>
        <a:p>
          <a:pPr algn="r"/>
          <a:r>
            <a:rPr lang="pt-BR" sz="1000" b="1">
              <a:latin typeface="Aharoni" panose="02010803020104030203" pitchFamily="2" charset="-79"/>
              <a:cs typeface="Aharoni" panose="02010803020104030203" pitchFamily="2" charset="-79"/>
            </a:rPr>
            <a:t>SOLUÇÕES</a:t>
          </a:r>
          <a:r>
            <a:rPr lang="pt-BR" sz="1000" b="1" baseline="0">
              <a:latin typeface="Aharoni" panose="02010803020104030203" pitchFamily="2" charset="-79"/>
              <a:cs typeface="Aharoni" panose="02010803020104030203" pitchFamily="2" charset="-79"/>
            </a:rPr>
            <a:t> WEB</a:t>
          </a:r>
          <a:endParaRPr lang="pt-BR" sz="10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6</xdr:col>
      <xdr:colOff>76200</xdr:colOff>
      <xdr:row>2</xdr:row>
      <xdr:rowOff>342899</xdr:rowOff>
    </xdr:from>
    <xdr:to>
      <xdr:col>6</xdr:col>
      <xdr:colOff>3771900</xdr:colOff>
      <xdr:row>15</xdr:row>
      <xdr:rowOff>85724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64DC32-C15A-6427-01B9-C485625F7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2</xdr:row>
      <xdr:rowOff>57150</xdr:rowOff>
    </xdr:from>
    <xdr:to>
      <xdr:col>6</xdr:col>
      <xdr:colOff>3705225</xdr:colOff>
      <xdr:row>2</xdr:row>
      <xdr:rowOff>276225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C9216736-3583-239F-AB41-DF0EE64BA551}"/>
            </a:ext>
          </a:extLst>
        </xdr:cNvPr>
        <xdr:cNvSpPr txBox="1"/>
      </xdr:nvSpPr>
      <xdr:spPr>
        <a:xfrm>
          <a:off x="8515350" y="752475"/>
          <a:ext cx="36099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COMPOSIÇÃO</a:t>
          </a:r>
          <a:r>
            <a:rPr lang="pt-BR" sz="1400" b="1" baseline="0"/>
            <a:t> DO SALDO ATUAL DO ESTOQUE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0</xdr:row>
      <xdr:rowOff>142875</xdr:rowOff>
    </xdr:from>
    <xdr:to>
      <xdr:col>0</xdr:col>
      <xdr:colOff>2600324</xdr:colOff>
      <xdr:row>1</xdr:row>
      <xdr:rowOff>19050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B77A0-32A2-4CE0-BB01-B4CD74B36E43}"/>
            </a:ext>
          </a:extLst>
        </xdr:cNvPr>
        <xdr:cNvSpPr/>
      </xdr:nvSpPr>
      <xdr:spPr>
        <a:xfrm>
          <a:off x="857249" y="142875"/>
          <a:ext cx="1743075" cy="381000"/>
        </a:xfrm>
        <a:prstGeom prst="snip2Same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2662236</xdr:colOff>
      <xdr:row>0</xdr:row>
      <xdr:rowOff>142875</xdr:rowOff>
    </xdr:from>
    <xdr:to>
      <xdr:col>2</xdr:col>
      <xdr:colOff>642936</xdr:colOff>
      <xdr:row>1</xdr:row>
      <xdr:rowOff>19050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81FEB7-B4F5-42DB-9358-1D18E466B0C4}"/>
            </a:ext>
          </a:extLst>
        </xdr:cNvPr>
        <xdr:cNvSpPr/>
      </xdr:nvSpPr>
      <xdr:spPr>
        <a:xfrm>
          <a:off x="2662236" y="142875"/>
          <a:ext cx="1743075" cy="381000"/>
        </a:xfrm>
        <a:prstGeom prst="snip2Same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704849</xdr:colOff>
      <xdr:row>0</xdr:row>
      <xdr:rowOff>142875</xdr:rowOff>
    </xdr:from>
    <xdr:to>
      <xdr:col>4</xdr:col>
      <xdr:colOff>352424</xdr:colOff>
      <xdr:row>1</xdr:row>
      <xdr:rowOff>19050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06C3006F-2C43-453A-91E3-0BB047861229}"/>
            </a:ext>
          </a:extLst>
        </xdr:cNvPr>
        <xdr:cNvSpPr/>
      </xdr:nvSpPr>
      <xdr:spPr>
        <a:xfrm>
          <a:off x="4467224" y="142875"/>
          <a:ext cx="1743075" cy="381000"/>
        </a:xfrm>
        <a:prstGeom prst="snip2Same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2486025</xdr:colOff>
      <xdr:row>0</xdr:row>
      <xdr:rowOff>57150</xdr:rowOff>
    </xdr:from>
    <xdr:to>
      <xdr:col>7</xdr:col>
      <xdr:colOff>0</xdr:colOff>
      <xdr:row>1</xdr:row>
      <xdr:rowOff>123825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B78065A-0BA8-4F66-8120-F0C97D5B947D}"/>
            </a:ext>
          </a:extLst>
        </xdr:cNvPr>
        <xdr:cNvSpPr txBox="1"/>
      </xdr:nvSpPr>
      <xdr:spPr>
        <a:xfrm>
          <a:off x="10906125" y="57150"/>
          <a:ext cx="13620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2000" b="1">
              <a:solidFill>
                <a:srgbClr val="66FF33"/>
              </a:solidFill>
              <a:latin typeface="Aharoni" panose="02010803020104030203" pitchFamily="2" charset="-79"/>
              <a:cs typeface="Aharoni" panose="02010803020104030203" pitchFamily="2" charset="-79"/>
            </a:rPr>
            <a:t>ARTSIFY</a:t>
          </a:r>
        </a:p>
        <a:p>
          <a:pPr algn="r"/>
          <a:r>
            <a:rPr lang="pt-BR" sz="1000" b="1">
              <a:latin typeface="Aharoni" panose="02010803020104030203" pitchFamily="2" charset="-79"/>
              <a:cs typeface="Aharoni" panose="02010803020104030203" pitchFamily="2" charset="-79"/>
            </a:rPr>
            <a:t>SOLUÇÕES</a:t>
          </a:r>
          <a:r>
            <a:rPr lang="pt-BR" sz="1000" b="1" baseline="0">
              <a:latin typeface="Aharoni" panose="02010803020104030203" pitchFamily="2" charset="-79"/>
              <a:cs typeface="Aharoni" panose="02010803020104030203" pitchFamily="2" charset="-79"/>
            </a:rPr>
            <a:t> WEB</a:t>
          </a:r>
          <a:endParaRPr lang="pt-BR" sz="10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E9A9E-D239-448A-BFFD-6A2EC5BFD5CE}" name="Tbcadastro" displayName="Tbcadastro" ref="A3:F6" totalsRowShown="0" headerRowDxfId="18">
  <autoFilter ref="A3:F6" xr:uid="{A54E9A9E-D239-448A-BFFD-6A2EC5BFD5CE}"/>
  <tableColumns count="6">
    <tableColumn id="1" xr3:uid="{48E8F46F-4DCE-4F67-809C-222FAFB5B3C4}" name="PRODUTO"/>
    <tableColumn id="2" xr3:uid="{1940B5A0-59DA-4960-81FE-3A573F39F754}" name="MEDIDA"/>
    <tableColumn id="3" xr3:uid="{E444D9EE-AFD3-42F6-931E-CACD619FF914}" name="ESTOQUE_x000a_MINIMO" dataDxfId="13"/>
    <tableColumn id="4" xr3:uid="{EC486434-913B-4C35-A032-DDED2444845E}" name="ESTOQUE_x000a_MÁXIMO" dataDxfId="12"/>
    <tableColumn id="5" xr3:uid="{91809C3D-786E-41CE-82F0-2D6E58378FC4}" name="SALDO" dataDxfId="11">
      <calculatedColumnFormula>SUMIF(Tblancamentos[PRODUTO],Tbcadastro[[#This Row],[PRODUTO]],Tblancamentos[ENTRADA])-SUMIF(Tblancamentos[PRODUTO],Tbcadastro[[#This Row],[PRODUTO]],Tblancamentos[SAÍDA])</calculatedColumnFormula>
    </tableColumn>
    <tableColumn id="6" xr3:uid="{16778F92-1085-42B7-AC92-FBC0817400CA}" name="AVISOS" dataDxfId="9">
      <calculatedColumnFormula>IF(Tbcadastro[[#This Row],[SALDO]]&lt;Tbcadastro[ESTOQUE
MINIMO],"Solicitar nova Compra!",IF(Tbcadastro[[#This Row],[SALDO]]&gt;Tbcadastro[ESTOQUE
MÁXIMO],"Priorizar Venda",""))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02DA32-FA37-48D6-B9DD-BCD1A674B5B2}" name="Tblancamentos" displayName="Tblancamentos" ref="A3:E10" totalsRowCount="1" headerRowDxfId="17">
  <autoFilter ref="A3:E9" xr:uid="{B702DA32-FA37-48D6-B9DD-BCD1A674B5B2}"/>
  <tableColumns count="5">
    <tableColumn id="1" xr3:uid="{4B3B1A7B-8B43-4B5E-B213-094A59BBFB95}" name="PRODUTO" totalsRowLabel="Total"/>
    <tableColumn id="2" xr3:uid="{1107C249-E36B-4D56-98D2-CE53622EB13E}" name="DATA" totalsRowFunction="count" dataDxfId="16"/>
    <tableColumn id="3" xr3:uid="{AF047705-90C2-4084-8015-A70498A66EB5}" name="ENTRADA" totalsRowFunction="sum" dataDxfId="15" totalsRowDxfId="2"/>
    <tableColumn id="4" xr3:uid="{A4BE4673-74B7-4622-8552-8B8E3B478F81}" name="SAÍDA" totalsRowFunction="sum" dataDxfId="14" totalsRowDxfId="1"/>
    <tableColumn id="5" xr3:uid="{990ED7F2-82AC-4963-BBB6-B84F712CAA5E}" name="SALDO" totalsRowFunction="sum" dataDxfId="10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EF11-DD3F-43B0-BC31-A155511BA912}">
  <dimension ref="A1:G27"/>
  <sheetViews>
    <sheetView showGridLines="0" tabSelected="1" workbookViewId="0">
      <selection activeCell="G1" sqref="G1"/>
    </sheetView>
  </sheetViews>
  <sheetFormatPr defaultColWidth="0" defaultRowHeight="15" zeroHeight="1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="1" customFormat="1" ht="39.950000000000003" customHeigh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hidden="1" x14ac:dyDescent="0.25"/>
    <row r="23" customFormat="1" hidden="1" x14ac:dyDescent="0.25"/>
    <row r="24" customFormat="1" hidden="1" x14ac:dyDescent="0.25"/>
    <row r="25" customFormat="1" hidden="1" x14ac:dyDescent="0.25"/>
    <row r="26" customFormat="1" hidden="1" x14ac:dyDescent="0.25"/>
    <row r="27" customFormat="1" hidden="1" x14ac:dyDescent="0.25"/>
  </sheetData>
  <sheetProtection insertColumns="0" insertRows="0" deleteColumns="0" deleteRows="0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BA82-574D-4571-9E1A-E0CF6B23959C}">
  <dimension ref="A1:G27"/>
  <sheetViews>
    <sheetView showGridLines="0" workbookViewId="0">
      <selection activeCell="D15" sqref="D15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pans="1:6" s="1" customFormat="1" ht="39.950000000000003" customHeight="1" x14ac:dyDescent="0.25"/>
    <row r="3" spans="1:6" ht="30" x14ac:dyDescent="0.25">
      <c r="A3" s="3" t="s">
        <v>7</v>
      </c>
      <c r="B3" s="3" t="s">
        <v>8</v>
      </c>
      <c r="C3" s="10" t="s">
        <v>9</v>
      </c>
      <c r="D3" s="10" t="s">
        <v>10</v>
      </c>
      <c r="E3" s="3" t="s">
        <v>6</v>
      </c>
      <c r="F3" s="3" t="s">
        <v>11</v>
      </c>
    </row>
    <row r="4" spans="1:6" x14ac:dyDescent="0.25">
      <c r="A4" t="s">
        <v>0</v>
      </c>
      <c r="B4" t="s">
        <v>1</v>
      </c>
      <c r="C4" s="9">
        <v>15</v>
      </c>
      <c r="D4" s="9">
        <v>150</v>
      </c>
      <c r="E4" s="2">
        <f>SUMIF(Tblancamentos[PRODUTO],Tbcadastro[[#This Row],[PRODUTO]],Tblancamentos[ENTRADA])-SUMIF(Tblancamentos[PRODUTO],Tbcadastro[[#This Row],[PRODUTO]],Tblancamentos[SAÍDA])</f>
        <v>10</v>
      </c>
      <c r="F4" s="2" t="str">
        <f>IF(Tbcadastro[[#This Row],[SALDO]]&lt;Tbcadastro[ESTOQUE
MINIMO],"Solicitar nova Compra!",IF(Tbcadastro[[#This Row],[SALDO]]&gt;Tbcadastro[ESTOQUE
MÁXIMO],"Priorizar Venda",""))</f>
        <v>Solicitar nova Compra!</v>
      </c>
    </row>
    <row r="5" spans="1:6" x14ac:dyDescent="0.25">
      <c r="A5" t="s">
        <v>2</v>
      </c>
      <c r="B5" t="s">
        <v>1</v>
      </c>
      <c r="C5" s="9">
        <v>15</v>
      </c>
      <c r="D5" s="9">
        <v>150</v>
      </c>
      <c r="E5" s="2">
        <f>SUMIF(Tblancamentos[PRODUTO],Tbcadastro[[#This Row],[PRODUTO]],Tblancamentos[ENTRADA])-SUMIF(Tblancamentos[PRODUTO],Tbcadastro[[#This Row],[PRODUTO]],Tblancamentos[SAÍDA])</f>
        <v>38</v>
      </c>
      <c r="F5" s="2" t="str">
        <f>IF(Tbcadastro[[#This Row],[SALDO]]&lt;Tbcadastro[ESTOQUE
MINIMO],"Solicitar nova Compra!",IF(Tbcadastro[[#This Row],[SALDO]]&gt;Tbcadastro[ESTOQUE
MÁXIMO],"Priorizar Venda",""))</f>
        <v/>
      </c>
    </row>
    <row r="6" spans="1:6" x14ac:dyDescent="0.25">
      <c r="A6" t="s">
        <v>13</v>
      </c>
      <c r="B6" t="s">
        <v>1</v>
      </c>
      <c r="C6" s="9">
        <v>15</v>
      </c>
      <c r="D6" s="9">
        <v>150</v>
      </c>
      <c r="E6" s="2">
        <f>SUMIF(Tblancamentos[PRODUTO],Tbcadastro[[#This Row],[PRODUTO]],Tblancamentos[ENTRADA])-SUMIF(Tblancamentos[PRODUTO],Tbcadastro[[#This Row],[PRODUTO]],Tblancamentos[SAÍDA])</f>
        <v>155</v>
      </c>
      <c r="F6" s="2" t="str">
        <f>IF(Tbcadastro[[#This Row],[SALDO]]&lt;Tbcadastro[ESTOQUE
MINIMO],"Solicitar nova Compra!",IF(Tbcadastro[[#This Row],[SALDO]]&gt;Tbcadastro[ESTOQUE
MÁXIMO],"Priorizar Venda",""))</f>
        <v>Priorizar Venda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</sheetData>
  <conditionalFormatting sqref="F4:F6">
    <cfRule type="cellIs" dxfId="7" priority="2" operator="equal">
      <formula>"Solicitar nova Compra!"</formula>
    </cfRule>
    <cfRule type="cellIs" dxfId="6" priority="1" operator="equal">
      <formula>"Priorizar Venda"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461C-B232-412C-8433-60766EDAA422}">
  <dimension ref="A1:G10"/>
  <sheetViews>
    <sheetView showGridLines="0" workbookViewId="0">
      <selection activeCell="D9" sqref="D9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pans="1:5" s="1" customFormat="1" ht="39.950000000000003" customHeight="1" x14ac:dyDescent="0.25"/>
    <row r="3" spans="1:5" x14ac:dyDescent="0.25">
      <c r="A3" s="5" t="s">
        <v>7</v>
      </c>
      <c r="B3" s="6" t="s">
        <v>3</v>
      </c>
      <c r="C3" s="7" t="s">
        <v>4</v>
      </c>
      <c r="D3" s="8" t="s">
        <v>5</v>
      </c>
      <c r="E3" s="5" t="s">
        <v>6</v>
      </c>
    </row>
    <row r="4" spans="1:5" x14ac:dyDescent="0.25">
      <c r="A4" t="s">
        <v>2</v>
      </c>
      <c r="B4" s="4">
        <v>45159</v>
      </c>
      <c r="C4" s="9">
        <v>30</v>
      </c>
      <c r="D4" s="9">
        <v>5</v>
      </c>
      <c r="E4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5" x14ac:dyDescent="0.25">
      <c r="A5" t="s">
        <v>0</v>
      </c>
      <c r="B5" s="4">
        <v>45159</v>
      </c>
      <c r="C5" s="9">
        <v>20</v>
      </c>
      <c r="D5" s="9">
        <v>10</v>
      </c>
      <c r="E5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6" spans="1:5" x14ac:dyDescent="0.25">
      <c r="A6" t="s">
        <v>2</v>
      </c>
      <c r="B6" s="4">
        <v>45162</v>
      </c>
      <c r="C6" s="9">
        <v>10</v>
      </c>
      <c r="D6" s="9"/>
      <c r="E6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7" spans="1:5" x14ac:dyDescent="0.25">
      <c r="A7" t="s">
        <v>13</v>
      </c>
      <c r="B7" s="4">
        <v>45162</v>
      </c>
      <c r="C7" s="9">
        <v>10</v>
      </c>
      <c r="D7" s="9">
        <v>15</v>
      </c>
      <c r="E7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-5</v>
      </c>
    </row>
    <row r="8" spans="1:5" x14ac:dyDescent="0.25">
      <c r="A8" t="s">
        <v>2</v>
      </c>
      <c r="B8" s="4">
        <v>45163</v>
      </c>
      <c r="C8" s="9">
        <v>3</v>
      </c>
      <c r="D8" s="9"/>
      <c r="E8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38</v>
      </c>
    </row>
    <row r="9" spans="1:5" x14ac:dyDescent="0.25">
      <c r="A9" t="s">
        <v>13</v>
      </c>
      <c r="B9" s="4">
        <v>45164</v>
      </c>
      <c r="C9" s="9">
        <v>160</v>
      </c>
      <c r="D9" s="9"/>
      <c r="E9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155</v>
      </c>
    </row>
    <row r="10" spans="1:5" x14ac:dyDescent="0.25">
      <c r="A10" t="s">
        <v>12</v>
      </c>
      <c r="B10">
        <f>SUBTOTAL(103,Tblancamentos[DATA])</f>
        <v>6</v>
      </c>
      <c r="C10" s="9">
        <f>SUBTOTAL(109,Tblancamentos[ENTRADA])</f>
        <v>233</v>
      </c>
      <c r="D10" s="9">
        <f>SUBTOTAL(109,Tblancamentos[SAÍDA])</f>
        <v>30</v>
      </c>
      <c r="E10" s="2">
        <f>SUBTOTAL(109,Tblancamentos[SALDO])</f>
        <v>258</v>
      </c>
    </row>
  </sheetData>
  <conditionalFormatting sqref="E4:E9">
    <cfRule type="cellIs" dxfId="3" priority="1" operator="lessThan">
      <formula>0</formula>
    </cfRule>
  </conditionalFormatting>
  <dataValidations count="1">
    <dataValidation type="list" allowBlank="1" showInputMessage="1" showErrorMessage="1" sqref="A4:A10" xr:uid="{6BDADC82-1237-4003-8EC9-285F92DC9B38}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Privado</dc:creator>
  <cp:lastModifiedBy>Privado</cp:lastModifiedBy>
  <dcterms:created xsi:type="dcterms:W3CDTF">2023-04-24T13:54:41Z</dcterms:created>
  <dcterms:modified xsi:type="dcterms:W3CDTF">2023-04-24T19:49:56Z</dcterms:modified>
</cp:coreProperties>
</file>