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im" sheetId="1" r:id="rId4"/>
    <sheet state="visible" name="salario" sheetId="2" r:id="rId5"/>
    <sheet state="visible" name="boletim da informatica" sheetId="3" r:id="rId6"/>
    <sheet state="visible" name="especialização" sheetId="4" r:id="rId7"/>
    <sheet state="visible" name="Planilha dos gastos" sheetId="5" r:id="rId8"/>
  </sheets>
  <definedNames/>
  <calcPr/>
</workbook>
</file>

<file path=xl/sharedStrings.xml><?xml version="1.0" encoding="utf-8"?>
<sst xmlns="http://schemas.openxmlformats.org/spreadsheetml/2006/main" count="104" uniqueCount="96">
  <si>
    <t>BOLETIM ESCOLAR</t>
  </si>
  <si>
    <t>DICIPLINAS</t>
  </si>
  <si>
    <t>1° BIMESTRE</t>
  </si>
  <si>
    <t>2° BIMESTRE</t>
  </si>
  <si>
    <t>3° BIMESTRE</t>
  </si>
  <si>
    <t>4° BIMESTRE</t>
  </si>
  <si>
    <t>SOMA</t>
  </si>
  <si>
    <t>MÉDIA</t>
  </si>
  <si>
    <t>SITUAÇÃO</t>
  </si>
  <si>
    <t>PORTUGUÊS</t>
  </si>
  <si>
    <t>MATEMÁTICA</t>
  </si>
  <si>
    <t>HISTÓRIA</t>
  </si>
  <si>
    <t>GEOGRAFIA</t>
  </si>
  <si>
    <t>QUÍMICA</t>
  </si>
  <si>
    <t>FILOSOFIA</t>
  </si>
  <si>
    <t>FÍSICA</t>
  </si>
  <si>
    <t>FUNCIONARIOS</t>
  </si>
  <si>
    <t>CARGO</t>
  </si>
  <si>
    <t>SÁLARIO POR HORA</t>
  </si>
  <si>
    <t>HORAS TRABALHADAS</t>
  </si>
  <si>
    <t>SALARIO PAGO</t>
  </si>
  <si>
    <t>Joseph</t>
  </si>
  <si>
    <t>Op. maquinas</t>
  </si>
  <si>
    <t>mariah</t>
  </si>
  <si>
    <t>Recepcionista</t>
  </si>
  <si>
    <t>peter</t>
  </si>
  <si>
    <t>Digitador</t>
  </si>
  <si>
    <t>ana paula</t>
  </si>
  <si>
    <t>carlos</t>
  </si>
  <si>
    <t>everton</t>
  </si>
  <si>
    <t>Programador</t>
  </si>
  <si>
    <t>TOTAL DE HORAS / SÁLARIO</t>
  </si>
  <si>
    <t>MÉDIA HORAS / SÁLARIO</t>
  </si>
  <si>
    <t>MAIOR SÁLARIO</t>
  </si>
  <si>
    <t>MENOR SÁLARIO</t>
  </si>
  <si>
    <t>Turma Técnico em Informática</t>
  </si>
  <si>
    <t>Nome</t>
  </si>
  <si>
    <t>Nota 1</t>
  </si>
  <si>
    <t>Nota 2</t>
  </si>
  <si>
    <t>Nota 3</t>
  </si>
  <si>
    <t>Média</t>
  </si>
  <si>
    <t>Situação</t>
  </si>
  <si>
    <t>Situação para exame</t>
  </si>
  <si>
    <t>Adão</t>
  </si>
  <si>
    <t>Ana</t>
  </si>
  <si>
    <t>André</t>
  </si>
  <si>
    <t>Joãozinho</t>
  </si>
  <si>
    <t>Mariazinha</t>
  </si>
  <si>
    <t>Anúario estatístico - total de alunos matriculados</t>
  </si>
  <si>
    <t>Graduação 1º semestre</t>
  </si>
  <si>
    <t>pós-graduação</t>
  </si>
  <si>
    <t>Percentual / Curso</t>
  </si>
  <si>
    <t>Mestrado</t>
  </si>
  <si>
    <t>Doutorado</t>
  </si>
  <si>
    <t>Especialização</t>
  </si>
  <si>
    <t>Total</t>
  </si>
  <si>
    <t>Homens</t>
  </si>
  <si>
    <t>Mulheres</t>
  </si>
  <si>
    <t>Total de Alunos</t>
  </si>
  <si>
    <t>Salário</t>
  </si>
  <si>
    <t>Custos Mensais</t>
  </si>
  <si>
    <t>Data dos Custos</t>
  </si>
  <si>
    <t>Descrição cos Custos</t>
  </si>
  <si>
    <t>Valor</t>
  </si>
  <si>
    <t>Custos básicos:</t>
  </si>
  <si>
    <t>Dia 7</t>
  </si>
  <si>
    <t>Aguá</t>
  </si>
  <si>
    <t>Dia 22</t>
  </si>
  <si>
    <t>Luz</t>
  </si>
  <si>
    <t>Sem data prévia</t>
  </si>
  <si>
    <t>Gasolina</t>
  </si>
  <si>
    <t>Mercado</t>
  </si>
  <si>
    <t>Dia 11</t>
  </si>
  <si>
    <t>Internet</t>
  </si>
  <si>
    <t>Dia 2</t>
  </si>
  <si>
    <t>Seguro do carro</t>
  </si>
  <si>
    <t>DIa 9</t>
  </si>
  <si>
    <t>Seguro da Casa</t>
  </si>
  <si>
    <t>Anual</t>
  </si>
  <si>
    <t>Imposto de renda</t>
  </si>
  <si>
    <t>Total dos custos básicos:</t>
  </si>
  <si>
    <t>Custos de Lazer</t>
  </si>
  <si>
    <t>Cinema</t>
  </si>
  <si>
    <t>Viagens</t>
  </si>
  <si>
    <t>Videogames</t>
  </si>
  <si>
    <t>Total dos custos de Lazer:</t>
  </si>
  <si>
    <t>Custos de Investimento</t>
  </si>
  <si>
    <t>Bitcoin</t>
  </si>
  <si>
    <t>Bolsa de Valores</t>
  </si>
  <si>
    <t>Mensal</t>
  </si>
  <si>
    <t>Economias do colchão</t>
  </si>
  <si>
    <t>Semanal</t>
  </si>
  <si>
    <t>Mega-Sena</t>
  </si>
  <si>
    <t>Total dos custos de Investimento:</t>
  </si>
  <si>
    <t>Total do Sálario gasto:</t>
  </si>
  <si>
    <t>Sálario Total restante: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</si>
</sst>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[$R$ -416]#,##0.00"/>
  </numFmts>
  <fonts count="14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i/>
      <sz val="9.0"/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b/>
      <i/>
      <color theme="1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right" readingOrder="0"/>
    </xf>
    <xf borderId="4" fillId="0" fontId="4" numFmtId="0" xfId="0" applyBorder="1" applyFont="1"/>
    <xf borderId="4" fillId="0" fontId="4" numFmtId="164" xfId="0" applyBorder="1" applyFont="1" applyNumberFormat="1"/>
    <xf borderId="1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165" xfId="0" applyBorder="1" applyFont="1" applyNumberFormat="1"/>
    <xf borderId="4" fillId="2" fontId="6" numFmtId="0" xfId="0" applyAlignment="1" applyBorder="1" applyFill="1" applyFont="1">
      <alignment horizontal="left" readingOrder="0"/>
    </xf>
    <xf borderId="4" fillId="2" fontId="6" numFmtId="0" xfId="0" applyAlignment="1" applyBorder="1" applyFont="1">
      <alignment horizontal="right" readingOrder="0"/>
    </xf>
    <xf borderId="0" fillId="0" fontId="4" numFmtId="165" xfId="0" applyFont="1" applyNumberFormat="1"/>
    <xf borderId="4" fillId="0" fontId="4" numFmtId="2" xfId="0" applyBorder="1" applyFont="1" applyNumberFormat="1"/>
    <xf borderId="4" fillId="0" fontId="4" numFmtId="165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1" fillId="3" fontId="4" numFmtId="0" xfId="0" applyAlignment="1" applyBorder="1" applyFill="1" applyFont="1">
      <alignment readingOrder="0"/>
    </xf>
    <xf borderId="4" fillId="3" fontId="4" numFmtId="0" xfId="0" applyAlignment="1" applyBorder="1" applyFont="1">
      <alignment readingOrder="0"/>
    </xf>
    <xf borderId="1" fillId="4" fontId="10" numFmtId="0" xfId="0" applyAlignment="1" applyBorder="1" applyFill="1" applyFont="1">
      <alignment horizontal="center" readingOrder="0"/>
    </xf>
    <xf borderId="1" fillId="5" fontId="11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1" fillId="6" fontId="7" numFmtId="0" xfId="0" applyAlignment="1" applyBorder="1" applyFill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4" fillId="0" fontId="4" numFmtId="2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" fillId="0" fontId="13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Arial"/>
              </a:defRPr>
            </a:pPr>
            <a:r>
              <a:rPr b="1" i="1">
                <a:solidFill>
                  <a:srgbClr val="000000"/>
                </a:solidFill>
                <a:latin typeface="Arial"/>
              </a:rPr>
              <a:t>SALÁRIO PAGO versus FUNCIONÁRIO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1"/>
          <c:order val="1"/>
          <c:tx>
            <c:strRef>
              <c:f>salario!$A$1</c:f>
            </c:strRef>
          </c:tx>
          <c:val>
            <c:numRef>
              <c:f>salario!$A$2:$A$7</c:f>
              <c:numCache/>
            </c:numRef>
          </c:val>
        </c:ser>
        <c:ser>
          <c:idx val="2"/>
          <c:order val="2"/>
          <c:tx>
            <c:strRef>
              <c:f>salario!$B$1</c:f>
            </c:strRef>
          </c:tx>
          <c:val>
            <c:numRef>
              <c:f>salario!$B$2:$B$7</c:f>
              <c:numCache/>
            </c:numRef>
          </c:val>
        </c:ser>
        <c:ser>
          <c:idx val="3"/>
          <c:order val="3"/>
          <c:tx>
            <c:strRef>
              <c:f>salario!$F$1</c:f>
            </c:strRef>
          </c:tx>
          <c:val>
            <c:numRef>
              <c:f>salario!$F$2:$F$7</c:f>
              <c:numCache/>
            </c:numRef>
          </c:val>
        </c:ser>
        <c:axId val="162838999"/>
        <c:axId val="1856422210"/>
      </c:bar3DChart>
      <c:catAx>
        <c:axId val="162838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856422210"/>
      </c:catAx>
      <c:valAx>
        <c:axId val="1856422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628389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chemeClr val="accent6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13</xdr:row>
      <xdr:rowOff>57150</xdr:rowOff>
    </xdr:from>
    <xdr:ext cx="10782300" cy="34671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>
        <v>8.0</v>
      </c>
      <c r="C3" s="6">
        <v>7.0</v>
      </c>
      <c r="D3" s="6">
        <v>8.5</v>
      </c>
      <c r="E3" s="6">
        <v>9.0</v>
      </c>
      <c r="F3" s="7">
        <f t="shared" ref="F3:F9" si="1">SUM(B3:E3)</f>
        <v>32.5</v>
      </c>
      <c r="G3" s="8">
        <f>SUM(B3:E3)/4</f>
        <v>8.125</v>
      </c>
      <c r="H3" s="7" t="str">
        <f t="shared" ref="H3:H5" si="2">IF(G3&gt;=6,"aprovado","reprovado)")</f>
        <v>aprovado</v>
      </c>
    </row>
    <row r="4">
      <c r="A4" s="5" t="s">
        <v>10</v>
      </c>
      <c r="B4" s="6">
        <v>4.0</v>
      </c>
      <c r="C4" s="6">
        <v>7.0</v>
      </c>
      <c r="D4" s="6">
        <v>6.0</v>
      </c>
      <c r="E4" s="6">
        <v>7.0</v>
      </c>
      <c r="F4" s="7">
        <f t="shared" si="1"/>
        <v>24</v>
      </c>
      <c r="G4" s="8">
        <f t="shared" ref="G4:G9" si="3">AVERAGE(B4:E4)</f>
        <v>6</v>
      </c>
      <c r="H4" s="7" t="str">
        <f t="shared" si="2"/>
        <v>aprovado</v>
      </c>
    </row>
    <row r="5">
      <c r="A5" s="5" t="s">
        <v>11</v>
      </c>
      <c r="B5" s="6">
        <v>7.0</v>
      </c>
      <c r="C5" s="6">
        <v>7.5</v>
      </c>
      <c r="D5" s="6">
        <v>7.0</v>
      </c>
      <c r="E5" s="6">
        <v>8.0</v>
      </c>
      <c r="F5" s="7">
        <f t="shared" si="1"/>
        <v>29.5</v>
      </c>
      <c r="G5" s="8">
        <f t="shared" si="3"/>
        <v>7.375</v>
      </c>
      <c r="H5" s="7" t="str">
        <f t="shared" si="2"/>
        <v>aprovado</v>
      </c>
    </row>
    <row r="6">
      <c r="A6" s="5" t="s">
        <v>12</v>
      </c>
      <c r="B6" s="6">
        <v>5.0</v>
      </c>
      <c r="C6" s="6">
        <v>6.0</v>
      </c>
      <c r="D6" s="6">
        <v>5.0</v>
      </c>
      <c r="E6" s="6">
        <v>5.0</v>
      </c>
      <c r="F6" s="7">
        <f t="shared" si="1"/>
        <v>21</v>
      </c>
      <c r="G6" s="8">
        <f t="shared" si="3"/>
        <v>5.25</v>
      </c>
      <c r="H6" s="7" t="str">
        <f>IF(G6&gt;=6,"aprovado","reprovado")</f>
        <v>reprovado</v>
      </c>
    </row>
    <row r="7">
      <c r="A7" s="5" t="s">
        <v>13</v>
      </c>
      <c r="B7" s="6">
        <v>8.0</v>
      </c>
      <c r="C7" s="6">
        <v>8.5</v>
      </c>
      <c r="D7" s="6">
        <v>9.5</v>
      </c>
      <c r="E7" s="6">
        <v>7.0</v>
      </c>
      <c r="F7" s="7">
        <f t="shared" si="1"/>
        <v>33</v>
      </c>
      <c r="G7" s="8">
        <f t="shared" si="3"/>
        <v>8.25</v>
      </c>
      <c r="H7" s="7" t="str">
        <f>IF(G7&gt;=6,"aprovado","reprovado)")</f>
        <v>aprovado</v>
      </c>
    </row>
    <row r="8">
      <c r="A8" s="5" t="s">
        <v>14</v>
      </c>
      <c r="B8" s="6">
        <v>3.0</v>
      </c>
      <c r="C8" s="6">
        <v>4.0</v>
      </c>
      <c r="D8" s="6">
        <v>4.0</v>
      </c>
      <c r="E8" s="6">
        <v>4.0</v>
      </c>
      <c r="F8" s="7">
        <f t="shared" si="1"/>
        <v>15</v>
      </c>
      <c r="G8" s="8">
        <f t="shared" si="3"/>
        <v>3.75</v>
      </c>
      <c r="H8" s="7" t="str">
        <f>IF(G8&gt;=6,"aprovado","reprovado")</f>
        <v>reprovado</v>
      </c>
    </row>
    <row r="9">
      <c r="A9" s="5" t="s">
        <v>15</v>
      </c>
      <c r="B9" s="6">
        <v>8.0</v>
      </c>
      <c r="C9" s="6">
        <v>9.0</v>
      </c>
      <c r="D9" s="6">
        <v>8.0</v>
      </c>
      <c r="E9" s="6">
        <v>9.0</v>
      </c>
      <c r="F9" s="7">
        <f t="shared" si="1"/>
        <v>34</v>
      </c>
      <c r="G9" s="8">
        <f t="shared" si="3"/>
        <v>8.5</v>
      </c>
      <c r="H9" s="7" t="str">
        <f>IF(G9&gt;=6,"aprovado","reprovado)")</f>
        <v>aprovado</v>
      </c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75"/>
    <col customWidth="1" min="4" max="4" width="17.63"/>
    <col customWidth="1" min="5" max="5" width="18.25"/>
  </cols>
  <sheetData>
    <row r="1">
      <c r="A1" s="9" t="s">
        <v>16</v>
      </c>
      <c r="B1" s="3"/>
      <c r="C1" s="10" t="s">
        <v>17</v>
      </c>
      <c r="D1" s="10" t="s">
        <v>18</v>
      </c>
      <c r="E1" s="10" t="s">
        <v>19</v>
      </c>
      <c r="F1" s="10" t="s">
        <v>20</v>
      </c>
    </row>
    <row r="2">
      <c r="A2" s="11" t="s">
        <v>21</v>
      </c>
      <c r="B2" s="3"/>
      <c r="C2" s="12" t="s">
        <v>22</v>
      </c>
      <c r="D2" s="12">
        <v>20.0</v>
      </c>
      <c r="E2" s="12">
        <v>150.0</v>
      </c>
      <c r="F2" s="13">
        <f t="shared" ref="F2:F7" si="1">D2*E2</f>
        <v>3000</v>
      </c>
    </row>
    <row r="3">
      <c r="A3" s="11" t="s">
        <v>23</v>
      </c>
      <c r="B3" s="3"/>
      <c r="C3" s="12" t="s">
        <v>24</v>
      </c>
      <c r="D3" s="12">
        <v>15.0</v>
      </c>
      <c r="E3" s="12">
        <v>180.0</v>
      </c>
      <c r="F3" s="13">
        <f t="shared" si="1"/>
        <v>2700</v>
      </c>
    </row>
    <row r="4">
      <c r="A4" s="11" t="s">
        <v>25</v>
      </c>
      <c r="B4" s="3"/>
      <c r="C4" s="12" t="s">
        <v>26</v>
      </c>
      <c r="D4" s="12">
        <v>17.0</v>
      </c>
      <c r="E4" s="12">
        <v>100.0</v>
      </c>
      <c r="F4" s="13">
        <f t="shared" si="1"/>
        <v>1700</v>
      </c>
    </row>
    <row r="5">
      <c r="A5" s="11" t="s">
        <v>27</v>
      </c>
      <c r="B5" s="3"/>
      <c r="C5" s="14" t="s">
        <v>24</v>
      </c>
      <c r="D5" s="15">
        <v>15.0</v>
      </c>
      <c r="E5" s="12">
        <v>100.0</v>
      </c>
      <c r="F5" s="13">
        <f t="shared" si="1"/>
        <v>1500</v>
      </c>
    </row>
    <row r="6">
      <c r="A6" s="11" t="s">
        <v>28</v>
      </c>
      <c r="B6" s="3"/>
      <c r="C6" s="14" t="s">
        <v>22</v>
      </c>
      <c r="D6" s="15">
        <v>20.0</v>
      </c>
      <c r="E6" s="12">
        <v>120.0</v>
      </c>
      <c r="F6" s="13">
        <f t="shared" si="1"/>
        <v>2400</v>
      </c>
    </row>
    <row r="7">
      <c r="A7" s="11" t="s">
        <v>29</v>
      </c>
      <c r="B7" s="3"/>
      <c r="C7" s="12" t="s">
        <v>30</v>
      </c>
      <c r="D7" s="12">
        <v>35.0</v>
      </c>
      <c r="E7" s="12">
        <v>120.0</v>
      </c>
      <c r="F7" s="13">
        <f t="shared" si="1"/>
        <v>4200</v>
      </c>
    </row>
    <row r="8">
      <c r="F8" s="16"/>
    </row>
    <row r="9">
      <c r="F9" s="16"/>
    </row>
    <row r="10">
      <c r="A10" s="11" t="s">
        <v>31</v>
      </c>
      <c r="B10" s="2"/>
      <c r="C10" s="3"/>
      <c r="D10" s="7"/>
      <c r="E10" s="7">
        <f t="shared" ref="E10:F10" si="2">SUM(E2:E7)</f>
        <v>770</v>
      </c>
      <c r="F10" s="13">
        <f t="shared" si="2"/>
        <v>15500</v>
      </c>
    </row>
    <row r="11">
      <c r="A11" s="11" t="s">
        <v>32</v>
      </c>
      <c r="B11" s="2"/>
      <c r="C11" s="3"/>
      <c r="D11" s="7"/>
      <c r="E11" s="17">
        <f t="shared" ref="E11:F11" si="3">AVERAGE(E2:E7)</f>
        <v>128.3333333</v>
      </c>
      <c r="F11" s="13">
        <f t="shared" si="3"/>
        <v>2583.333333</v>
      </c>
    </row>
    <row r="12">
      <c r="A12" s="11" t="s">
        <v>33</v>
      </c>
      <c r="B12" s="2"/>
      <c r="C12" s="2"/>
      <c r="D12" s="2"/>
      <c r="E12" s="3"/>
      <c r="F12" s="18">
        <f>MAX(F2:F7)</f>
        <v>4200</v>
      </c>
    </row>
    <row r="13">
      <c r="A13" s="11" t="s">
        <v>34</v>
      </c>
      <c r="B13" s="2"/>
      <c r="C13" s="2"/>
      <c r="D13" s="2"/>
      <c r="E13" s="3"/>
      <c r="F13" s="18">
        <f>MIN(F2:F7)</f>
        <v>1500</v>
      </c>
    </row>
    <row r="14">
      <c r="F14" s="16"/>
    </row>
  </sheetData>
  <mergeCells count="11">
    <mergeCell ref="A10:C10"/>
    <mergeCell ref="A11:C11"/>
    <mergeCell ref="A12:E12"/>
    <mergeCell ref="A13:E13"/>
    <mergeCell ref="A1:B1"/>
    <mergeCell ref="A2:B2"/>
    <mergeCell ref="A3:B3"/>
    <mergeCell ref="A4:B4"/>
    <mergeCell ref="A5:B5"/>
    <mergeCell ref="A6:B6"/>
    <mergeCell ref="A7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9" t="s">
        <v>35</v>
      </c>
      <c r="B1" s="2"/>
      <c r="C1" s="2"/>
      <c r="D1" s="2"/>
      <c r="E1" s="2"/>
      <c r="F1" s="2"/>
      <c r="G1" s="3"/>
    </row>
    <row r="2">
      <c r="A2" s="20" t="s">
        <v>36</v>
      </c>
      <c r="B2" s="20" t="s">
        <v>37</v>
      </c>
      <c r="C2" s="20" t="s">
        <v>38</v>
      </c>
      <c r="D2" s="20" t="s">
        <v>39</v>
      </c>
      <c r="E2" s="20" t="s">
        <v>40</v>
      </c>
      <c r="F2" s="20" t="s">
        <v>41</v>
      </c>
      <c r="G2" s="21" t="s">
        <v>42</v>
      </c>
    </row>
    <row r="3">
      <c r="A3" s="12" t="s">
        <v>43</v>
      </c>
      <c r="B3" s="12">
        <v>7.0</v>
      </c>
      <c r="C3" s="12">
        <v>6.0</v>
      </c>
      <c r="D3" s="12">
        <v>5.0</v>
      </c>
      <c r="E3" s="7">
        <f t="shared" ref="E3:E7" si="1">AVERAGE(B3:D3)</f>
        <v>6</v>
      </c>
      <c r="F3" s="22" t="str">
        <f t="shared" ref="F3:F7" si="2">IF(E3&gt;=6,"aprovado","reprovado")</f>
        <v>aprovado</v>
      </c>
      <c r="G3" s="22" t="str">
        <f t="shared" ref="G3:G7" si="3">IF(E3&gt;=6,"aprovado",IF(E3&gt;=4,"exame","reprovado"))</f>
        <v>aprovado</v>
      </c>
    </row>
    <row r="4">
      <c r="A4" s="12" t="s">
        <v>44</v>
      </c>
      <c r="B4" s="12">
        <v>10.0</v>
      </c>
      <c r="C4" s="12">
        <v>8.0</v>
      </c>
      <c r="D4" s="12">
        <v>9.0</v>
      </c>
      <c r="E4" s="7">
        <f t="shared" si="1"/>
        <v>9</v>
      </c>
      <c r="F4" s="22" t="str">
        <f t="shared" si="2"/>
        <v>aprovado</v>
      </c>
      <c r="G4" s="22" t="str">
        <f t="shared" si="3"/>
        <v>aprovado</v>
      </c>
    </row>
    <row r="5">
      <c r="A5" s="12" t="s">
        <v>45</v>
      </c>
      <c r="B5" s="12">
        <v>10.0</v>
      </c>
      <c r="C5" s="12">
        <v>9.5</v>
      </c>
      <c r="D5" s="12">
        <v>10.0</v>
      </c>
      <c r="E5" s="8">
        <f t="shared" si="1"/>
        <v>9.833333333</v>
      </c>
      <c r="F5" s="22" t="str">
        <f t="shared" si="2"/>
        <v>aprovado</v>
      </c>
      <c r="G5" s="22" t="str">
        <f t="shared" si="3"/>
        <v>aprovado</v>
      </c>
    </row>
    <row r="6">
      <c r="A6" s="12" t="s">
        <v>46</v>
      </c>
      <c r="B6" s="12">
        <v>4.0</v>
      </c>
      <c r="C6" s="12">
        <v>5.0</v>
      </c>
      <c r="D6" s="12">
        <v>3.0</v>
      </c>
      <c r="E6" s="7">
        <f t="shared" si="1"/>
        <v>4</v>
      </c>
      <c r="F6" s="22" t="str">
        <f t="shared" si="2"/>
        <v>reprovado</v>
      </c>
      <c r="G6" s="22" t="str">
        <f t="shared" si="3"/>
        <v>exame</v>
      </c>
    </row>
    <row r="7">
      <c r="A7" s="12" t="s">
        <v>47</v>
      </c>
      <c r="B7" s="12">
        <v>8.0</v>
      </c>
      <c r="C7" s="12">
        <v>6.0</v>
      </c>
      <c r="D7" s="12">
        <v>9.0</v>
      </c>
      <c r="E7" s="8">
        <f t="shared" si="1"/>
        <v>7.666666667</v>
      </c>
      <c r="F7" s="22" t="str">
        <f t="shared" si="2"/>
        <v>aprovado</v>
      </c>
      <c r="G7" s="22" t="str">
        <f t="shared" si="3"/>
        <v>aprovado</v>
      </c>
    </row>
    <row r="8">
      <c r="F8" s="23"/>
      <c r="G8" s="23"/>
    </row>
    <row r="9">
      <c r="F9" s="23"/>
    </row>
    <row r="10">
      <c r="F10" s="23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48</v>
      </c>
      <c r="B1" s="2"/>
      <c r="C1" s="3"/>
      <c r="D1" s="7"/>
      <c r="E1" s="7"/>
      <c r="F1" s="7"/>
      <c r="G1" s="7"/>
    </row>
    <row r="2">
      <c r="A2" s="11" t="s">
        <v>49</v>
      </c>
      <c r="B2" s="2"/>
      <c r="C2" s="3"/>
      <c r="D2" s="12">
        <v>19084.0</v>
      </c>
      <c r="E2" s="7"/>
      <c r="F2" s="7"/>
      <c r="G2" s="7"/>
    </row>
    <row r="3">
      <c r="A3" s="11" t="s">
        <v>50</v>
      </c>
      <c r="B3" s="2"/>
      <c r="C3" s="2"/>
      <c r="D3" s="3"/>
      <c r="E3" s="24" t="s">
        <v>51</v>
      </c>
      <c r="F3" s="3"/>
      <c r="G3" s="7"/>
    </row>
    <row r="4">
      <c r="A4" s="11" t="s">
        <v>52</v>
      </c>
      <c r="B4" s="2"/>
      <c r="C4" s="3"/>
      <c r="D4" s="12">
        <v>14369.0</v>
      </c>
      <c r="E4" s="25">
        <f t="shared" ref="E4:E7" si="1">(D4 * 100) / D$7</f>
        <v>36.95730453</v>
      </c>
      <c r="F4" s="3"/>
      <c r="G4" s="7"/>
    </row>
    <row r="5">
      <c r="A5" s="11" t="s">
        <v>53</v>
      </c>
      <c r="B5" s="2"/>
      <c r="C5" s="3"/>
      <c r="D5" s="12">
        <v>15557.0</v>
      </c>
      <c r="E5" s="25">
        <f t="shared" si="1"/>
        <v>40.01286008</v>
      </c>
      <c r="F5" s="3"/>
      <c r="G5" s="7"/>
    </row>
    <row r="6">
      <c r="A6" s="11" t="s">
        <v>54</v>
      </c>
      <c r="B6" s="2"/>
      <c r="C6" s="3"/>
      <c r="D6" s="12">
        <v>8954.0</v>
      </c>
      <c r="E6" s="25">
        <f t="shared" si="1"/>
        <v>23.02983539</v>
      </c>
      <c r="F6" s="3"/>
      <c r="G6" s="7"/>
    </row>
    <row r="7">
      <c r="A7" s="26" t="s">
        <v>55</v>
      </c>
      <c r="B7" s="2"/>
      <c r="C7" s="3"/>
      <c r="D7" s="27">
        <f>SUM(D4:D6)</f>
        <v>38880</v>
      </c>
      <c r="E7" s="25">
        <f t="shared" si="1"/>
        <v>100</v>
      </c>
      <c r="F7" s="3"/>
      <c r="G7" s="7"/>
    </row>
    <row r="8">
      <c r="A8" s="25"/>
      <c r="B8" s="2"/>
      <c r="C8" s="2"/>
      <c r="D8" s="3"/>
      <c r="E8" s="25"/>
      <c r="F8" s="3"/>
      <c r="G8" s="7"/>
    </row>
    <row r="9">
      <c r="A9" s="11" t="s">
        <v>56</v>
      </c>
      <c r="B9" s="2"/>
      <c r="C9" s="3"/>
      <c r="D9" s="12">
        <v>51770.0</v>
      </c>
      <c r="E9" s="25">
        <f t="shared" ref="E9:E10" si="2">(D9 * 100) / D$7</f>
        <v>133.1532922</v>
      </c>
      <c r="F9" s="3"/>
      <c r="G9" s="7"/>
    </row>
    <row r="10">
      <c r="A10" s="11" t="s">
        <v>57</v>
      </c>
      <c r="B10" s="2"/>
      <c r="C10" s="3"/>
      <c r="D10" s="12">
        <v>46194.0</v>
      </c>
      <c r="E10" s="25">
        <f t="shared" si="2"/>
        <v>118.8117284</v>
      </c>
      <c r="F10" s="3"/>
      <c r="G10" s="7"/>
    </row>
    <row r="11">
      <c r="A11" s="25"/>
      <c r="B11" s="2"/>
      <c r="C11" s="3"/>
      <c r="D11" s="7"/>
      <c r="E11" s="25"/>
      <c r="F11" s="3"/>
      <c r="G11" s="7"/>
    </row>
    <row r="12">
      <c r="A12" s="11" t="s">
        <v>58</v>
      </c>
      <c r="B12" s="2"/>
      <c r="C12" s="3"/>
      <c r="D12" s="12">
        <v>97964.0</v>
      </c>
      <c r="E12" s="25">
        <f>(D12 * 100) / D$7</f>
        <v>251.9650206</v>
      </c>
      <c r="F12" s="3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</sheetData>
  <mergeCells count="22">
    <mergeCell ref="A5:C5"/>
    <mergeCell ref="A6:C6"/>
    <mergeCell ref="A7:C7"/>
    <mergeCell ref="A8:D8"/>
    <mergeCell ref="A9:C9"/>
    <mergeCell ref="A10:C10"/>
    <mergeCell ref="A11:C11"/>
    <mergeCell ref="A12:C12"/>
    <mergeCell ref="E6:F6"/>
    <mergeCell ref="E7:F7"/>
    <mergeCell ref="E8:F8"/>
    <mergeCell ref="E9:F9"/>
    <mergeCell ref="E10:F10"/>
    <mergeCell ref="E11:F11"/>
    <mergeCell ref="E12:F12"/>
    <mergeCell ref="A1:C1"/>
    <mergeCell ref="A2:C2"/>
    <mergeCell ref="A3:D3"/>
    <mergeCell ref="E3:F3"/>
    <mergeCell ref="A4:C4"/>
    <mergeCell ref="E4:F4"/>
    <mergeCell ref="E5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16.63"/>
  </cols>
  <sheetData>
    <row r="1">
      <c r="A1" s="28" t="s">
        <v>59</v>
      </c>
      <c r="B1" s="3"/>
      <c r="C1" s="28">
        <v>6500.0</v>
      </c>
      <c r="D1" s="3"/>
    </row>
    <row r="2">
      <c r="A2" s="29" t="s">
        <v>60</v>
      </c>
      <c r="B2" s="2"/>
      <c r="C2" s="2"/>
      <c r="D2" s="3"/>
    </row>
    <row r="3">
      <c r="A3" s="30" t="s">
        <v>61</v>
      </c>
      <c r="B3" s="3"/>
      <c r="C3" s="31" t="s">
        <v>62</v>
      </c>
      <c r="D3" s="31" t="s">
        <v>63</v>
      </c>
    </row>
    <row r="4">
      <c r="A4" s="32" t="s">
        <v>64</v>
      </c>
      <c r="B4" s="2"/>
      <c r="C4" s="2"/>
      <c r="D4" s="3"/>
    </row>
    <row r="5">
      <c r="A5" s="33" t="s">
        <v>65</v>
      </c>
      <c r="B5" s="3"/>
      <c r="C5" s="31" t="s">
        <v>66</v>
      </c>
      <c r="D5" s="34">
        <v>100.0</v>
      </c>
    </row>
    <row r="6">
      <c r="A6" s="33" t="s">
        <v>67</v>
      </c>
      <c r="B6" s="3"/>
      <c r="C6" s="31" t="s">
        <v>68</v>
      </c>
      <c r="D6" s="34">
        <v>150.0</v>
      </c>
    </row>
    <row r="7">
      <c r="A7" s="33" t="s">
        <v>69</v>
      </c>
      <c r="B7" s="3"/>
      <c r="C7" s="31" t="s">
        <v>70</v>
      </c>
      <c r="D7" s="34">
        <v>300.0</v>
      </c>
    </row>
    <row r="8">
      <c r="A8" s="33" t="s">
        <v>69</v>
      </c>
      <c r="B8" s="3"/>
      <c r="C8" s="31" t="s">
        <v>71</v>
      </c>
      <c r="D8" s="34">
        <v>500.0</v>
      </c>
    </row>
    <row r="9">
      <c r="A9" s="33" t="s">
        <v>72</v>
      </c>
      <c r="B9" s="3"/>
      <c r="C9" s="31" t="s">
        <v>73</v>
      </c>
      <c r="D9" s="34">
        <v>100.0</v>
      </c>
    </row>
    <row r="10">
      <c r="A10" s="33" t="s">
        <v>74</v>
      </c>
      <c r="B10" s="3"/>
      <c r="C10" s="31" t="s">
        <v>75</v>
      </c>
      <c r="D10" s="34">
        <v>1000.0</v>
      </c>
    </row>
    <row r="11">
      <c r="A11" s="33" t="s">
        <v>76</v>
      </c>
      <c r="B11" s="3"/>
      <c r="C11" s="31" t="s">
        <v>77</v>
      </c>
      <c r="D11" s="34">
        <v>650.0</v>
      </c>
    </row>
    <row r="12">
      <c r="A12" s="33" t="s">
        <v>78</v>
      </c>
      <c r="B12" s="3"/>
      <c r="C12" s="31" t="s">
        <v>79</v>
      </c>
      <c r="D12" s="34">
        <v>500.0</v>
      </c>
    </row>
    <row r="13">
      <c r="A13" s="35" t="s">
        <v>80</v>
      </c>
      <c r="D13" s="17">
        <f>SUM(D5:D12)</f>
        <v>3300</v>
      </c>
    </row>
    <row r="14">
      <c r="A14" s="32" t="s">
        <v>81</v>
      </c>
      <c r="B14" s="2"/>
      <c r="C14" s="2"/>
      <c r="D14" s="3"/>
    </row>
    <row r="15">
      <c r="A15" s="33" t="s">
        <v>69</v>
      </c>
      <c r="B15" s="3"/>
      <c r="C15" s="31" t="s">
        <v>82</v>
      </c>
      <c r="D15" s="34">
        <v>50.0</v>
      </c>
    </row>
    <row r="16">
      <c r="A16" s="33" t="s">
        <v>69</v>
      </c>
      <c r="B16" s="3"/>
      <c r="C16" s="31" t="s">
        <v>83</v>
      </c>
      <c r="D16" s="34">
        <v>400.0</v>
      </c>
    </row>
    <row r="17">
      <c r="A17" s="33" t="s">
        <v>69</v>
      </c>
      <c r="B17" s="3"/>
      <c r="C17" s="31" t="s">
        <v>84</v>
      </c>
      <c r="D17" s="34">
        <v>200.0</v>
      </c>
    </row>
    <row r="18">
      <c r="A18" s="35" t="s">
        <v>85</v>
      </c>
      <c r="D18" s="17">
        <f>SUM(D15:D17)</f>
        <v>650</v>
      </c>
    </row>
    <row r="19">
      <c r="A19" s="32" t="s">
        <v>86</v>
      </c>
      <c r="B19" s="2"/>
      <c r="C19" s="2"/>
      <c r="D19" s="3"/>
    </row>
    <row r="20">
      <c r="A20" s="33" t="s">
        <v>69</v>
      </c>
      <c r="B20" s="3"/>
      <c r="C20" s="31" t="s">
        <v>87</v>
      </c>
      <c r="D20" s="34">
        <v>300.0</v>
      </c>
    </row>
    <row r="21">
      <c r="A21" s="33" t="s">
        <v>69</v>
      </c>
      <c r="B21" s="3"/>
      <c r="C21" s="31" t="s">
        <v>88</v>
      </c>
      <c r="D21" s="34">
        <v>200.0</v>
      </c>
    </row>
    <row r="22">
      <c r="A22" s="33" t="s">
        <v>89</v>
      </c>
      <c r="B22" s="3"/>
      <c r="C22" s="31" t="s">
        <v>90</v>
      </c>
      <c r="D22" s="34">
        <v>350.0</v>
      </c>
    </row>
    <row r="23">
      <c r="A23" s="33" t="s">
        <v>91</v>
      </c>
      <c r="B23" s="3"/>
      <c r="C23" s="31" t="s">
        <v>92</v>
      </c>
      <c r="D23" s="34">
        <v>100.0</v>
      </c>
    </row>
    <row r="24">
      <c r="A24" s="36" t="s">
        <v>93</v>
      </c>
      <c r="B24" s="2"/>
      <c r="C24" s="3"/>
      <c r="D24" s="17">
        <f>SUM(D20:D23)</f>
        <v>950</v>
      </c>
    </row>
    <row r="25">
      <c r="A25" s="37" t="s">
        <v>94</v>
      </c>
      <c r="B25" s="2"/>
      <c r="C25" s="3"/>
      <c r="D25" s="17">
        <f>SUM(D13 + D18 + D24)</f>
        <v>4900</v>
      </c>
    </row>
    <row r="26">
      <c r="A26" s="37" t="s">
        <v>95</v>
      </c>
      <c r="B26" s="2"/>
      <c r="C26" s="3"/>
      <c r="D26" s="17">
        <f>(C1 - D25)</f>
        <v>1600</v>
      </c>
    </row>
  </sheetData>
  <mergeCells count="27">
    <mergeCell ref="A1:B1"/>
    <mergeCell ref="C1:D1"/>
    <mergeCell ref="A2:D2"/>
    <mergeCell ref="A3:B3"/>
    <mergeCell ref="A4:D4"/>
    <mergeCell ref="A5:B5"/>
    <mergeCell ref="A6:B6"/>
    <mergeCell ref="A7:B7"/>
    <mergeCell ref="A8:B8"/>
    <mergeCell ref="A9:B9"/>
    <mergeCell ref="A10:B10"/>
    <mergeCell ref="A11:B11"/>
    <mergeCell ref="A12:B12"/>
    <mergeCell ref="A13:C13"/>
    <mergeCell ref="A21:B21"/>
    <mergeCell ref="A22:B22"/>
    <mergeCell ref="A23:B23"/>
    <mergeCell ref="A24:C24"/>
    <mergeCell ref="A25:C25"/>
    <mergeCell ref="A26:C26"/>
    <mergeCell ref="A14:D14"/>
    <mergeCell ref="A15:B15"/>
    <mergeCell ref="A16:B16"/>
    <mergeCell ref="A17:B17"/>
    <mergeCell ref="A18:C18"/>
    <mergeCell ref="A19:D19"/>
    <mergeCell ref="A20:B20"/>
  </mergeCells>
  <drawing r:id="rId1"/>
</worksheet>
</file>