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  <sheet name="Planilha2" sheetId="2" state="visible" r:id="rId3"/>
    <sheet name="Planilh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<sst xmlns="http://schemas.openxmlformats.org/spreadsheetml/2006/main" count="121" uniqueCount="38">
  <si>
    <t xml:space="preserve">T</t>
  </si>
  <si>
    <t xml:space="preserve">Status</t>
  </si>
  <si>
    <t xml:space="preserve">Voo</t>
  </si>
  <si>
    <t xml:space="preserve">Dist</t>
  </si>
  <si>
    <t xml:space="preserve">VEL</t>
  </si>
  <si>
    <t xml:space="preserve">X</t>
  </si>
  <si>
    <t xml:space="preserve">Y</t>
  </si>
  <si>
    <t xml:space="preserve">Z</t>
  </si>
  <si>
    <t xml:space="preserve">P</t>
  </si>
  <si>
    <t xml:space="preserve">S</t>
  </si>
  <si>
    <t xml:space="preserve">D</t>
  </si>
  <si>
    <t xml:space="preserve">Parâmetros gerais</t>
  </si>
  <si>
    <t xml:space="preserve">DeltaT</t>
  </si>
  <si>
    <t xml:space="preserve">segundos</t>
  </si>
  <si>
    <t xml:space="preserve">Velocidade</t>
  </si>
  <si>
    <t xml:space="preserve">Alfa</t>
  </si>
  <si>
    <t xml:space="preserve">Beta</t>
  </si>
  <si>
    <t xml:space="preserve">LA 2203</t>
  </si>
  <si>
    <t xml:space="preserve">d</t>
  </si>
  <si>
    <t xml:space="preserve">GZ 0331</t>
  </si>
  <si>
    <t xml:space="preserve">AZ 0032</t>
  </si>
  <si>
    <t xml:space="preserve">AZ 0157</t>
  </si>
  <si>
    <t xml:space="preserve">p</t>
  </si>
  <si>
    <t xml:space="preserve">GZ 0667</t>
  </si>
  <si>
    <t xml:space="preserve">distância f</t>
  </si>
  <si>
    <t xml:space="preserve">metros</t>
  </si>
  <si>
    <t xml:space="preserve">Distância do observador F</t>
  </si>
  <si>
    <t xml:space="preserve">DestaD</t>
  </si>
  <si>
    <t xml:space="preserve">Varredura 1</t>
  </si>
  <si>
    <t xml:space="preserve">voo</t>
  </si>
  <si>
    <t xml:space="preserve">veloc</t>
  </si>
  <si>
    <t xml:space="preserve">X´</t>
  </si>
  <si>
    <t xml:space="preserve">Y´</t>
  </si>
  <si>
    <t xml:space="preserve">Varredura 2</t>
  </si>
  <si>
    <t xml:space="preserve">Varredura 3</t>
  </si>
  <si>
    <t xml:space="preserve">Varredura 4</t>
  </si>
  <si>
    <t xml:space="preserve">Varredura 5</t>
  </si>
  <si>
    <t xml:space="preserve">Varredura 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</si>
</sst>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Varredura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Planilha3!$A$8</c:f>
              <c:strCache>
                <c:ptCount val="1"/>
                <c:pt idx="0">
                  <c:v>Varredura 1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Planilha3!$C$10:$C$14</c:f>
              <c:numCache>
                <c:formatCode>General</c:formatCode>
                <c:ptCount val="5"/>
                <c:pt idx="0">
                  <c:v>-577.350269189626</c:v>
                </c:pt>
                <c:pt idx="1">
                  <c:v>-173.64817766693</c:v>
                </c:pt>
                <c:pt idx="2">
                  <c:v>-375.877048314363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Planilha3!$D$10:$D$14</c:f>
              <c:numCache>
                <c:formatCode>General</c:formatCode>
                <c:ptCount val="5"/>
                <c:pt idx="0">
                  <c:v>333.333333333333</c:v>
                </c:pt>
                <c:pt idx="1">
                  <c:v>984.807753012208</c:v>
                </c:pt>
                <c:pt idx="2">
                  <c:v>-136.808057330267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axId val="42939693"/>
        <c:axId val="40455604"/>
      </c:scatterChart>
      <c:valAx>
        <c:axId val="42939693"/>
        <c:scaling>
          <c:orientation val="minMax"/>
          <c:max val="2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455604"/>
        <c:crosses val="autoZero"/>
        <c:crossBetween val="midCat"/>
      </c:valAx>
      <c:valAx>
        <c:axId val="40455604"/>
        <c:scaling>
          <c:orientation val="minMax"/>
          <c:max val="2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93969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Varredura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Planilha3!$A$15</c:f>
              <c:strCache>
                <c:ptCount val="1"/>
                <c:pt idx="0">
                  <c:v>Varredura 2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Planilha3!$C$16:$C$20</c:f>
              <c:numCache>
                <c:formatCode>General</c:formatCode>
                <c:ptCount val="5"/>
                <c:pt idx="0">
                  <c:v>-517.365825637457</c:v>
                </c:pt>
                <c:pt idx="1">
                  <c:v>-154.818857197022</c:v>
                </c:pt>
                <c:pt idx="2">
                  <c:v>-331.656219100909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Planilha3!$D$16:$D$20</c:f>
              <c:numCache>
                <c:formatCode>General</c:formatCode>
                <c:ptCount val="5"/>
                <c:pt idx="0">
                  <c:v>298.701298701299</c:v>
                </c:pt>
                <c:pt idx="1">
                  <c:v>878.021370155463</c:v>
                </c:pt>
                <c:pt idx="2">
                  <c:v>-120.712991762001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axId val="9233661"/>
        <c:axId val="18355893"/>
      </c:scatterChart>
      <c:valAx>
        <c:axId val="9233661"/>
        <c:scaling>
          <c:orientation val="minMax"/>
          <c:max val="200"/>
          <c:min val="-15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355893"/>
        <c:crosses val="autoZero"/>
        <c:crossBetween val="midCat"/>
      </c:valAx>
      <c:valAx>
        <c:axId val="18355893"/>
        <c:scaling>
          <c:orientation val="minMax"/>
          <c:max val="2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3366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Varredura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760705289673"/>
          <c:y val="0.220423183072677"/>
          <c:w val="0.737335572348167"/>
          <c:h val="0.629438822447102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Planilha3!$A$21</c:f>
              <c:strCache>
                <c:ptCount val="1"/>
                <c:pt idx="0">
                  <c:v>Varredura 3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Planilha3!$C$22:$C$26</c:f>
              <c:numCache>
                <c:formatCode>General</c:formatCode>
                <c:ptCount val="5"/>
                <c:pt idx="0">
                  <c:v>-460.418569100588</c:v>
                </c:pt>
                <c:pt idx="1">
                  <c:v>-137.30321024827</c:v>
                </c:pt>
                <c:pt idx="2">
                  <c:v>-289.136191011049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Planilha3!$D$22:$D$26</c:f>
              <c:numCache>
                <c:formatCode>General</c:formatCode>
                <c:ptCount val="5"/>
                <c:pt idx="0">
                  <c:v>265.822784810127</c:v>
                </c:pt>
                <c:pt idx="1">
                  <c:v>778.685200056164</c:v>
                </c:pt>
                <c:pt idx="2">
                  <c:v>-105.236967177129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axId val="69058494"/>
        <c:axId val="69372113"/>
      </c:scatterChart>
      <c:valAx>
        <c:axId val="69058494"/>
        <c:scaling>
          <c:orientation val="minMax"/>
          <c:max val="500"/>
          <c:min val="-15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372113"/>
        <c:crosses val="autoZero"/>
        <c:crossBetween val="midCat"/>
      </c:valAx>
      <c:valAx>
        <c:axId val="69372113"/>
        <c:scaling>
          <c:orientation val="minMax"/>
          <c:max val="2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05849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Varredura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Planilha3!$A$27</c:f>
              <c:strCache>
                <c:ptCount val="1"/>
                <c:pt idx="0">
                  <c:v>Varredura 4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Planilha3!$C$28:$C$32</c:f>
              <c:numCache>
                <c:formatCode>General</c:formatCode>
                <c:ptCount val="5"/>
                <c:pt idx="0">
                  <c:v>-406.28352276307</c:v>
                </c:pt>
                <c:pt idx="1">
                  <c:v>-120.968393430895</c:v>
                </c:pt>
                <c:pt idx="2">
                  <c:v>-248.22069228307</c:v>
                </c:pt>
                <c:pt idx="3">
                  <c:v>29.356793348625</c:v>
                </c:pt>
                <c:pt idx="4">
                  <c:v>0</c:v>
                </c:pt>
              </c:numCache>
            </c:numRef>
          </c:xVal>
          <c:yVal>
            <c:numRef>
              <c:f>Planilha3!$D$28:$D$32</c:f>
              <c:numCache>
                <c:formatCode>General</c:formatCode>
                <c:ptCount val="5"/>
                <c:pt idx="0">
                  <c:v>234.567901234568</c:v>
                </c:pt>
                <c:pt idx="1">
                  <c:v>686.045850412999</c:v>
                </c:pt>
                <c:pt idx="2">
                  <c:v>-90.344943519988</c:v>
                </c:pt>
                <c:pt idx="3">
                  <c:v>16.9491525423729</c:v>
                </c:pt>
                <c:pt idx="4">
                  <c:v>0</c:v>
                </c:pt>
              </c:numCache>
            </c:numRef>
          </c:yVal>
          <c:smooth val="0"/>
        </c:ser>
        <c:axId val="23816802"/>
        <c:axId val="84460262"/>
      </c:scatterChart>
      <c:valAx>
        <c:axId val="23816802"/>
        <c:scaling>
          <c:orientation val="minMax"/>
          <c:min val="-15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460262"/>
        <c:crosses val="autoZero"/>
        <c:crossBetween val="midCat"/>
      </c:valAx>
      <c:valAx>
        <c:axId val="84460262"/>
        <c:scaling>
          <c:orientation val="minMax"/>
          <c:max val="2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81680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Varredura 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Planilha3!$A$33</c:f>
              <c:strCache>
                <c:ptCount val="1"/>
                <c:pt idx="0">
                  <c:v>Varredura 5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Planilha3!$C$34:$C$38</c:f>
              <c:numCache>
                <c:formatCode>General</c:formatCode>
                <c:ptCount val="5"/>
                <c:pt idx="0">
                  <c:v>-354.757394321336</c:v>
                </c:pt>
                <c:pt idx="1">
                  <c:v>-105.698890753784</c:v>
                </c:pt>
                <c:pt idx="2">
                  <c:v>-208.820582396869</c:v>
                </c:pt>
                <c:pt idx="3">
                  <c:v>59.7258899161682</c:v>
                </c:pt>
                <c:pt idx="4">
                  <c:v>16.9491525423729</c:v>
                </c:pt>
              </c:numCache>
            </c:numRef>
          </c:xVal>
          <c:yVal>
            <c:numRef>
              <c:f>Planilha3!$D$34:$D$38</c:f>
              <c:numCache>
                <c:formatCode>General</c:formatCode>
                <c:ptCount val="5"/>
                <c:pt idx="0">
                  <c:v>204.819277108434</c:v>
                </c:pt>
                <c:pt idx="1">
                  <c:v>599.448197485692</c:v>
                </c:pt>
                <c:pt idx="2">
                  <c:v>-76.004476294593</c:v>
                </c:pt>
                <c:pt idx="3">
                  <c:v>34.4827586206897</c:v>
                </c:pt>
                <c:pt idx="4">
                  <c:v>29.356793348625</c:v>
                </c:pt>
              </c:numCache>
            </c:numRef>
          </c:yVal>
          <c:smooth val="0"/>
        </c:ser>
        <c:axId val="65602776"/>
        <c:axId val="57017327"/>
      </c:scatterChart>
      <c:valAx>
        <c:axId val="65602776"/>
        <c:scaling>
          <c:orientation val="minMax"/>
          <c:min val="-15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017327"/>
        <c:crosses val="autoZero"/>
        <c:crossBetween val="midCat"/>
      </c:valAx>
      <c:valAx>
        <c:axId val="57017327"/>
        <c:scaling>
          <c:orientation val="minMax"/>
          <c:max val="2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60277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Varredura 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Planilha3!$A$39</c:f>
              <c:strCache>
                <c:ptCount val="1"/>
                <c:pt idx="0">
                  <c:v>Varredura 6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0.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Planilha3!$C$40:$C$44</c:f>
              <c:numCache>
                <c:formatCode>General</c:formatCode>
                <c:ptCount val="5"/>
                <c:pt idx="0">
                  <c:v>-305.656024865096</c:v>
                </c:pt>
                <c:pt idx="1">
                  <c:v>-91.393777719437</c:v>
                </c:pt>
                <c:pt idx="2">
                  <c:v>-170.853203779256</c:v>
                </c:pt>
                <c:pt idx="3">
                  <c:v>91.1605688194146</c:v>
                </c:pt>
                <c:pt idx="4">
                  <c:v>36.2694300518135</c:v>
                </c:pt>
              </c:numCache>
            </c:numRef>
          </c:xVal>
          <c:yVal>
            <c:numRef>
              <c:f>Planilha3!$D$40:$D$44</c:f>
              <c:numCache>
                <c:formatCode>General</c:formatCode>
                <c:ptCount val="5"/>
                <c:pt idx="0">
                  <c:v>176.470588235294</c:v>
                </c:pt>
                <c:pt idx="1">
                  <c:v>518.319870006425</c:v>
                </c:pt>
                <c:pt idx="2">
                  <c:v>-62.185480604667</c:v>
                </c:pt>
                <c:pt idx="3">
                  <c:v>52.6315789473684</c:v>
                </c:pt>
                <c:pt idx="4">
                  <c:v>62.8204956113064</c:v>
                </c:pt>
              </c:numCache>
            </c:numRef>
          </c:yVal>
          <c:smooth val="0"/>
        </c:ser>
        <c:axId val="87405693"/>
        <c:axId val="27193724"/>
      </c:scatterChart>
      <c:valAx>
        <c:axId val="87405693"/>
        <c:scaling>
          <c:orientation val="minMax"/>
          <c:min val="-15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193724"/>
        <c:crosses val="autoZero"/>
        <c:crossBetween val="midCat"/>
      </c:valAx>
      <c:valAx>
        <c:axId val="27193724"/>
        <c:scaling>
          <c:orientation val="minMax"/>
          <c:max val="2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40569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8640</xdr:colOff>
      <xdr:row>1</xdr:row>
      <xdr:rowOff>6480</xdr:rowOff>
    </xdr:from>
    <xdr:to>
      <xdr:col>9</xdr:col>
      <xdr:colOff>141480</xdr:colOff>
      <xdr:row>11</xdr:row>
      <xdr:rowOff>171720</xdr:rowOff>
    </xdr:to>
    <xdr:graphicFrame>
      <xdr:nvGraphicFramePr>
        <xdr:cNvPr id="0" name="Gráfico 1"/>
        <xdr:cNvGraphicFramePr/>
      </xdr:nvGraphicFramePr>
      <xdr:xfrm>
        <a:off x="3069000" y="189360"/>
        <a:ext cx="2581560" cy="199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297000</xdr:colOff>
      <xdr:row>1</xdr:row>
      <xdr:rowOff>2880</xdr:rowOff>
    </xdr:from>
    <xdr:to>
      <xdr:col>13</xdr:col>
      <xdr:colOff>420480</xdr:colOff>
      <xdr:row>11</xdr:row>
      <xdr:rowOff>137880</xdr:rowOff>
    </xdr:to>
    <xdr:graphicFrame>
      <xdr:nvGraphicFramePr>
        <xdr:cNvPr id="1" name="Gráfico 2"/>
        <xdr:cNvGraphicFramePr/>
      </xdr:nvGraphicFramePr>
      <xdr:xfrm>
        <a:off x="5806080" y="185760"/>
        <a:ext cx="2572200" cy="196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9000</xdr:colOff>
      <xdr:row>1</xdr:row>
      <xdr:rowOff>4680</xdr:rowOff>
    </xdr:from>
    <xdr:to>
      <xdr:col>18</xdr:col>
      <xdr:colOff>132480</xdr:colOff>
      <xdr:row>11</xdr:row>
      <xdr:rowOff>132120</xdr:rowOff>
    </xdr:to>
    <xdr:graphicFrame>
      <xdr:nvGraphicFramePr>
        <xdr:cNvPr id="2" name="Gráfico 3"/>
        <xdr:cNvGraphicFramePr/>
      </xdr:nvGraphicFramePr>
      <xdr:xfrm>
        <a:off x="8578800" y="187560"/>
        <a:ext cx="2572200" cy="195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611280</xdr:colOff>
      <xdr:row>13</xdr:row>
      <xdr:rowOff>2880</xdr:rowOff>
    </xdr:from>
    <xdr:to>
      <xdr:col>9</xdr:col>
      <xdr:colOff>130320</xdr:colOff>
      <xdr:row>23</xdr:row>
      <xdr:rowOff>176040</xdr:rowOff>
    </xdr:to>
    <xdr:graphicFrame>
      <xdr:nvGraphicFramePr>
        <xdr:cNvPr id="3" name="Gráfico 4"/>
        <xdr:cNvGraphicFramePr/>
      </xdr:nvGraphicFramePr>
      <xdr:xfrm>
        <a:off x="3059640" y="2380320"/>
        <a:ext cx="2579760" cy="200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328680</xdr:colOff>
      <xdr:row>13</xdr:row>
      <xdr:rowOff>4680</xdr:rowOff>
    </xdr:from>
    <xdr:to>
      <xdr:col>13</xdr:col>
      <xdr:colOff>461520</xdr:colOff>
      <xdr:row>23</xdr:row>
      <xdr:rowOff>169920</xdr:rowOff>
    </xdr:to>
    <xdr:graphicFrame>
      <xdr:nvGraphicFramePr>
        <xdr:cNvPr id="4" name="Gráfico 5"/>
        <xdr:cNvGraphicFramePr/>
      </xdr:nvGraphicFramePr>
      <xdr:xfrm>
        <a:off x="5837760" y="2382120"/>
        <a:ext cx="2581560" cy="199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15120</xdr:colOff>
      <xdr:row>13</xdr:row>
      <xdr:rowOff>5760</xdr:rowOff>
    </xdr:from>
    <xdr:to>
      <xdr:col>18</xdr:col>
      <xdr:colOff>147960</xdr:colOff>
      <xdr:row>23</xdr:row>
      <xdr:rowOff>178920</xdr:rowOff>
    </xdr:to>
    <xdr:graphicFrame>
      <xdr:nvGraphicFramePr>
        <xdr:cNvPr id="5" name="Gráfico 6"/>
        <xdr:cNvGraphicFramePr/>
      </xdr:nvGraphicFramePr>
      <xdr:xfrm>
        <a:off x="8584920" y="2383200"/>
        <a:ext cx="2581560" cy="200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7170" topLeftCell="A4" activePane="topLeft" state="split"/>
      <selection pane="topLeft" activeCell="G82" activeCellId="0" sqref="G82"/>
      <selection pane="bottomLeft" activeCell="A4" activeCellId="0" sqref="A4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4.4" hidden="false" customHeight="false" outlineLevel="0" collapsed="false">
      <c r="A2" s="0" t="n">
        <v>0</v>
      </c>
      <c r="B2" s="0" t="s">
        <v>8</v>
      </c>
      <c r="C2" s="0" t="str">
        <f aca="false">+Planilha2!$A$5</f>
        <v>LA 2203</v>
      </c>
      <c r="D2" s="0" t="n">
        <v>15000</v>
      </c>
      <c r="E2" s="1" t="n">
        <f aca="false">+Planilha2!$B$5</f>
        <v>120</v>
      </c>
      <c r="F2" s="1" t="n">
        <f aca="false">IF(D2&lt;=0,0,+COS(RADIANS(Planilha2!$C$5))*D2)</f>
        <v>-12990.3810567666</v>
      </c>
      <c r="G2" s="0" t="n">
        <f aca="false">+IF(D2&lt;=0,0,SIN(RADIANS(Planilha2!$C$5))*D2)</f>
        <v>7500</v>
      </c>
      <c r="H2" s="1" t="n">
        <f aca="false">+IF(D2&lt;=0,0,D2*SIN(RADIANS(Planilha2!$D$5)))</f>
        <v>7500</v>
      </c>
    </row>
    <row r="3" customFormat="false" ht="14.4" hidden="false" customHeight="false" outlineLevel="0" collapsed="false">
      <c r="A3" s="0" t="n">
        <v>0</v>
      </c>
      <c r="B3" s="0" t="s">
        <v>8</v>
      </c>
      <c r="C3" s="0" t="str">
        <f aca="false">+Planilha2!$A$6</f>
        <v>GZ 0331</v>
      </c>
      <c r="D3" s="0" t="n">
        <v>20000</v>
      </c>
      <c r="E3" s="1" t="n">
        <f aca="false">+Planilha2!$B$6</f>
        <v>150</v>
      </c>
      <c r="F3" s="1" t="n">
        <f aca="false">IF(D3&lt;=0,0,+COS(RADIANS(Planilha2!$C$6))*D3)</f>
        <v>-3472.96355333861</v>
      </c>
      <c r="G3" s="1" t="n">
        <f aca="false">+IF(D3&lt;=0,0,SIN(RADIANS(Planilha2!$C$6))*D3)</f>
        <v>19696.1550602442</v>
      </c>
      <c r="H3" s="1" t="n">
        <f aca="false">+IF(D3&lt;=0,0,D3*SIN(RADIANS(Planilha2!$D$5)))</f>
        <v>10000</v>
      </c>
    </row>
    <row r="4" customFormat="false" ht="14.4" hidden="false" customHeight="false" outlineLevel="0" collapsed="false">
      <c r="A4" s="0" t="n">
        <v>0</v>
      </c>
      <c r="B4" s="0" t="s">
        <v>8</v>
      </c>
      <c r="C4" s="0" t="str">
        <f aca="false">+Planilha2!$A$7</f>
        <v>AZ 0032</v>
      </c>
      <c r="D4" s="0" t="n">
        <v>10000</v>
      </c>
      <c r="E4" s="1" t="n">
        <f aca="false">+Planilha2!$B$7</f>
        <v>100</v>
      </c>
      <c r="F4" s="1" t="n">
        <f aca="false">+IF(D4&lt;=0,0,COS(RADIANS(Planilha2!$C$7))*D4)</f>
        <v>-9396.92620785908</v>
      </c>
      <c r="G4" s="0" t="n">
        <f aca="false">+IF(D4&lt;=0,0,SIN(RADIANS(Planilha2!$C$7))*D4)</f>
        <v>-3420.20143325669</v>
      </c>
      <c r="H4" s="1" t="n">
        <f aca="false">+IF(D4&lt;=0,0,D4*SIN(RADIANS(Planilha2!$D$5)))</f>
        <v>5000</v>
      </c>
    </row>
    <row r="5" customFormat="false" ht="14.4" hidden="false" customHeight="false" outlineLevel="0" collapsed="false">
      <c r="A5" s="0" t="n">
        <v>0</v>
      </c>
      <c r="B5" s="0" t="s">
        <v>9</v>
      </c>
      <c r="C5" s="0" t="str">
        <f aca="false">Planilha2!$A$8</f>
        <v>AZ 0157</v>
      </c>
      <c r="D5" s="0" t="n">
        <v>0</v>
      </c>
      <c r="E5" s="1" t="n">
        <v>0</v>
      </c>
      <c r="F5" s="1" t="n">
        <f aca="false">+IF(D5&lt;=0,0,COS(RADIANS(Planilha2!$C$8))*D5)</f>
        <v>0</v>
      </c>
      <c r="G5" s="0" t="n">
        <f aca="false">+IF(D5&lt;=0,0,SIN(RADIANS(Planilha2!$C$8))*D5)</f>
        <v>0</v>
      </c>
      <c r="H5" s="1" t="n">
        <f aca="false">+IF(D5&lt;=0,0,D5*SIN(RADIANS(Planilha2!$D$5)))</f>
        <v>0</v>
      </c>
    </row>
    <row r="6" customFormat="false" ht="14.4" hidden="false" customHeight="false" outlineLevel="0" collapsed="false">
      <c r="A6" s="0" t="n">
        <v>0</v>
      </c>
      <c r="B6" s="0" t="s">
        <v>9</v>
      </c>
      <c r="C6" s="0" t="str">
        <f aca="false">+Planilha2!$A$9</f>
        <v>GZ 0667</v>
      </c>
      <c r="D6" s="0" t="n">
        <v>0</v>
      </c>
      <c r="E6" s="0" t="n">
        <v>0</v>
      </c>
      <c r="F6" s="1" t="n">
        <f aca="false">+IF(D6&lt;=0,0,COS(RADIANS(Planilha2!$C$9))*D6)</f>
        <v>0</v>
      </c>
      <c r="G6" s="0" t="n">
        <f aca="false">+IF(D6&lt;=0,0,SIN(RADIANS(Planilha2!$C$9))*D6)</f>
        <v>0</v>
      </c>
      <c r="H6" s="1" t="n">
        <f aca="false">+IF(D6&lt;=0,0,D6*SIN(RADIANS(Planilha2!$D$5)))</f>
        <v>0</v>
      </c>
    </row>
    <row r="7" customFormat="false" ht="13.8" hidden="false" customHeight="false" outlineLevel="0" collapsed="false">
      <c r="A7" s="0" t="n">
        <f aca="false">+A2+Planilha2!$B$3</f>
        <v>10</v>
      </c>
      <c r="B7" s="0" t="s">
        <v>8</v>
      </c>
      <c r="C7" s="0" t="str">
        <f aca="false">+Planilha2!$A$5</f>
        <v>LA 2203</v>
      </c>
      <c r="D7" s="0" t="n">
        <f aca="false">IF(B7="P",+D2-E7*Planilha2!$B$3,+D2+E7*Planilha2!$B$3)</f>
        <v>13800</v>
      </c>
      <c r="E7" s="1" t="n">
        <f aca="false">+Planilha2!$B$5</f>
        <v>120</v>
      </c>
      <c r="F7" s="1" t="n">
        <f aca="false">IF(D7&lt;=0,0,+COS(RADIANS(Planilha2!$C$5))*D7)</f>
        <v>-11951.1505722253</v>
      </c>
      <c r="G7" s="0" t="n">
        <f aca="false">+IF(D7&lt;=0,0,SIN(RADIANS(Planilha2!$C$5))*D7)</f>
        <v>6900</v>
      </c>
      <c r="H7" s="1" t="n">
        <f aca="false">+IF(D7&lt;=0,0,D7*SIN(RADIANS(Planilha2!$D$5)))</f>
        <v>6900</v>
      </c>
    </row>
    <row r="8" customFormat="false" ht="13.8" hidden="false" customHeight="false" outlineLevel="0" collapsed="false">
      <c r="A8" s="0" t="n">
        <f aca="false">+A3+Planilha2!$B$3</f>
        <v>10</v>
      </c>
      <c r="B8" s="0" t="s">
        <v>8</v>
      </c>
      <c r="C8" s="0" t="str">
        <f aca="false">+Planilha2!$A$6</f>
        <v>GZ 0331</v>
      </c>
      <c r="D8" s="0" t="n">
        <f aca="false">IF(B8="P",+D3-E8*Planilha2!$B$3,+D3+E8*Planilha2!$B$3)</f>
        <v>18500</v>
      </c>
      <c r="E8" s="1" t="n">
        <f aca="false">+Planilha2!$B$6</f>
        <v>150</v>
      </c>
      <c r="F8" s="1" t="n">
        <f aca="false">IF(D8&lt;=0,0,+COS(RADIANS(Planilha2!$C$6))*D8)</f>
        <v>-3212.49128683821</v>
      </c>
      <c r="G8" s="1" t="n">
        <f aca="false">+IF(D8&lt;=0,0,SIN(RADIANS(Planilha2!$C$6))*D8)</f>
        <v>18218.9434307259</v>
      </c>
      <c r="H8" s="1" t="n">
        <f aca="false">+IF(D8&lt;=0,0,D8*SIN(RADIANS(Planilha2!$D$5)))</f>
        <v>9250</v>
      </c>
    </row>
    <row r="9" customFormat="false" ht="13.8" hidden="false" customHeight="false" outlineLevel="0" collapsed="false">
      <c r="A9" s="0" t="n">
        <f aca="false">+A4+Planilha2!$B$3</f>
        <v>10</v>
      </c>
      <c r="B9" s="0" t="s">
        <v>8</v>
      </c>
      <c r="C9" s="0" t="str">
        <f aca="false">+Planilha2!$A$7</f>
        <v>AZ 0032</v>
      </c>
      <c r="D9" s="0" t="n">
        <f aca="false">IF(B9="P",+D4-E9*Planilha2!$B$3,+D4+E9*Planilha2!$B$3)</f>
        <v>9000</v>
      </c>
      <c r="E9" s="1" t="n">
        <f aca="false">+Planilha2!$B$7</f>
        <v>100</v>
      </c>
      <c r="F9" s="1" t="n">
        <f aca="false">+IF(D9&lt;=0,0,COS(RADIANS(Planilha2!$C$7))*D9)</f>
        <v>-8457.23358707318</v>
      </c>
      <c r="G9" s="0" t="n">
        <f aca="false">+IF(D9&lt;=0,0,SIN(RADIANS(Planilha2!$C$7))*D9)</f>
        <v>-3078.18128993102</v>
      </c>
      <c r="H9" s="1" t="n">
        <f aca="false">+IF(D9&lt;=0,0,D9*SIN(RADIANS(Planilha2!$D$5)))</f>
        <v>4500</v>
      </c>
    </row>
    <row r="10" customFormat="false" ht="13.8" hidden="false" customHeight="false" outlineLevel="0" collapsed="false">
      <c r="A10" s="0" t="n">
        <f aca="false">+A5+Planilha2!$B$3</f>
        <v>10</v>
      </c>
      <c r="B10" s="0" t="s">
        <v>9</v>
      </c>
      <c r="C10" s="0" t="str">
        <f aca="false">Planilha2!$A$8</f>
        <v>AZ 0157</v>
      </c>
      <c r="D10" s="0" t="n">
        <f aca="false">IF(B10="P",+D5-E10*Planilha2!$B$3,+D5+E10*Planilha2!$B$3)</f>
        <v>0</v>
      </c>
      <c r="E10" s="1" t="n">
        <v>0</v>
      </c>
      <c r="F10" s="1" t="n">
        <f aca="false">+IF(D10&lt;=0,0,COS(RADIANS(Planilha2!$C$8))*D10)</f>
        <v>0</v>
      </c>
      <c r="G10" s="1" t="n">
        <f aca="false">+IF(D10&lt;=0,0,SIN(RADIANS(Planilha2!$C$8))*D10)</f>
        <v>0</v>
      </c>
      <c r="H10" s="1" t="n">
        <f aca="false">+IF(D10&lt;=0,0,D10*SIN(RADIANS(Planilha2!$D$5)))</f>
        <v>0</v>
      </c>
    </row>
    <row r="11" customFormat="false" ht="13.8" hidden="false" customHeight="false" outlineLevel="0" collapsed="false">
      <c r="A11" s="0" t="n">
        <f aca="false">+A6+Planilha2!$B$3</f>
        <v>10</v>
      </c>
      <c r="B11" s="0" t="s">
        <v>9</v>
      </c>
      <c r="C11" s="0" t="str">
        <f aca="false">+Planilha2!$A$9</f>
        <v>GZ 0667</v>
      </c>
      <c r="D11" s="0" t="n">
        <f aca="false">IF(B11="P",+D6-E11*Planilha2!$B$3,+D6+E11*Planilha2!$B$3)</f>
        <v>0</v>
      </c>
      <c r="E11" s="0" t="n">
        <v>0</v>
      </c>
      <c r="F11" s="1" t="n">
        <f aca="false">+IF(D11&lt;=0,0,COS(RADIANS(Planilha2!$C$9))*D11)</f>
        <v>0</v>
      </c>
      <c r="G11" s="1" t="n">
        <f aca="false">+IF(D11&lt;=0,0,SIN(RADIANS(Planilha2!$C$9))*D11)</f>
        <v>0</v>
      </c>
      <c r="H11" s="1" t="n">
        <f aca="false">+IF(D11&lt;=0,0,D11*SIN(RADIANS(Planilha2!$D$5)))</f>
        <v>0</v>
      </c>
    </row>
    <row r="12" customFormat="false" ht="13.8" hidden="false" customHeight="false" outlineLevel="0" collapsed="false">
      <c r="A12" s="0" t="n">
        <f aca="false">+A7+Planilha2!$B$3</f>
        <v>20</v>
      </c>
      <c r="B12" s="0" t="s">
        <v>8</v>
      </c>
      <c r="C12" s="0" t="str">
        <f aca="false">+Planilha2!$A$5</f>
        <v>LA 2203</v>
      </c>
      <c r="D12" s="0" t="n">
        <f aca="false">IF(B12="P",+D7-E12*Planilha2!$B$3,+D7+E12*Planilha2!$B$3)</f>
        <v>12600</v>
      </c>
      <c r="E12" s="1" t="n">
        <f aca="false">+Planilha2!$B$5</f>
        <v>120</v>
      </c>
      <c r="F12" s="1" t="n">
        <f aca="false">IF(D12&lt;=0,0,+COS(RADIANS(Planilha2!$C$5))*D12)</f>
        <v>-10911.9200876839</v>
      </c>
      <c r="G12" s="0" t="n">
        <f aca="false">+IF(D12&lt;=0,0,SIN(RADIANS(Planilha2!$C$5))*D12)</f>
        <v>6300</v>
      </c>
      <c r="H12" s="1" t="n">
        <f aca="false">+IF(D12&lt;=0,0,D12*SIN(RADIANS(Planilha2!$D$5)))</f>
        <v>6300</v>
      </c>
    </row>
    <row r="13" customFormat="false" ht="13.8" hidden="false" customHeight="false" outlineLevel="0" collapsed="false">
      <c r="A13" s="0" t="n">
        <f aca="false">+A8+Planilha2!$B$3</f>
        <v>20</v>
      </c>
      <c r="B13" s="0" t="s">
        <v>8</v>
      </c>
      <c r="C13" s="0" t="str">
        <f aca="false">+Planilha2!$A$6</f>
        <v>GZ 0331</v>
      </c>
      <c r="D13" s="0" t="n">
        <f aca="false">IF(B13="P",+D8-E13*Planilha2!$B$3,+D8+E13*Planilha2!$B$3)</f>
        <v>17000</v>
      </c>
      <c r="E13" s="1" t="n">
        <f aca="false">+Planilha2!$B$6</f>
        <v>150</v>
      </c>
      <c r="F13" s="1" t="n">
        <f aca="false">IF(D13&lt;=0,0,+COS(RADIANS(Planilha2!$C$6))*D13)</f>
        <v>-2952.01902033782</v>
      </c>
      <c r="G13" s="1" t="n">
        <f aca="false">+IF(D13&lt;=0,0,SIN(RADIANS(Planilha2!$C$6))*D13)</f>
        <v>16741.7318012075</v>
      </c>
      <c r="H13" s="1" t="n">
        <f aca="false">+IF(D13&lt;=0,0,D13*SIN(RADIANS(Planilha2!$D$5)))</f>
        <v>8500</v>
      </c>
    </row>
    <row r="14" customFormat="false" ht="13.8" hidden="false" customHeight="false" outlineLevel="0" collapsed="false">
      <c r="A14" s="0" t="n">
        <f aca="false">+A9+Planilha2!$B$3</f>
        <v>20</v>
      </c>
      <c r="B14" s="0" t="s">
        <v>8</v>
      </c>
      <c r="C14" s="0" t="str">
        <f aca="false">+Planilha2!$A$7</f>
        <v>AZ 0032</v>
      </c>
      <c r="D14" s="0" t="n">
        <f aca="false">IF(B14="P",+D9-E14*Planilha2!$B$3,+D9+E14*Planilha2!$B$3)</f>
        <v>8000</v>
      </c>
      <c r="E14" s="1" t="n">
        <f aca="false">+Planilha2!$B$7</f>
        <v>100</v>
      </c>
      <c r="F14" s="1" t="n">
        <f aca="false">+IF(D14&lt;=0,0,COS(RADIANS(Planilha2!$C$7))*D14)</f>
        <v>-7517.54096628727</v>
      </c>
      <c r="G14" s="0" t="n">
        <f aca="false">+IF(D14&lt;=0,0,SIN(RADIANS(Planilha2!$C$7))*D14)</f>
        <v>-2736.16114660535</v>
      </c>
      <c r="H14" s="1" t="n">
        <f aca="false">+IF(D14&lt;=0,0,D14*SIN(RADIANS(Planilha2!$D$5)))</f>
        <v>4000</v>
      </c>
    </row>
    <row r="15" customFormat="false" ht="13.8" hidden="false" customHeight="false" outlineLevel="0" collapsed="false">
      <c r="A15" s="0" t="n">
        <f aca="false">+A10+Planilha2!$B$3</f>
        <v>20</v>
      </c>
      <c r="B15" s="0" t="s">
        <v>9</v>
      </c>
      <c r="C15" s="0" t="str">
        <f aca="false">Planilha2!$A$8</f>
        <v>AZ 0157</v>
      </c>
      <c r="D15" s="0" t="n">
        <f aca="false">IF(B15="P",+D10-E15*Planilha2!$B$3,+D10+E15*Planilha2!$B$3)</f>
        <v>0</v>
      </c>
      <c r="E15" s="1" t="n">
        <v>0</v>
      </c>
      <c r="F15" s="1" t="n">
        <f aca="false">+IF(D15&lt;=0,0,COS(RADIANS(Planilha2!$C$8))*D15)</f>
        <v>0</v>
      </c>
      <c r="G15" s="1" t="n">
        <f aca="false">+IF(D15&lt;=0,0,SIN(RADIANS(Planilha2!$C$8))*D15)</f>
        <v>0</v>
      </c>
      <c r="H15" s="1" t="n">
        <f aca="false">+IF(D15&lt;=0,0,D15*SIN(RADIANS(Planilha2!$D$5)))</f>
        <v>0</v>
      </c>
    </row>
    <row r="16" customFormat="false" ht="13.8" hidden="false" customHeight="false" outlineLevel="0" collapsed="false">
      <c r="A16" s="0" t="n">
        <f aca="false">+A11+Planilha2!$B$3</f>
        <v>20</v>
      </c>
      <c r="B16" s="0" t="s">
        <v>9</v>
      </c>
      <c r="C16" s="0" t="str">
        <f aca="false">+Planilha2!$A$9</f>
        <v>GZ 0667</v>
      </c>
      <c r="D16" s="0" t="n">
        <f aca="false">IF(B16="P",+D11-E16*Planilha2!$B$3,+D11+E16*Planilha2!$B$3)</f>
        <v>0</v>
      </c>
      <c r="E16" s="0" t="n">
        <v>0</v>
      </c>
      <c r="F16" s="1" t="n">
        <f aca="false">+IF(D16&lt;=0,0,COS(RADIANS(Planilha2!$C$9))*D16)</f>
        <v>0</v>
      </c>
      <c r="G16" s="1" t="n">
        <f aca="false">+IF(D16&lt;=0,0,SIN(RADIANS(Planilha2!$C$9))*D16)</f>
        <v>0</v>
      </c>
      <c r="H16" s="1" t="n">
        <f aca="false">+IF(D16&lt;=0,0,D16*SIN(RADIANS(Planilha2!$D$5)))</f>
        <v>0</v>
      </c>
    </row>
    <row r="17" customFormat="false" ht="13.8" hidden="false" customHeight="false" outlineLevel="0" collapsed="false">
      <c r="A17" s="0" t="n">
        <f aca="false">+A12+Planilha2!$B$3</f>
        <v>30</v>
      </c>
      <c r="B17" s="0" t="s">
        <v>8</v>
      </c>
      <c r="C17" s="0" t="str">
        <f aca="false">+Planilha2!$A$5</f>
        <v>LA 2203</v>
      </c>
      <c r="D17" s="0" t="n">
        <f aca="false">IF(B17="P",+D12-E17*Planilha2!$B$3,+D12+E17*Planilha2!$B$3)</f>
        <v>11400</v>
      </c>
      <c r="E17" s="1" t="n">
        <f aca="false">+Planilha2!$B$5</f>
        <v>120</v>
      </c>
      <c r="F17" s="1" t="n">
        <f aca="false">IF(D17&lt;=0,0,+COS(RADIANS(Planilha2!$C$5))*D17)</f>
        <v>-9872.6896031426</v>
      </c>
      <c r="G17" s="0" t="n">
        <f aca="false">+IF(D17&lt;=0,0,SIN(RADIANS(Planilha2!$C$5))*D17)</f>
        <v>5700</v>
      </c>
      <c r="H17" s="1" t="n">
        <f aca="false">+IF(D17&lt;=0,0,D17*SIN(RADIANS(Planilha2!$D$5)))</f>
        <v>5700</v>
      </c>
    </row>
    <row r="18" customFormat="false" ht="13.8" hidden="false" customHeight="false" outlineLevel="0" collapsed="false">
      <c r="A18" s="0" t="n">
        <f aca="false">+A13+Planilha2!$B$3</f>
        <v>30</v>
      </c>
      <c r="B18" s="0" t="s">
        <v>8</v>
      </c>
      <c r="C18" s="0" t="str">
        <f aca="false">+Planilha2!$A$6</f>
        <v>GZ 0331</v>
      </c>
      <c r="D18" s="0" t="n">
        <f aca="false">IF(B18="P",+D13-E18*Planilha2!$B$3,+D13+E18*Planilha2!$B$3)</f>
        <v>15500</v>
      </c>
      <c r="E18" s="1" t="n">
        <f aca="false">+Planilha2!$B$6</f>
        <v>150</v>
      </c>
      <c r="F18" s="1" t="n">
        <f aca="false">IF(D18&lt;=0,0,+COS(RADIANS(Planilha2!$C$6))*D18)</f>
        <v>-2691.54675383742</v>
      </c>
      <c r="G18" s="1" t="n">
        <f aca="false">+IF(D18&lt;=0,0,SIN(RADIANS(Planilha2!$C$6))*D18)</f>
        <v>15264.5201716892</v>
      </c>
      <c r="H18" s="1" t="n">
        <f aca="false">+IF(D18&lt;=0,0,D18*SIN(RADIANS(Planilha2!$D$5)))</f>
        <v>7750</v>
      </c>
    </row>
    <row r="19" customFormat="false" ht="13.8" hidden="false" customHeight="false" outlineLevel="0" collapsed="false">
      <c r="A19" s="0" t="n">
        <f aca="false">+A14+Planilha2!$B$3</f>
        <v>30</v>
      </c>
      <c r="B19" s="0" t="s">
        <v>8</v>
      </c>
      <c r="C19" s="0" t="str">
        <f aca="false">+Planilha2!$A$7</f>
        <v>AZ 0032</v>
      </c>
      <c r="D19" s="0" t="n">
        <f aca="false">IF(B19="P",+D14-E19*Planilha2!$B$3,+D14+E19*Planilha2!$B$3)</f>
        <v>7000</v>
      </c>
      <c r="E19" s="1" t="n">
        <f aca="false">+Planilha2!$B$7</f>
        <v>100</v>
      </c>
      <c r="F19" s="1" t="n">
        <f aca="false">+IF(D19&lt;=0,0,COS(RADIANS(Planilha2!$C$7))*D19)</f>
        <v>-6577.84834550136</v>
      </c>
      <c r="G19" s="0" t="n">
        <f aca="false">+IF(D19&lt;=0,0,SIN(RADIANS(Planilha2!$C$7))*D19)</f>
        <v>-2394.14100327968</v>
      </c>
      <c r="H19" s="1" t="n">
        <f aca="false">+IF(D19&lt;=0,0,D19*SIN(RADIANS(Planilha2!$D$5)))</f>
        <v>3500</v>
      </c>
    </row>
    <row r="20" customFormat="false" ht="13.8" hidden="false" customHeight="false" outlineLevel="0" collapsed="false">
      <c r="A20" s="0" t="n">
        <f aca="false">+A15+Planilha2!$B$3</f>
        <v>30</v>
      </c>
      <c r="B20" s="0" t="s">
        <v>10</v>
      </c>
      <c r="C20" s="0" t="str">
        <f aca="false">Planilha2!$A$8</f>
        <v>AZ 0157</v>
      </c>
      <c r="D20" s="0" t="n">
        <f aca="false">IF(B20="P",+D15-E20*Planilha2!$B$3,+D15+E20*Planilha2!$B$3)</f>
        <v>1000</v>
      </c>
      <c r="E20" s="1" t="n">
        <f aca="false">+Planilha2!$B$8</f>
        <v>100</v>
      </c>
      <c r="F20" s="1" t="n">
        <f aca="false">+IF(D20&lt;=0,0,COS(RADIANS(Planilha2!$C$8))*D20)</f>
        <v>866.025403784439</v>
      </c>
      <c r="G20" s="1" t="n">
        <f aca="false">+IF(D20&lt;=0,0,SIN(RADIANS(Planilha2!$C$8))*D20)</f>
        <v>500</v>
      </c>
      <c r="H20" s="1" t="n">
        <f aca="false">+IF(D20&lt;=0,0,D20*SIN(RADIANS(Planilha2!$D$5)))</f>
        <v>500</v>
      </c>
    </row>
    <row r="21" customFormat="false" ht="13.8" hidden="false" customHeight="false" outlineLevel="0" collapsed="false">
      <c r="A21" s="0" t="n">
        <f aca="false">+A16+Planilha2!$B$3</f>
        <v>30</v>
      </c>
      <c r="B21" s="0" t="s">
        <v>9</v>
      </c>
      <c r="C21" s="0" t="str">
        <f aca="false">+Planilha2!$A$9</f>
        <v>GZ 0667</v>
      </c>
      <c r="D21" s="0" t="n">
        <f aca="false">IF(B21="P",+D16-E21*Planilha2!$B$3,+D16+E21*Planilha2!$B$3)</f>
        <v>0</v>
      </c>
      <c r="E21" s="0" t="n">
        <v>0</v>
      </c>
      <c r="F21" s="1" t="n">
        <f aca="false">+IF(D21&lt;=0,0,COS(RADIANS(Planilha2!$C$9))*D21)</f>
        <v>0</v>
      </c>
      <c r="G21" s="1" t="n">
        <f aca="false">+IF(D21&lt;=0,0,SIN(RADIANS(Planilha2!$C$9))*D21)</f>
        <v>0</v>
      </c>
      <c r="H21" s="1" t="n">
        <f aca="false">+IF(D21&lt;=0,0,D21*SIN(RADIANS(Planilha2!$D$5)))</f>
        <v>0</v>
      </c>
    </row>
    <row r="22" customFormat="false" ht="13.8" hidden="false" customHeight="false" outlineLevel="0" collapsed="false">
      <c r="A22" s="0" t="n">
        <f aca="false">+A17+Planilha2!$B$3</f>
        <v>40</v>
      </c>
      <c r="B22" s="0" t="s">
        <v>8</v>
      </c>
      <c r="C22" s="0" t="str">
        <f aca="false">+Planilha2!$A$5</f>
        <v>LA 2203</v>
      </c>
      <c r="D22" s="0" t="n">
        <f aca="false">IF(B22="P",+D17-E22*Planilha2!$B$3,+D17+E22*Planilha2!$B$3)</f>
        <v>10200</v>
      </c>
      <c r="E22" s="1" t="n">
        <f aca="false">+Planilha2!$B$5</f>
        <v>120</v>
      </c>
      <c r="F22" s="1" t="n">
        <f aca="false">IF(D22&lt;=0,0,+COS(RADIANS(Planilha2!$C$5))*D22)</f>
        <v>-8833.45911860127</v>
      </c>
      <c r="G22" s="0" t="n">
        <f aca="false">+IF(D22&lt;=0,0,SIN(RADIANS(Planilha2!$C$5))*D22)</f>
        <v>5100</v>
      </c>
      <c r="H22" s="1" t="n">
        <f aca="false">+IF(D22&lt;=0,0,D22*SIN(RADIANS(Planilha2!$D$5)))</f>
        <v>5100</v>
      </c>
    </row>
    <row r="23" customFormat="false" ht="13.8" hidden="false" customHeight="false" outlineLevel="0" collapsed="false">
      <c r="A23" s="0" t="n">
        <f aca="false">+A18+Planilha2!$B$3</f>
        <v>40</v>
      </c>
      <c r="B23" s="0" t="s">
        <v>8</v>
      </c>
      <c r="C23" s="0" t="str">
        <f aca="false">+Planilha2!$A$6</f>
        <v>GZ 0331</v>
      </c>
      <c r="D23" s="0" t="n">
        <f aca="false">IF(B23="P",+D18-E23*Planilha2!$B$3,+D18+E23*Planilha2!$B$3)</f>
        <v>14000</v>
      </c>
      <c r="E23" s="1" t="n">
        <f aca="false">+Planilha2!$B$6</f>
        <v>150</v>
      </c>
      <c r="F23" s="1" t="n">
        <f aca="false">IF(D23&lt;=0,0,+COS(RADIANS(Planilha2!$C$6))*D23)</f>
        <v>-2431.07448733702</v>
      </c>
      <c r="G23" s="1" t="n">
        <f aca="false">+IF(D23&lt;=0,0,SIN(RADIANS(Planilha2!$C$6))*D23)</f>
        <v>13787.3085421709</v>
      </c>
      <c r="H23" s="1" t="n">
        <f aca="false">+IF(D23&lt;=0,0,D23*SIN(RADIANS(Planilha2!$D$5)))</f>
        <v>7000</v>
      </c>
    </row>
    <row r="24" customFormat="false" ht="13.8" hidden="false" customHeight="false" outlineLevel="0" collapsed="false">
      <c r="A24" s="0" t="n">
        <f aca="false">+A19+Planilha2!$B$3</f>
        <v>40</v>
      </c>
      <c r="B24" s="0" t="s">
        <v>8</v>
      </c>
      <c r="C24" s="0" t="str">
        <f aca="false">+Planilha2!$A$7</f>
        <v>AZ 0032</v>
      </c>
      <c r="D24" s="0" t="n">
        <f aca="false">IF(B24="P",+D19-E24*Planilha2!$B$3,+D19+E24*Planilha2!$B$3)</f>
        <v>6000</v>
      </c>
      <c r="E24" s="1" t="n">
        <f aca="false">+Planilha2!$B$7</f>
        <v>100</v>
      </c>
      <c r="F24" s="1" t="n">
        <f aca="false">+IF(D24&lt;=0,0,COS(RADIANS(Planilha2!$C$7))*D24)</f>
        <v>-5638.15572471545</v>
      </c>
      <c r="G24" s="0" t="n">
        <f aca="false">+IF(D24&lt;=0,0,SIN(RADIANS(Planilha2!$C$7))*D24)</f>
        <v>-2052.12085995401</v>
      </c>
      <c r="H24" s="1" t="n">
        <f aca="false">+IF(D24&lt;=0,0,D24*SIN(RADIANS(Planilha2!$D$5)))</f>
        <v>3000</v>
      </c>
    </row>
    <row r="25" customFormat="false" ht="13.8" hidden="false" customHeight="false" outlineLevel="0" collapsed="false">
      <c r="A25" s="0" t="n">
        <f aca="false">+A20+Planilha2!$B$3</f>
        <v>40</v>
      </c>
      <c r="B25" s="0" t="s">
        <v>10</v>
      </c>
      <c r="C25" s="0" t="str">
        <f aca="false">Planilha2!$A$8</f>
        <v>AZ 0157</v>
      </c>
      <c r="D25" s="0" t="n">
        <f aca="false">IF(B25="P",+D20-E25*Planilha2!$B$3,+D20+E25*Planilha2!$B$3)</f>
        <v>2000</v>
      </c>
      <c r="E25" s="1" t="n">
        <f aca="false">+Planilha2!$B$8</f>
        <v>100</v>
      </c>
      <c r="F25" s="1" t="n">
        <f aca="false">+IF(D25&lt;=0,0,COS(RADIANS(Planilha2!$C$8))*D25)</f>
        <v>1732.05080756888</v>
      </c>
      <c r="G25" s="1" t="n">
        <f aca="false">+IF(D25&lt;=0,0,SIN(RADIANS(Planilha2!$C$8))*D25)</f>
        <v>1000</v>
      </c>
      <c r="H25" s="1" t="n">
        <f aca="false">+IF(D25&lt;=0,0,D25*SIN(RADIANS(Planilha2!$D$5)))</f>
        <v>1000</v>
      </c>
    </row>
    <row r="26" customFormat="false" ht="13.8" hidden="false" customHeight="false" outlineLevel="0" collapsed="false">
      <c r="A26" s="0" t="n">
        <f aca="false">+A21+Planilha2!$B$3</f>
        <v>40</v>
      </c>
      <c r="B26" s="0" t="s">
        <v>10</v>
      </c>
      <c r="C26" s="0" t="str">
        <f aca="false">+Planilha2!$A$9</f>
        <v>GZ 0667</v>
      </c>
      <c r="D26" s="0" t="n">
        <f aca="false">IF(B26="P",+D21-E26*Planilha2!$B$3,+D21+E26*Planilha2!$B$3)</f>
        <v>1000</v>
      </c>
      <c r="E26" s="0" t="n">
        <v>100</v>
      </c>
      <c r="F26" s="1" t="n">
        <f aca="false">+IF(D26&lt;=0,0,COS(RADIANS(Planilha2!$C$9))*D26)</f>
        <v>500</v>
      </c>
      <c r="G26" s="1" t="n">
        <f aca="false">+IF(D26&lt;=0,0,SIN(RADIANS(Planilha2!$C$9))*D26)</f>
        <v>866.025403784439</v>
      </c>
      <c r="H26" s="1" t="n">
        <f aca="false">+IF(D26&lt;=0,0,D26*SIN(RADIANS(Planilha2!$D$5)))</f>
        <v>500</v>
      </c>
    </row>
    <row r="27" customFormat="false" ht="13.8" hidden="false" customHeight="false" outlineLevel="0" collapsed="false">
      <c r="A27" s="0" t="n">
        <f aca="false">+A22+Planilha2!$B$3</f>
        <v>50</v>
      </c>
      <c r="B27" s="0" t="s">
        <v>8</v>
      </c>
      <c r="C27" s="0" t="str">
        <f aca="false">+Planilha2!$A$5</f>
        <v>LA 2203</v>
      </c>
      <c r="D27" s="0" t="n">
        <f aca="false">IF(B27="P",+D22-E27*Planilha2!$B$3,+D22+E27*Planilha2!$B$3)</f>
        <v>9000</v>
      </c>
      <c r="E27" s="1" t="n">
        <f aca="false">+Planilha2!$B$5</f>
        <v>120</v>
      </c>
      <c r="F27" s="1" t="n">
        <f aca="false">IF(D27&lt;=0,0,+COS(RADIANS(Planilha2!$C$5))*D27)</f>
        <v>-7794.22863405995</v>
      </c>
      <c r="G27" s="0" t="n">
        <f aca="false">+IF(D27&lt;=0,0,SIN(RADIANS(Planilha2!$C$5))*D27)</f>
        <v>4500</v>
      </c>
      <c r="H27" s="1" t="n">
        <f aca="false">+IF(D27&lt;=0,0,D27*SIN(RADIANS(Planilha2!$D$5)))</f>
        <v>4500</v>
      </c>
    </row>
    <row r="28" customFormat="false" ht="13.8" hidden="false" customHeight="false" outlineLevel="0" collapsed="false">
      <c r="A28" s="0" t="n">
        <f aca="false">+A23+Planilha2!$B$3</f>
        <v>50</v>
      </c>
      <c r="B28" s="0" t="s">
        <v>8</v>
      </c>
      <c r="C28" s="0" t="str">
        <f aca="false">+Planilha2!$A$6</f>
        <v>GZ 0331</v>
      </c>
      <c r="D28" s="0" t="n">
        <f aca="false">IF(B28="P",+D23-E28*Planilha2!$B$3,+D23+E28*Planilha2!$B$3)</f>
        <v>12500</v>
      </c>
      <c r="E28" s="1" t="n">
        <f aca="false">+Planilha2!$B$6</f>
        <v>150</v>
      </c>
      <c r="F28" s="1" t="n">
        <f aca="false">IF(D28&lt;=0,0,+COS(RADIANS(Planilha2!$C$6))*D28)</f>
        <v>-2170.60222083663</v>
      </c>
      <c r="G28" s="1" t="n">
        <f aca="false">+IF(D28&lt;=0,0,SIN(RADIANS(Planilha2!$C$6))*D28)</f>
        <v>12310.0969126526</v>
      </c>
      <c r="H28" s="1" t="n">
        <f aca="false">+IF(D28&lt;=0,0,D28*SIN(RADIANS(Planilha2!$D$5)))</f>
        <v>6250</v>
      </c>
    </row>
    <row r="29" customFormat="false" ht="13.8" hidden="false" customHeight="false" outlineLevel="0" collapsed="false">
      <c r="A29" s="0" t="n">
        <f aca="false">+A24+Planilha2!$B$3</f>
        <v>50</v>
      </c>
      <c r="B29" s="0" t="s">
        <v>8</v>
      </c>
      <c r="C29" s="0" t="str">
        <f aca="false">+Planilha2!$A$7</f>
        <v>AZ 0032</v>
      </c>
      <c r="D29" s="0" t="n">
        <f aca="false">IF(B29="P",+D24-E29*Planilha2!$B$3,+D24+E29*Planilha2!$B$3)</f>
        <v>5000</v>
      </c>
      <c r="E29" s="1" t="n">
        <f aca="false">+Planilha2!$B$7</f>
        <v>100</v>
      </c>
      <c r="F29" s="1" t="n">
        <f aca="false">+IF(D29&lt;=0,0,COS(RADIANS(Planilha2!$C$7))*D29)</f>
        <v>-4698.46310392954</v>
      </c>
      <c r="G29" s="0" t="n">
        <f aca="false">+IF(D29&lt;=0,0,SIN(RADIANS(Planilha2!$C$7))*D29)</f>
        <v>-1710.10071662834</v>
      </c>
      <c r="H29" s="1" t="n">
        <f aca="false">+IF(D29&lt;=0,0,D29*SIN(RADIANS(Planilha2!$D$5)))</f>
        <v>2500</v>
      </c>
    </row>
    <row r="30" customFormat="false" ht="13.8" hidden="false" customHeight="false" outlineLevel="0" collapsed="false">
      <c r="A30" s="0" t="n">
        <f aca="false">+A25+Planilha2!$B$3</f>
        <v>50</v>
      </c>
      <c r="B30" s="0" t="s">
        <v>10</v>
      </c>
      <c r="C30" s="0" t="str">
        <f aca="false">Planilha2!$A$8</f>
        <v>AZ 0157</v>
      </c>
      <c r="D30" s="0" t="n">
        <f aca="false">IF(B30="P",+D25-E30*Planilha2!$B$3,+D25+E30*Planilha2!$B$3)</f>
        <v>3000</v>
      </c>
      <c r="E30" s="1" t="n">
        <f aca="false">+Planilha2!$B$8</f>
        <v>100</v>
      </c>
      <c r="F30" s="1" t="n">
        <f aca="false">+IF(D30&lt;=0,0,COS(RADIANS(Planilha2!$C$8))*D30)</f>
        <v>2598.07621135332</v>
      </c>
      <c r="G30" s="1" t="n">
        <f aca="false">+IF(D30&lt;=0,0,SIN(RADIANS(Planilha2!$C$8))*D30)</f>
        <v>1500</v>
      </c>
      <c r="H30" s="1" t="n">
        <f aca="false">+IF(D30&lt;=0,0,D30*SIN(RADIANS(Planilha2!$D$5)))</f>
        <v>1500</v>
      </c>
    </row>
    <row r="31" customFormat="false" ht="13.8" hidden="false" customHeight="false" outlineLevel="0" collapsed="false">
      <c r="A31" s="0" t="n">
        <f aca="false">+A26+Planilha2!$B$3</f>
        <v>50</v>
      </c>
      <c r="B31" s="0" t="s">
        <v>10</v>
      </c>
      <c r="C31" s="0" t="str">
        <f aca="false">+Planilha2!$A$9</f>
        <v>GZ 0667</v>
      </c>
      <c r="D31" s="0" t="n">
        <f aca="false">IF(B31="P",+D26-E31*Planilha2!$B$3,+D26+E31*Planilha2!$B$3)</f>
        <v>2100</v>
      </c>
      <c r="E31" s="0" t="n">
        <f aca="false">+Planilha2!$B$9</f>
        <v>110</v>
      </c>
      <c r="F31" s="1" t="n">
        <f aca="false">+IF(D31&lt;=0,0,COS(RADIANS(Planilha2!$C$9))*D31)</f>
        <v>1050</v>
      </c>
      <c r="G31" s="1" t="n">
        <f aca="false">+IF(D31&lt;=0,0,SIN(RADIANS(Planilha2!$C$9))*D31)</f>
        <v>1818.65334794732</v>
      </c>
      <c r="H31" s="1" t="n">
        <f aca="false">+IF(D31&lt;=0,0,D31*SIN(RADIANS(Planilha2!$D$5)))</f>
        <v>1050</v>
      </c>
    </row>
    <row r="32" customFormat="false" ht="13.8" hidden="false" customHeight="false" outlineLevel="0" collapsed="false">
      <c r="A32" s="0" t="n">
        <f aca="false">+A27+Planilha2!$B$3</f>
        <v>60</v>
      </c>
      <c r="B32" s="0" t="s">
        <v>8</v>
      </c>
      <c r="C32" s="0" t="str">
        <f aca="false">+Planilha2!$A$5</f>
        <v>LA 2203</v>
      </c>
      <c r="D32" s="0" t="n">
        <f aca="false">IF(B32="P",+D27-E32*Planilha2!$B$3,+D27+E32*Planilha2!$B$3)</f>
        <v>7800</v>
      </c>
      <c r="E32" s="1" t="n">
        <f aca="false">+Planilha2!$B$5</f>
        <v>120</v>
      </c>
      <c r="F32" s="1" t="n">
        <f aca="false">IF(D32&lt;=0,0,+COS(RADIANS(Planilha2!$C$5))*D32)</f>
        <v>-6754.99814951862</v>
      </c>
      <c r="G32" s="0" t="n">
        <f aca="false">+IF(D32&lt;=0,0,SIN(RADIANS(Planilha2!$C$5))*D32)</f>
        <v>3900</v>
      </c>
      <c r="H32" s="1" t="n">
        <f aca="false">+IF(D32&lt;=0,0,D32*SIN(RADIANS(Planilha2!$D$5)))</f>
        <v>3900</v>
      </c>
    </row>
    <row r="33" customFormat="false" ht="13.8" hidden="false" customHeight="false" outlineLevel="0" collapsed="false">
      <c r="A33" s="0" t="n">
        <f aca="false">+A28+Planilha2!$B$3</f>
        <v>60</v>
      </c>
      <c r="B33" s="0" t="s">
        <v>8</v>
      </c>
      <c r="C33" s="0" t="str">
        <f aca="false">+Planilha2!$A$6</f>
        <v>GZ 0331</v>
      </c>
      <c r="D33" s="0" t="n">
        <f aca="false">IF(B33="P",+D28-E33*Planilha2!$B$3,+D28+E33*Planilha2!$B$3)</f>
        <v>11000</v>
      </c>
      <c r="E33" s="1" t="n">
        <f aca="false">+Planilha2!$B$6</f>
        <v>150</v>
      </c>
      <c r="F33" s="1" t="n">
        <f aca="false">IF(D33&lt;=0,0,+COS(RADIANS(Planilha2!$C$6))*D33)</f>
        <v>-1910.12995433623</v>
      </c>
      <c r="G33" s="1" t="n">
        <f aca="false">+IF(D33&lt;=0,0,SIN(RADIANS(Planilha2!$C$6))*D33)</f>
        <v>10832.8852831343</v>
      </c>
      <c r="H33" s="1" t="n">
        <f aca="false">+IF(D33&lt;=0,0,D33*SIN(RADIANS(Planilha2!$D$5)))</f>
        <v>5500</v>
      </c>
    </row>
    <row r="34" customFormat="false" ht="13.8" hidden="false" customHeight="false" outlineLevel="0" collapsed="false">
      <c r="A34" s="0" t="n">
        <f aca="false">+A29+Planilha2!$B$3</f>
        <v>60</v>
      </c>
      <c r="B34" s="0" t="s">
        <v>8</v>
      </c>
      <c r="C34" s="0" t="str">
        <f aca="false">+Planilha2!$A$7</f>
        <v>AZ 0032</v>
      </c>
      <c r="D34" s="0" t="n">
        <f aca="false">IF(B34="P",+D29-E34*Planilha2!$B$3,+D29+E34*Planilha2!$B$3)</f>
        <v>4000</v>
      </c>
      <c r="E34" s="1" t="n">
        <f aca="false">+Planilha2!$B$7</f>
        <v>100</v>
      </c>
      <c r="F34" s="1" t="n">
        <f aca="false">+IF(D34&lt;=0,0,COS(RADIANS(Planilha2!$C$7))*D34)</f>
        <v>-3758.77048314363</v>
      </c>
      <c r="G34" s="0" t="n">
        <f aca="false">+IF(D34&lt;=0,0,SIN(RADIANS(Planilha2!$C$7))*D34)</f>
        <v>-1368.08057330267</v>
      </c>
      <c r="H34" s="1" t="n">
        <f aca="false">+IF(D34&lt;=0,0,D34*SIN(RADIANS(Planilha2!$D$5)))</f>
        <v>2000</v>
      </c>
    </row>
    <row r="35" customFormat="false" ht="13.8" hidden="false" customHeight="false" outlineLevel="0" collapsed="false">
      <c r="A35" s="0" t="n">
        <f aca="false">+A30+Planilha2!$B$3</f>
        <v>60</v>
      </c>
      <c r="B35" s="0" t="s">
        <v>10</v>
      </c>
      <c r="C35" s="0" t="str">
        <f aca="false">Planilha2!$A$8</f>
        <v>AZ 0157</v>
      </c>
      <c r="D35" s="0" t="n">
        <f aca="false">IF(B35="P",+D30-E35*Planilha2!$B$3,+D30+E35*Planilha2!$B$3)</f>
        <v>4000</v>
      </c>
      <c r="E35" s="1" t="n">
        <f aca="false">+Planilha2!$B$8</f>
        <v>100</v>
      </c>
      <c r="F35" s="1" t="n">
        <f aca="false">+IF(D35&lt;=0,0,COS(RADIANS(Planilha2!$C$8))*D35)</f>
        <v>3464.10161513775</v>
      </c>
      <c r="G35" s="1" t="n">
        <f aca="false">+IF(D35&lt;=0,0,SIN(RADIANS(Planilha2!$C$8))*D35)</f>
        <v>2000</v>
      </c>
      <c r="H35" s="1" t="n">
        <f aca="false">+IF(D35&lt;=0,0,D35*SIN(RADIANS(Planilha2!$D$5)))</f>
        <v>2000</v>
      </c>
    </row>
    <row r="36" customFormat="false" ht="13.8" hidden="false" customHeight="false" outlineLevel="0" collapsed="false">
      <c r="A36" s="0" t="n">
        <f aca="false">+A31+Planilha2!$B$3</f>
        <v>60</v>
      </c>
      <c r="B36" s="0" t="s">
        <v>10</v>
      </c>
      <c r="C36" s="0" t="str">
        <f aca="false">+Planilha2!$A$9</f>
        <v>GZ 0667</v>
      </c>
      <c r="D36" s="0" t="n">
        <f aca="false">IF(B36="P",+D31-E36*Planilha2!$B$3,+D31+E36*Planilha2!$B$3)</f>
        <v>3200</v>
      </c>
      <c r="E36" s="0" t="n">
        <f aca="false">+Planilha2!$B$9</f>
        <v>110</v>
      </c>
      <c r="F36" s="1" t="n">
        <f aca="false">+IF(D36&lt;=0,0,COS(RADIANS(Planilha2!$C$9))*D36)</f>
        <v>1600</v>
      </c>
      <c r="G36" s="1" t="n">
        <f aca="false">+IF(D36&lt;=0,0,SIN(RADIANS(Planilha2!$C$9))*D36)</f>
        <v>2771.2812921102</v>
      </c>
      <c r="H36" s="1" t="n">
        <f aca="false">+IF(D36&lt;=0,0,D36*SIN(RADIANS(Planilha2!$D$5)))</f>
        <v>1600</v>
      </c>
    </row>
    <row r="37" customFormat="false" ht="13.8" hidden="false" customHeight="false" outlineLevel="0" collapsed="false">
      <c r="A37" s="0" t="n">
        <f aca="false">+A32+Planilha2!$B$3</f>
        <v>70</v>
      </c>
      <c r="B37" s="0" t="s">
        <v>8</v>
      </c>
      <c r="C37" s="0" t="str">
        <f aca="false">+Planilha2!$A$5</f>
        <v>LA 2203</v>
      </c>
      <c r="D37" s="0" t="n">
        <f aca="false">IF(B37="P",+D32-E37*Planilha2!$B$3,+D32+E37*Planilha2!$B$3)</f>
        <v>6600</v>
      </c>
      <c r="E37" s="1" t="n">
        <f aca="false">+Planilha2!$B$5</f>
        <v>120</v>
      </c>
      <c r="F37" s="1" t="n">
        <f aca="false">IF(D37&lt;=0,0,+COS(RADIANS(Planilha2!$C$5))*D37)</f>
        <v>-5715.7676649773</v>
      </c>
      <c r="G37" s="0" t="n">
        <f aca="false">+IF(D37&lt;=0,0,SIN(RADIANS(Planilha2!$C$5))*D37)</f>
        <v>3300</v>
      </c>
      <c r="H37" s="1" t="n">
        <f aca="false">+IF(D37&lt;=0,0,D37*SIN(RADIANS(Planilha2!$D$5)))</f>
        <v>3300</v>
      </c>
    </row>
    <row r="38" customFormat="false" ht="13.8" hidden="false" customHeight="false" outlineLevel="0" collapsed="false">
      <c r="A38" s="0" t="n">
        <f aca="false">+A33+Planilha2!$B$3</f>
        <v>70</v>
      </c>
      <c r="B38" s="0" t="s">
        <v>8</v>
      </c>
      <c r="C38" s="0" t="str">
        <f aca="false">+Planilha2!$A$6</f>
        <v>GZ 0331</v>
      </c>
      <c r="D38" s="0" t="n">
        <f aca="false">IF(B38="P",+D33-E38*Planilha2!$B$3,+D33+E38*Planilha2!$B$3)</f>
        <v>9500</v>
      </c>
      <c r="E38" s="1" t="n">
        <f aca="false">+Planilha2!$B$6</f>
        <v>150</v>
      </c>
      <c r="F38" s="1" t="n">
        <f aca="false">IF(D38&lt;=0,0,+COS(RADIANS(Planilha2!$C$6))*D38)</f>
        <v>-1649.65768783584</v>
      </c>
      <c r="G38" s="1" t="n">
        <f aca="false">+IF(D38&lt;=0,0,SIN(RADIANS(Planilha2!$C$6))*D38)</f>
        <v>9355.67365361598</v>
      </c>
      <c r="H38" s="1" t="n">
        <f aca="false">+IF(D38&lt;=0,0,D38*SIN(RADIANS(Planilha2!$D$5)))</f>
        <v>4750</v>
      </c>
    </row>
    <row r="39" customFormat="false" ht="13.8" hidden="false" customHeight="false" outlineLevel="0" collapsed="false">
      <c r="A39" s="0" t="n">
        <f aca="false">+A34+Planilha2!$B$3</f>
        <v>70</v>
      </c>
      <c r="B39" s="0" t="s">
        <v>8</v>
      </c>
      <c r="C39" s="0" t="str">
        <f aca="false">+Planilha2!$A$7</f>
        <v>AZ 0032</v>
      </c>
      <c r="D39" s="0" t="n">
        <f aca="false">IF(B39="P",+D34-E39*Planilha2!$B$3,+D34+E39*Planilha2!$B$3)</f>
        <v>3000</v>
      </c>
      <c r="E39" s="1" t="n">
        <f aca="false">+Planilha2!$B$7</f>
        <v>100</v>
      </c>
      <c r="F39" s="1" t="n">
        <f aca="false">+IF(D39&lt;=0,0,COS(RADIANS(Planilha2!$C$7))*D39)</f>
        <v>-2819.07786235773</v>
      </c>
      <c r="G39" s="0" t="n">
        <f aca="false">+IF(D39&lt;=0,0,SIN(RADIANS(Planilha2!$C$7))*D39)</f>
        <v>-1026.06042997701</v>
      </c>
      <c r="H39" s="1" t="n">
        <f aca="false">+IF(D39&lt;=0,0,D39*SIN(RADIANS(Planilha2!$D$5)))</f>
        <v>1500</v>
      </c>
    </row>
    <row r="40" customFormat="false" ht="13.8" hidden="false" customHeight="false" outlineLevel="0" collapsed="false">
      <c r="A40" s="0" t="n">
        <f aca="false">+A35+Planilha2!$B$3</f>
        <v>70</v>
      </c>
      <c r="B40" s="0" t="s">
        <v>10</v>
      </c>
      <c r="C40" s="0" t="str">
        <f aca="false">Planilha2!$A$8</f>
        <v>AZ 0157</v>
      </c>
      <c r="D40" s="0" t="n">
        <f aca="false">IF(B40="P",+D35-E40*Planilha2!$B$3,+D35+E40*Planilha2!$B$3)</f>
        <v>5000</v>
      </c>
      <c r="E40" s="1" t="n">
        <f aca="false">+Planilha2!$B$8</f>
        <v>100</v>
      </c>
      <c r="F40" s="1" t="n">
        <f aca="false">+IF(D40&lt;=0,0,COS(RADIANS(Planilha2!$C$8))*D40)</f>
        <v>4330.12701892219</v>
      </c>
      <c r="G40" s="1" t="n">
        <f aca="false">+IF(D40&lt;=0,0,SIN(RADIANS(Planilha2!$C$8))*D40)</f>
        <v>2500</v>
      </c>
      <c r="H40" s="1" t="n">
        <f aca="false">+IF(D40&lt;=0,0,D40*SIN(RADIANS(Planilha2!$D$5)))</f>
        <v>2500</v>
      </c>
    </row>
    <row r="41" customFormat="false" ht="13.8" hidden="false" customHeight="false" outlineLevel="0" collapsed="false">
      <c r="A41" s="0" t="n">
        <f aca="false">+A36+Planilha2!$B$3</f>
        <v>70</v>
      </c>
      <c r="B41" s="0" t="s">
        <v>10</v>
      </c>
      <c r="C41" s="0" t="str">
        <f aca="false">+Planilha2!$A$9</f>
        <v>GZ 0667</v>
      </c>
      <c r="D41" s="0" t="n">
        <f aca="false">IF(B41="P",+D36-E41*Planilha2!$B$3,+D36+E41*Planilha2!$B$3)</f>
        <v>4300</v>
      </c>
      <c r="E41" s="0" t="n">
        <f aca="false">+Planilha2!$B$9</f>
        <v>110</v>
      </c>
      <c r="F41" s="1" t="n">
        <f aca="false">+IF(D41&lt;=0,0,COS(RADIANS(Planilha2!$C$9))*D41)</f>
        <v>2150</v>
      </c>
      <c r="G41" s="1" t="n">
        <f aca="false">+IF(D41&lt;=0,0,SIN(RADIANS(Planilha2!$C$9))*D41)</f>
        <v>3723.90923627309</v>
      </c>
      <c r="H41" s="1" t="n">
        <f aca="false">+IF(D41&lt;=0,0,D41*SIN(RADIANS(Planilha2!$D$5)))</f>
        <v>2150</v>
      </c>
    </row>
    <row r="42" customFormat="false" ht="13.8" hidden="false" customHeight="false" outlineLevel="0" collapsed="false">
      <c r="A42" s="0" t="n">
        <f aca="false">+A37+Planilha2!$B$3</f>
        <v>80</v>
      </c>
      <c r="B42" s="0" t="s">
        <v>8</v>
      </c>
      <c r="C42" s="0" t="str">
        <f aca="false">+Planilha2!$A$5</f>
        <v>LA 2203</v>
      </c>
      <c r="D42" s="0" t="n">
        <f aca="false">IF(B42="P",+D37-E42*Planilha2!$B$3,+D37+E42*Planilha2!$B$3)</f>
        <v>5400</v>
      </c>
      <c r="E42" s="1" t="n">
        <f aca="false">+Planilha2!$B$5</f>
        <v>120</v>
      </c>
      <c r="F42" s="1" t="n">
        <f aca="false">IF(D42&lt;=0,0,+COS(RADIANS(Planilha2!$C$5))*D42)</f>
        <v>-4676.53718043597</v>
      </c>
      <c r="G42" s="0" t="n">
        <f aca="false">+IF(D42&lt;=0,0,SIN(RADIANS(Planilha2!$C$5))*D42)</f>
        <v>2700</v>
      </c>
      <c r="H42" s="1" t="n">
        <f aca="false">+IF(D42&lt;=0,0,D42*SIN(RADIANS(Planilha2!$D$5)))</f>
        <v>2700</v>
      </c>
    </row>
    <row r="43" customFormat="false" ht="13.8" hidden="false" customHeight="false" outlineLevel="0" collapsed="false">
      <c r="A43" s="0" t="n">
        <f aca="false">+A38+Planilha2!$B$3</f>
        <v>80</v>
      </c>
      <c r="B43" s="0" t="s">
        <v>8</v>
      </c>
      <c r="C43" s="0" t="str">
        <f aca="false">+Planilha2!$A$6</f>
        <v>GZ 0331</v>
      </c>
      <c r="D43" s="0" t="n">
        <f aca="false">IF(B43="P",+D38-E43*Planilha2!$B$3,+D38+E43*Planilha2!$B$3)</f>
        <v>8000</v>
      </c>
      <c r="E43" s="1" t="n">
        <f aca="false">+Planilha2!$B$6</f>
        <v>150</v>
      </c>
      <c r="F43" s="1" t="n">
        <f aca="false">IF(D43&lt;=0,0,+COS(RADIANS(Planilha2!$C$6))*D43)</f>
        <v>-1389.18542133544</v>
      </c>
      <c r="G43" s="1" t="n">
        <f aca="false">+IF(D43&lt;=0,0,SIN(RADIANS(Planilha2!$C$6))*D43)</f>
        <v>7878.46202409766</v>
      </c>
      <c r="H43" s="1" t="n">
        <f aca="false">+IF(D43&lt;=0,0,D43*SIN(RADIANS(Planilha2!$D$5)))</f>
        <v>4000</v>
      </c>
    </row>
    <row r="44" customFormat="false" ht="13.8" hidden="false" customHeight="false" outlineLevel="0" collapsed="false">
      <c r="A44" s="0" t="n">
        <f aca="false">+A39+Planilha2!$B$3</f>
        <v>80</v>
      </c>
      <c r="B44" s="0" t="s">
        <v>8</v>
      </c>
      <c r="C44" s="0" t="str">
        <f aca="false">+Planilha2!$A$7</f>
        <v>AZ 0032</v>
      </c>
      <c r="D44" s="0" t="n">
        <f aca="false">IF(B44="P",+D39-E44*Planilha2!$B$3,+D39+E44*Planilha2!$B$3)</f>
        <v>2000</v>
      </c>
      <c r="E44" s="1" t="n">
        <f aca="false">+Planilha2!$B$7</f>
        <v>100</v>
      </c>
      <c r="F44" s="1" t="n">
        <f aca="false">+IF(D44&lt;=0,0,COS(RADIANS(Planilha2!$C$7))*D44)</f>
        <v>-1879.38524157182</v>
      </c>
      <c r="G44" s="0" t="n">
        <f aca="false">+IF(D44&lt;=0,0,SIN(RADIANS(Planilha2!$C$7))*D44)</f>
        <v>-684.040286651337</v>
      </c>
      <c r="H44" s="1" t="n">
        <f aca="false">+IF(D44&lt;=0,0,D44*SIN(RADIANS(Planilha2!$D$5)))</f>
        <v>1000</v>
      </c>
    </row>
    <row r="45" customFormat="false" ht="13.8" hidden="false" customHeight="false" outlineLevel="0" collapsed="false">
      <c r="A45" s="0" t="n">
        <f aca="false">+A40+Planilha2!$B$3</f>
        <v>80</v>
      </c>
      <c r="B45" s="0" t="s">
        <v>10</v>
      </c>
      <c r="C45" s="0" t="str">
        <f aca="false">Planilha2!$A$8</f>
        <v>AZ 0157</v>
      </c>
      <c r="D45" s="0" t="n">
        <f aca="false">IF(B45="P",+D40-E45*Planilha2!$B$3,+D40+E45*Planilha2!$B$3)</f>
        <v>6000</v>
      </c>
      <c r="E45" s="1" t="n">
        <f aca="false">+Planilha2!$B$8</f>
        <v>100</v>
      </c>
      <c r="F45" s="1" t="n">
        <f aca="false">+IF(D45&lt;=0,0,COS(RADIANS(Planilha2!$C$8))*D45)</f>
        <v>5196.15242270663</v>
      </c>
      <c r="G45" s="1" t="n">
        <f aca="false">+IF(D45&lt;=0,0,SIN(RADIANS(Planilha2!$C$8))*D45)</f>
        <v>3000</v>
      </c>
      <c r="H45" s="1" t="n">
        <f aca="false">+IF(D45&lt;=0,0,D45*SIN(RADIANS(Planilha2!$D$5)))</f>
        <v>3000</v>
      </c>
    </row>
    <row r="46" customFormat="false" ht="13.8" hidden="false" customHeight="false" outlineLevel="0" collapsed="false">
      <c r="A46" s="0" t="n">
        <f aca="false">+A41+Planilha2!$B$3</f>
        <v>80</v>
      </c>
      <c r="B46" s="0" t="s">
        <v>10</v>
      </c>
      <c r="C46" s="0" t="str">
        <f aca="false">+Planilha2!$A$9</f>
        <v>GZ 0667</v>
      </c>
      <c r="D46" s="0" t="n">
        <f aca="false">IF(B46="P",+D41-E46*Planilha2!$B$3,+D41+E46*Planilha2!$B$3)</f>
        <v>5400</v>
      </c>
      <c r="E46" s="0" t="n">
        <f aca="false">+Planilha2!$B$9</f>
        <v>110</v>
      </c>
      <c r="F46" s="1" t="n">
        <f aca="false">+IF(D46&lt;=0,0,COS(RADIANS(Planilha2!$C$9))*D46)</f>
        <v>2700</v>
      </c>
      <c r="G46" s="1" t="n">
        <f aca="false">+IF(D46&lt;=0,0,SIN(RADIANS(Planilha2!$C$9))*D46)</f>
        <v>4676.53718043597</v>
      </c>
      <c r="H46" s="1" t="n">
        <f aca="false">+IF(D46&lt;=0,0,D46*SIN(RADIANS(Planilha2!$D$5)))</f>
        <v>2700</v>
      </c>
    </row>
    <row r="47" customFormat="false" ht="13.8" hidden="false" customHeight="false" outlineLevel="0" collapsed="false">
      <c r="A47" s="0" t="n">
        <f aca="false">+A42+Planilha2!$B$3</f>
        <v>90</v>
      </c>
      <c r="B47" s="0" t="s">
        <v>8</v>
      </c>
      <c r="C47" s="0" t="str">
        <f aca="false">+Planilha2!$A$5</f>
        <v>LA 2203</v>
      </c>
      <c r="D47" s="0" t="n">
        <f aca="false">IF(B47="P",+D42-E47*Planilha2!$B$3,+D42+E47*Planilha2!$B$3)</f>
        <v>4200</v>
      </c>
      <c r="E47" s="1" t="n">
        <f aca="false">+Planilha2!$B$5</f>
        <v>120</v>
      </c>
      <c r="F47" s="1" t="n">
        <f aca="false">IF(D47&lt;=0,0,+COS(RADIANS(Planilha2!$C$5))*D47)</f>
        <v>-3637.30669589464</v>
      </c>
      <c r="G47" s="0" t="n">
        <f aca="false">+IF(D47&lt;=0,0,SIN(RADIANS(Planilha2!$C$5))*D47)</f>
        <v>2100</v>
      </c>
      <c r="H47" s="1" t="n">
        <f aca="false">+IF(D47&lt;=0,0,D47*SIN(RADIANS(Planilha2!$D$5)))</f>
        <v>2100</v>
      </c>
    </row>
    <row r="48" customFormat="false" ht="13.8" hidden="false" customHeight="false" outlineLevel="0" collapsed="false">
      <c r="A48" s="0" t="n">
        <f aca="false">+A43+Planilha2!$B$3</f>
        <v>90</v>
      </c>
      <c r="B48" s="0" t="s">
        <v>8</v>
      </c>
      <c r="C48" s="0" t="str">
        <f aca="false">+Planilha2!$A$6</f>
        <v>GZ 0331</v>
      </c>
      <c r="D48" s="0" t="n">
        <f aca="false">IF(B48="P",+D43-E48*Planilha2!$B$3,+D43+E48*Planilha2!$B$3)</f>
        <v>6500</v>
      </c>
      <c r="E48" s="1" t="n">
        <f aca="false">+Planilha2!$B$6</f>
        <v>150</v>
      </c>
      <c r="F48" s="1" t="n">
        <f aca="false">IF(D48&lt;=0,0,+COS(RADIANS(Planilha2!$C$6))*D48)</f>
        <v>-1128.71315483505</v>
      </c>
      <c r="G48" s="1" t="n">
        <f aca="false">+IF(D48&lt;=0,0,SIN(RADIANS(Planilha2!$C$6))*D48)</f>
        <v>6401.25039457935</v>
      </c>
      <c r="H48" s="1" t="n">
        <f aca="false">+IF(D48&lt;=0,0,D48*SIN(RADIANS(Planilha2!$D$5)))</f>
        <v>3250</v>
      </c>
    </row>
    <row r="49" customFormat="false" ht="13.8" hidden="false" customHeight="false" outlineLevel="0" collapsed="false">
      <c r="A49" s="0" t="n">
        <f aca="false">+A44+Planilha2!$B$3</f>
        <v>90</v>
      </c>
      <c r="B49" s="0" t="s">
        <v>8</v>
      </c>
      <c r="C49" s="0" t="str">
        <f aca="false">+Planilha2!$A$7</f>
        <v>AZ 0032</v>
      </c>
      <c r="D49" s="0" t="n">
        <f aca="false">IF(B49="P",+D44-E49*Planilha2!$B$3,+D44+E49*Planilha2!$B$3)</f>
        <v>1000</v>
      </c>
      <c r="E49" s="1" t="n">
        <f aca="false">+Planilha2!$B$7</f>
        <v>100</v>
      </c>
      <c r="F49" s="1" t="n">
        <f aca="false">+IF(D49&lt;=0,0,COS(RADIANS(Planilha2!$C$7))*D49)</f>
        <v>-939.692620785908</v>
      </c>
      <c r="G49" s="0" t="n">
        <f aca="false">+IF(D49&lt;=0,0,SIN(RADIANS(Planilha2!$C$7))*D49)</f>
        <v>-342.020143325669</v>
      </c>
      <c r="H49" s="1" t="n">
        <f aca="false">+IF(D49&lt;=0,0,D49*SIN(RADIANS(Planilha2!$D$5)))</f>
        <v>500</v>
      </c>
    </row>
    <row r="50" customFormat="false" ht="13.8" hidden="false" customHeight="false" outlineLevel="0" collapsed="false">
      <c r="A50" s="0" t="n">
        <f aca="false">+A45+Planilha2!$B$3</f>
        <v>90</v>
      </c>
      <c r="B50" s="0" t="s">
        <v>10</v>
      </c>
      <c r="C50" s="0" t="str">
        <f aca="false">Planilha2!$A$8</f>
        <v>AZ 0157</v>
      </c>
      <c r="D50" s="0" t="n">
        <f aca="false">IF(B50="P",+D45-E50*Planilha2!$B$3,+D45+E50*Planilha2!$B$3)</f>
        <v>7000</v>
      </c>
      <c r="E50" s="1" t="n">
        <f aca="false">+Planilha2!$B$8</f>
        <v>100</v>
      </c>
      <c r="F50" s="1" t="n">
        <f aca="false">+IF(D50&lt;=0,0,COS(RADIANS(Planilha2!$C$8))*D50)</f>
        <v>6062.17782649107</v>
      </c>
      <c r="G50" s="1" t="n">
        <f aca="false">+IF(D50&lt;=0,0,SIN(RADIANS(Planilha2!$C$8))*D50)</f>
        <v>3500</v>
      </c>
      <c r="H50" s="1" t="n">
        <f aca="false">+IF(D50&lt;=0,0,D50*SIN(RADIANS(Planilha2!$D$5)))</f>
        <v>3500</v>
      </c>
    </row>
    <row r="51" customFormat="false" ht="13.8" hidden="false" customHeight="false" outlineLevel="0" collapsed="false">
      <c r="A51" s="0" t="n">
        <f aca="false">+A46+Planilha2!$B$3</f>
        <v>90</v>
      </c>
      <c r="B51" s="0" t="s">
        <v>10</v>
      </c>
      <c r="C51" s="0" t="str">
        <f aca="false">+Planilha2!$A$9</f>
        <v>GZ 0667</v>
      </c>
      <c r="D51" s="0" t="n">
        <f aca="false">IF(B51="P",+D46-E51*Planilha2!$B$3,+D46+E51*Planilha2!$B$3)</f>
        <v>6500</v>
      </c>
      <c r="E51" s="0" t="n">
        <f aca="false">+Planilha2!$B$9</f>
        <v>110</v>
      </c>
      <c r="F51" s="1" t="n">
        <f aca="false">+IF(D51&lt;=0,0,COS(RADIANS(Planilha2!$C$9))*D51)</f>
        <v>3250</v>
      </c>
      <c r="G51" s="1" t="n">
        <f aca="false">+IF(D51&lt;=0,0,SIN(RADIANS(Planilha2!$C$9))*D51)</f>
        <v>5629.16512459885</v>
      </c>
      <c r="H51" s="1" t="n">
        <f aca="false">+IF(D51&lt;=0,0,D51*SIN(RADIANS(Planilha2!$D$5)))</f>
        <v>3250</v>
      </c>
    </row>
    <row r="52" customFormat="false" ht="13.8" hidden="false" customHeight="false" outlineLevel="0" collapsed="false">
      <c r="A52" s="0" t="n">
        <f aca="false">+A47+Planilha2!$B$3</f>
        <v>100</v>
      </c>
      <c r="B52" s="0" t="s">
        <v>8</v>
      </c>
      <c r="C52" s="0" t="str">
        <f aca="false">+Planilha2!$A$5</f>
        <v>LA 2203</v>
      </c>
      <c r="D52" s="0" t="n">
        <f aca="false">IF(B52="P",+D47-E52*Planilha2!$B$3,+D47+E52*Planilha2!$B$3)</f>
        <v>3000</v>
      </c>
      <c r="E52" s="1" t="n">
        <f aca="false">+Planilha2!$B$5</f>
        <v>120</v>
      </c>
      <c r="F52" s="1" t="n">
        <f aca="false">IF(D52&lt;=0,0,+COS(RADIANS(Planilha2!$C$5))*D52)</f>
        <v>-2598.07621135332</v>
      </c>
      <c r="G52" s="0" t="n">
        <f aca="false">+IF(D52&lt;=0,0,SIN(RADIANS(Planilha2!$C$5))*D52)</f>
        <v>1500</v>
      </c>
      <c r="H52" s="1" t="n">
        <f aca="false">+IF(D52&lt;=0,0,D52*SIN(RADIANS(Planilha2!$D$5)))</f>
        <v>1500</v>
      </c>
    </row>
    <row r="53" customFormat="false" ht="13.8" hidden="false" customHeight="false" outlineLevel="0" collapsed="false">
      <c r="A53" s="0" t="n">
        <f aca="false">+A48+Planilha2!$B$3</f>
        <v>100</v>
      </c>
      <c r="B53" s="0" t="s">
        <v>8</v>
      </c>
      <c r="C53" s="0" t="str">
        <f aca="false">+Planilha2!$A$6</f>
        <v>GZ 0331</v>
      </c>
      <c r="D53" s="0" t="n">
        <f aca="false">IF(B53="P",+D48-E53*Planilha2!$B$3,+D48+E53*Planilha2!$B$3)</f>
        <v>5000</v>
      </c>
      <c r="E53" s="1" t="n">
        <f aca="false">+Planilha2!$B$6</f>
        <v>150</v>
      </c>
      <c r="F53" s="1" t="n">
        <f aca="false">IF(D53&lt;=0,0,+COS(RADIANS(Planilha2!$C$6))*D53)</f>
        <v>-868.240888334652</v>
      </c>
      <c r="G53" s="1" t="n">
        <f aca="false">+IF(D53&lt;=0,0,SIN(RADIANS(Planilha2!$C$6))*D53)</f>
        <v>4924.03876506104</v>
      </c>
      <c r="H53" s="1" t="n">
        <f aca="false">+IF(D53&lt;=0,0,D53*SIN(RADIANS(Planilha2!$D$5)))</f>
        <v>2500</v>
      </c>
    </row>
    <row r="54" customFormat="false" ht="13.8" hidden="false" customHeight="false" outlineLevel="0" collapsed="false">
      <c r="A54" s="0" t="n">
        <f aca="false">+A49+Planilha2!$B$3</f>
        <v>100</v>
      </c>
      <c r="B54" s="0" t="s">
        <v>8</v>
      </c>
      <c r="C54" s="0" t="str">
        <f aca="false">+Planilha2!$A$7</f>
        <v>AZ 0032</v>
      </c>
      <c r="D54" s="0" t="n">
        <f aca="false">IF(B54="P",+D49-E54*Planilha2!$B$3,+D49+E54*Planilha2!$B$3)</f>
        <v>0</v>
      </c>
      <c r="E54" s="1" t="n">
        <f aca="false">+Planilha2!$B$7</f>
        <v>100</v>
      </c>
      <c r="F54" s="1" t="n">
        <f aca="false">+IF(D54&lt;=0,0,COS(RADIANS(Planilha2!$C$7))*D54)</f>
        <v>0</v>
      </c>
      <c r="G54" s="0" t="n">
        <f aca="false">+IF(D54&lt;=0,0,SIN(RADIANS(Planilha2!$C$7))*D54)</f>
        <v>0</v>
      </c>
      <c r="H54" s="1" t="n">
        <f aca="false">+IF(D54&lt;=0,0,D54*SIN(RADIANS(Planilha2!$D$5)))</f>
        <v>0</v>
      </c>
    </row>
    <row r="55" customFormat="false" ht="13.8" hidden="false" customHeight="false" outlineLevel="0" collapsed="false">
      <c r="A55" s="0" t="n">
        <f aca="false">+A50+Planilha2!$B$3</f>
        <v>100</v>
      </c>
      <c r="B55" s="0" t="s">
        <v>10</v>
      </c>
      <c r="C55" s="0" t="str">
        <f aca="false">Planilha2!$A$8</f>
        <v>AZ 0157</v>
      </c>
      <c r="D55" s="0" t="n">
        <f aca="false">IF(B55="P",+D50-E55*Planilha2!$B$3,+D50+E55*Planilha2!$B$3)</f>
        <v>8000</v>
      </c>
      <c r="E55" s="1" t="n">
        <f aca="false">+Planilha2!$B$8</f>
        <v>100</v>
      </c>
      <c r="F55" s="1" t="n">
        <f aca="false">+IF(D55&lt;=0,0,COS(RADIANS(Planilha2!$C$8))*D55)</f>
        <v>6928.20323027551</v>
      </c>
      <c r="G55" s="1" t="n">
        <f aca="false">+IF(D55&lt;=0,0,SIN(RADIANS(Planilha2!$C$8))*D55)</f>
        <v>4000</v>
      </c>
      <c r="H55" s="1" t="n">
        <f aca="false">+IF(D55&lt;=0,0,D55*SIN(RADIANS(Planilha2!$D$5)))</f>
        <v>4000</v>
      </c>
    </row>
    <row r="56" customFormat="false" ht="13.8" hidden="false" customHeight="false" outlineLevel="0" collapsed="false">
      <c r="A56" s="0" t="n">
        <f aca="false">+A51+Planilha2!$B$3</f>
        <v>100</v>
      </c>
      <c r="B56" s="0" t="s">
        <v>10</v>
      </c>
      <c r="C56" s="0" t="str">
        <f aca="false">+Planilha2!$A$9</f>
        <v>GZ 0667</v>
      </c>
      <c r="D56" s="0" t="n">
        <f aca="false">IF(B56="P",+D51-E56*Planilha2!$B$3,+D51+E56*Planilha2!$B$3)</f>
        <v>7600</v>
      </c>
      <c r="E56" s="0" t="n">
        <f aca="false">+Planilha2!$B$9</f>
        <v>110</v>
      </c>
      <c r="F56" s="1" t="n">
        <f aca="false">+IF(D56&lt;=0,0,COS(RADIANS(Planilha2!$C$9))*D56)</f>
        <v>3800</v>
      </c>
      <c r="G56" s="1" t="n">
        <f aca="false">+IF(D56&lt;=0,0,SIN(RADIANS(Planilha2!$C$9))*D56)</f>
        <v>6581.79306876173</v>
      </c>
      <c r="H56" s="1" t="n">
        <f aca="false">+IF(D56&lt;=0,0,D56*SIN(RADIANS(Planilha2!$D$5)))</f>
        <v>3800</v>
      </c>
    </row>
    <row r="57" customFormat="false" ht="13.8" hidden="false" customHeight="false" outlineLevel="0" collapsed="false">
      <c r="A57" s="0" t="n">
        <f aca="false">+A52+Planilha2!$B$3</f>
        <v>110</v>
      </c>
      <c r="B57" s="0" t="s">
        <v>8</v>
      </c>
      <c r="C57" s="0" t="str">
        <f aca="false">+Planilha2!$A$5</f>
        <v>LA 2203</v>
      </c>
      <c r="D57" s="0" t="n">
        <f aca="false">IF(B57="P",+D52-E57*Planilha2!$B$3,+D52+E57*Planilha2!$B$3)</f>
        <v>1800</v>
      </c>
      <c r="E57" s="1" t="n">
        <f aca="false">+Planilha2!$B$5</f>
        <v>120</v>
      </c>
      <c r="F57" s="1" t="n">
        <f aca="false">IF(D57&lt;=0,0,+COS(RADIANS(Planilha2!$C$5))*D57)</f>
        <v>-1558.84572681199</v>
      </c>
      <c r="G57" s="0" t="n">
        <f aca="false">+IF(D57&lt;=0,0,SIN(RADIANS(Planilha2!$C$5))*D57)</f>
        <v>900</v>
      </c>
      <c r="H57" s="1" t="n">
        <f aca="false">+IF(D57&lt;=0,0,D57*SIN(RADIANS(Planilha2!$D$5)))</f>
        <v>900</v>
      </c>
    </row>
    <row r="58" customFormat="false" ht="13.8" hidden="false" customHeight="false" outlineLevel="0" collapsed="false">
      <c r="A58" s="0" t="n">
        <f aca="false">+A53+Planilha2!$B$3</f>
        <v>110</v>
      </c>
      <c r="B58" s="0" t="s">
        <v>8</v>
      </c>
      <c r="C58" s="0" t="str">
        <f aca="false">+Planilha2!$A$6</f>
        <v>GZ 0331</v>
      </c>
      <c r="D58" s="0" t="n">
        <f aca="false">IF(B58="P",+D53-E58*Planilha2!$B$3,+D53+E58*Planilha2!$B$3)</f>
        <v>3500</v>
      </c>
      <c r="E58" s="1" t="n">
        <f aca="false">+Planilha2!$B$6</f>
        <v>150</v>
      </c>
      <c r="F58" s="1" t="n">
        <f aca="false">IF(D58&lt;=0,0,+COS(RADIANS(Planilha2!$C$6))*D58)</f>
        <v>-607.768621834256</v>
      </c>
      <c r="G58" s="1" t="n">
        <f aca="false">+IF(D58&lt;=0,0,SIN(RADIANS(Planilha2!$C$6))*D58)</f>
        <v>3446.82713554273</v>
      </c>
      <c r="H58" s="1" t="n">
        <f aca="false">+IF(D58&lt;=0,0,D58*SIN(RADIANS(Planilha2!$D$5)))</f>
        <v>1750</v>
      </c>
    </row>
    <row r="59" customFormat="false" ht="13.8" hidden="false" customHeight="false" outlineLevel="0" collapsed="false">
      <c r="A59" s="0" t="n">
        <f aca="false">+A54+Planilha2!$B$3</f>
        <v>110</v>
      </c>
      <c r="B59" s="0" t="s">
        <v>8</v>
      </c>
      <c r="C59" s="0" t="str">
        <f aca="false">+Planilha2!$A$7</f>
        <v>AZ 0032</v>
      </c>
      <c r="D59" s="0" t="n">
        <f aca="false">IF(B59="P",+D54-E59*Planilha2!$B$3,+D54+E59*Planilha2!$B$3)</f>
        <v>-1000</v>
      </c>
      <c r="E59" s="1" t="n">
        <f aca="false">+Planilha2!$B$7</f>
        <v>100</v>
      </c>
      <c r="F59" s="1" t="n">
        <f aca="false">+IF(D59&lt;=0,0,COS(RADIANS(Planilha2!$C$7))*D59)</f>
        <v>0</v>
      </c>
      <c r="G59" s="0" t="n">
        <f aca="false">+IF(D59&lt;=0,0,SIN(RADIANS(Planilha2!$C$7))*D59)</f>
        <v>0</v>
      </c>
      <c r="H59" s="1" t="n">
        <f aca="false">+IF(D59&lt;=0,0,D59*SIN(RADIANS(Planilha2!$D$5)))</f>
        <v>0</v>
      </c>
    </row>
    <row r="60" customFormat="false" ht="13.8" hidden="false" customHeight="false" outlineLevel="0" collapsed="false">
      <c r="A60" s="0" t="n">
        <f aca="false">+A55+Planilha2!$B$3</f>
        <v>110</v>
      </c>
      <c r="B60" s="0" t="s">
        <v>10</v>
      </c>
      <c r="C60" s="0" t="str">
        <f aca="false">Planilha2!$A$8</f>
        <v>AZ 0157</v>
      </c>
      <c r="D60" s="0" t="n">
        <f aca="false">IF(B60="P",+D55-E60*Planilha2!$B$3,+D55+E60*Planilha2!$B$3)</f>
        <v>9000</v>
      </c>
      <c r="E60" s="1" t="n">
        <f aca="false">+Planilha2!$B$8</f>
        <v>100</v>
      </c>
      <c r="F60" s="1" t="n">
        <f aca="false">+IF(D60&lt;=0,0,COS(RADIANS(Planilha2!$C$8))*D60)</f>
        <v>7794.22863405995</v>
      </c>
      <c r="G60" s="1" t="n">
        <f aca="false">+IF(D60&lt;=0,0,SIN(RADIANS(Planilha2!$C$8))*D60)</f>
        <v>4500</v>
      </c>
      <c r="H60" s="1" t="n">
        <f aca="false">+IF(D60&lt;=0,0,D60*SIN(RADIANS(Planilha2!$D$5)))</f>
        <v>4500</v>
      </c>
    </row>
    <row r="61" customFormat="false" ht="13.8" hidden="false" customHeight="false" outlineLevel="0" collapsed="false">
      <c r="A61" s="0" t="n">
        <f aca="false">+A56+Planilha2!$B$3</f>
        <v>110</v>
      </c>
      <c r="B61" s="0" t="s">
        <v>10</v>
      </c>
      <c r="C61" s="0" t="str">
        <f aca="false">+Planilha2!$A$9</f>
        <v>GZ 0667</v>
      </c>
      <c r="D61" s="0" t="n">
        <f aca="false">IF(B61="P",+D56-E61*Planilha2!$B$3,+D56+E61*Planilha2!$B$3)</f>
        <v>8700</v>
      </c>
      <c r="E61" s="0" t="n">
        <f aca="false">+Planilha2!$B$9</f>
        <v>110</v>
      </c>
      <c r="F61" s="1" t="n">
        <f aca="false">+IF(D61&lt;=0,0,COS(RADIANS(Planilha2!$C$9))*D61)</f>
        <v>4350</v>
      </c>
      <c r="G61" s="1" t="n">
        <f aca="false">+IF(D61&lt;=0,0,SIN(RADIANS(Planilha2!$C$9))*D61)</f>
        <v>7534.42101292462</v>
      </c>
      <c r="H61" s="1" t="n">
        <f aca="false">+IF(D61&lt;=0,0,D61*SIN(RADIANS(Planilha2!$D$5)))</f>
        <v>4350</v>
      </c>
    </row>
    <row r="62" customFormat="false" ht="13.8" hidden="false" customHeight="false" outlineLevel="0" collapsed="false">
      <c r="A62" s="0" t="n">
        <f aca="false">+A57+Planilha2!$B$3</f>
        <v>120</v>
      </c>
      <c r="B62" s="0" t="s">
        <v>8</v>
      </c>
      <c r="C62" s="0" t="str">
        <f aca="false">+Planilha2!$A$5</f>
        <v>LA 2203</v>
      </c>
      <c r="D62" s="0" t="n">
        <f aca="false">IF(B62="P",+D57-E62*Planilha2!$B$3,+D57+E62*Planilha2!$B$3)</f>
        <v>600</v>
      </c>
      <c r="E62" s="1" t="n">
        <f aca="false">+Planilha2!$B$5</f>
        <v>120</v>
      </c>
      <c r="F62" s="1" t="n">
        <f aca="false">IF(D62&lt;=0,0,+COS(RADIANS(Planilha2!$C$5))*D62)</f>
        <v>-519.615242270663</v>
      </c>
      <c r="G62" s="0" t="n">
        <f aca="false">+IF(D62&lt;=0,0,SIN(RADIANS(Planilha2!$C$5))*D62)</f>
        <v>300</v>
      </c>
      <c r="H62" s="1" t="n">
        <f aca="false">+IF(D62&lt;=0,0,D62*SIN(RADIANS(Planilha2!$D$5)))</f>
        <v>300</v>
      </c>
    </row>
    <row r="63" customFormat="false" ht="13.8" hidden="false" customHeight="false" outlineLevel="0" collapsed="false">
      <c r="A63" s="0" t="n">
        <f aca="false">+A58+Planilha2!$B$3</f>
        <v>120</v>
      </c>
      <c r="B63" s="0" t="s">
        <v>8</v>
      </c>
      <c r="C63" s="0" t="str">
        <f aca="false">+Planilha2!$A$6</f>
        <v>GZ 0331</v>
      </c>
      <c r="D63" s="0" t="n">
        <f aca="false">IF(B63="P",+D58-E63*Planilha2!$B$3,+D58+E63*Planilha2!$B$3)</f>
        <v>2000</v>
      </c>
      <c r="E63" s="1" t="n">
        <f aca="false">+Planilha2!$B$6</f>
        <v>150</v>
      </c>
      <c r="F63" s="1" t="n">
        <f aca="false">IF(D63&lt;=0,0,+COS(RADIANS(Planilha2!$C$6))*D63)</f>
        <v>-347.296355333861</v>
      </c>
      <c r="G63" s="1" t="n">
        <f aca="false">+IF(D63&lt;=0,0,SIN(RADIANS(Planilha2!$C$6))*D63)</f>
        <v>1969.61550602442</v>
      </c>
      <c r="H63" s="1" t="n">
        <f aca="false">+IF(D63&lt;=0,0,D63*SIN(RADIANS(Planilha2!$D$5)))</f>
        <v>1000</v>
      </c>
    </row>
    <row r="64" customFormat="false" ht="13.8" hidden="false" customHeight="false" outlineLevel="0" collapsed="false">
      <c r="A64" s="0" t="n">
        <f aca="false">+A59+Planilha2!$B$3</f>
        <v>120</v>
      </c>
      <c r="B64" s="0" t="s">
        <v>8</v>
      </c>
      <c r="C64" s="0" t="str">
        <f aca="false">+Planilha2!$A$7</f>
        <v>AZ 0032</v>
      </c>
      <c r="D64" s="0" t="n">
        <f aca="false">IF(B64="P",+D59-E64*Planilha2!$B$3,+D59+E64*Planilha2!$B$3)</f>
        <v>-2000</v>
      </c>
      <c r="E64" s="1" t="n">
        <f aca="false">+Planilha2!$B$7</f>
        <v>100</v>
      </c>
      <c r="F64" s="1" t="n">
        <f aca="false">+IF(D64&lt;=0,0,COS(RADIANS(Planilha2!$C$7))*D64)</f>
        <v>0</v>
      </c>
      <c r="G64" s="0" t="n">
        <f aca="false">+IF(D64&lt;=0,0,SIN(RADIANS(Planilha2!$C$7))*D64)</f>
        <v>0</v>
      </c>
      <c r="H64" s="1" t="n">
        <f aca="false">+IF(D64&lt;=0,0,D64*SIN(RADIANS(Planilha2!$D$5)))</f>
        <v>0</v>
      </c>
    </row>
    <row r="65" customFormat="false" ht="13.8" hidden="false" customHeight="false" outlineLevel="0" collapsed="false">
      <c r="A65" s="0" t="n">
        <f aca="false">+A60+Planilha2!$B$3</f>
        <v>120</v>
      </c>
      <c r="B65" s="0" t="s">
        <v>10</v>
      </c>
      <c r="C65" s="0" t="str">
        <f aca="false">Planilha2!$A$8</f>
        <v>AZ 0157</v>
      </c>
      <c r="D65" s="0" t="n">
        <f aca="false">IF(B65="P",+D60-E65*Planilha2!$B$3,+D60+E65*Planilha2!$B$3)</f>
        <v>10000</v>
      </c>
      <c r="E65" s="1" t="n">
        <f aca="false">+Planilha2!$B$8</f>
        <v>100</v>
      </c>
      <c r="F65" s="1" t="n">
        <f aca="false">+IF(D65&lt;=0,0,COS(RADIANS(Planilha2!$C$8))*D65)</f>
        <v>8660.25403784439</v>
      </c>
      <c r="G65" s="1" t="n">
        <f aca="false">+IF(D65&lt;=0,0,SIN(RADIANS(Planilha2!$C$8))*D65)</f>
        <v>5000</v>
      </c>
      <c r="H65" s="1" t="n">
        <f aca="false">+IF(D65&lt;=0,0,D65*SIN(RADIANS(Planilha2!$D$5)))</f>
        <v>5000</v>
      </c>
    </row>
    <row r="66" customFormat="false" ht="13.8" hidden="false" customHeight="false" outlineLevel="0" collapsed="false">
      <c r="A66" s="0" t="n">
        <f aca="false">+A61+Planilha2!$B$3</f>
        <v>120</v>
      </c>
      <c r="B66" s="0" t="s">
        <v>10</v>
      </c>
      <c r="C66" s="0" t="str">
        <f aca="false">+Planilha2!$A$9</f>
        <v>GZ 0667</v>
      </c>
      <c r="D66" s="0" t="n">
        <f aca="false">IF(B66="P",+D61-E66*Planilha2!$B$3,+D61+E66*Planilha2!$B$3)</f>
        <v>9800</v>
      </c>
      <c r="E66" s="0" t="n">
        <f aca="false">+Planilha2!$B$9</f>
        <v>110</v>
      </c>
      <c r="F66" s="1" t="n">
        <f aca="false">+IF(D66&lt;=0,0,COS(RADIANS(Planilha2!$C$9))*D66)</f>
        <v>4900</v>
      </c>
      <c r="G66" s="1" t="n">
        <f aca="false">+IF(D66&lt;=0,0,SIN(RADIANS(Planilha2!$C$9))*D66)</f>
        <v>8487.0489570875</v>
      </c>
      <c r="H66" s="1" t="n">
        <f aca="false">+IF(D66&lt;=0,0,D66*SIN(RADIANS(Planilha2!$D$5)))</f>
        <v>4900</v>
      </c>
    </row>
    <row r="67" customFormat="false" ht="13.8" hidden="false" customHeight="false" outlineLevel="0" collapsed="false">
      <c r="A67" s="0" t="n">
        <f aca="false">+A62+Planilha2!$B$3</f>
        <v>130</v>
      </c>
      <c r="B67" s="0" t="s">
        <v>8</v>
      </c>
      <c r="C67" s="0" t="str">
        <f aca="false">+Planilha2!$A$5</f>
        <v>LA 2203</v>
      </c>
      <c r="D67" s="0" t="n">
        <f aca="false">IF(B67="P",+D62-E67*Planilha2!$B$3,+D62+E67*Planilha2!$B$3)</f>
        <v>-600</v>
      </c>
      <c r="E67" s="1" t="n">
        <f aca="false">+Planilha2!$B$5</f>
        <v>120</v>
      </c>
      <c r="F67" s="1" t="n">
        <f aca="false">IF(D67&lt;=0,0,+COS(RADIANS(Planilha2!$C$5))*D67)</f>
        <v>0</v>
      </c>
      <c r="G67" s="0" t="n">
        <f aca="false">+IF(D67&lt;=0,0,SIN(RADIANS(Planilha2!$C$5))*D67)</f>
        <v>0</v>
      </c>
      <c r="H67" s="1" t="n">
        <f aca="false">+IF(D67&lt;=0,0,D67*SIN(RADIANS(Planilha2!$D$5)))</f>
        <v>0</v>
      </c>
    </row>
    <row r="68" customFormat="false" ht="13.8" hidden="false" customHeight="false" outlineLevel="0" collapsed="false">
      <c r="A68" s="0" t="n">
        <f aca="false">+A63+Planilha2!$B$3</f>
        <v>130</v>
      </c>
      <c r="B68" s="0" t="s">
        <v>8</v>
      </c>
      <c r="C68" s="0" t="str">
        <f aca="false">+Planilha2!$A$6</f>
        <v>GZ 0331</v>
      </c>
      <c r="D68" s="0" t="n">
        <f aca="false">IF(B68="P",+D63-E68*Planilha2!$B$3,+D63+E68*Planilha2!$B$3)</f>
        <v>500</v>
      </c>
      <c r="E68" s="1" t="n">
        <f aca="false">+Planilha2!$B$6</f>
        <v>150</v>
      </c>
      <c r="F68" s="1" t="n">
        <f aca="false">IF(D68&lt;=0,0,+COS(RADIANS(Planilha2!$C$6))*D68)</f>
        <v>-86.8240888334652</v>
      </c>
      <c r="G68" s="1" t="n">
        <f aca="false">+IF(D68&lt;=0,0,SIN(RADIANS(Planilha2!$C$6))*D68)</f>
        <v>492.403876506104</v>
      </c>
      <c r="H68" s="1" t="n">
        <f aca="false">+IF(D68&lt;=0,0,D68*SIN(RADIANS(Planilha2!$D$5)))</f>
        <v>250</v>
      </c>
    </row>
    <row r="69" customFormat="false" ht="13.8" hidden="false" customHeight="false" outlineLevel="0" collapsed="false">
      <c r="A69" s="0" t="n">
        <f aca="false">+A64+Planilha2!$B$3</f>
        <v>130</v>
      </c>
      <c r="B69" s="0" t="s">
        <v>8</v>
      </c>
      <c r="C69" s="0" t="str">
        <f aca="false">+Planilha2!$A$7</f>
        <v>AZ 0032</v>
      </c>
      <c r="D69" s="0" t="n">
        <f aca="false">IF(B69="P",+D64-E69*Planilha2!$B$3,+D64+E69*Planilha2!$B$3)</f>
        <v>-3000</v>
      </c>
      <c r="E69" s="1" t="n">
        <f aca="false">+Planilha2!$B$7</f>
        <v>100</v>
      </c>
      <c r="F69" s="1" t="n">
        <f aca="false">+IF(D69&lt;=0,0,COS(RADIANS(Planilha2!$C$7))*D69)</f>
        <v>0</v>
      </c>
      <c r="G69" s="0" t="n">
        <f aca="false">+IF(D69&lt;=0,0,SIN(RADIANS(Planilha2!$C$7))*D69)</f>
        <v>0</v>
      </c>
      <c r="H69" s="1" t="n">
        <f aca="false">+IF(D69&lt;=0,0,D69*SIN(RADIANS(Planilha2!$D$5)))</f>
        <v>0</v>
      </c>
    </row>
    <row r="70" customFormat="false" ht="13.8" hidden="false" customHeight="false" outlineLevel="0" collapsed="false">
      <c r="A70" s="0" t="n">
        <f aca="false">+A65+Planilha2!$B$3</f>
        <v>130</v>
      </c>
      <c r="B70" s="0" t="s">
        <v>10</v>
      </c>
      <c r="C70" s="0" t="str">
        <f aca="false">Planilha2!$A$8</f>
        <v>AZ 0157</v>
      </c>
      <c r="D70" s="0" t="n">
        <f aca="false">IF(B70="P",+D65-E70*Planilha2!$B$3,+D65+E70*Planilha2!$B$3)</f>
        <v>11000</v>
      </c>
      <c r="E70" s="1" t="n">
        <f aca="false">+Planilha2!$B$8</f>
        <v>100</v>
      </c>
      <c r="F70" s="1" t="n">
        <f aca="false">+IF(D70&lt;=0,0,COS(RADIANS(Planilha2!$C$8))*D70)</f>
        <v>9526.27944162883</v>
      </c>
      <c r="G70" s="1" t="n">
        <f aca="false">+IF(D70&lt;=0,0,SIN(RADIANS(Planilha2!$C$8))*D70)</f>
        <v>5500</v>
      </c>
      <c r="H70" s="1" t="n">
        <f aca="false">+IF(D70&lt;=0,0,D70*SIN(RADIANS(Planilha2!$D$5)))</f>
        <v>5500</v>
      </c>
    </row>
    <row r="71" customFormat="false" ht="13.8" hidden="false" customHeight="false" outlineLevel="0" collapsed="false">
      <c r="A71" s="0" t="n">
        <f aca="false">+A66+Planilha2!$B$3</f>
        <v>130</v>
      </c>
      <c r="B71" s="0" t="s">
        <v>10</v>
      </c>
      <c r="C71" s="0" t="str">
        <f aca="false">+Planilha2!$A$9</f>
        <v>GZ 0667</v>
      </c>
      <c r="D71" s="0" t="n">
        <f aca="false">IF(B71="P",+D66-E71*Planilha2!$B$3,+D66+E71*Planilha2!$B$3)</f>
        <v>10900</v>
      </c>
      <c r="E71" s="0" t="n">
        <f aca="false">+Planilha2!$B$9</f>
        <v>110</v>
      </c>
      <c r="F71" s="1" t="n">
        <f aca="false">+IF(D71&lt;=0,0,COS(RADIANS(Planilha2!$C$9))*D71)</f>
        <v>5450</v>
      </c>
      <c r="G71" s="1" t="n">
        <f aca="false">+IF(D71&lt;=0,0,SIN(RADIANS(Planilha2!$C$9))*D71)</f>
        <v>9439.67690125038</v>
      </c>
      <c r="H71" s="1" t="n">
        <f aca="false">+IF(D71&lt;=0,0,D71*SIN(RADIANS(Planilha2!$D$5)))</f>
        <v>5450</v>
      </c>
    </row>
    <row r="72" customFormat="false" ht="13.8" hidden="false" customHeight="false" outlineLevel="0" collapsed="false">
      <c r="A72" s="0" t="n">
        <f aca="false">+A67+Planilha2!$B$3</f>
        <v>140</v>
      </c>
      <c r="B72" s="0" t="s">
        <v>8</v>
      </c>
      <c r="C72" s="0" t="str">
        <f aca="false">+Planilha2!$A$5</f>
        <v>LA 2203</v>
      </c>
      <c r="D72" s="0" t="n">
        <f aca="false">IF(B72="P",+D67-E72*Planilha2!$B$3,+D67+E72*Planilha2!$B$3)</f>
        <v>-1800</v>
      </c>
      <c r="E72" s="1" t="n">
        <f aca="false">+Planilha2!$B$5</f>
        <v>120</v>
      </c>
      <c r="F72" s="1" t="n">
        <f aca="false">IF(D72&lt;=0,0,+COS(RADIANS(Planilha2!$C$5))*D72)</f>
        <v>0</v>
      </c>
      <c r="G72" s="0" t="n">
        <f aca="false">+IF(D72&lt;=0,0,SIN(RADIANS(Planilha2!$C$5))*D72)</f>
        <v>0</v>
      </c>
      <c r="H72" s="1" t="n">
        <f aca="false">+IF(D72&lt;=0,0,D72*SIN(RADIANS(Planilha2!$D$5)))</f>
        <v>0</v>
      </c>
    </row>
    <row r="73" customFormat="false" ht="13.8" hidden="false" customHeight="false" outlineLevel="0" collapsed="false">
      <c r="A73" s="0" t="n">
        <f aca="false">+A68+Planilha2!$B$3</f>
        <v>140</v>
      </c>
      <c r="B73" s="0" t="s">
        <v>8</v>
      </c>
      <c r="C73" s="0" t="str">
        <f aca="false">+Planilha2!$A$6</f>
        <v>GZ 0331</v>
      </c>
      <c r="D73" s="0" t="n">
        <f aca="false">IF(B73="P",+D68-E73*Planilha2!$B$3,+D68+E73*Planilha2!$B$3)</f>
        <v>-1000</v>
      </c>
      <c r="E73" s="1" t="n">
        <f aca="false">+Planilha2!$B$6</f>
        <v>150</v>
      </c>
      <c r="F73" s="1" t="n">
        <f aca="false">IF(D73&lt;=0,0,+COS(RADIANS(Planilha2!$C$6))*D73)</f>
        <v>0</v>
      </c>
      <c r="G73" s="1" t="n">
        <f aca="false">+IF(D73&lt;=0,0,SIN(RADIANS(Planilha2!$C$6))*D73)</f>
        <v>0</v>
      </c>
      <c r="H73" s="1" t="n">
        <f aca="false">+IF(D73&lt;=0,0,D73*SIN(RADIANS(Planilha2!$D$5)))</f>
        <v>0</v>
      </c>
    </row>
    <row r="74" customFormat="false" ht="13.8" hidden="false" customHeight="false" outlineLevel="0" collapsed="false">
      <c r="A74" s="0" t="n">
        <f aca="false">+A69+Planilha2!$B$3</f>
        <v>140</v>
      </c>
      <c r="B74" s="0" t="s">
        <v>8</v>
      </c>
      <c r="C74" s="0" t="str">
        <f aca="false">+Planilha2!$A$7</f>
        <v>AZ 0032</v>
      </c>
      <c r="D74" s="0" t="n">
        <f aca="false">IF(B74="P",+D69-E74*Planilha2!$B$3,+D69+E74*Planilha2!$B$3)</f>
        <v>-4000</v>
      </c>
      <c r="E74" s="1" t="n">
        <f aca="false">+Planilha2!$B$7</f>
        <v>100</v>
      </c>
      <c r="F74" s="1" t="n">
        <f aca="false">+IF(D74&lt;=0,0,COS(RADIANS(Planilha2!$C$7))*D74)</f>
        <v>0</v>
      </c>
      <c r="G74" s="0" t="n">
        <f aca="false">+IF(D74&lt;=0,0,SIN(RADIANS(Planilha2!$C$7))*D74)</f>
        <v>0</v>
      </c>
      <c r="H74" s="1" t="n">
        <f aca="false">+IF(D74&lt;=0,0,D74*SIN(RADIANS(Planilha2!$D$5)))</f>
        <v>0</v>
      </c>
    </row>
    <row r="75" customFormat="false" ht="13.8" hidden="false" customHeight="false" outlineLevel="0" collapsed="false">
      <c r="A75" s="0" t="n">
        <f aca="false">+A70+Planilha2!$B$3</f>
        <v>140</v>
      </c>
      <c r="B75" s="0" t="s">
        <v>10</v>
      </c>
      <c r="C75" s="0" t="str">
        <f aca="false">Planilha2!$A$8</f>
        <v>AZ 0157</v>
      </c>
      <c r="D75" s="0" t="n">
        <f aca="false">IF(B75="P",+D70-E75*Planilha2!$B$3,+D70+E75*Planilha2!$B$3)</f>
        <v>12000</v>
      </c>
      <c r="E75" s="1" t="n">
        <f aca="false">+Planilha2!$B$8</f>
        <v>100</v>
      </c>
      <c r="F75" s="1" t="n">
        <f aca="false">+IF(D75&lt;=0,0,COS(RADIANS(Planilha2!$C$8))*D75)</f>
        <v>10392.3048454133</v>
      </c>
      <c r="G75" s="1" t="n">
        <f aca="false">+IF(D75&lt;=0,0,SIN(RADIANS(Planilha2!$C$8))*D75)</f>
        <v>6000</v>
      </c>
      <c r="H75" s="1" t="n">
        <f aca="false">+IF(D75&lt;=0,0,D75*SIN(RADIANS(Planilha2!$D$5)))</f>
        <v>6000</v>
      </c>
    </row>
    <row r="76" customFormat="false" ht="13.8" hidden="false" customHeight="false" outlineLevel="0" collapsed="false">
      <c r="A76" s="0" t="n">
        <f aca="false">+A71+Planilha2!$B$3</f>
        <v>140</v>
      </c>
      <c r="B76" s="0" t="s">
        <v>10</v>
      </c>
      <c r="C76" s="0" t="str">
        <f aca="false">+Planilha2!$A$9</f>
        <v>GZ 0667</v>
      </c>
      <c r="D76" s="0" t="n">
        <f aca="false">IF(B76="P",+D71-E76*Planilha2!$B$3,+D71+E76*Planilha2!$B$3)</f>
        <v>12000</v>
      </c>
      <c r="E76" s="0" t="n">
        <f aca="false">+Planilha2!$B$9</f>
        <v>110</v>
      </c>
      <c r="F76" s="1" t="n">
        <f aca="false">+IF(D76&lt;=0,0,COS(RADIANS(Planilha2!$C$9))*D76)</f>
        <v>6000</v>
      </c>
      <c r="G76" s="1" t="n">
        <f aca="false">+IF(D76&lt;=0,0,SIN(RADIANS(Planilha2!$C$9))*D76)</f>
        <v>10392.3048454133</v>
      </c>
      <c r="H76" s="1" t="n">
        <f aca="false">+IF(D76&lt;=0,0,D76*SIN(RADIANS(Planilha2!$D$5)))</f>
        <v>6000</v>
      </c>
    </row>
    <row r="77" customFormat="false" ht="13.8" hidden="false" customHeight="false" outlineLevel="0" collapsed="false">
      <c r="A77" s="0" t="n">
        <f aca="false">+A72+Planilha2!$B$3</f>
        <v>150</v>
      </c>
      <c r="B77" s="0" t="s">
        <v>8</v>
      </c>
      <c r="C77" s="0" t="str">
        <f aca="false">+Planilha2!$A$5</f>
        <v>LA 2203</v>
      </c>
      <c r="D77" s="0" t="n">
        <f aca="false">IF(B77="P",+D72-E77*Planilha2!$B$3,+D72+E77*Planilha2!$B$3)</f>
        <v>-3000</v>
      </c>
      <c r="E77" s="1" t="n">
        <f aca="false">+Planilha2!$B$5</f>
        <v>120</v>
      </c>
      <c r="F77" s="1" t="n">
        <f aca="false">IF(D77&lt;=0,0,+COS(RADIANS(Planilha2!$C$5))*D77)</f>
        <v>0</v>
      </c>
      <c r="G77" s="0" t="n">
        <f aca="false">+IF(D77&lt;=0,0,SIN(RADIANS(Planilha2!$C$5))*D77)</f>
        <v>0</v>
      </c>
      <c r="H77" s="1" t="n">
        <f aca="false">+IF(D77&lt;=0,0,D77*SIN(RADIANS(Planilha2!$D$5)))</f>
        <v>0</v>
      </c>
    </row>
    <row r="78" customFormat="false" ht="13.8" hidden="false" customHeight="false" outlineLevel="0" collapsed="false">
      <c r="A78" s="0" t="n">
        <f aca="false">+A73+Planilha2!$B$3</f>
        <v>150</v>
      </c>
      <c r="B78" s="0" t="s">
        <v>8</v>
      </c>
      <c r="C78" s="0" t="str">
        <f aca="false">+Planilha2!$A$6</f>
        <v>GZ 0331</v>
      </c>
      <c r="D78" s="0" t="n">
        <f aca="false">IF(B78="P",+D73-E78*Planilha2!$B$3,+D73+E78*Planilha2!$B$3)</f>
        <v>-2500</v>
      </c>
      <c r="E78" s="1" t="n">
        <f aca="false">+Planilha2!$B$6</f>
        <v>150</v>
      </c>
      <c r="F78" s="1" t="n">
        <f aca="false">IF(D78&lt;=0,0,+COS(RADIANS(Planilha2!$C$6))*D78)</f>
        <v>0</v>
      </c>
      <c r="G78" s="1" t="n">
        <f aca="false">+IF(D78&lt;=0,0,SIN(RADIANS(Planilha2!$C$6))*D78)</f>
        <v>0</v>
      </c>
      <c r="H78" s="1" t="n">
        <f aca="false">+IF(D78&lt;=0,0,D78*SIN(RADIANS(Planilha2!$D$5)))</f>
        <v>0</v>
      </c>
    </row>
    <row r="79" customFormat="false" ht="13.8" hidden="false" customHeight="false" outlineLevel="0" collapsed="false">
      <c r="A79" s="0" t="n">
        <f aca="false">+A74+Planilha2!$B$3</f>
        <v>150</v>
      </c>
      <c r="B79" s="0" t="s">
        <v>8</v>
      </c>
      <c r="C79" s="0" t="str">
        <f aca="false">+Planilha2!$A$7</f>
        <v>AZ 0032</v>
      </c>
      <c r="D79" s="0" t="n">
        <f aca="false">IF(B79="P",+D74-E79*Planilha2!$B$3,+D74+E79*Planilha2!$B$3)</f>
        <v>-5000</v>
      </c>
      <c r="E79" s="1" t="n">
        <f aca="false">+Planilha2!$B$7</f>
        <v>100</v>
      </c>
      <c r="F79" s="1" t="n">
        <f aca="false">+IF(D79&lt;=0,0,COS(RADIANS(Planilha2!$C$7))*D79)</f>
        <v>0</v>
      </c>
      <c r="G79" s="0" t="n">
        <f aca="false">+IF(D79&lt;=0,0,SIN(RADIANS(Planilha2!$C$7))*D79)</f>
        <v>0</v>
      </c>
      <c r="H79" s="1" t="n">
        <f aca="false">+IF(D79&lt;=0,0,D79*SIN(RADIANS(Planilha2!$D$5)))</f>
        <v>0</v>
      </c>
    </row>
    <row r="80" customFormat="false" ht="13.8" hidden="false" customHeight="false" outlineLevel="0" collapsed="false">
      <c r="A80" s="0" t="n">
        <f aca="false">+A75+Planilha2!$B$3</f>
        <v>150</v>
      </c>
      <c r="B80" s="0" t="s">
        <v>10</v>
      </c>
      <c r="C80" s="0" t="str">
        <f aca="false">Planilha2!$A$8</f>
        <v>AZ 0157</v>
      </c>
      <c r="D80" s="0" t="n">
        <f aca="false">IF(B80="P",+D75-E80*Planilha2!$B$3,+D75+E80*Planilha2!$B$3)</f>
        <v>13000</v>
      </c>
      <c r="E80" s="1" t="n">
        <f aca="false">+Planilha2!$B$8</f>
        <v>100</v>
      </c>
      <c r="F80" s="1" t="n">
        <f aca="false">+IF(D80&lt;=0,0,COS(RADIANS(Planilha2!$C$8))*D80)</f>
        <v>11258.3302491977</v>
      </c>
      <c r="G80" s="1" t="n">
        <f aca="false">+IF(D80&lt;=0,0,SIN(RADIANS(Planilha2!$C$8))*D80)</f>
        <v>6500</v>
      </c>
      <c r="H80" s="1" t="n">
        <f aca="false">+IF(D80&lt;=0,0,D80*SIN(RADIANS(Planilha2!$D$5)))</f>
        <v>6500</v>
      </c>
    </row>
    <row r="81" customFormat="false" ht="13.8" hidden="false" customHeight="false" outlineLevel="0" collapsed="false">
      <c r="A81" s="0" t="n">
        <f aca="false">+A76+Planilha2!$B$3</f>
        <v>150</v>
      </c>
      <c r="B81" s="0" t="s">
        <v>10</v>
      </c>
      <c r="C81" s="0" t="str">
        <f aca="false">+Planilha2!$A$9</f>
        <v>GZ 0667</v>
      </c>
      <c r="D81" s="0" t="n">
        <f aca="false">IF(B81="P",+D76-E81*Planilha2!$B$3,+D76+E81*Planilha2!$B$3)</f>
        <v>13100</v>
      </c>
      <c r="E81" s="0" t="n">
        <f aca="false">+Planilha2!$B$9</f>
        <v>110</v>
      </c>
      <c r="F81" s="1" t="n">
        <f aca="false">+IF(D81&lt;=0,0,COS(RADIANS(Planilha2!$C$9))*D81)</f>
        <v>6550</v>
      </c>
      <c r="G81" s="1" t="n">
        <f aca="false">+IF(D81&lt;=0,0,SIN(RADIANS(Planilha2!$C$9))*D81)</f>
        <v>11344.9327895761</v>
      </c>
      <c r="H81" s="1" t="n">
        <f aca="false">+IF(D81&lt;=0,0,D81*SIN(RADIANS(Planilha2!$D$5)))</f>
        <v>6550</v>
      </c>
    </row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A1" s="0" t="s">
        <v>11</v>
      </c>
    </row>
    <row r="3" customFormat="false" ht="14.4" hidden="false" customHeight="false" outlineLevel="0" collapsed="false">
      <c r="A3" s="0" t="s">
        <v>12</v>
      </c>
      <c r="B3" s="0" t="n">
        <v>10</v>
      </c>
      <c r="C3" s="0" t="s">
        <v>13</v>
      </c>
    </row>
    <row r="4" customFormat="false" ht="14.4" hidden="false" customHeight="false" outlineLevel="0" collapsed="false">
      <c r="B4" s="0" t="s">
        <v>14</v>
      </c>
      <c r="C4" s="0" t="s">
        <v>15</v>
      </c>
      <c r="D4" s="0" t="s">
        <v>16</v>
      </c>
    </row>
    <row r="5" customFormat="false" ht="14.4" hidden="false" customHeight="false" outlineLevel="0" collapsed="false">
      <c r="A5" s="0" t="s">
        <v>17</v>
      </c>
      <c r="B5" s="0" t="n">
        <v>120</v>
      </c>
      <c r="C5" s="0" t="n">
        <v>150</v>
      </c>
      <c r="D5" s="0" t="n">
        <v>30</v>
      </c>
      <c r="E5" s="0" t="s">
        <v>18</v>
      </c>
    </row>
    <row r="6" customFormat="false" ht="14.4" hidden="false" customHeight="false" outlineLevel="0" collapsed="false">
      <c r="A6" s="0" t="s">
        <v>19</v>
      </c>
      <c r="B6" s="0" t="n">
        <v>150</v>
      </c>
      <c r="C6" s="0" t="n">
        <v>100</v>
      </c>
      <c r="D6" s="0" t="n">
        <v>40</v>
      </c>
      <c r="E6" s="0" t="s">
        <v>18</v>
      </c>
    </row>
    <row r="7" customFormat="false" ht="14.4" hidden="false" customHeight="false" outlineLevel="0" collapsed="false">
      <c r="A7" s="0" t="s">
        <v>20</v>
      </c>
      <c r="B7" s="0" t="n">
        <v>100</v>
      </c>
      <c r="C7" s="0" t="n">
        <v>200</v>
      </c>
      <c r="D7" s="0" t="n">
        <v>30</v>
      </c>
      <c r="E7" s="0" t="s">
        <v>18</v>
      </c>
    </row>
    <row r="8" customFormat="false" ht="14.4" hidden="false" customHeight="false" outlineLevel="0" collapsed="false">
      <c r="A8" s="0" t="s">
        <v>21</v>
      </c>
      <c r="B8" s="0" t="n">
        <v>100</v>
      </c>
      <c r="C8" s="0" t="n">
        <v>30</v>
      </c>
      <c r="D8" s="0" t="n">
        <v>40</v>
      </c>
      <c r="E8" s="0" t="s">
        <v>22</v>
      </c>
    </row>
    <row r="9" customFormat="false" ht="14.4" hidden="false" customHeight="false" outlineLevel="0" collapsed="false">
      <c r="A9" s="0" t="s">
        <v>23</v>
      </c>
      <c r="B9" s="0" t="n">
        <v>110</v>
      </c>
      <c r="C9" s="0" t="n">
        <v>60</v>
      </c>
      <c r="D9" s="0" t="n">
        <v>40</v>
      </c>
      <c r="E9" s="0" t="s">
        <v>22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44" activeCellId="0" sqref="D44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B1" s="0" t="s">
        <v>5</v>
      </c>
      <c r="C1" s="0" t="s">
        <v>6</v>
      </c>
    </row>
    <row r="2" customFormat="false" ht="14.4" hidden="false" customHeight="false" outlineLevel="0" collapsed="false">
      <c r="A2" s="0" t="s">
        <v>24</v>
      </c>
      <c r="D2" s="0" t="n">
        <v>1000</v>
      </c>
      <c r="E2" s="0" t="s">
        <v>25</v>
      </c>
    </row>
    <row r="3" customFormat="false" ht="14.4" hidden="false" customHeight="false" outlineLevel="0" collapsed="false">
      <c r="A3" s="0" t="s">
        <v>26</v>
      </c>
      <c r="D3" s="0" t="n">
        <v>30000</v>
      </c>
      <c r="E3" s="0" t="s">
        <v>25</v>
      </c>
    </row>
    <row r="4" customFormat="false" ht="14.4" hidden="false" customHeight="false" outlineLevel="0" collapsed="false">
      <c r="A4" s="0" t="s">
        <v>27</v>
      </c>
    </row>
    <row r="8" customFormat="false" ht="14.4" hidden="false" customHeight="false" outlineLevel="0" collapsed="false">
      <c r="A8" s="0" t="s">
        <v>28</v>
      </c>
    </row>
    <row r="9" customFormat="false" ht="14.4" hidden="false" customHeight="false" outlineLevel="0" collapsed="false">
      <c r="A9" s="0" t="s">
        <v>29</v>
      </c>
      <c r="B9" s="0" t="s">
        <v>30</v>
      </c>
      <c r="C9" s="0" t="s">
        <v>31</v>
      </c>
      <c r="D9" s="0" t="s">
        <v>32</v>
      </c>
    </row>
    <row r="10" customFormat="false" ht="14.4" hidden="false" customHeight="false" outlineLevel="0" collapsed="false">
      <c r="A10" s="0" t="str">
        <f aca="false">+Planilha1!C2</f>
        <v>LA 2203</v>
      </c>
      <c r="B10" s="1" t="n">
        <f aca="false">+Planilha1!E2</f>
        <v>120</v>
      </c>
      <c r="C10" s="2" t="n">
        <f aca="false">+Planilha1!F2*($D$2)/($D$3-Planilha1!H2)</f>
        <v>-577.350269189626</v>
      </c>
      <c r="D10" s="2" t="n">
        <f aca="false">+Planilha1!G2*($D$2)/($D$3-Planilha1!H2)</f>
        <v>333.333333333333</v>
      </c>
    </row>
    <row r="11" customFormat="false" ht="14.4" hidden="false" customHeight="false" outlineLevel="0" collapsed="false">
      <c r="A11" s="0" t="str">
        <f aca="false">+Planilha1!C3</f>
        <v>GZ 0331</v>
      </c>
      <c r="B11" s="1" t="n">
        <f aca="false">+Planilha1!E3</f>
        <v>150</v>
      </c>
      <c r="C11" s="2" t="n">
        <f aca="false">+Planilha1!F3*($D$2)/($D$3-Planilha1!H3)</f>
        <v>-173.64817766693</v>
      </c>
      <c r="D11" s="2" t="n">
        <f aca="false">+Planilha1!G3*($D$2)/($D$3-Planilha1!H3)</f>
        <v>984.807753012208</v>
      </c>
    </row>
    <row r="12" customFormat="false" ht="14.4" hidden="false" customHeight="false" outlineLevel="0" collapsed="false">
      <c r="A12" s="0" t="str">
        <f aca="false">+Planilha1!C4</f>
        <v>AZ 0032</v>
      </c>
      <c r="B12" s="1" t="n">
        <f aca="false">+Planilha1!E4</f>
        <v>100</v>
      </c>
      <c r="C12" s="2" t="n">
        <f aca="false">+Planilha1!F4*($D$2)/($D$3-Planilha1!H4)</f>
        <v>-375.877048314363</v>
      </c>
      <c r="D12" s="2" t="n">
        <f aca="false">+Planilha1!G4*($D$2)/($D$3-Planilha1!H4)</f>
        <v>-136.808057330267</v>
      </c>
    </row>
    <row r="13" customFormat="false" ht="14.4" hidden="false" customHeight="false" outlineLevel="0" collapsed="false">
      <c r="A13" s="0" t="str">
        <f aca="false">+Planilha1!C5</f>
        <v>AZ 0157</v>
      </c>
      <c r="B13" s="1" t="n">
        <f aca="false">+Planilha1!E5</f>
        <v>0</v>
      </c>
      <c r="C13" s="2" t="n">
        <f aca="false">+Planilha1!F5*($D$2)/($D$3-Planilha1!H5)</f>
        <v>0</v>
      </c>
      <c r="D13" s="2" t="n">
        <f aca="false">+Planilha1!G5*($D$2)/($D$3-Planilha1!H5)</f>
        <v>0</v>
      </c>
    </row>
    <row r="14" customFormat="false" ht="14.4" hidden="false" customHeight="false" outlineLevel="0" collapsed="false">
      <c r="A14" s="0" t="str">
        <f aca="false">+Planilha1!C6</f>
        <v>GZ 0667</v>
      </c>
      <c r="B14" s="1" t="n">
        <f aca="false">+Planilha1!E6</f>
        <v>0</v>
      </c>
      <c r="C14" s="2" t="n">
        <f aca="false">+Planilha1!F6*($D$2)/($D$3-Planilha1!H6)</f>
        <v>0</v>
      </c>
      <c r="D14" s="2" t="n">
        <f aca="false">+Planilha1!G6*($D$2)/($D$3-Planilha1!H6)</f>
        <v>0</v>
      </c>
    </row>
    <row r="15" customFormat="false" ht="14.4" hidden="false" customHeight="false" outlineLevel="0" collapsed="false">
      <c r="A15" s="0" t="s">
        <v>33</v>
      </c>
      <c r="B15" s="1"/>
      <c r="C15" s="2"/>
      <c r="D15" s="2"/>
    </row>
    <row r="16" customFormat="false" ht="14.4" hidden="false" customHeight="false" outlineLevel="0" collapsed="false">
      <c r="A16" s="0" t="str">
        <f aca="false">+Planilha1!C7</f>
        <v>LA 2203</v>
      </c>
      <c r="B16" s="1" t="n">
        <f aca="false">+Planilha1!E7</f>
        <v>120</v>
      </c>
      <c r="C16" s="2" t="n">
        <f aca="false">+Planilha1!F7*($D$2)/($D$3-Planilha1!H7)</f>
        <v>-517.365825637457</v>
      </c>
      <c r="D16" s="2" t="n">
        <f aca="false">+Planilha1!G7*($D$2)/($D$3-Planilha1!H7)</f>
        <v>298.701298701299</v>
      </c>
    </row>
    <row r="17" customFormat="false" ht="14.4" hidden="false" customHeight="false" outlineLevel="0" collapsed="false">
      <c r="A17" s="0" t="str">
        <f aca="false">+Planilha1!C8</f>
        <v>GZ 0331</v>
      </c>
      <c r="B17" s="1" t="n">
        <f aca="false">+Planilha1!E8</f>
        <v>150</v>
      </c>
      <c r="C17" s="2" t="n">
        <f aca="false">+Planilha1!F8*($D$2)/($D$3-Planilha1!H8)</f>
        <v>-154.818857197022</v>
      </c>
      <c r="D17" s="2" t="n">
        <f aca="false">+Planilha1!G8*($D$2)/($D$3-Planilha1!H8)</f>
        <v>878.021370155463</v>
      </c>
    </row>
    <row r="18" customFormat="false" ht="14.4" hidden="false" customHeight="false" outlineLevel="0" collapsed="false">
      <c r="A18" s="0" t="str">
        <f aca="false">+Planilha1!C9</f>
        <v>AZ 0032</v>
      </c>
      <c r="B18" s="1" t="n">
        <f aca="false">+Planilha1!E9</f>
        <v>100</v>
      </c>
      <c r="C18" s="2" t="n">
        <f aca="false">+Planilha1!F9*($D$2)/($D$3-Planilha1!H9)</f>
        <v>-331.656219100909</v>
      </c>
      <c r="D18" s="2" t="n">
        <f aca="false">+Planilha1!G9*($D$2)/($D$3-Planilha1!H9)</f>
        <v>-120.712991762001</v>
      </c>
    </row>
    <row r="19" customFormat="false" ht="14.4" hidden="false" customHeight="false" outlineLevel="0" collapsed="false">
      <c r="A19" s="0" t="str">
        <f aca="false">+Planilha1!C10</f>
        <v>AZ 0157</v>
      </c>
      <c r="B19" s="1" t="n">
        <f aca="false">+Planilha1!E10</f>
        <v>0</v>
      </c>
      <c r="C19" s="2" t="n">
        <f aca="false">+Planilha1!F10*($D$2)/($D$3-Planilha1!H10)</f>
        <v>0</v>
      </c>
      <c r="D19" s="2" t="n">
        <f aca="false">+Planilha1!G10*($D$2)/($D$3-Planilha1!H10)</f>
        <v>0</v>
      </c>
    </row>
    <row r="20" customFormat="false" ht="14.4" hidden="false" customHeight="false" outlineLevel="0" collapsed="false">
      <c r="A20" s="0" t="str">
        <f aca="false">+Planilha1!C11</f>
        <v>GZ 0667</v>
      </c>
      <c r="B20" s="1" t="n">
        <f aca="false">+Planilha1!E11</f>
        <v>0</v>
      </c>
      <c r="C20" s="2" t="n">
        <f aca="false">+Planilha1!F11*($D$2)/($D$3-Planilha1!H11)</f>
        <v>0</v>
      </c>
      <c r="D20" s="2" t="n">
        <f aca="false">+Planilha1!G11*($D$2)/($D$3-Planilha1!H11)</f>
        <v>0</v>
      </c>
    </row>
    <row r="21" customFormat="false" ht="14.4" hidden="false" customHeight="false" outlineLevel="0" collapsed="false">
      <c r="A21" s="0" t="s">
        <v>34</v>
      </c>
      <c r="B21" s="1"/>
      <c r="C21" s="2"/>
      <c r="D21" s="2"/>
    </row>
    <row r="22" customFormat="false" ht="14.4" hidden="false" customHeight="false" outlineLevel="0" collapsed="false">
      <c r="A22" s="0" t="str">
        <f aca="false">+Planilha1!C12</f>
        <v>LA 2203</v>
      </c>
      <c r="B22" s="1" t="n">
        <f aca="false">+Planilha1!E12</f>
        <v>120</v>
      </c>
      <c r="C22" s="2" t="n">
        <f aca="false">+Planilha1!F12*($D$2)/($D$3-Planilha1!H12)</f>
        <v>-460.418569100588</v>
      </c>
      <c r="D22" s="2" t="n">
        <f aca="false">+Planilha1!G12*($D$2)/($D$3-Planilha1!H12)</f>
        <v>265.822784810127</v>
      </c>
    </row>
    <row r="23" customFormat="false" ht="14.4" hidden="false" customHeight="false" outlineLevel="0" collapsed="false">
      <c r="A23" s="0" t="str">
        <f aca="false">+Planilha1!C13</f>
        <v>GZ 0331</v>
      </c>
      <c r="B23" s="1" t="n">
        <f aca="false">+Planilha1!E13</f>
        <v>150</v>
      </c>
      <c r="C23" s="2" t="n">
        <f aca="false">+Planilha1!F13*($D$2)/($D$3-Planilha1!H13)</f>
        <v>-137.30321024827</v>
      </c>
      <c r="D23" s="2" t="n">
        <f aca="false">+Planilha1!G13*($D$2)/($D$3-Planilha1!H13)</f>
        <v>778.685200056164</v>
      </c>
    </row>
    <row r="24" customFormat="false" ht="14.4" hidden="false" customHeight="false" outlineLevel="0" collapsed="false">
      <c r="A24" s="0" t="str">
        <f aca="false">+Planilha1!C14</f>
        <v>AZ 0032</v>
      </c>
      <c r="B24" s="1" t="n">
        <f aca="false">+Planilha1!E14</f>
        <v>100</v>
      </c>
      <c r="C24" s="2" t="n">
        <f aca="false">+Planilha1!F14*($D$2)/($D$3-Planilha1!H14)</f>
        <v>-289.136191011049</v>
      </c>
      <c r="D24" s="2" t="n">
        <f aca="false">+Planilha1!G14*($D$2)/($D$3-Planilha1!H14)</f>
        <v>-105.236967177129</v>
      </c>
    </row>
    <row r="25" customFormat="false" ht="14.4" hidden="false" customHeight="false" outlineLevel="0" collapsed="false">
      <c r="A25" s="0" t="str">
        <f aca="false">+Planilha1!C15</f>
        <v>AZ 0157</v>
      </c>
      <c r="B25" s="1" t="n">
        <f aca="false">+Planilha1!E15</f>
        <v>0</v>
      </c>
      <c r="C25" s="2" t="n">
        <f aca="false">+Planilha1!F15*($D$2)/($D$3-Planilha1!H15)</f>
        <v>0</v>
      </c>
      <c r="D25" s="2" t="n">
        <f aca="false">+Planilha1!G15*($D$2)/($D$3-Planilha1!H15)</f>
        <v>0</v>
      </c>
    </row>
    <row r="26" customFormat="false" ht="14.4" hidden="false" customHeight="false" outlineLevel="0" collapsed="false">
      <c r="A26" s="0" t="str">
        <f aca="false">+Planilha1!C16</f>
        <v>GZ 0667</v>
      </c>
      <c r="B26" s="1" t="n">
        <f aca="false">+Planilha1!E16</f>
        <v>0</v>
      </c>
      <c r="C26" s="2" t="n">
        <f aca="false">+Planilha1!F16*($D$2)/($D$3-Planilha1!H16)</f>
        <v>0</v>
      </c>
      <c r="D26" s="2" t="n">
        <f aca="false">+Planilha1!G16*($D$2)/($D$3-Planilha1!H16)</f>
        <v>0</v>
      </c>
    </row>
    <row r="27" customFormat="false" ht="14.4" hidden="false" customHeight="false" outlineLevel="0" collapsed="false">
      <c r="A27" s="0" t="s">
        <v>35</v>
      </c>
      <c r="B27" s="1"/>
      <c r="C27" s="2"/>
      <c r="D27" s="2"/>
    </row>
    <row r="28" customFormat="false" ht="14.4" hidden="false" customHeight="false" outlineLevel="0" collapsed="false">
      <c r="A28" s="0" t="str">
        <f aca="false">+Planilha1!C17</f>
        <v>LA 2203</v>
      </c>
      <c r="B28" s="1" t="n">
        <f aca="false">+Planilha1!E17</f>
        <v>120</v>
      </c>
      <c r="C28" s="2" t="n">
        <f aca="false">+Planilha1!F17*($D$2)/($D$3-Planilha1!H17)</f>
        <v>-406.28352276307</v>
      </c>
      <c r="D28" s="2" t="n">
        <f aca="false">+Planilha1!G17*($D$2)/($D$3-Planilha1!H17)</f>
        <v>234.567901234568</v>
      </c>
    </row>
    <row r="29" customFormat="false" ht="14.4" hidden="false" customHeight="false" outlineLevel="0" collapsed="false">
      <c r="A29" s="0" t="str">
        <f aca="false">+Planilha1!C18</f>
        <v>GZ 0331</v>
      </c>
      <c r="B29" s="1" t="n">
        <f aca="false">+Planilha1!E18</f>
        <v>150</v>
      </c>
      <c r="C29" s="2" t="n">
        <f aca="false">+Planilha1!F18*($D$2)/($D$3-Planilha1!H18)</f>
        <v>-120.968393430895</v>
      </c>
      <c r="D29" s="2" t="n">
        <f aca="false">+Planilha1!G18*($D$2)/($D$3-Planilha1!H18)</f>
        <v>686.045850412999</v>
      </c>
    </row>
    <row r="30" customFormat="false" ht="14.4" hidden="false" customHeight="false" outlineLevel="0" collapsed="false">
      <c r="A30" s="0" t="str">
        <f aca="false">+Planilha1!C19</f>
        <v>AZ 0032</v>
      </c>
      <c r="B30" s="1" t="n">
        <f aca="false">+Planilha1!E19</f>
        <v>100</v>
      </c>
      <c r="C30" s="2" t="n">
        <f aca="false">+Planilha1!F19*($D$2)/($D$3-Planilha1!H19)</f>
        <v>-248.22069228307</v>
      </c>
      <c r="D30" s="2" t="n">
        <f aca="false">+Planilha1!G19*($D$2)/($D$3-Planilha1!H19)</f>
        <v>-90.344943519988</v>
      </c>
    </row>
    <row r="31" customFormat="false" ht="14.4" hidden="false" customHeight="false" outlineLevel="0" collapsed="false">
      <c r="A31" s="0" t="str">
        <f aca="false">+Planilha1!C20</f>
        <v>AZ 0157</v>
      </c>
      <c r="B31" s="1" t="n">
        <f aca="false">+Planilha1!E20</f>
        <v>100</v>
      </c>
      <c r="C31" s="2" t="n">
        <f aca="false">+Planilha1!F20*($D$2)/($D$3-Planilha1!H20)</f>
        <v>29.356793348625</v>
      </c>
      <c r="D31" s="2" t="n">
        <f aca="false">+Planilha1!G20*($D$2)/($D$3-Planilha1!H20)</f>
        <v>16.9491525423729</v>
      </c>
    </row>
    <row r="32" customFormat="false" ht="14.4" hidden="false" customHeight="false" outlineLevel="0" collapsed="false">
      <c r="A32" s="0" t="str">
        <f aca="false">+Planilha1!C21</f>
        <v>GZ 0667</v>
      </c>
      <c r="B32" s="1" t="n">
        <f aca="false">+Planilha1!E21</f>
        <v>0</v>
      </c>
      <c r="C32" s="2" t="n">
        <f aca="false">+Planilha1!F21*($D$2)/($D$3-Planilha1!H21)</f>
        <v>0</v>
      </c>
      <c r="D32" s="2" t="n">
        <f aca="false">+Planilha1!G21*($D$2)/($D$3-Planilha1!H21)</f>
        <v>0</v>
      </c>
    </row>
    <row r="33" customFormat="false" ht="14.4" hidden="false" customHeight="false" outlineLevel="0" collapsed="false">
      <c r="A33" s="0" t="s">
        <v>36</v>
      </c>
      <c r="B33" s="1"/>
      <c r="C33" s="2"/>
      <c r="D33" s="2"/>
    </row>
    <row r="34" customFormat="false" ht="14.4" hidden="false" customHeight="false" outlineLevel="0" collapsed="false">
      <c r="A34" s="0" t="str">
        <f aca="false">+Planilha1!C22</f>
        <v>LA 2203</v>
      </c>
      <c r="B34" s="1" t="n">
        <f aca="false">+Planilha1!E22</f>
        <v>120</v>
      </c>
      <c r="C34" s="2" t="n">
        <f aca="false">+Planilha1!F22*($D$2)/($D$3-Planilha1!H22)</f>
        <v>-354.757394321336</v>
      </c>
      <c r="D34" s="2" t="n">
        <f aca="false">+Planilha1!G22*($D$2)/($D$3-Planilha1!H22)</f>
        <v>204.819277108434</v>
      </c>
    </row>
    <row r="35" customFormat="false" ht="14.4" hidden="false" customHeight="false" outlineLevel="0" collapsed="false">
      <c r="A35" s="0" t="str">
        <f aca="false">+Planilha1!C23</f>
        <v>GZ 0331</v>
      </c>
      <c r="B35" s="1" t="n">
        <f aca="false">+Planilha1!E23</f>
        <v>150</v>
      </c>
      <c r="C35" s="2" t="n">
        <f aca="false">+Planilha1!F23*($D$2)/($D$3-Planilha1!H23)</f>
        <v>-105.698890753784</v>
      </c>
      <c r="D35" s="2" t="n">
        <f aca="false">+Planilha1!G23*($D$2)/($D$3-Planilha1!H23)</f>
        <v>599.448197485692</v>
      </c>
    </row>
    <row r="36" customFormat="false" ht="14.4" hidden="false" customHeight="false" outlineLevel="0" collapsed="false">
      <c r="A36" s="0" t="str">
        <f aca="false">+Planilha1!C24</f>
        <v>AZ 0032</v>
      </c>
      <c r="B36" s="1" t="n">
        <f aca="false">+Planilha1!E24</f>
        <v>100</v>
      </c>
      <c r="C36" s="2" t="n">
        <f aca="false">+Planilha1!F24*($D$2)/($D$3-Planilha1!H24)</f>
        <v>-208.820582396869</v>
      </c>
      <c r="D36" s="2" t="n">
        <f aca="false">+Planilha1!G24*($D$2)/($D$3-Planilha1!H24)</f>
        <v>-76.004476294593</v>
      </c>
    </row>
    <row r="37" customFormat="false" ht="14.4" hidden="false" customHeight="false" outlineLevel="0" collapsed="false">
      <c r="A37" s="0" t="str">
        <f aca="false">+Planilha1!C25</f>
        <v>AZ 0157</v>
      </c>
      <c r="B37" s="1" t="n">
        <f aca="false">+Planilha1!E25</f>
        <v>100</v>
      </c>
      <c r="C37" s="2" t="n">
        <f aca="false">+Planilha1!F25*($D$2)/($D$3-Planilha1!H25)</f>
        <v>59.7258899161682</v>
      </c>
      <c r="D37" s="2" t="n">
        <f aca="false">+Planilha1!G25*($D$2)/($D$3-Planilha1!H25)</f>
        <v>34.4827586206897</v>
      </c>
    </row>
    <row r="38" customFormat="false" ht="14.4" hidden="false" customHeight="false" outlineLevel="0" collapsed="false">
      <c r="A38" s="0" t="str">
        <f aca="false">+Planilha1!C26</f>
        <v>GZ 0667</v>
      </c>
      <c r="B38" s="1" t="n">
        <f aca="false">+Planilha1!E26</f>
        <v>100</v>
      </c>
      <c r="C38" s="2" t="n">
        <f aca="false">+Planilha1!F26*($D$2)/($D$3-Planilha1!H26)</f>
        <v>16.9491525423729</v>
      </c>
      <c r="D38" s="2" t="n">
        <f aca="false">+Planilha1!G26*($D$2)/($D$3-Planilha1!H26)</f>
        <v>29.356793348625</v>
      </c>
    </row>
    <row r="39" customFormat="false" ht="14.4" hidden="false" customHeight="false" outlineLevel="0" collapsed="false">
      <c r="A39" s="0" t="s">
        <v>37</v>
      </c>
      <c r="B39" s="1"/>
      <c r="C39" s="2"/>
      <c r="D39" s="2"/>
    </row>
    <row r="40" customFormat="false" ht="14.4" hidden="false" customHeight="false" outlineLevel="0" collapsed="false">
      <c r="A40" s="0" t="str">
        <f aca="false">+Planilha1!C27</f>
        <v>LA 2203</v>
      </c>
      <c r="B40" s="1" t="n">
        <f aca="false">+Planilha1!E27</f>
        <v>120</v>
      </c>
      <c r="C40" s="2" t="n">
        <f aca="false">+Planilha1!F27*($D$2)/($D$3-Planilha1!H27)</f>
        <v>-305.656024865096</v>
      </c>
      <c r="D40" s="2" t="n">
        <f aca="false">+Planilha1!G27*($D$2)/($D$3-Planilha1!H27)</f>
        <v>176.470588235294</v>
      </c>
    </row>
    <row r="41" customFormat="false" ht="14.4" hidden="false" customHeight="false" outlineLevel="0" collapsed="false">
      <c r="A41" s="0" t="str">
        <f aca="false">+Planilha1!C28</f>
        <v>GZ 0331</v>
      </c>
      <c r="B41" s="1" t="n">
        <f aca="false">+Planilha1!E28</f>
        <v>150</v>
      </c>
      <c r="C41" s="2" t="n">
        <f aca="false">+Planilha1!F28*($D$2)/($D$3-Planilha1!H28)</f>
        <v>-91.393777719437</v>
      </c>
      <c r="D41" s="2" t="n">
        <f aca="false">+Planilha1!G28*($D$2)/($D$3-Planilha1!H28)</f>
        <v>518.319870006425</v>
      </c>
    </row>
    <row r="42" customFormat="false" ht="14.4" hidden="false" customHeight="false" outlineLevel="0" collapsed="false">
      <c r="A42" s="0" t="str">
        <f aca="false">+Planilha1!C29</f>
        <v>AZ 0032</v>
      </c>
      <c r="B42" s="1" t="n">
        <f aca="false">+Planilha1!E29</f>
        <v>100</v>
      </c>
      <c r="C42" s="2" t="n">
        <f aca="false">+Planilha1!F29*($D$2)/($D$3-Planilha1!H29)</f>
        <v>-170.853203779256</v>
      </c>
      <c r="D42" s="2" t="n">
        <f aca="false">+Planilha1!G29*($D$2)/($D$3-Planilha1!H29)</f>
        <v>-62.185480604667</v>
      </c>
    </row>
    <row r="43" customFormat="false" ht="14.4" hidden="false" customHeight="false" outlineLevel="0" collapsed="false">
      <c r="A43" s="0" t="str">
        <f aca="false">+Planilha1!C30</f>
        <v>AZ 0157</v>
      </c>
      <c r="B43" s="1" t="n">
        <f aca="false">+Planilha1!E30</f>
        <v>100</v>
      </c>
      <c r="C43" s="2" t="n">
        <f aca="false">+Planilha1!F30*($D$2)/($D$3-Planilha1!H30)</f>
        <v>91.1605688194146</v>
      </c>
      <c r="D43" s="2" t="n">
        <f aca="false">+Planilha1!G30*($D$2)/($D$3-Planilha1!H30)</f>
        <v>52.6315789473684</v>
      </c>
    </row>
    <row r="44" customFormat="false" ht="14.4" hidden="false" customHeight="false" outlineLevel="0" collapsed="false">
      <c r="A44" s="0" t="str">
        <f aca="false">+Planilha1!C31</f>
        <v>GZ 0667</v>
      </c>
      <c r="B44" s="1" t="n">
        <f aca="false">+Planilha1!E31</f>
        <v>110</v>
      </c>
      <c r="C44" s="2" t="n">
        <f aca="false">+Planilha1!F31*($D$2)/($D$3-Planilha1!H31)</f>
        <v>36.2694300518135</v>
      </c>
      <c r="D44" s="2" t="n">
        <f aca="false">+Planilha1!G31*($D$2)/($D$3-Planilha1!H31)</f>
        <v>62.8204956113064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2019-03-29T19:02:33Z</dcterms:created>
  <dc:creator>Paulo Foina</dc:creator>
  <dc:description/>
  <dc:language>pt-BR</dc:language>
  <cp:lastModifiedBy/>
  <dcterms:modified xsi:type="dcterms:W3CDTF">2020-06-11T02:10:36Z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