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ec1f9f747361b47/Escritorio/Mis archivos/Practicas de clases y primeros proyectos/informaticaAplicada/Laboratorio/Excel/"/>
    </mc:Choice>
  </mc:AlternateContent>
  <xr:revisionPtr revIDLastSave="263" documentId="13_ncr:1_{54A0BC33-2769-4938-9723-8E93AF0D5E90}" xr6:coauthVersionLast="47" xr6:coauthVersionMax="47" xr10:uidLastSave="{6F1BAD60-0621-4927-ACC7-109F2AEFB11E}"/>
  <bookViews>
    <workbookView xWindow="-120" yWindow="-120" windowWidth="29040" windowHeight="15720" xr2:uid="{62756508-513B-423E-9AD5-61F1B99F94A7}"/>
  </bookViews>
  <sheets>
    <sheet name="FLETES CARLITOS" sheetId="1" r:id="rId1"/>
    <sheet name="datos" sheetId="2" r:id="rId2"/>
  </sheets>
  <externalReferences>
    <externalReference r:id="rId3"/>
  </externalReferences>
  <definedNames>
    <definedName name="_xlnm.Print_Area" localSheetId="0">'FLETES CARLITOS'!$A$1:$L$28</definedName>
    <definedName name="nota" localSheetId="0">'FLETES CARLITOS'!#REF!</definedName>
    <definedName name="nota">'[1]FLETES CARLITOS'!$U$5:$AE$6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8" i="1" l="1"/>
  <c r="H22" i="1"/>
  <c r="H24" i="1"/>
  <c r="G14" i="1"/>
  <c r="H14" i="1" s="1"/>
  <c r="G15" i="1"/>
  <c r="H15" i="1" s="1"/>
  <c r="G16" i="1"/>
  <c r="H16" i="1" s="1"/>
  <c r="G17" i="1"/>
  <c r="H17" i="1" s="1"/>
  <c r="G19" i="1"/>
  <c r="H19" i="1" s="1"/>
  <c r="G20" i="1"/>
  <c r="H20" i="1" s="1"/>
  <c r="G18" i="1"/>
  <c r="H18" i="1" s="1"/>
  <c r="G23" i="1"/>
  <c r="H23" i="1" s="1"/>
  <c r="G21" i="1"/>
  <c r="H21" i="1" s="1"/>
  <c r="G22" i="1"/>
  <c r="I22" i="1" s="1"/>
  <c r="G24" i="1"/>
  <c r="I24" i="1" s="1"/>
  <c r="G25" i="1"/>
  <c r="H25" i="1" s="1"/>
  <c r="G26" i="1"/>
  <c r="H26" i="1" s="1"/>
  <c r="G27" i="1"/>
  <c r="H27" i="1" s="1"/>
  <c r="G28" i="1"/>
  <c r="H28" i="1" s="1"/>
  <c r="G29" i="1"/>
  <c r="H29" i="1" s="1"/>
  <c r="G13" i="1"/>
  <c r="H13" i="1" s="1"/>
  <c r="F29" i="1"/>
  <c r="F28" i="1"/>
  <c r="F27" i="1"/>
  <c r="F26" i="1"/>
  <c r="F22" i="1"/>
  <c r="F21" i="1"/>
  <c r="F13" i="1"/>
  <c r="F23" i="1"/>
  <c r="F18" i="1"/>
  <c r="F20" i="1"/>
  <c r="F14" i="1"/>
  <c r="F25" i="1"/>
  <c r="F24" i="1"/>
  <c r="F19" i="1"/>
  <c r="F15" i="1"/>
  <c r="F17" i="1"/>
  <c r="F16" i="1"/>
  <c r="I27" i="1" l="1"/>
  <c r="I26" i="1"/>
  <c r="I25" i="1"/>
  <c r="I16" i="1"/>
  <c r="I15" i="1"/>
  <c r="I21" i="1"/>
  <c r="I23" i="1"/>
  <c r="I18" i="1"/>
  <c r="I14" i="1"/>
  <c r="I20" i="1"/>
  <c r="I13" i="1"/>
  <c r="I19" i="1"/>
  <c r="I29" i="1"/>
  <c r="I17" i="1"/>
</calcChain>
</file>

<file path=xl/sharedStrings.xml><?xml version="1.0" encoding="utf-8"?>
<sst xmlns="http://schemas.openxmlformats.org/spreadsheetml/2006/main" count="60" uniqueCount="35">
  <si>
    <t>Nro Envío</t>
  </si>
  <si>
    <t>Demora</t>
  </si>
  <si>
    <t>Entrega
anticipada</t>
  </si>
  <si>
    <t>Descuento</t>
  </si>
  <si>
    <t>Cobro final</t>
  </si>
  <si>
    <t>Formatos</t>
  </si>
  <si>
    <t>Córdoba</t>
  </si>
  <si>
    <t>Salta</t>
  </si>
  <si>
    <t>Río Gallegos</t>
  </si>
  <si>
    <t>La Pampa</t>
  </si>
  <si>
    <t>04) Establecer las primeras 12 filas como titulo para imprimir</t>
  </si>
  <si>
    <t>05) centrar los margenes Horizontal y verticalmente</t>
  </si>
  <si>
    <t>06) Quitar las lineas de cuadricula</t>
  </si>
  <si>
    <t>Formulas</t>
  </si>
  <si>
    <t>Mendoza</t>
  </si>
  <si>
    <t>Destino</t>
  </si>
  <si>
    <t>provincia</t>
  </si>
  <si>
    <t>demora Habitual</t>
  </si>
  <si>
    <r>
      <t xml:space="preserve">09) Si la entrega llego antes de lo previsto Avisar en </t>
    </r>
    <r>
      <rPr>
        <b/>
        <sz val="12"/>
        <rFont val="Arial"/>
        <family val="2"/>
      </rPr>
      <t>Entrega Anticipada</t>
    </r>
    <r>
      <rPr>
        <sz val="12"/>
        <rFont val="Arial"/>
        <family val="2"/>
      </rPr>
      <t xml:space="preserve"> con un </t>
    </r>
    <r>
      <rPr>
        <b/>
        <sz val="12"/>
        <rFont val="Arial"/>
        <family val="2"/>
      </rPr>
      <t>SI</t>
    </r>
  </si>
  <si>
    <r>
      <t xml:space="preserve">11) Calcular el </t>
    </r>
    <r>
      <rPr>
        <b/>
        <sz val="12"/>
        <rFont val="Arial"/>
        <family val="2"/>
      </rPr>
      <t>cobro final</t>
    </r>
    <r>
      <rPr>
        <sz val="12"/>
        <rFont val="Arial"/>
        <family val="2"/>
      </rPr>
      <t xml:space="preserve"> que sera la cantidad de </t>
    </r>
    <r>
      <rPr>
        <b/>
        <sz val="12"/>
        <rFont val="Arial"/>
        <family val="2"/>
      </rPr>
      <t>dias de viaje</t>
    </r>
    <r>
      <rPr>
        <sz val="12"/>
        <rFont val="Arial"/>
        <family val="2"/>
      </rPr>
      <t xml:space="preserve"> por el </t>
    </r>
    <r>
      <rPr>
        <b/>
        <sz val="12"/>
        <rFont val="Arial"/>
        <family val="2"/>
      </rPr>
      <t>costo</t>
    </r>
  </si>
  <si>
    <r>
      <rPr>
        <b/>
        <sz val="12"/>
        <rFont val="Arial"/>
        <family val="2"/>
      </rPr>
      <t>de flete</t>
    </r>
    <r>
      <rPr>
        <sz val="12"/>
        <rFont val="Arial"/>
        <family val="2"/>
      </rPr>
      <t xml:space="preserve">, que es por dia., haciendole el </t>
    </r>
    <r>
      <rPr>
        <b/>
        <sz val="12"/>
        <rFont val="Arial"/>
        <family val="2"/>
      </rPr>
      <t>descuento</t>
    </r>
    <r>
      <rPr>
        <sz val="12"/>
        <rFont val="Arial"/>
        <family val="2"/>
      </rPr>
      <t>, si es necesario</t>
    </r>
  </si>
  <si>
    <t>costo diario</t>
  </si>
  <si>
    <t>Costo Flete General</t>
  </si>
  <si>
    <r>
      <t xml:space="preserve">07) Dada la fecha de envio, y los dias de viaje calcular la </t>
    </r>
    <r>
      <rPr>
        <b/>
        <sz val="12"/>
        <rFont val="Arial"/>
        <family val="2"/>
      </rPr>
      <t>fecha Prevista</t>
    </r>
    <r>
      <rPr>
        <sz val="12"/>
        <rFont val="Arial"/>
        <family val="2"/>
      </rPr>
      <t xml:space="preserve"> de entrega</t>
    </r>
  </si>
  <si>
    <r>
      <t xml:space="preserve">08) Calcular la </t>
    </r>
    <r>
      <rPr>
        <b/>
        <sz val="12"/>
        <rFont val="Arial"/>
        <family val="2"/>
      </rPr>
      <t>demora</t>
    </r>
    <r>
      <rPr>
        <sz val="12"/>
        <rFont val="Arial"/>
        <family val="2"/>
      </rPr>
      <t xml:space="preserve"> en la entrega, según la fecha prevista y de arribo</t>
    </r>
  </si>
  <si>
    <t xml:space="preserve">10) Si la entrega fue despues de la fecha pactada descontar un dia y aplicar un descuento del 3% </t>
  </si>
  <si>
    <t>12) Establecer una tabla nueva e Informar  por provinvia, cuantos envios se realizaron en total</t>
  </si>
  <si>
    <t>01) Establecer encabezado para que no se mueva durante la impresión ✅</t>
  </si>
  <si>
    <r>
      <t>02) Establecer hoja tipo carta y  el area de Impresión de</t>
    </r>
    <r>
      <rPr>
        <b/>
        <sz val="12"/>
        <rFont val="Arial"/>
        <family val="2"/>
      </rPr>
      <t xml:space="preserve"> A1 a k28</t>
    </r>
    <r>
      <rPr>
        <sz val="12"/>
        <rFont val="Arial"/>
        <family val="2"/>
      </rPr>
      <t xml:space="preserve"> ✅</t>
    </r>
  </si>
  <si>
    <t>03) Ajustar los textos a la celda y establecer alineacion al medio y centrado ✅</t>
  </si>
  <si>
    <t>Demora factible</t>
  </si>
  <si>
    <t>Fecha de envío</t>
  </si>
  <si>
    <t>Fecha de recepcion</t>
  </si>
  <si>
    <t>Fletes Carlitos</t>
  </si>
  <si>
    <t>Fecha Prevista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</si>
</sst>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$&quot;\ * #,##0.00_-;\-&quot;$&quot;\ * #,##0.00_-;_-&quot;$&quot;\ * &quot;-&quot;??_-;_-@_-"/>
    <numFmt numFmtId="165" formatCode="dd\-mm\-yy;@"/>
    <numFmt numFmtId="166" formatCode="&quot;$&quot;\ #,##0.00"/>
  </numFmts>
  <fonts count="6" x14ac:knownFonts="1">
    <font>
      <sz val="10"/>
      <name val="Arial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sz val="36"/>
      <name val="Boucherie Block"/>
    </font>
    <font>
      <u/>
      <sz val="12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BFBFB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1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/>
    </xf>
    <xf numFmtId="0" fontId="2" fillId="5" borderId="0" xfId="0" applyFont="1" applyFill="1" applyAlignment="1">
      <alignment horizontal="center" vertical="center"/>
    </xf>
    <xf numFmtId="0" fontId="2" fillId="5" borderId="0" xfId="0" applyFont="1" applyFill="1"/>
    <xf numFmtId="0" fontId="3" fillId="5" borderId="0" xfId="0" applyFont="1" applyFill="1" applyAlignment="1">
      <alignment horizontal="center" vertical="center" wrapText="1"/>
    </xf>
    <xf numFmtId="165" fontId="2" fillId="0" borderId="1" xfId="0" applyNumberFormat="1" applyFont="1" applyBorder="1" applyAlignment="1">
      <alignment horizontal="center" vertical="center"/>
    </xf>
    <xf numFmtId="166" fontId="2" fillId="0" borderId="1" xfId="0" applyNumberFormat="1" applyFont="1" applyBorder="1" applyAlignment="1">
      <alignment horizontal="center" vertical="center"/>
    </xf>
    <xf numFmtId="9" fontId="3" fillId="3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64" fontId="2" fillId="0" borderId="1" xfId="1" applyFont="1" applyBorder="1" applyAlignment="1">
      <alignment horizontal="center"/>
    </xf>
    <xf numFmtId="0" fontId="2" fillId="6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/>
    </xf>
    <xf numFmtId="0" fontId="2" fillId="0" borderId="0" xfId="0" applyFont="1" applyAlignment="1">
      <alignment horizontal="center" vertical="center"/>
    </xf>
    <xf numFmtId="0" fontId="3" fillId="8" borderId="1" xfId="0" applyFont="1" applyFill="1" applyBorder="1" applyAlignment="1">
      <alignment horizontal="center" vertical="center" wrapText="1"/>
    </xf>
    <xf numFmtId="0" fontId="3" fillId="7" borderId="0" xfId="0" applyFont="1" applyFill="1" applyAlignment="1">
      <alignment horizontal="center" vertical="center" wrapText="1"/>
    </xf>
    <xf numFmtId="0" fontId="2" fillId="9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 wrapText="1"/>
    </xf>
    <xf numFmtId="0" fontId="2" fillId="0" borderId="0" xfId="0" applyFont="1" applyAlignment="1">
      <alignment horizontal="left"/>
    </xf>
    <xf numFmtId="0" fontId="4" fillId="10" borderId="0" xfId="0" applyFont="1" applyFill="1" applyAlignment="1">
      <alignment horizontal="center" vertical="center"/>
    </xf>
    <xf numFmtId="0" fontId="5" fillId="0" borderId="0" xfId="0" applyFont="1"/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2" fontId="2" fillId="6" borderId="1" xfId="0" applyNumberFormat="1" applyFont="1" applyFill="1" applyBorder="1" applyAlignment="1">
      <alignment horizontal="center" vertical="center"/>
    </xf>
    <xf numFmtId="1" fontId="2" fillId="6" borderId="1" xfId="0" applyNumberFormat="1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165" fontId="2" fillId="0" borderId="8" xfId="0" applyNumberFormat="1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166" fontId="2" fillId="0" borderId="8" xfId="0" applyNumberFormat="1" applyFont="1" applyBorder="1" applyAlignment="1">
      <alignment horizontal="center" vertical="center"/>
    </xf>
    <xf numFmtId="1" fontId="2" fillId="6" borderId="8" xfId="0" applyNumberFormat="1" applyFont="1" applyFill="1" applyBorder="1" applyAlignment="1">
      <alignment horizontal="center" vertical="center"/>
    </xf>
    <xf numFmtId="2" fontId="2" fillId="6" borderId="8" xfId="0" applyNumberFormat="1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2" fillId="6" borderId="9" xfId="0" applyFont="1" applyFill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fill>
        <patternFill patternType="solid">
          <fgColor indexed="64"/>
          <bgColor indexed="43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2" formatCode="0.00"/>
      <fill>
        <patternFill patternType="solid">
          <fgColor indexed="64"/>
          <bgColor theme="3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" formatCode="0"/>
      <fill>
        <patternFill patternType="solid">
          <fgColor indexed="64"/>
          <bgColor theme="3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65" formatCode="dd\-mm\-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66" formatCode="&quot;$&quot;\ #,##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65" formatCode="dd\-mm\-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65" formatCode="dd\-mm\-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colors>
    <mruColors>
      <color rgb="FFFBFBFB"/>
      <color rgb="FFF7F7F7"/>
      <color rgb="FFF3F3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http://laclasedeoscarboluda.blogspot.com/2015/02/los-costes-y-el-calculo-del-transporte.html" TargetMode="Externa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9526</xdr:rowOff>
    </xdr:from>
    <xdr:to>
      <xdr:col>8</xdr:col>
      <xdr:colOff>28574</xdr:colOff>
      <xdr:row>10</xdr:row>
      <xdr:rowOff>193317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AE8B8A2-D4A0-4834-9F71-53BBB740B5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"/>
            </a:ext>
          </a:extLst>
        </a:blip>
        <a:stretch>
          <a:fillRect/>
        </a:stretch>
      </xdr:blipFill>
      <xdr:spPr>
        <a:xfrm>
          <a:off x="0" y="9526"/>
          <a:ext cx="11249024" cy="2088791"/>
        </a:xfrm>
        <a:prstGeom prst="rect">
          <a:avLst/>
        </a:prstGeom>
        <a:ln>
          <a:noFill/>
        </a:ln>
        <a:effectLst/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turing\ALUMNO\.ale\QUIMICA%20%20COMPUTACION%202019\Barco\TP%20quimica%2003.xlsx" TargetMode="External"/><Relationship Id="rId1" Type="http://schemas.openxmlformats.org/officeDocument/2006/relationships/externalLinkPath" Target="file:///\\turing\ALUMNO\.ale\QUIMICA%20%20COMPUTACION%202019\Barco\TP%20quimica%20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LETES CARLITOS"/>
      <sheetName val="esto no hacer"/>
      <sheetName val="FLETES CARLITOS (2)"/>
    </sheetNames>
    <sheetDataSet>
      <sheetData sheetId="0">
        <row r="5">
          <cell r="U5">
            <v>1</v>
          </cell>
          <cell r="V5">
            <v>2</v>
          </cell>
          <cell r="W5">
            <v>3</v>
          </cell>
          <cell r="X5">
            <v>4</v>
          </cell>
          <cell r="Y5">
            <v>5</v>
          </cell>
          <cell r="Z5">
            <v>6</v>
          </cell>
          <cell r="AA5">
            <v>7</v>
          </cell>
          <cell r="AB5">
            <v>8</v>
          </cell>
          <cell r="AC5">
            <v>9</v>
          </cell>
          <cell r="AD5">
            <v>10</v>
          </cell>
          <cell r="AE5">
            <v>11</v>
          </cell>
        </row>
        <row r="6">
          <cell r="U6">
            <v>2</v>
          </cell>
          <cell r="V6">
            <v>4</v>
          </cell>
          <cell r="W6" t="str">
            <v>4.5</v>
          </cell>
          <cell r="X6">
            <v>5</v>
          </cell>
          <cell r="Y6">
            <v>6</v>
          </cell>
          <cell r="Z6">
            <v>6.5</v>
          </cell>
          <cell r="AA6">
            <v>7</v>
          </cell>
          <cell r="AB6">
            <v>8</v>
          </cell>
          <cell r="AC6">
            <v>9</v>
          </cell>
          <cell r="AD6">
            <v>9.5</v>
          </cell>
          <cell r="AE6">
            <v>10</v>
          </cell>
        </row>
      </sheetData>
      <sheetData sheetId="1"/>
      <sheetData sheetId="2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F66E3C5-65F7-4FF8-9998-B08288EC3254}" name="Tabla2" displayName="Tabla2" ref="A12:K29" totalsRowShown="0" headerRowDxfId="1" headerRowBorderDxfId="13" tableBorderDxfId="14" totalsRowBorderDxfId="12">
  <autoFilter ref="A12:K29" xr:uid="{6F66E3C5-65F7-4FF8-9998-B08288EC3254}"/>
  <sortState xmlns:xlrd2="http://schemas.microsoft.com/office/spreadsheetml/2017/richdata2" ref="A13:K29">
    <sortCondition ref="E12:E29"/>
  </sortState>
  <tableColumns count="11">
    <tableColumn id="1" xr3:uid="{D559D6D8-6C3E-429F-B747-A4BFA660BC18}" name="Nro Envío" dataDxfId="11"/>
    <tableColumn id="2" xr3:uid="{693F4542-76CC-4E97-845C-16BA5B020A0B}" name="Fecha de envío" dataDxfId="10"/>
    <tableColumn id="3" xr3:uid="{8B85FFD0-0538-473C-BCD9-754783EDA3AF}" name="Destino" dataDxfId="9"/>
    <tableColumn id="4" xr3:uid="{03B91216-44EE-4D64-AFE3-BC57051FE56D}" name="Demora factible" dataDxfId="8"/>
    <tableColumn id="5" xr3:uid="{0671AD72-17EC-49D9-B177-C24C622DF04E}" name="Fecha de recepcion" dataDxfId="7"/>
    <tableColumn id="6" xr3:uid="{71E5012F-DBDF-448B-9B38-C63BF73C6450}" name="Costo Flete General" dataDxfId="6"/>
    <tableColumn id="7" xr3:uid="{78F3F223-DE88-4C63-A248-4FA672E22506}" name="Fecha Prevista" dataDxfId="5">
      <calculatedColumnFormula>+B13+D13</calculatedColumnFormula>
    </tableColumn>
    <tableColumn id="8" xr3:uid="{27AF5370-EE83-4026-92E1-19510F15890C}" name="Demora" dataDxfId="4">
      <calculatedColumnFormula>+IF(E13-G13&lt;=D13,0,E13-G13)</calculatedColumnFormula>
    </tableColumn>
    <tableColumn id="9" xr3:uid="{B0224F9D-6F3B-465A-B5B6-C0B23FD6A049}" name="Entrega_x000a_anticipada" dataDxfId="3">
      <calculatedColumnFormula>IF(G13&gt;E13,"Si","No")</calculatedColumnFormula>
    </tableColumn>
    <tableColumn id="10" xr3:uid="{08257B80-DCE5-4499-9B41-5A37CB383144}" name="Descuento" dataDxfId="0"/>
    <tableColumn id="11" xr3:uid="{0F66EA30-29E8-4ED3-BDC9-55F213F6F799}" name="Cobro final" dataDxfId="2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B34BB-64F4-4BD9-8EC3-A6DC807E228F}">
  <dimension ref="A1:U37"/>
  <sheetViews>
    <sheetView showGridLines="0" tabSelected="1" topLeftCell="B1" zoomScaleNormal="100" workbookViewId="0">
      <pane ySplit="12" topLeftCell="A13" activePane="bottomLeft" state="frozen"/>
      <selection pane="bottomLeft" activeCell="I25" sqref="I25"/>
    </sheetView>
  </sheetViews>
  <sheetFormatPr baseColWidth="10" defaultColWidth="10.85546875" defaultRowHeight="15" x14ac:dyDescent="0.2"/>
  <cols>
    <col min="1" max="1" width="16.7109375" style="1" bestFit="1" customWidth="1"/>
    <col min="2" max="2" width="22.5703125" style="1" bestFit="1" customWidth="1"/>
    <col min="3" max="3" width="14.28515625" style="1" bestFit="1" customWidth="1"/>
    <col min="4" max="4" width="23" style="1" bestFit="1" customWidth="1"/>
    <col min="5" max="6" width="27.5703125" style="1" bestFit="1" customWidth="1"/>
    <col min="7" max="7" width="22.140625" style="1" bestFit="1" customWidth="1"/>
    <col min="8" max="8" width="14.42578125" style="1" bestFit="1" customWidth="1"/>
    <col min="9" max="9" width="27.7109375" style="1" bestFit="1" customWidth="1"/>
    <col min="10" max="10" width="17.7109375" style="1" bestFit="1" customWidth="1"/>
    <col min="11" max="11" width="17.85546875" style="1" bestFit="1" customWidth="1"/>
    <col min="12" max="12" width="7.42578125" style="8" customWidth="1"/>
    <col min="13" max="13" width="14" style="1" bestFit="1" customWidth="1"/>
    <col min="14" max="14" width="17.85546875" style="1" bestFit="1" customWidth="1"/>
    <col min="15" max="16" width="13.42578125" style="1" bestFit="1" customWidth="1"/>
    <col min="17" max="17" width="10.85546875" style="1"/>
    <col min="18" max="18" width="31.140625" style="1" customWidth="1"/>
    <col min="19" max="16384" width="10.85546875" style="1"/>
  </cols>
  <sheetData>
    <row r="1" spans="1:21" ht="15" customHeight="1" x14ac:dyDescent="0.2">
      <c r="I1" s="23" t="s">
        <v>33</v>
      </c>
      <c r="J1" s="23"/>
      <c r="K1" s="23"/>
      <c r="M1" s="25" t="s">
        <v>16</v>
      </c>
      <c r="N1" s="5" t="s">
        <v>17</v>
      </c>
      <c r="O1" s="13" t="s">
        <v>21</v>
      </c>
    </row>
    <row r="2" spans="1:21" ht="15" customHeight="1" x14ac:dyDescent="0.2">
      <c r="F2" s="17"/>
      <c r="G2" s="2"/>
      <c r="H2" s="17"/>
      <c r="I2" s="23"/>
      <c r="J2" s="23"/>
      <c r="K2" s="23"/>
      <c r="L2" s="7"/>
      <c r="M2" s="26" t="s">
        <v>6</v>
      </c>
      <c r="N2" s="6">
        <v>2</v>
      </c>
      <c r="O2" s="14">
        <v>2500</v>
      </c>
    </row>
    <row r="3" spans="1:21" ht="15" customHeight="1" x14ac:dyDescent="0.2">
      <c r="F3" s="17"/>
      <c r="G3" s="2"/>
      <c r="H3" s="17"/>
      <c r="I3" s="23"/>
      <c r="J3" s="23"/>
      <c r="K3" s="23"/>
      <c r="L3" s="7"/>
      <c r="M3" s="26" t="s">
        <v>7</v>
      </c>
      <c r="N3" s="6">
        <v>4</v>
      </c>
      <c r="O3" s="14">
        <v>3000</v>
      </c>
    </row>
    <row r="4" spans="1:21" ht="15" customHeight="1" x14ac:dyDescent="0.2">
      <c r="I4" s="23"/>
      <c r="J4" s="23"/>
      <c r="K4" s="23"/>
      <c r="M4" s="26" t="s">
        <v>8</v>
      </c>
      <c r="N4" s="6">
        <v>5</v>
      </c>
      <c r="O4" s="14">
        <v>5000</v>
      </c>
    </row>
    <row r="5" spans="1:21" x14ac:dyDescent="0.2">
      <c r="I5" s="23"/>
      <c r="J5" s="23"/>
      <c r="K5" s="23"/>
      <c r="M5" s="26" t="s">
        <v>9</v>
      </c>
      <c r="N5" s="6">
        <v>3</v>
      </c>
      <c r="O5" s="14">
        <v>3000</v>
      </c>
    </row>
    <row r="6" spans="1:21" x14ac:dyDescent="0.2">
      <c r="I6" s="23"/>
      <c r="J6" s="23"/>
      <c r="K6" s="23"/>
      <c r="M6" s="26" t="s">
        <v>14</v>
      </c>
      <c r="N6" s="6">
        <v>3</v>
      </c>
      <c r="O6" s="14">
        <v>2500</v>
      </c>
    </row>
    <row r="7" spans="1:21" x14ac:dyDescent="0.2">
      <c r="I7" s="23"/>
      <c r="J7" s="23"/>
      <c r="K7" s="23"/>
    </row>
    <row r="8" spans="1:21" x14ac:dyDescent="0.2">
      <c r="I8" s="23"/>
      <c r="J8" s="23"/>
      <c r="K8" s="23"/>
    </row>
    <row r="9" spans="1:21" x14ac:dyDescent="0.2">
      <c r="I9" s="23"/>
      <c r="J9" s="23"/>
      <c r="K9" s="23"/>
    </row>
    <row r="10" spans="1:21" x14ac:dyDescent="0.2">
      <c r="I10" s="23"/>
      <c r="J10" s="23"/>
      <c r="K10" s="23"/>
    </row>
    <row r="11" spans="1:21" ht="15.75" x14ac:dyDescent="0.2">
      <c r="J11" s="12">
        <v>0.03</v>
      </c>
    </row>
    <row r="12" spans="1:21" ht="15.75" x14ac:dyDescent="0.2">
      <c r="A12" s="30" t="s">
        <v>0</v>
      </c>
      <c r="B12" s="31" t="s">
        <v>31</v>
      </c>
      <c r="C12" s="31" t="s">
        <v>15</v>
      </c>
      <c r="D12" s="31" t="s">
        <v>30</v>
      </c>
      <c r="E12" s="31" t="s">
        <v>32</v>
      </c>
      <c r="F12" s="31" t="s">
        <v>22</v>
      </c>
      <c r="G12" s="31" t="s">
        <v>34</v>
      </c>
      <c r="H12" s="31" t="s">
        <v>1</v>
      </c>
      <c r="I12" s="31" t="s">
        <v>2</v>
      </c>
      <c r="J12" s="31" t="s">
        <v>3</v>
      </c>
      <c r="K12" s="32" t="s">
        <v>4</v>
      </c>
      <c r="L12" s="9"/>
      <c r="M12" s="19" t="s">
        <v>5</v>
      </c>
      <c r="N12" s="19"/>
      <c r="O12" s="19"/>
      <c r="P12" s="19"/>
      <c r="Q12" s="19"/>
      <c r="R12" s="19"/>
      <c r="S12" s="19"/>
      <c r="T12" s="19"/>
      <c r="U12" s="19"/>
    </row>
    <row r="13" spans="1:21" x14ac:dyDescent="0.2">
      <c r="A13" s="25">
        <v>120035</v>
      </c>
      <c r="B13" s="10">
        <v>45308</v>
      </c>
      <c r="C13" s="4" t="s">
        <v>6</v>
      </c>
      <c r="D13" s="4">
        <v>2</v>
      </c>
      <c r="E13" s="10">
        <v>45309</v>
      </c>
      <c r="F13" s="11">
        <f>+D13*$O$2</f>
        <v>5000</v>
      </c>
      <c r="G13" s="10">
        <f>+B13+D13</f>
        <v>45310</v>
      </c>
      <c r="H13" s="28">
        <f>+IF(E13-G13&lt;=D13,0,E13-G13)</f>
        <v>0</v>
      </c>
      <c r="I13" s="27" t="str">
        <f>IF(G13&gt;E13,"Si","No")</f>
        <v>Si</v>
      </c>
      <c r="J13" s="15"/>
      <c r="K13" s="29"/>
      <c r="M13" s="20" t="s">
        <v>27</v>
      </c>
      <c r="N13" s="20"/>
      <c r="O13" s="20"/>
      <c r="P13" s="20"/>
      <c r="Q13" s="20"/>
      <c r="R13" s="20"/>
      <c r="S13" s="20"/>
      <c r="T13" s="20"/>
      <c r="U13" s="20"/>
    </row>
    <row r="14" spans="1:21" ht="15.75" x14ac:dyDescent="0.25">
      <c r="A14" s="25">
        <v>120036</v>
      </c>
      <c r="B14" s="10">
        <v>45310</v>
      </c>
      <c r="C14" s="4" t="s">
        <v>7</v>
      </c>
      <c r="D14" s="4">
        <v>4</v>
      </c>
      <c r="E14" s="10">
        <v>45313</v>
      </c>
      <c r="F14" s="11">
        <f>+D14*$O$3</f>
        <v>12000</v>
      </c>
      <c r="G14" s="10">
        <f>+B14+D14</f>
        <v>45314</v>
      </c>
      <c r="H14" s="28">
        <f>+IF(E14-G14&lt;=D14,0,E14-G14)</f>
        <v>0</v>
      </c>
      <c r="I14" s="27" t="str">
        <f>IF(G14&gt;E14,"Si","No")</f>
        <v>Si</v>
      </c>
      <c r="J14" s="15"/>
      <c r="K14" s="29"/>
      <c r="M14" s="20" t="s">
        <v>28</v>
      </c>
      <c r="N14" s="20"/>
      <c r="O14" s="20"/>
      <c r="P14" s="20"/>
      <c r="Q14" s="20"/>
      <c r="R14" s="20"/>
      <c r="S14" s="20"/>
      <c r="T14" s="20"/>
      <c r="U14" s="20"/>
    </row>
    <row r="15" spans="1:21" x14ac:dyDescent="0.2">
      <c r="A15" s="25">
        <v>120037</v>
      </c>
      <c r="B15" s="10">
        <v>45310</v>
      </c>
      <c r="C15" s="4" t="s">
        <v>8</v>
      </c>
      <c r="D15" s="4">
        <v>5</v>
      </c>
      <c r="E15" s="10">
        <v>45340</v>
      </c>
      <c r="F15" s="11">
        <f>+D15*$O$4</f>
        <v>25000</v>
      </c>
      <c r="G15" s="10">
        <f>+B15+D15</f>
        <v>45315</v>
      </c>
      <c r="H15" s="28">
        <f>+IF(E15-G15&lt;=D15,0,E15-G15)</f>
        <v>25</v>
      </c>
      <c r="I15" s="27" t="str">
        <f>IF(G15&gt;E15,"Si","No")</f>
        <v>No</v>
      </c>
      <c r="J15" s="15"/>
      <c r="K15" s="29"/>
      <c r="M15" s="20" t="s">
        <v>29</v>
      </c>
      <c r="N15" s="20"/>
      <c r="O15" s="20"/>
      <c r="P15" s="20"/>
      <c r="Q15" s="20"/>
      <c r="R15" s="20"/>
      <c r="S15" s="20"/>
      <c r="T15" s="20"/>
      <c r="U15" s="20"/>
    </row>
    <row r="16" spans="1:21" x14ac:dyDescent="0.2">
      <c r="A16" s="25">
        <v>120038</v>
      </c>
      <c r="B16" s="10">
        <v>45311</v>
      </c>
      <c r="C16" s="4" t="s">
        <v>9</v>
      </c>
      <c r="D16" s="4">
        <v>2</v>
      </c>
      <c r="E16" s="10">
        <v>45342</v>
      </c>
      <c r="F16" s="11">
        <f>+D16*$O$5</f>
        <v>6000</v>
      </c>
      <c r="G16" s="10">
        <f>+B16+D16</f>
        <v>45313</v>
      </c>
      <c r="H16" s="28">
        <f>+IF(E16-G16&lt;=D16,0,E16-G16)</f>
        <v>29</v>
      </c>
      <c r="I16" s="27" t="str">
        <f>IF(G16&gt;E16,"Si","No")</f>
        <v>No</v>
      </c>
      <c r="J16" s="15"/>
      <c r="K16" s="29"/>
      <c r="M16" s="20" t="s">
        <v>10</v>
      </c>
      <c r="N16" s="20"/>
      <c r="O16" s="20"/>
      <c r="P16" s="20"/>
      <c r="Q16" s="20"/>
      <c r="R16" s="20"/>
      <c r="S16" s="20"/>
      <c r="T16" s="20"/>
      <c r="U16" s="20"/>
    </row>
    <row r="17" spans="1:21" x14ac:dyDescent="0.2">
      <c r="A17" s="25">
        <v>120039</v>
      </c>
      <c r="B17" s="10">
        <v>45312</v>
      </c>
      <c r="C17" s="4" t="s">
        <v>9</v>
      </c>
      <c r="D17" s="4">
        <v>2</v>
      </c>
      <c r="E17" s="10">
        <v>45343</v>
      </c>
      <c r="F17" s="11">
        <f>+D17*$O$5</f>
        <v>6000</v>
      </c>
      <c r="G17" s="10">
        <f>+B17+D17</f>
        <v>45314</v>
      </c>
      <c r="H17" s="28">
        <f>+IF(E17-G17&lt;=D17,0,E17-G17)</f>
        <v>29</v>
      </c>
      <c r="I17" s="27" t="str">
        <f>IF(G17&gt;E17,"Si","No")</f>
        <v>No</v>
      </c>
      <c r="J17" s="15"/>
      <c r="K17" s="29"/>
      <c r="M17" s="20" t="s">
        <v>11</v>
      </c>
      <c r="N17" s="20"/>
      <c r="O17" s="20"/>
      <c r="P17" s="20"/>
      <c r="Q17" s="20"/>
      <c r="R17" s="20"/>
      <c r="S17" s="20"/>
      <c r="T17" s="20"/>
      <c r="U17" s="20"/>
    </row>
    <row r="18" spans="1:21" x14ac:dyDescent="0.2">
      <c r="A18" s="25">
        <v>120042</v>
      </c>
      <c r="B18" s="10">
        <v>45315</v>
      </c>
      <c r="C18" s="4" t="s">
        <v>7</v>
      </c>
      <c r="D18" s="4">
        <v>4</v>
      </c>
      <c r="E18" s="10">
        <v>45346</v>
      </c>
      <c r="F18" s="11">
        <f>+D18*$O$3</f>
        <v>12000</v>
      </c>
      <c r="G18" s="10">
        <f>+B18+D18</f>
        <v>45319</v>
      </c>
      <c r="H18" s="28">
        <f>+IF(E18-G18&lt;=D18,0,E18-G18)</f>
        <v>27</v>
      </c>
      <c r="I18" s="27" t="str">
        <f>IF(G18&gt;E18,"Si","No")</f>
        <v>No</v>
      </c>
      <c r="J18" s="15"/>
      <c r="K18" s="29"/>
      <c r="M18" s="20" t="s">
        <v>12</v>
      </c>
      <c r="N18" s="20"/>
      <c r="O18" s="20"/>
      <c r="P18" s="20"/>
      <c r="Q18" s="20"/>
      <c r="R18" s="20"/>
      <c r="S18" s="20"/>
      <c r="T18" s="20"/>
      <c r="U18" s="20"/>
    </row>
    <row r="19" spans="1:21" x14ac:dyDescent="0.2">
      <c r="A19" s="25">
        <v>120040</v>
      </c>
      <c r="B19" s="10">
        <v>45316</v>
      </c>
      <c r="C19" s="4" t="s">
        <v>8</v>
      </c>
      <c r="D19" s="4">
        <v>5</v>
      </c>
      <c r="E19" s="10">
        <v>45347</v>
      </c>
      <c r="F19" s="11">
        <f>+D19*$O$4</f>
        <v>25000</v>
      </c>
      <c r="G19" s="10">
        <f>+B19+D19</f>
        <v>45321</v>
      </c>
      <c r="H19" s="28">
        <f>+IF(E19-G19&lt;=D19,0,E19-G19)</f>
        <v>26</v>
      </c>
      <c r="I19" s="27" t="str">
        <f>IF(G19&gt;E19,"Si","No")</f>
        <v>No</v>
      </c>
      <c r="J19" s="15"/>
      <c r="K19" s="29"/>
      <c r="M19" s="22"/>
      <c r="N19" s="22"/>
      <c r="O19" s="22"/>
      <c r="P19" s="22"/>
      <c r="Q19" s="22"/>
      <c r="R19" s="22"/>
    </row>
    <row r="20" spans="1:21" ht="15.75" x14ac:dyDescent="0.2">
      <c r="A20" s="25">
        <v>120041</v>
      </c>
      <c r="B20" s="10">
        <v>45316</v>
      </c>
      <c r="C20" s="4" t="s">
        <v>7</v>
      </c>
      <c r="D20" s="4">
        <v>4</v>
      </c>
      <c r="E20" s="10">
        <v>45347</v>
      </c>
      <c r="F20" s="11">
        <f>+D20*$O$3</f>
        <v>12000</v>
      </c>
      <c r="G20" s="10">
        <f>+B20+D20</f>
        <v>45320</v>
      </c>
      <c r="H20" s="28">
        <f>+IF(E20-G20&lt;=D20,0,E20-G20)</f>
        <v>27</v>
      </c>
      <c r="I20" s="27" t="str">
        <f>IF(G20&gt;E20,"Si","No")</f>
        <v>No</v>
      </c>
      <c r="J20" s="15"/>
      <c r="K20" s="29"/>
      <c r="M20" s="18" t="s">
        <v>13</v>
      </c>
      <c r="N20" s="18"/>
      <c r="O20" s="18"/>
      <c r="P20" s="18"/>
      <c r="Q20" s="18"/>
      <c r="R20" s="18"/>
      <c r="S20" s="18"/>
      <c r="T20" s="18"/>
      <c r="U20" s="18"/>
    </row>
    <row r="21" spans="1:21" ht="15.75" x14ac:dyDescent="0.25">
      <c r="A21" s="25">
        <v>120044</v>
      </c>
      <c r="B21" s="10">
        <v>45317</v>
      </c>
      <c r="C21" s="4" t="s">
        <v>6</v>
      </c>
      <c r="D21" s="4">
        <v>2</v>
      </c>
      <c r="E21" s="10">
        <v>45348</v>
      </c>
      <c r="F21" s="11">
        <f>+D21*$O$2</f>
        <v>5000</v>
      </c>
      <c r="G21" s="10">
        <f>+B21+D21</f>
        <v>45319</v>
      </c>
      <c r="H21" s="28">
        <f>+IF(E21-G21&lt;=D21,0,E21-G21)</f>
        <v>29</v>
      </c>
      <c r="I21" s="27" t="str">
        <f>IF(G21&gt;E21,"Si","No")</f>
        <v>No</v>
      </c>
      <c r="J21" s="15"/>
      <c r="K21" s="29"/>
      <c r="M21" s="16" t="s">
        <v>23</v>
      </c>
      <c r="N21" s="16"/>
      <c r="O21" s="16"/>
      <c r="P21" s="16"/>
      <c r="Q21" s="16"/>
      <c r="R21" s="16"/>
      <c r="S21" s="16"/>
      <c r="T21" s="16"/>
      <c r="U21" s="16"/>
    </row>
    <row r="22" spans="1:21" ht="15.75" x14ac:dyDescent="0.25">
      <c r="A22" s="25">
        <v>120045</v>
      </c>
      <c r="B22" s="10">
        <v>45318</v>
      </c>
      <c r="C22" s="4" t="s">
        <v>6</v>
      </c>
      <c r="D22" s="4">
        <v>2</v>
      </c>
      <c r="E22" s="10">
        <v>45349</v>
      </c>
      <c r="F22" s="11">
        <f>+D22*$O$2</f>
        <v>5000</v>
      </c>
      <c r="G22" s="10">
        <f>+B22+D22</f>
        <v>45320</v>
      </c>
      <c r="H22" s="28">
        <f>+IF(E22-G22&lt;=D22,0,E22-G22)</f>
        <v>29</v>
      </c>
      <c r="I22" s="27" t="str">
        <f>IF(G22&gt;E22,"Si","No")</f>
        <v>No</v>
      </c>
      <c r="J22" s="15"/>
      <c r="K22" s="29"/>
      <c r="M22" s="16" t="s">
        <v>24</v>
      </c>
      <c r="N22" s="16"/>
      <c r="O22" s="16"/>
      <c r="P22" s="16"/>
      <c r="Q22" s="16"/>
      <c r="R22" s="16"/>
      <c r="S22" s="16"/>
      <c r="T22" s="16"/>
      <c r="U22" s="16"/>
    </row>
    <row r="23" spans="1:21" ht="15.75" x14ac:dyDescent="0.25">
      <c r="A23" s="25">
        <v>120043</v>
      </c>
      <c r="B23" s="10">
        <v>45318</v>
      </c>
      <c r="C23" s="4" t="s">
        <v>7</v>
      </c>
      <c r="D23" s="4">
        <v>4</v>
      </c>
      <c r="E23" s="10">
        <v>45349</v>
      </c>
      <c r="F23" s="11">
        <f>+D23*$O$3</f>
        <v>12000</v>
      </c>
      <c r="G23" s="10">
        <f>+B23+D23</f>
        <v>45322</v>
      </c>
      <c r="H23" s="28">
        <f>+IF(E23-G23&lt;=D23,0,E23-G23)</f>
        <v>27</v>
      </c>
      <c r="I23" s="27" t="str">
        <f>IF(G23&gt;E23,"Si","No")</f>
        <v>No</v>
      </c>
      <c r="J23" s="15"/>
      <c r="K23" s="29"/>
      <c r="M23" s="16" t="s">
        <v>18</v>
      </c>
      <c r="N23" s="16"/>
      <c r="O23" s="16"/>
      <c r="P23" s="16"/>
      <c r="Q23" s="16"/>
      <c r="R23" s="16"/>
      <c r="S23" s="16"/>
      <c r="T23" s="16"/>
      <c r="U23" s="16"/>
    </row>
    <row r="24" spans="1:21" ht="15.6" customHeight="1" x14ac:dyDescent="0.2">
      <c r="A24" s="25">
        <v>120046</v>
      </c>
      <c r="B24" s="10">
        <v>45323</v>
      </c>
      <c r="C24" s="4" t="s">
        <v>8</v>
      </c>
      <c r="D24" s="4">
        <v>5</v>
      </c>
      <c r="E24" s="10">
        <v>45353</v>
      </c>
      <c r="F24" s="11">
        <f>+D24*$O$4</f>
        <v>25000</v>
      </c>
      <c r="G24" s="10">
        <f>+B24+D24</f>
        <v>45328</v>
      </c>
      <c r="H24" s="28">
        <f>+IF(E24-G24&lt;=D24,0,E24-G24)</f>
        <v>25</v>
      </c>
      <c r="I24" s="27" t="str">
        <f>IF(G24&gt;E24,"Si","No")</f>
        <v>No</v>
      </c>
      <c r="J24" s="15"/>
      <c r="K24" s="29"/>
      <c r="M24" s="21" t="s">
        <v>25</v>
      </c>
      <c r="N24" s="21"/>
      <c r="O24" s="21"/>
      <c r="P24" s="21"/>
      <c r="Q24" s="21"/>
      <c r="R24" s="21"/>
      <c r="S24" s="21"/>
      <c r="T24" s="21"/>
      <c r="U24" s="21"/>
    </row>
    <row r="25" spans="1:21" ht="15.75" x14ac:dyDescent="0.25">
      <c r="A25" s="25">
        <v>120047</v>
      </c>
      <c r="B25" s="10">
        <v>45324</v>
      </c>
      <c r="C25" s="4" t="s">
        <v>8</v>
      </c>
      <c r="D25" s="4">
        <v>5</v>
      </c>
      <c r="E25" s="10">
        <v>45365</v>
      </c>
      <c r="F25" s="11">
        <f>+D25*$O$4</f>
        <v>25000</v>
      </c>
      <c r="G25" s="10">
        <f>+B25+D25</f>
        <v>45329</v>
      </c>
      <c r="H25" s="28">
        <f>+IF(E25-G25&lt;=D25,0,E25-G25)</f>
        <v>36</v>
      </c>
      <c r="I25" s="27" t="str">
        <f>IF(G25&gt;E25,"Si","No")</f>
        <v>No</v>
      </c>
      <c r="J25" s="15"/>
      <c r="K25" s="29"/>
      <c r="M25" s="16" t="s">
        <v>19</v>
      </c>
      <c r="N25" s="16"/>
      <c r="O25" s="16"/>
      <c r="P25" s="16"/>
      <c r="Q25" s="16"/>
      <c r="R25" s="16"/>
      <c r="S25" s="16"/>
      <c r="T25" s="16"/>
      <c r="U25" s="16"/>
    </row>
    <row r="26" spans="1:21" ht="15.75" x14ac:dyDescent="0.25">
      <c r="A26" s="25">
        <v>120048</v>
      </c>
      <c r="B26" s="10">
        <v>45322</v>
      </c>
      <c r="C26" s="4" t="s">
        <v>14</v>
      </c>
      <c r="D26" s="4">
        <v>3</v>
      </c>
      <c r="E26" s="10">
        <v>45382</v>
      </c>
      <c r="F26" s="11">
        <f>+D26*$O$6</f>
        <v>7500</v>
      </c>
      <c r="G26" s="10">
        <f>+B26+D26</f>
        <v>45325</v>
      </c>
      <c r="H26" s="28">
        <f>+IF(E26-G26&lt;=D26,0,E26-G26)</f>
        <v>57</v>
      </c>
      <c r="I26" s="27" t="str">
        <f>IF(G26&gt;E26,"Si","No")</f>
        <v>No</v>
      </c>
      <c r="J26" s="15"/>
      <c r="K26" s="29"/>
      <c r="M26" s="16" t="s">
        <v>20</v>
      </c>
      <c r="N26" s="16"/>
      <c r="O26" s="16"/>
      <c r="P26" s="16"/>
      <c r="Q26" s="16"/>
      <c r="R26" s="16"/>
      <c r="S26" s="16"/>
      <c r="T26" s="16"/>
      <c r="U26" s="16"/>
    </row>
    <row r="27" spans="1:21" x14ac:dyDescent="0.2">
      <c r="A27" s="25">
        <v>120049</v>
      </c>
      <c r="B27" s="10">
        <v>45324</v>
      </c>
      <c r="C27" s="4" t="s">
        <v>14</v>
      </c>
      <c r="D27" s="4">
        <v>3</v>
      </c>
      <c r="E27" s="10">
        <v>45384</v>
      </c>
      <c r="F27" s="11">
        <f>+D27*$O$6</f>
        <v>7500</v>
      </c>
      <c r="G27" s="10">
        <f>+B27+D27</f>
        <v>45327</v>
      </c>
      <c r="H27" s="28">
        <f>+IF(E27-G27&lt;=D27,0,E27-G27)</f>
        <v>57</v>
      </c>
      <c r="I27" s="27" t="str">
        <f>IF(G27&gt;E27,"Si","No")</f>
        <v>No</v>
      </c>
      <c r="J27" s="15"/>
      <c r="K27" s="29"/>
      <c r="M27" s="16" t="s">
        <v>26</v>
      </c>
      <c r="N27" s="16"/>
      <c r="O27" s="16"/>
      <c r="P27" s="16"/>
      <c r="Q27" s="16"/>
      <c r="R27" s="16"/>
      <c r="S27" s="16"/>
      <c r="T27" s="16"/>
      <c r="U27" s="16"/>
    </row>
    <row r="28" spans="1:21" x14ac:dyDescent="0.2">
      <c r="A28" s="25">
        <v>120050</v>
      </c>
      <c r="B28" s="10">
        <v>45323</v>
      </c>
      <c r="C28" s="4" t="s">
        <v>6</v>
      </c>
      <c r="D28" s="4">
        <v>2</v>
      </c>
      <c r="E28" s="10">
        <v>45413</v>
      </c>
      <c r="F28" s="11">
        <f>+D28*$O$2</f>
        <v>5000</v>
      </c>
      <c r="G28" s="10">
        <f>+B28+D28</f>
        <v>45325</v>
      </c>
      <c r="H28" s="28">
        <f>+IF(E28-G28&lt;=D28,0,E28-G28)</f>
        <v>88</v>
      </c>
      <c r="I28" s="27" t="str">
        <f>IF(G28&gt;E28,"Si","No")</f>
        <v>No</v>
      </c>
      <c r="J28" s="15"/>
      <c r="K28" s="29"/>
    </row>
    <row r="29" spans="1:21" x14ac:dyDescent="0.2">
      <c r="A29" s="33">
        <v>120051</v>
      </c>
      <c r="B29" s="34">
        <v>45327</v>
      </c>
      <c r="C29" s="35" t="s">
        <v>8</v>
      </c>
      <c r="D29" s="35">
        <v>5</v>
      </c>
      <c r="E29" s="34">
        <v>45417</v>
      </c>
      <c r="F29" s="36">
        <f>+D29*$O$4</f>
        <v>25000</v>
      </c>
      <c r="G29" s="34">
        <f>+B29+D29</f>
        <v>45332</v>
      </c>
      <c r="H29" s="37">
        <f>+IF(E29-G29&lt;=D29,0,E29-G29)</f>
        <v>85</v>
      </c>
      <c r="I29" s="38" t="str">
        <f>IF(G29&gt;E29,"Si","No")</f>
        <v>No</v>
      </c>
      <c r="J29" s="39"/>
      <c r="K29" s="40"/>
    </row>
    <row r="32" spans="1:21" x14ac:dyDescent="0.2">
      <c r="F32" s="2"/>
      <c r="G32" s="2"/>
    </row>
    <row r="33" spans="5:9" x14ac:dyDescent="0.2">
      <c r="E33" s="2"/>
    </row>
    <row r="34" spans="5:9" x14ac:dyDescent="0.2">
      <c r="E34" s="2"/>
    </row>
    <row r="35" spans="5:9" x14ac:dyDescent="0.2">
      <c r="E35" s="2"/>
      <c r="I35" s="24"/>
    </row>
    <row r="36" spans="5:9" x14ac:dyDescent="0.2">
      <c r="E36" s="2"/>
    </row>
    <row r="37" spans="5:9" x14ac:dyDescent="0.2">
      <c r="E37" s="2"/>
    </row>
  </sheetData>
  <mergeCells count="19">
    <mergeCell ref="M26:U26"/>
    <mergeCell ref="F2:F3"/>
    <mergeCell ref="M19:R19"/>
    <mergeCell ref="H2:H3"/>
    <mergeCell ref="I1:K10"/>
    <mergeCell ref="M27:U27"/>
    <mergeCell ref="M21:U21"/>
    <mergeCell ref="M22:U22"/>
    <mergeCell ref="M23:U23"/>
    <mergeCell ref="M20:U20"/>
    <mergeCell ref="M12:U12"/>
    <mergeCell ref="M13:U13"/>
    <mergeCell ref="M14:U14"/>
    <mergeCell ref="M15:U15"/>
    <mergeCell ref="M16:U16"/>
    <mergeCell ref="M17:U17"/>
    <mergeCell ref="M18:U18"/>
    <mergeCell ref="M24:U24"/>
    <mergeCell ref="M25:U25"/>
  </mergeCells>
  <pageMargins left="0.74803149606299213" right="0.74803149606299213" top="0.98425196850393704" bottom="0.98425196850393704" header="0" footer="0"/>
  <pageSetup scale="77" orientation="portrait" r:id="rId1"/>
  <headerFooter alignWithMargins="0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BCFA4-2536-4B39-B562-F336A186264C}">
  <dimension ref="A1:C7"/>
  <sheetViews>
    <sheetView workbookViewId="0">
      <selection activeCell="C6" sqref="A1:C6"/>
    </sheetView>
  </sheetViews>
  <sheetFormatPr baseColWidth="10" defaultRowHeight="12.75" x14ac:dyDescent="0.2"/>
  <cols>
    <col min="1" max="1" width="13.5703125" bestFit="1" customWidth="1"/>
    <col min="3" max="3" width="13.42578125" bestFit="1" customWidth="1"/>
  </cols>
  <sheetData>
    <row r="1" spans="1:3" ht="30" x14ac:dyDescent="0.2">
      <c r="A1" s="4" t="s">
        <v>16</v>
      </c>
      <c r="B1" s="5" t="s">
        <v>17</v>
      </c>
      <c r="C1" s="13" t="s">
        <v>21</v>
      </c>
    </row>
    <row r="2" spans="1:3" ht="15" x14ac:dyDescent="0.2">
      <c r="A2" s="6" t="s">
        <v>6</v>
      </c>
      <c r="B2" s="6">
        <v>2</v>
      </c>
      <c r="C2" s="14">
        <v>2500</v>
      </c>
    </row>
    <row r="3" spans="1:3" ht="15" x14ac:dyDescent="0.2">
      <c r="A3" s="6" t="s">
        <v>7</v>
      </c>
      <c r="B3" s="6">
        <v>4</v>
      </c>
      <c r="C3" s="14">
        <v>3000</v>
      </c>
    </row>
    <row r="4" spans="1:3" ht="15" x14ac:dyDescent="0.2">
      <c r="A4" s="6" t="s">
        <v>8</v>
      </c>
      <c r="B4" s="6">
        <v>5</v>
      </c>
      <c r="C4" s="14">
        <v>5000</v>
      </c>
    </row>
    <row r="5" spans="1:3" ht="15" x14ac:dyDescent="0.2">
      <c r="A5" s="6" t="s">
        <v>9</v>
      </c>
      <c r="B5" s="6">
        <v>3</v>
      </c>
      <c r="C5" s="14">
        <v>3000</v>
      </c>
    </row>
    <row r="6" spans="1:3" ht="15" x14ac:dyDescent="0.2">
      <c r="A6" s="6" t="s">
        <v>14</v>
      </c>
      <c r="B6" s="6">
        <v>3</v>
      </c>
      <c r="C6" s="14">
        <v>2500</v>
      </c>
    </row>
    <row r="7" spans="1:3" ht="15" x14ac:dyDescent="0.2">
      <c r="A7" s="3"/>
      <c r="B7" s="3"/>
      <c r="C7" s="3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674FD52A83EA6F42B24A8CC4AC0D895F" ma:contentTypeVersion="37" ma:contentTypeDescription="Crear nuevo documento." ma:contentTypeScope="" ma:versionID="80d96f7e16b2cd3aacbe43acec1200a0">
  <xsd:schema xmlns:xsd="http://www.w3.org/2001/XMLSchema" xmlns:xs="http://www.w3.org/2001/XMLSchema" xmlns:p="http://schemas.microsoft.com/office/2006/metadata/properties" xmlns:ns3="fa31e3e4-dd04-430e-ab11-9f2e36e54c96" xmlns:ns4="dcd687b3-ff2a-4cef-8a8e-ae79212dfc5f" targetNamespace="http://schemas.microsoft.com/office/2006/metadata/properties" ma:root="true" ma:fieldsID="0844cc8756b48a3e4f40482495e0cf9b" ns3:_="" ns4:_="">
    <xsd:import namespace="fa31e3e4-dd04-430e-ab11-9f2e36e54c96"/>
    <xsd:import namespace="dcd687b3-ff2a-4cef-8a8e-ae79212dfc5f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NotebookType" minOccurs="0"/>
                <xsd:element ref="ns4:FolderType" minOccurs="0"/>
                <xsd:element ref="ns4:Owner" minOccurs="0"/>
                <xsd:element ref="ns4:DefaultSectionNames" minOccurs="0"/>
                <xsd:element ref="ns4:Templates" minOccurs="0"/>
                <xsd:element ref="ns4:CultureName" minOccurs="0"/>
                <xsd:element ref="ns4:AppVersion" minOccurs="0"/>
                <xsd:element ref="ns4:Teachers" minOccurs="0"/>
                <xsd:element ref="ns4:Students" minOccurs="0"/>
                <xsd:element ref="ns4:Student_Groups" minOccurs="0"/>
                <xsd:element ref="ns4:Invited_Teachers" minOccurs="0"/>
                <xsd:element ref="ns4:Invited_Students" minOccurs="0"/>
                <xsd:element ref="ns4:Self_Registration_Enabled" minOccurs="0"/>
                <xsd:element ref="ns4:Has_Teacher_Only_SectionGroup" minOccurs="0"/>
                <xsd:element ref="ns4:Is_Collaboration_Space_Locked" minOccurs="0"/>
                <xsd:element ref="ns4:TeamsChannelId" minOccurs="0"/>
                <xsd:element ref="ns4:Math_Settings" minOccurs="0"/>
                <xsd:element ref="ns4:Distribution_Groups" minOccurs="0"/>
                <xsd:element ref="ns4:LMS_Mappings" minOccurs="0"/>
                <xsd:element ref="ns4:IsNotebookLocked" minOccurs="0"/>
                <xsd:element ref="ns4:MediaServiceAutoTags" minOccurs="0"/>
                <xsd:element ref="ns4:MediaServiceOCR" minOccurs="0"/>
                <xsd:element ref="ns4:MediaServiceAutoKeyPoints" minOccurs="0"/>
                <xsd:element ref="ns4:MediaServiceKeyPoints" minOccurs="0"/>
                <xsd:element ref="ns4:MediaServiceDateTaken" minOccurs="0"/>
                <xsd:element ref="ns4:MediaServiceGenerationTime" minOccurs="0"/>
                <xsd:element ref="ns4:MediaServiceEventHashCode" minOccurs="0"/>
                <xsd:element ref="ns4:MediaServiceLocation" minOccurs="0"/>
                <xsd:element ref="ns4:Teams_Channel_Section_Location" minOccurs="0"/>
                <xsd:element ref="ns4:MediaLengthInSeconds" minOccurs="0"/>
                <xsd:element ref="ns4:_activity" minOccurs="0"/>
                <xsd:element ref="ns4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31e3e4-dd04-430e-ab11-9f2e36e54c96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ash de la sugerencia para compartir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cd687b3-ff2a-4cef-8a8e-ae79212dfc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NotebookType" ma:index="13" nillable="true" ma:displayName="Notebook Type" ma:internalName="NotebookType">
      <xsd:simpleType>
        <xsd:restriction base="dms:Text"/>
      </xsd:simpleType>
    </xsd:element>
    <xsd:element name="FolderType" ma:index="14" nillable="true" ma:displayName="Folder Type" ma:internalName="FolderType">
      <xsd:simpleType>
        <xsd:restriction base="dms:Text"/>
      </xsd:simpleType>
    </xsd:element>
    <xsd:element name="Owner" ma:index="15" nillable="true" ma:displayName="Owner" ma:internalName="Owne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DefaultSectionNames" ma:index="16" nillable="true" ma:displayName="Default Section Names" ma:internalName="DefaultSectionNames">
      <xsd:simpleType>
        <xsd:restriction base="dms:Note">
          <xsd:maxLength value="255"/>
        </xsd:restriction>
      </xsd:simpleType>
    </xsd:element>
    <xsd:element name="Templates" ma:index="17" nillable="true" ma:displayName="Templates" ma:internalName="Templates">
      <xsd:simpleType>
        <xsd:restriction base="dms:Note">
          <xsd:maxLength value="255"/>
        </xsd:restriction>
      </xsd:simpleType>
    </xsd:element>
    <xsd:element name="CultureName" ma:index="18" nillable="true" ma:displayName="Culture Name" ma:internalName="CultureName">
      <xsd:simpleType>
        <xsd:restriction base="dms:Text"/>
      </xsd:simpleType>
    </xsd:element>
    <xsd:element name="AppVersion" ma:index="19" nillable="true" ma:displayName="App Version" ma:internalName="AppVersion">
      <xsd:simpleType>
        <xsd:restriction base="dms:Text"/>
      </xsd:simpleType>
    </xsd:element>
    <xsd:element name="Teachers" ma:index="20" nillable="true" ma:displayName="Teachers" ma:internalName="Teach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s" ma:index="21" nillable="true" ma:displayName="Students" ma:internalName="Student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_Groups" ma:index="22" nillable="true" ma:displayName="Student Groups" ma:internalName="Student_Group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Invited_Teachers" ma:index="23" nillable="true" ma:displayName="Invited Teachers" ma:internalName="Invited_Teachers">
      <xsd:simpleType>
        <xsd:restriction base="dms:Note">
          <xsd:maxLength value="255"/>
        </xsd:restriction>
      </xsd:simpleType>
    </xsd:element>
    <xsd:element name="Invited_Students" ma:index="24" nillable="true" ma:displayName="Invited Students" ma:internalName="Invited_Students">
      <xsd:simpleType>
        <xsd:restriction base="dms:Note">
          <xsd:maxLength value="255"/>
        </xsd:restriction>
      </xsd:simpleType>
    </xsd:element>
    <xsd:element name="Self_Registration_Enabled" ma:index="25" nillable="true" ma:displayName="Self Registration Enabled" ma:internalName="Self_Registration_Enabled">
      <xsd:simpleType>
        <xsd:restriction base="dms:Boolean"/>
      </xsd:simpleType>
    </xsd:element>
    <xsd:element name="Has_Teacher_Only_SectionGroup" ma:index="26" nillable="true" ma:displayName="Has Teacher Only SectionGroup" ma:internalName="Has_Teacher_Only_SectionGroup">
      <xsd:simpleType>
        <xsd:restriction base="dms:Boolean"/>
      </xsd:simpleType>
    </xsd:element>
    <xsd:element name="Is_Collaboration_Space_Locked" ma:index="27" nillable="true" ma:displayName="Is Collaboration Space Locked" ma:internalName="Is_Collaboration_Space_Locked">
      <xsd:simpleType>
        <xsd:restriction base="dms:Boolean"/>
      </xsd:simpleType>
    </xsd:element>
    <xsd:element name="TeamsChannelId" ma:index="28" nillable="true" ma:displayName="Teams Channel Id" ma:internalName="TeamsChannelId">
      <xsd:simpleType>
        <xsd:restriction base="dms:Text"/>
      </xsd:simpleType>
    </xsd:element>
    <xsd:element name="Math_Settings" ma:index="29" nillable="true" ma:displayName="Math Settings" ma:internalName="Math_Settings">
      <xsd:simpleType>
        <xsd:restriction base="dms:Text"/>
      </xsd:simpleType>
    </xsd:element>
    <xsd:element name="Distribution_Groups" ma:index="30" nillable="true" ma:displayName="Distribution Groups" ma:internalName="Distribution_Groups">
      <xsd:simpleType>
        <xsd:restriction base="dms:Note">
          <xsd:maxLength value="255"/>
        </xsd:restriction>
      </xsd:simpleType>
    </xsd:element>
    <xsd:element name="LMS_Mappings" ma:index="31" nillable="true" ma:displayName="LMS Mappings" ma:internalName="LMS_Mappings">
      <xsd:simpleType>
        <xsd:restriction base="dms:Note">
          <xsd:maxLength value="255"/>
        </xsd:restriction>
      </xsd:simpleType>
    </xsd:element>
    <xsd:element name="IsNotebookLocked" ma:index="32" nillable="true" ma:displayName="Is Notebook Locked" ma:internalName="IsNotebookLocked">
      <xsd:simpleType>
        <xsd:restriction base="dms:Boolean"/>
      </xsd:simpleType>
    </xsd:element>
    <xsd:element name="MediaServiceAutoTags" ma:index="33" nillable="true" ma:displayName="Tags" ma:internalName="MediaServiceAutoTags" ma:readOnly="true">
      <xsd:simpleType>
        <xsd:restriction base="dms:Text"/>
      </xsd:simpleType>
    </xsd:element>
    <xsd:element name="MediaServiceOCR" ma:index="3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3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3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37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3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3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40" nillable="true" ma:displayName="Location" ma:internalName="MediaServiceLocation" ma:readOnly="true">
      <xsd:simpleType>
        <xsd:restriction base="dms:Text"/>
      </xsd:simpleType>
    </xsd:element>
    <xsd:element name="Teams_Channel_Section_Location" ma:index="41" nillable="true" ma:displayName="Teams Channel Section Location" ma:internalName="Teams_Channel_Section_Location">
      <xsd:simpleType>
        <xsd:restriction base="dms:Text"/>
      </xsd:simpleType>
    </xsd:element>
    <xsd:element name="MediaLengthInSeconds" ma:index="42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43" nillable="true" ma:displayName="_activity" ma:hidden="true" ma:internalName="_activity">
      <xsd:simpleType>
        <xsd:restriction base="dms:Note"/>
      </xsd:simpleType>
    </xsd:element>
    <xsd:element name="MediaServiceObjectDetectorVersions" ma:index="4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eams_Channel_Section_Location xmlns="dcd687b3-ff2a-4cef-8a8e-ae79212dfc5f" xsi:nil="true"/>
    <Templates xmlns="dcd687b3-ff2a-4cef-8a8e-ae79212dfc5f" xsi:nil="true"/>
    <NotebookType xmlns="dcd687b3-ff2a-4cef-8a8e-ae79212dfc5f" xsi:nil="true"/>
    <CultureName xmlns="dcd687b3-ff2a-4cef-8a8e-ae79212dfc5f" xsi:nil="true"/>
    <TeamsChannelId xmlns="dcd687b3-ff2a-4cef-8a8e-ae79212dfc5f" xsi:nil="true"/>
    <_activity xmlns="dcd687b3-ff2a-4cef-8a8e-ae79212dfc5f" xsi:nil="true"/>
    <Owner xmlns="dcd687b3-ff2a-4cef-8a8e-ae79212dfc5f">
      <UserInfo>
        <DisplayName/>
        <AccountId xsi:nil="true"/>
        <AccountType/>
      </UserInfo>
    </Owner>
    <Students xmlns="dcd687b3-ff2a-4cef-8a8e-ae79212dfc5f">
      <UserInfo>
        <DisplayName/>
        <AccountId xsi:nil="true"/>
        <AccountType/>
      </UserInfo>
    </Students>
    <Student_Groups xmlns="dcd687b3-ff2a-4cef-8a8e-ae79212dfc5f">
      <UserInfo>
        <DisplayName/>
        <AccountId xsi:nil="true"/>
        <AccountType/>
      </UserInfo>
    </Student_Groups>
    <Distribution_Groups xmlns="dcd687b3-ff2a-4cef-8a8e-ae79212dfc5f" xsi:nil="true"/>
    <AppVersion xmlns="dcd687b3-ff2a-4cef-8a8e-ae79212dfc5f" xsi:nil="true"/>
    <Invited_Teachers xmlns="dcd687b3-ff2a-4cef-8a8e-ae79212dfc5f" xsi:nil="true"/>
    <LMS_Mappings xmlns="dcd687b3-ff2a-4cef-8a8e-ae79212dfc5f" xsi:nil="true"/>
    <IsNotebookLocked xmlns="dcd687b3-ff2a-4cef-8a8e-ae79212dfc5f" xsi:nil="true"/>
    <DefaultSectionNames xmlns="dcd687b3-ff2a-4cef-8a8e-ae79212dfc5f" xsi:nil="true"/>
    <Math_Settings xmlns="dcd687b3-ff2a-4cef-8a8e-ae79212dfc5f" xsi:nil="true"/>
    <Invited_Students xmlns="dcd687b3-ff2a-4cef-8a8e-ae79212dfc5f" xsi:nil="true"/>
    <Self_Registration_Enabled xmlns="dcd687b3-ff2a-4cef-8a8e-ae79212dfc5f" xsi:nil="true"/>
    <Has_Teacher_Only_SectionGroup xmlns="dcd687b3-ff2a-4cef-8a8e-ae79212dfc5f" xsi:nil="true"/>
    <FolderType xmlns="dcd687b3-ff2a-4cef-8a8e-ae79212dfc5f" xsi:nil="true"/>
    <Is_Collaboration_Space_Locked xmlns="dcd687b3-ff2a-4cef-8a8e-ae79212dfc5f" xsi:nil="true"/>
    <Teachers xmlns="dcd687b3-ff2a-4cef-8a8e-ae79212dfc5f">
      <UserInfo>
        <DisplayName/>
        <AccountId xsi:nil="true"/>
        <AccountType/>
      </UserInfo>
    </Teachers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09C7340-0040-4780-BC94-6D84F39177D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a31e3e4-dd04-430e-ab11-9f2e36e54c96"/>
    <ds:schemaRef ds:uri="dcd687b3-ff2a-4cef-8a8e-ae79212dfc5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EE0433A-D7D3-4596-A96A-E3E9D5FA36B9}">
  <ds:schemaRefs>
    <ds:schemaRef ds:uri="http://schemas.microsoft.com/office/2006/documentManagement/types"/>
    <ds:schemaRef ds:uri="dcd687b3-ff2a-4cef-8a8e-ae79212dfc5f"/>
    <ds:schemaRef ds:uri="http://purl.org/dc/terms/"/>
    <ds:schemaRef ds:uri="http://schemas.microsoft.com/office/2006/metadata/properties"/>
    <ds:schemaRef ds:uri="http://purl.org/dc/elements/1.1/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fa31e3e4-dd04-430e-ab11-9f2e36e54c96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60CA9CC-D738-4B67-AAAD-54E1EF5E89C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FLETES CARLITOS</vt:lpstr>
      <vt:lpstr>datos</vt:lpstr>
      <vt:lpstr>'FLETES CARLITOS'!Área_de_impresión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Behringer</dc:creator>
  <cp:lastModifiedBy>rafael martinez</cp:lastModifiedBy>
  <cp:lastPrinted>2024-09-10T01:22:25Z</cp:lastPrinted>
  <dcterms:created xsi:type="dcterms:W3CDTF">2023-09-25T11:42:01Z</dcterms:created>
  <dcterms:modified xsi:type="dcterms:W3CDTF">2024-10-26T04:38:08Z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0x010100674FD52A83EA6F42B24A8CC4AC0D895F</vt:lpwstr>
  </property>
</Properties>
</file>