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Home\GitHub\SharedDoc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7" i="1" l="1"/>
  <c r="H86" i="1" l="1"/>
  <c r="H85" i="1" l="1"/>
  <c r="H84" i="1" l="1"/>
  <c r="H83" i="1" l="1"/>
  <c r="H82" i="1" l="1"/>
  <c r="H81" i="1" l="1"/>
  <c r="H80" i="1" l="1"/>
  <c r="H79" i="1" l="1"/>
  <c r="H78" i="1" l="1"/>
  <c r="D77" i="1" l="1"/>
  <c r="H77" i="1" s="1"/>
  <c r="F77" i="1"/>
  <c r="G76" i="1"/>
  <c r="H76" i="1"/>
  <c r="G75" i="1" l="1"/>
  <c r="H75" i="1"/>
  <c r="G74" i="1" l="1"/>
  <c r="H74" i="1"/>
  <c r="H68" i="1" l="1"/>
  <c r="H69" i="1"/>
  <c r="G73" i="1" l="1"/>
  <c r="H73" i="1"/>
  <c r="G72" i="1"/>
  <c r="H72" i="1"/>
  <c r="G71" i="1" l="1"/>
  <c r="H71" i="1"/>
  <c r="G70" i="1" l="1"/>
  <c r="H70" i="1"/>
  <c r="G69" i="1" l="1"/>
  <c r="G68" i="1"/>
  <c r="G67" i="1" l="1"/>
  <c r="H67" i="1"/>
  <c r="G66" i="1" l="1"/>
  <c r="H66" i="1"/>
  <c r="G65" i="1" l="1"/>
  <c r="H65" i="1"/>
  <c r="G64" i="1" l="1"/>
  <c r="H64" i="1"/>
  <c r="G63" i="1" l="1"/>
  <c r="H63" i="1"/>
  <c r="G62" i="1" l="1"/>
  <c r="H62" i="1"/>
  <c r="G61" i="1" l="1"/>
  <c r="H61" i="1"/>
  <c r="G60" i="1" l="1"/>
  <c r="H60" i="1"/>
  <c r="G59" i="1" l="1"/>
  <c r="H59" i="1"/>
  <c r="G58" i="1" l="1"/>
  <c r="H58" i="1"/>
  <c r="G57" i="1" l="1"/>
  <c r="H57" i="1"/>
  <c r="G56" i="1" l="1"/>
  <c r="H56" i="1"/>
  <c r="G55" i="1"/>
  <c r="H55" i="1"/>
  <c r="G54" i="1" l="1"/>
  <c r="H54" i="1"/>
  <c r="G53" i="1" l="1"/>
  <c r="H53" i="1"/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7" i="2"/>
  <c r="D8" i="2" s="1"/>
  <c r="D9" i="2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H88" i="1" l="1"/>
  <c r="F88" i="1"/>
</calcChain>
</file>

<file path=xl/comments1.xml><?xml version="1.0" encoding="utf-8"?>
<comments xmlns="http://schemas.openxmlformats.org/spreadsheetml/2006/main">
  <authors>
    <author>Rafi Neeman</author>
  </authors>
  <commentList>
    <comment ref="C68" authorId="0" shapeId="0">
      <text>
        <r>
          <rPr>
            <b/>
            <sz val="9"/>
            <color indexed="81"/>
            <rFont val="Tahoma"/>
            <charset val="177"/>
          </rPr>
          <t>Rafi Neeman:</t>
        </r>
        <r>
          <rPr>
            <sz val="9"/>
            <color indexed="81"/>
            <rFont val="Tahoma"/>
            <charset val="177"/>
          </rPr>
          <t xml:space="preserve">
פיקטיבי רק לצורךהממוצע
</t>
        </r>
      </text>
    </comment>
  </commentList>
</comments>
</file>

<file path=xl/sharedStrings.xml><?xml version="1.0" encoding="utf-8"?>
<sst xmlns="http://schemas.openxmlformats.org/spreadsheetml/2006/main" count="43" uniqueCount="35">
  <si>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</si>
  <si>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</si>
  <si>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</si>
  <si>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</si>
  <si>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</si>
  <si>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</si>
  <si>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</si>
  <si>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</si>
  <si>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</si>
  <si>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</si>
  <si>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</si>
  <si>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</si>
  <si>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</si>
  <si>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</si>
  <si>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</si>
  <si>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</si>
  <si>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</si>
  <si>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</si>
  <si>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</si>
  <si>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</si>
  <si>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</si>
  <si>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</si>
  <si>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הנחה</t>
  </si>
  <si>
    <t xml:space="preserve">לא הונפקה קבלה. </t>
  </si>
  <si>
    <t>הערות</t>
  </si>
  <si>
    <t>חיוב לפי אתר פנימי</t>
  </si>
  <si>
    <t>שיחזור, לפי נתוני האתר.</t>
  </si>
  <si>
    <t>תדלוק חלקי עקב תקלה במשאבה</t>
  </si>
  <si>
    <t>לאחר תדלוק זה הושם תוסף דלק</t>
  </si>
  <si>
    <t>ללא קבלה</t>
  </si>
  <si>
    <t>דלק" בדרך למודיעין , בצירוף תדלוק קודם</t>
  </si>
  <si>
    <t xml:space="preserve">דלק" בדרך למודיעין </t>
  </si>
  <si>
    <t>דלק" בדרך למודיעין  ללא קבלה</t>
  </si>
  <si>
    <t>תחנה אדיר גז במתתיהו</t>
  </si>
  <si>
    <t>דלק בדרך למודיעין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</si>
</sst>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7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  <font>
      <sz val="9"/>
      <color indexed="81"/>
      <name val="Tahoma"/>
      <charset val="177"/>
    </font>
    <font>
      <b/>
      <sz val="9"/>
      <color indexed="81"/>
      <name val="Tahoma"/>
      <charset val="177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Border="1"/>
    <xf numFmtId="0" fontId="6" fillId="0" borderId="0" xfId="0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8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Sheet1!$B$5:$B$87</c:f>
              <c:numCache>
                <c:formatCode>[$-1010000]d/m/yyyy;@</c:formatCode>
                <c:ptCount val="83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  <c:pt idx="41">
                  <c:v>43304</c:v>
                </c:pt>
                <c:pt idx="42">
                  <c:v>43313</c:v>
                </c:pt>
                <c:pt idx="43">
                  <c:v>43320</c:v>
                </c:pt>
                <c:pt idx="44">
                  <c:v>43331</c:v>
                </c:pt>
                <c:pt idx="45">
                  <c:v>43341</c:v>
                </c:pt>
                <c:pt idx="46">
                  <c:v>43356</c:v>
                </c:pt>
                <c:pt idx="47">
                  <c:v>43377</c:v>
                </c:pt>
                <c:pt idx="48">
                  <c:v>43391</c:v>
                </c:pt>
                <c:pt idx="49">
                  <c:v>43409</c:v>
                </c:pt>
                <c:pt idx="50">
                  <c:v>43420</c:v>
                </c:pt>
                <c:pt idx="51">
                  <c:v>43431</c:v>
                </c:pt>
                <c:pt idx="52">
                  <c:v>43444</c:v>
                </c:pt>
                <c:pt idx="53">
                  <c:v>43458</c:v>
                </c:pt>
                <c:pt idx="54">
                  <c:v>43469</c:v>
                </c:pt>
                <c:pt idx="55">
                  <c:v>43485</c:v>
                </c:pt>
                <c:pt idx="56">
                  <c:v>43499</c:v>
                </c:pt>
                <c:pt idx="57">
                  <c:v>43514</c:v>
                </c:pt>
                <c:pt idx="58">
                  <c:v>43523</c:v>
                </c:pt>
                <c:pt idx="59">
                  <c:v>43537</c:v>
                </c:pt>
                <c:pt idx="60">
                  <c:v>43551</c:v>
                </c:pt>
                <c:pt idx="61">
                  <c:v>43563</c:v>
                </c:pt>
                <c:pt idx="62">
                  <c:v>43578</c:v>
                </c:pt>
                <c:pt idx="63">
                  <c:v>43591</c:v>
                </c:pt>
                <c:pt idx="64">
                  <c:v>43597</c:v>
                </c:pt>
                <c:pt idx="65">
                  <c:v>43612</c:v>
                </c:pt>
                <c:pt idx="66">
                  <c:v>43628</c:v>
                </c:pt>
                <c:pt idx="67">
                  <c:v>43640</c:v>
                </c:pt>
                <c:pt idx="68">
                  <c:v>43649</c:v>
                </c:pt>
                <c:pt idx="69">
                  <c:v>43669</c:v>
                </c:pt>
                <c:pt idx="70">
                  <c:v>43684</c:v>
                </c:pt>
                <c:pt idx="71">
                  <c:v>43699</c:v>
                </c:pt>
                <c:pt idx="72">
                  <c:v>43706</c:v>
                </c:pt>
                <c:pt idx="73">
                  <c:v>43719</c:v>
                </c:pt>
                <c:pt idx="74">
                  <c:v>43740</c:v>
                </c:pt>
                <c:pt idx="75">
                  <c:v>43763</c:v>
                </c:pt>
                <c:pt idx="76">
                  <c:v>43782</c:v>
                </c:pt>
                <c:pt idx="77">
                  <c:v>43794</c:v>
                </c:pt>
                <c:pt idx="78">
                  <c:v>43808</c:v>
                </c:pt>
                <c:pt idx="79">
                  <c:v>43822</c:v>
                </c:pt>
                <c:pt idx="80">
                  <c:v>43835</c:v>
                </c:pt>
                <c:pt idx="81">
                  <c:v>43853</c:v>
                </c:pt>
                <c:pt idx="82">
                  <c:v>43870</c:v>
                </c:pt>
              </c:numCache>
            </c:numRef>
          </c:cat>
          <c:val>
            <c:numRef>
              <c:f>Sheet1!$H$5:$H$87</c:f>
              <c:numCache>
                <c:formatCode>0.00</c:formatCode>
                <c:ptCount val="83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  <c:pt idx="48">
                  <c:v>14.595375722543352</c:v>
                </c:pt>
                <c:pt idx="49">
                  <c:v>14.591029023746703</c:v>
                </c:pt>
                <c:pt idx="50">
                  <c:v>14.731182795698924</c:v>
                </c:pt>
                <c:pt idx="51">
                  <c:v>15.384615384615383</c:v>
                </c:pt>
                <c:pt idx="52">
                  <c:v>12.925000000000001</c:v>
                </c:pt>
                <c:pt idx="53">
                  <c:v>14.756756756756756</c:v>
                </c:pt>
                <c:pt idx="54">
                  <c:v>14.435028248587571</c:v>
                </c:pt>
                <c:pt idx="55">
                  <c:v>13.533834586466165</c:v>
                </c:pt>
                <c:pt idx="56">
                  <c:v>14.589743589743589</c:v>
                </c:pt>
                <c:pt idx="57">
                  <c:v>15.835411471321695</c:v>
                </c:pt>
                <c:pt idx="58">
                  <c:v>14.241573033707864</c:v>
                </c:pt>
                <c:pt idx="59">
                  <c:v>13.870192307692307</c:v>
                </c:pt>
                <c:pt idx="60">
                  <c:v>14.243243243243244</c:v>
                </c:pt>
                <c:pt idx="61">
                  <c:v>14.600550964187329</c:v>
                </c:pt>
                <c:pt idx="62">
                  <c:v>14.696261682242991</c:v>
                </c:pt>
                <c:pt idx="63">
                  <c:v>15.25</c:v>
                </c:pt>
                <c:pt idx="64">
                  <c:v>14.767413241447205</c:v>
                </c:pt>
                <c:pt idx="65">
                  <c:v>14.860759493670885</c:v>
                </c:pt>
                <c:pt idx="66">
                  <c:v>14.255874673629243</c:v>
                </c:pt>
                <c:pt idx="67">
                  <c:v>14.451219512195124</c:v>
                </c:pt>
                <c:pt idx="68">
                  <c:v>14.447058823529412</c:v>
                </c:pt>
                <c:pt idx="69">
                  <c:v>15.884476534296029</c:v>
                </c:pt>
                <c:pt idx="70">
                  <c:v>15.314285714285715</c:v>
                </c:pt>
                <c:pt idx="71">
                  <c:v>14.105504587155963</c:v>
                </c:pt>
                <c:pt idx="72">
                  <c:v>14.438398756315587</c:v>
                </c:pt>
                <c:pt idx="73">
                  <c:v>14.632814632814632</c:v>
                </c:pt>
                <c:pt idx="74">
                  <c:v>13.825665859564166</c:v>
                </c:pt>
                <c:pt idx="75">
                  <c:v>13.890274314214464</c:v>
                </c:pt>
                <c:pt idx="76">
                  <c:v>14.395061728395062</c:v>
                </c:pt>
                <c:pt idx="77">
                  <c:v>15.779202676331197</c:v>
                </c:pt>
                <c:pt idx="78">
                  <c:v>15.246895755125612</c:v>
                </c:pt>
                <c:pt idx="79">
                  <c:v>14.160133048229982</c:v>
                </c:pt>
                <c:pt idx="80">
                  <c:v>14.217877094972069</c:v>
                </c:pt>
                <c:pt idx="81">
                  <c:v>13.441541973116916</c:v>
                </c:pt>
                <c:pt idx="82">
                  <c:v>14.543080939947782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1-4CBF-95DD-F3D9D3AA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688192"/>
        <c:axId val="221689728"/>
      </c:lineChart>
      <c:dateAx>
        <c:axId val="221688192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221689728"/>
        <c:crosses val="autoZero"/>
        <c:auto val="1"/>
        <c:lblOffset val="100"/>
        <c:baseTimeUnit val="days"/>
      </c:dateAx>
      <c:valAx>
        <c:axId val="221689728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21688192"/>
        <c:crosses val="autoZero"/>
        <c:crossBetween val="between"/>
      </c:valAx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12</xdr:row>
      <xdr:rowOff>85725</xdr:rowOff>
    </xdr:from>
    <xdr:to>
      <xdr:col>18</xdr:col>
      <xdr:colOff>276224</xdr:colOff>
      <xdr:row>31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88" totalsRowCount="1" headerRowDxfId="7">
  <autoFilter ref="B4:J87"/>
  <tableColumns count="9">
    <tableColumn id="1" name="תאריך" totalsRowLabel="Total" dataDxfId="6"/>
    <tableColumn id="2" name="ק&quot;מ"/>
    <tableColumn id="3" name="כמות"/>
    <tableColumn id="4" name="מחיר"/>
    <tableColumn id="5" name="מחיר כולל" totalsRowFunction="sum" dataDxfId="5" totalsRowDxfId="1"/>
    <tableColumn id="8" name="הנחה" dataDxfId="4">
      <calculatedColumnFormula>(Table1[[#This Row],[כמות]]*0.5)</calculatedColumnFormula>
    </tableColumn>
    <tableColumn id="6" name="ק&quot;מ לליטר (מחושב)" totalsRowFunction="average" dataDxfId="3" totalsRowDxfId="0">
      <calculatedColumnFormula>(C5-C4)/D5</calculatedColumnFormula>
    </tableColumn>
    <tableColumn id="7" name="הערות"/>
    <tableColumn id="9" name="חיוב לפי אתר פנימי" dataDxfId="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88"/>
  <sheetViews>
    <sheetView rightToLeft="1" tabSelected="1" topLeftCell="A67" workbookViewId="0">
      <selection activeCell="I87" sqref="I87"/>
    </sheetView>
  </sheetViews>
  <sheetFormatPr defaultRowHeight="15" x14ac:dyDescent="0.2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  <col min="10" max="10" width="12.7109375" customWidth="1"/>
  </cols>
  <sheetData>
    <row r="3" spans="2:10" x14ac:dyDescent="0.25">
      <c r="B3" s="3"/>
    </row>
    <row r="4" spans="2:10" s="1" customFormat="1" x14ac:dyDescent="0.25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22</v>
      </c>
      <c r="H4" s="7" t="s">
        <v>17</v>
      </c>
      <c r="I4" s="1" t="s">
        <v>24</v>
      </c>
      <c r="J4" s="1" t="s">
        <v>25</v>
      </c>
    </row>
    <row r="5" spans="2:10" x14ac:dyDescent="0.25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  <c r="J5" s="11"/>
    </row>
    <row r="6" spans="2:10" x14ac:dyDescent="0.25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  <c r="J6" s="11"/>
    </row>
    <row r="7" spans="2:10" x14ac:dyDescent="0.25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  <c r="J7" s="11"/>
    </row>
    <row r="8" spans="2:10" x14ac:dyDescent="0.25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  <c r="J8" s="11"/>
    </row>
    <row r="9" spans="2:10" x14ac:dyDescent="0.25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  <c r="J9" s="11"/>
    </row>
    <row r="10" spans="2:10" x14ac:dyDescent="0.25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  <c r="J10" s="11"/>
    </row>
    <row r="11" spans="2:10" x14ac:dyDescent="0.25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  <c r="J11" s="11"/>
    </row>
    <row r="12" spans="2:10" x14ac:dyDescent="0.25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  <c r="J12" s="11"/>
    </row>
    <row r="13" spans="2:10" x14ac:dyDescent="0.25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  <c r="J13" s="11"/>
    </row>
    <row r="14" spans="2:10" x14ac:dyDescent="0.25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  <c r="J14" s="11"/>
    </row>
    <row r="15" spans="2:10" x14ac:dyDescent="0.25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  <c r="J15" s="11"/>
    </row>
    <row r="16" spans="2:10" x14ac:dyDescent="0.25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  <c r="J16" s="11"/>
    </row>
    <row r="17" spans="2:10" x14ac:dyDescent="0.25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  <c r="J17" s="11"/>
    </row>
    <row r="18" spans="2:10" x14ac:dyDescent="0.25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  <c r="J18" s="11"/>
    </row>
    <row r="19" spans="2:10" x14ac:dyDescent="0.25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  <c r="J19" s="11"/>
    </row>
    <row r="20" spans="2:10" x14ac:dyDescent="0.25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  <c r="J20" s="11"/>
    </row>
    <row r="21" spans="2:10" x14ac:dyDescent="0.25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  <c r="J21" s="11"/>
    </row>
    <row r="22" spans="2:10" x14ac:dyDescent="0.25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  <c r="J22" s="11"/>
    </row>
    <row r="23" spans="2:10" x14ac:dyDescent="0.25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  <c r="J23" s="11"/>
    </row>
    <row r="24" spans="2:10" x14ac:dyDescent="0.25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  <c r="J24" s="11"/>
    </row>
    <row r="25" spans="2:10" x14ac:dyDescent="0.25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  <c r="J25" s="11"/>
    </row>
    <row r="26" spans="2:10" x14ac:dyDescent="0.25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  <c r="J26" s="11"/>
    </row>
    <row r="27" spans="2:10" x14ac:dyDescent="0.25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  <c r="J27" s="11"/>
    </row>
    <row r="28" spans="2:10" x14ac:dyDescent="0.25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  <c r="J28" s="11"/>
    </row>
    <row r="29" spans="2:10" x14ac:dyDescent="0.25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  <c r="J29" s="11"/>
    </row>
    <row r="30" spans="2:10" x14ac:dyDescent="0.25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  <c r="J30" s="11"/>
    </row>
    <row r="31" spans="2:10" x14ac:dyDescent="0.25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  <c r="J31" s="11"/>
    </row>
    <row r="32" spans="2:10" x14ac:dyDescent="0.25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  <c r="J32" s="11"/>
    </row>
    <row r="33" spans="2:10" x14ac:dyDescent="0.25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18</v>
      </c>
      <c r="J33" s="11"/>
    </row>
    <row r="34" spans="2:10" x14ac:dyDescent="0.25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  <c r="J34" s="11"/>
    </row>
    <row r="35" spans="2:10" x14ac:dyDescent="0.25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  <c r="J35" s="11"/>
    </row>
    <row r="36" spans="2:10" x14ac:dyDescent="0.25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  <c r="J36" s="11"/>
    </row>
    <row r="37" spans="2:10" x14ac:dyDescent="0.25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  <c r="J37" s="11"/>
    </row>
    <row r="38" spans="2:10" x14ac:dyDescent="0.25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19</v>
      </c>
      <c r="J38" s="11"/>
    </row>
    <row r="39" spans="2:10" x14ac:dyDescent="0.25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  <c r="J39" s="11"/>
    </row>
    <row r="40" spans="2:10" x14ac:dyDescent="0.25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  <c r="J40" s="11"/>
    </row>
    <row r="41" spans="2:10" x14ac:dyDescent="0.25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  <c r="J41" s="11"/>
    </row>
    <row r="42" spans="2:10" x14ac:dyDescent="0.25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  <c r="J42" s="11"/>
    </row>
    <row r="43" spans="2:10" x14ac:dyDescent="0.25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  <c r="J43" s="11"/>
    </row>
    <row r="44" spans="2:10" x14ac:dyDescent="0.25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  <c r="J44" s="11"/>
    </row>
    <row r="45" spans="2:10" x14ac:dyDescent="0.25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21</v>
      </c>
      <c r="J45" s="11"/>
    </row>
    <row r="46" spans="2:10" x14ac:dyDescent="0.25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20</v>
      </c>
      <c r="J46" s="11"/>
    </row>
    <row r="47" spans="2:10" x14ac:dyDescent="0.25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  <c r="J47" s="11"/>
    </row>
    <row r="48" spans="2:10" x14ac:dyDescent="0.25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  <c r="J48" s="11"/>
    </row>
    <row r="49" spans="2:10" x14ac:dyDescent="0.25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  <c r="J49" s="11"/>
    </row>
    <row r="50" spans="2:10" x14ac:dyDescent="0.25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J50" s="11">
        <v>976</v>
      </c>
    </row>
    <row r="51" spans="2:10" x14ac:dyDescent="0.25">
      <c r="B51" s="5">
        <v>43356</v>
      </c>
      <c r="D51">
        <v>35.1</v>
      </c>
      <c r="E51">
        <v>6.8</v>
      </c>
      <c r="F51" s="11">
        <v>238.6</v>
      </c>
      <c r="G51" s="11">
        <f>(Table1[[#This Row],[כמות]]*0.5)</f>
        <v>17.55</v>
      </c>
      <c r="H51" s="10">
        <v>14</v>
      </c>
      <c r="I51" t="s">
        <v>26</v>
      </c>
      <c r="J51" s="11">
        <v>221</v>
      </c>
    </row>
    <row r="52" spans="2:10" x14ac:dyDescent="0.25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  <c r="J52" s="11"/>
    </row>
    <row r="53" spans="2:10" x14ac:dyDescent="0.25">
      <c r="B53" s="5">
        <v>43391</v>
      </c>
      <c r="C53">
        <v>32704</v>
      </c>
      <c r="D53">
        <v>34.6</v>
      </c>
      <c r="E53">
        <v>6.8</v>
      </c>
      <c r="F53" s="11">
        <v>235.12</v>
      </c>
      <c r="G53" s="13">
        <f>(Table1[[#This Row],[כמות]]*0.5)</f>
        <v>17.3</v>
      </c>
      <c r="H53" s="9">
        <f t="shared" ref="H53:H58" si="5">(C53-C52)/D53</f>
        <v>14.595375722543352</v>
      </c>
      <c r="J53" s="11">
        <v>451</v>
      </c>
    </row>
    <row r="54" spans="2:10" x14ac:dyDescent="0.25">
      <c r="B54" s="5">
        <v>43409</v>
      </c>
      <c r="C54">
        <v>33257</v>
      </c>
      <c r="D54">
        <v>37.9</v>
      </c>
      <c r="E54">
        <v>6.69</v>
      </c>
      <c r="F54" s="11">
        <v>253.5</v>
      </c>
      <c r="G54" s="13">
        <f>(Table1[[#This Row],[כמות]]*0.5)</f>
        <v>18.95</v>
      </c>
      <c r="H54" s="9">
        <f t="shared" si="5"/>
        <v>14.591029023746703</v>
      </c>
      <c r="J54" s="11"/>
    </row>
    <row r="55" spans="2:10" x14ac:dyDescent="0.25">
      <c r="B55" s="5">
        <v>43420</v>
      </c>
      <c r="C55">
        <v>33805</v>
      </c>
      <c r="D55">
        <v>37.200000000000003</v>
      </c>
      <c r="E55">
        <v>6.69</v>
      </c>
      <c r="F55" s="11">
        <v>249</v>
      </c>
      <c r="G55" s="13">
        <f>(Table1[[#This Row],[כמות]]*0.5)</f>
        <v>18.600000000000001</v>
      </c>
      <c r="H55" s="9">
        <f t="shared" si="5"/>
        <v>14.731182795698924</v>
      </c>
      <c r="J55" s="11"/>
    </row>
    <row r="56" spans="2:10" x14ac:dyDescent="0.25">
      <c r="B56" s="5">
        <v>43431</v>
      </c>
      <c r="C56">
        <v>34385</v>
      </c>
      <c r="D56">
        <v>37.700000000000003</v>
      </c>
      <c r="E56">
        <v>6.69</v>
      </c>
      <c r="F56" s="11">
        <v>252</v>
      </c>
      <c r="G56" s="13">
        <f>(Table1[[#This Row],[כמות]]*0.5)</f>
        <v>18.850000000000001</v>
      </c>
      <c r="H56" s="9">
        <f t="shared" si="5"/>
        <v>15.384615384615383</v>
      </c>
      <c r="J56" s="11">
        <v>697.89</v>
      </c>
    </row>
    <row r="57" spans="2:10" x14ac:dyDescent="0.25">
      <c r="B57" s="5">
        <v>43444</v>
      </c>
      <c r="C57">
        <v>34902</v>
      </c>
      <c r="D57">
        <v>40</v>
      </c>
      <c r="E57">
        <v>6.22</v>
      </c>
      <c r="F57" s="11">
        <v>248</v>
      </c>
      <c r="G57" s="13">
        <f>(Table1[[#This Row],[כמות]]*0.5)</f>
        <v>20</v>
      </c>
      <c r="H57" s="9">
        <f t="shared" si="5"/>
        <v>12.925000000000001</v>
      </c>
      <c r="I57" t="s">
        <v>23</v>
      </c>
      <c r="J57" s="11"/>
    </row>
    <row r="58" spans="2:10" x14ac:dyDescent="0.25">
      <c r="B58" s="5">
        <v>43458</v>
      </c>
      <c r="C58">
        <v>35448</v>
      </c>
      <c r="D58">
        <v>37</v>
      </c>
      <c r="E58">
        <v>6.22</v>
      </c>
      <c r="F58" s="11">
        <v>230.7</v>
      </c>
      <c r="G58" s="13">
        <f>(Table1[[#This Row],[כמות]]*0.5)</f>
        <v>18.5</v>
      </c>
      <c r="H58" s="9">
        <f t="shared" si="5"/>
        <v>14.756756756756756</v>
      </c>
      <c r="J58" s="11"/>
    </row>
    <row r="59" spans="2:10" x14ac:dyDescent="0.25">
      <c r="B59" s="5">
        <v>43469</v>
      </c>
      <c r="C59">
        <v>35959</v>
      </c>
      <c r="D59">
        <v>35.4</v>
      </c>
      <c r="E59">
        <v>6.04</v>
      </c>
      <c r="F59" s="11">
        <v>213.8</v>
      </c>
      <c r="G59" s="13">
        <f>(Table1[[#This Row],[כמות]]*0.5)</f>
        <v>17.7</v>
      </c>
      <c r="H59" s="9">
        <f t="shared" ref="H59:H64" si="6">(C59-C58)/D59</f>
        <v>14.435028248587571</v>
      </c>
      <c r="J59" s="11"/>
    </row>
    <row r="60" spans="2:10" x14ac:dyDescent="0.25">
      <c r="B60" s="5">
        <v>43485</v>
      </c>
      <c r="C60">
        <v>36499</v>
      </c>
      <c r="D60">
        <v>39.9</v>
      </c>
      <c r="E60">
        <v>60.4</v>
      </c>
      <c r="F60" s="11">
        <v>241</v>
      </c>
      <c r="G60" s="13">
        <f>(Table1[[#This Row],[כמות]]*0.5)</f>
        <v>19.95</v>
      </c>
      <c r="H60" s="9">
        <f t="shared" si="6"/>
        <v>13.533834586466165</v>
      </c>
      <c r="J60" s="11"/>
    </row>
    <row r="61" spans="2:10" x14ac:dyDescent="0.25">
      <c r="B61" s="5">
        <v>43499</v>
      </c>
      <c r="C61">
        <v>37068</v>
      </c>
      <c r="D61">
        <v>39</v>
      </c>
      <c r="E61">
        <v>6.12</v>
      </c>
      <c r="F61" s="11">
        <v>238.7</v>
      </c>
      <c r="G61" s="13">
        <f>(Table1[[#This Row],[כמות]]*0.5)</f>
        <v>19.5</v>
      </c>
      <c r="H61" s="9">
        <f t="shared" si="6"/>
        <v>14.589743589743589</v>
      </c>
      <c r="J61" s="11"/>
    </row>
    <row r="62" spans="2:10" x14ac:dyDescent="0.25">
      <c r="B62" s="5">
        <v>43514</v>
      </c>
      <c r="C62">
        <v>37703</v>
      </c>
      <c r="D62">
        <v>40.1</v>
      </c>
      <c r="E62">
        <v>6.12</v>
      </c>
      <c r="F62" s="11">
        <v>245.5</v>
      </c>
      <c r="G62" s="13">
        <f>(Table1[[#This Row],[כמות]]*0.5)</f>
        <v>20.05</v>
      </c>
      <c r="H62" s="9">
        <f t="shared" si="6"/>
        <v>15.835411471321695</v>
      </c>
      <c r="J62" s="11"/>
    </row>
    <row r="63" spans="2:10" x14ac:dyDescent="0.25">
      <c r="B63" s="5">
        <v>43523</v>
      </c>
      <c r="C63">
        <v>38210</v>
      </c>
      <c r="D63">
        <v>35.6</v>
      </c>
      <c r="E63">
        <v>6.12</v>
      </c>
      <c r="F63" s="11">
        <v>217.76</v>
      </c>
      <c r="G63" s="13">
        <f>(Table1[[#This Row],[כמות]]*0.5)</f>
        <v>17.8</v>
      </c>
      <c r="H63" s="9">
        <f t="shared" si="6"/>
        <v>14.241573033707864</v>
      </c>
      <c r="I63" t="s">
        <v>23</v>
      </c>
      <c r="J63" s="11"/>
    </row>
    <row r="64" spans="2:10" x14ac:dyDescent="0.25">
      <c r="B64" s="5">
        <v>43537</v>
      </c>
      <c r="C64">
        <v>38787</v>
      </c>
      <c r="D64">
        <v>41.6</v>
      </c>
      <c r="E64">
        <v>6.33</v>
      </c>
      <c r="F64" s="11">
        <v>263.22000000000003</v>
      </c>
      <c r="G64" s="13">
        <f>(Table1[[#This Row],[כמות]]*0.5)</f>
        <v>20.8</v>
      </c>
      <c r="H64" s="9">
        <f t="shared" si="6"/>
        <v>13.870192307692307</v>
      </c>
      <c r="J64" s="11"/>
    </row>
    <row r="65" spans="2:10" x14ac:dyDescent="0.25">
      <c r="B65" s="5">
        <v>43551</v>
      </c>
      <c r="C65">
        <v>39314</v>
      </c>
      <c r="D65">
        <v>37</v>
      </c>
      <c r="E65">
        <v>6.33</v>
      </c>
      <c r="F65" s="11">
        <v>234.2</v>
      </c>
      <c r="G65" s="13">
        <f>(Table1[[#This Row],[כמות]]*0.5)</f>
        <v>18.5</v>
      </c>
      <c r="H65" s="9">
        <f>(C65-C64)/D65</f>
        <v>14.243243243243244</v>
      </c>
      <c r="J65" s="11"/>
    </row>
    <row r="66" spans="2:10" x14ac:dyDescent="0.25">
      <c r="B66" s="5">
        <v>43563</v>
      </c>
      <c r="C66">
        <v>39844</v>
      </c>
      <c r="D66">
        <v>36.299999999999997</v>
      </c>
      <c r="E66">
        <v>6.53</v>
      </c>
      <c r="F66" s="11">
        <v>237</v>
      </c>
      <c r="G66" s="13">
        <f>(Table1[[#This Row],[כמות]]*0.5)</f>
        <v>18.149999999999999</v>
      </c>
      <c r="H66" s="9">
        <f>(C66-C65)/D66</f>
        <v>14.600550964187329</v>
      </c>
      <c r="J66" s="11"/>
    </row>
    <row r="67" spans="2:10" x14ac:dyDescent="0.25">
      <c r="B67" s="5">
        <v>43578</v>
      </c>
      <c r="C67">
        <v>40473</v>
      </c>
      <c r="D67">
        <v>42.8</v>
      </c>
      <c r="E67">
        <v>6.53</v>
      </c>
      <c r="F67" s="11">
        <v>280</v>
      </c>
      <c r="G67" s="13">
        <f>(Table1[[#This Row],[כמות]]*0.5)</f>
        <v>21.4</v>
      </c>
      <c r="H67" s="9">
        <f>(C67-C66)/D67</f>
        <v>14.696261682242991</v>
      </c>
      <c r="J67" s="11"/>
    </row>
    <row r="68" spans="2:10" x14ac:dyDescent="0.25">
      <c r="B68" s="5">
        <v>43591</v>
      </c>
      <c r="C68">
        <v>40900</v>
      </c>
      <c r="D68">
        <v>28</v>
      </c>
      <c r="E68">
        <v>6.72</v>
      </c>
      <c r="F68" s="11">
        <v>188.19</v>
      </c>
      <c r="G68" s="13">
        <f>(Table1[[#This Row],[כמות]]*0.5)</f>
        <v>14</v>
      </c>
      <c r="H68" s="9">
        <f t="shared" ref="H68:H69" si="7">(C68-C67)/D68</f>
        <v>15.25</v>
      </c>
      <c r="I68" t="s">
        <v>27</v>
      </c>
      <c r="J68" s="11"/>
    </row>
    <row r="69" spans="2:10" x14ac:dyDescent="0.25">
      <c r="B69" s="5">
        <v>43597</v>
      </c>
      <c r="C69">
        <v>41500</v>
      </c>
      <c r="D69">
        <v>40.630000000000003</v>
      </c>
      <c r="E69">
        <v>6.72</v>
      </c>
      <c r="F69" s="11">
        <v>273.02999999999997</v>
      </c>
      <c r="G69" s="13">
        <f>(Table1[[#This Row],[כמות]]*0.5)</f>
        <v>20.315000000000001</v>
      </c>
      <c r="H69" s="9">
        <f t="shared" si="7"/>
        <v>14.767413241447205</v>
      </c>
      <c r="I69" t="s">
        <v>23</v>
      </c>
      <c r="J69" s="11"/>
    </row>
    <row r="70" spans="2:10" x14ac:dyDescent="0.25">
      <c r="B70" s="5">
        <v>43612</v>
      </c>
      <c r="C70">
        <v>42087</v>
      </c>
      <c r="D70">
        <v>39.5</v>
      </c>
      <c r="E70">
        <v>6.72</v>
      </c>
      <c r="F70" s="11">
        <v>265</v>
      </c>
      <c r="G70" s="13">
        <f>(Table1[[#This Row],[כמות]]*0.5)</f>
        <v>19.75</v>
      </c>
      <c r="H70" s="9">
        <f t="shared" ref="H70:H75" si="8">(C70-C69)/D70</f>
        <v>14.860759493670885</v>
      </c>
      <c r="J70" s="11"/>
    </row>
    <row r="71" spans="2:10" x14ac:dyDescent="0.25">
      <c r="B71" s="5">
        <v>43628</v>
      </c>
      <c r="C71">
        <v>42633</v>
      </c>
      <c r="D71">
        <v>38.299999999999997</v>
      </c>
      <c r="E71">
        <v>6.58</v>
      </c>
      <c r="F71" s="11">
        <v>252.22</v>
      </c>
      <c r="G71" s="13">
        <f>(Table1[[#This Row],[כמות]]*0.5)</f>
        <v>19.149999999999999</v>
      </c>
      <c r="H71" s="9">
        <f t="shared" si="8"/>
        <v>14.255874673629243</v>
      </c>
      <c r="J71" s="11"/>
    </row>
    <row r="72" spans="2:10" x14ac:dyDescent="0.25">
      <c r="B72" s="5">
        <v>43640</v>
      </c>
      <c r="C72">
        <v>43107</v>
      </c>
      <c r="D72">
        <v>32.799999999999997</v>
      </c>
      <c r="E72">
        <v>6.58</v>
      </c>
      <c r="F72" s="11">
        <v>216.13</v>
      </c>
      <c r="G72" s="13">
        <f>(Table1[[#This Row],[כמות]]*0.5)</f>
        <v>16.399999999999999</v>
      </c>
      <c r="H72" s="9">
        <f t="shared" si="8"/>
        <v>14.451219512195124</v>
      </c>
      <c r="J72" s="11"/>
    </row>
    <row r="73" spans="2:10" x14ac:dyDescent="0.25">
      <c r="B73" s="5">
        <v>43649</v>
      </c>
      <c r="C73">
        <v>43721</v>
      </c>
      <c r="D73">
        <v>42.5</v>
      </c>
      <c r="E73">
        <v>6.46</v>
      </c>
      <c r="F73" s="11">
        <v>274.39999999999998</v>
      </c>
      <c r="G73" s="13">
        <f>(Table1[[#This Row],[כמות]]*0.5)</f>
        <v>21.25</v>
      </c>
      <c r="H73" s="9">
        <f t="shared" si="8"/>
        <v>14.447058823529412</v>
      </c>
      <c r="J73" s="11"/>
    </row>
    <row r="74" spans="2:10" x14ac:dyDescent="0.25">
      <c r="B74" s="5">
        <v>43669</v>
      </c>
      <c r="C74">
        <v>44337</v>
      </c>
      <c r="D74">
        <v>38.78</v>
      </c>
      <c r="E74">
        <v>6.46</v>
      </c>
      <c r="F74" s="11">
        <v>250.53</v>
      </c>
      <c r="G74" s="13">
        <f>(Table1[[#This Row],[כמות]]*0.5)</f>
        <v>19.39</v>
      </c>
      <c r="H74" s="9">
        <f t="shared" si="8"/>
        <v>15.884476534296029</v>
      </c>
      <c r="I74" t="s">
        <v>28</v>
      </c>
      <c r="J74" s="11"/>
    </row>
    <row r="75" spans="2:10" x14ac:dyDescent="0.25">
      <c r="B75" s="5">
        <v>43684</v>
      </c>
      <c r="C75">
        <v>44873</v>
      </c>
      <c r="D75">
        <v>35</v>
      </c>
      <c r="E75">
        <v>6.47</v>
      </c>
      <c r="F75" s="11">
        <v>226.44</v>
      </c>
      <c r="G75" s="13">
        <f>(Table1[[#This Row],[כמות]]*0.5)</f>
        <v>17.5</v>
      </c>
      <c r="H75" s="9">
        <f t="shared" si="8"/>
        <v>15.314285714285715</v>
      </c>
      <c r="I75" t="s">
        <v>29</v>
      </c>
      <c r="J75" s="11"/>
    </row>
    <row r="76" spans="2:10" x14ac:dyDescent="0.25">
      <c r="B76" s="5">
        <v>43699</v>
      </c>
      <c r="C76">
        <v>45488</v>
      </c>
      <c r="D76">
        <v>43.6</v>
      </c>
      <c r="E76">
        <v>6.47</v>
      </c>
      <c r="F76" s="11">
        <v>282.2</v>
      </c>
      <c r="G76" s="13">
        <f>(Table1[[#This Row],[כמות]]*0.5)</f>
        <v>21.8</v>
      </c>
      <c r="H76" s="9">
        <f t="shared" ref="H76:H81" si="9">(C76-C75)/D76</f>
        <v>14.105504587155963</v>
      </c>
      <c r="J76" s="11"/>
    </row>
    <row r="77" spans="2:10" x14ac:dyDescent="0.25">
      <c r="B77" s="5">
        <v>43706</v>
      </c>
      <c r="C77">
        <v>46231</v>
      </c>
      <c r="D77">
        <f>(43.73+7.73)</f>
        <v>51.459999999999994</v>
      </c>
      <c r="E77">
        <v>6.26</v>
      </c>
      <c r="F77" s="11">
        <f>(273.7+50)</f>
        <v>323.7</v>
      </c>
      <c r="G77" s="13">
        <v>0</v>
      </c>
      <c r="H77" s="9">
        <f t="shared" si="9"/>
        <v>14.438398756315587</v>
      </c>
      <c r="I77" s="14" t="s">
        <v>30</v>
      </c>
      <c r="J77" s="11"/>
    </row>
    <row r="78" spans="2:10" x14ac:dyDescent="0.25">
      <c r="B78" s="5">
        <v>43719</v>
      </c>
      <c r="C78">
        <v>46767</v>
      </c>
      <c r="D78">
        <v>36.630000000000003</v>
      </c>
      <c r="E78">
        <v>6.07</v>
      </c>
      <c r="F78" s="11">
        <v>222.36</v>
      </c>
      <c r="G78" s="13">
        <v>0</v>
      </c>
      <c r="H78" s="9">
        <f t="shared" si="9"/>
        <v>14.632814632814632</v>
      </c>
      <c r="I78" t="s">
        <v>31</v>
      </c>
      <c r="J78" s="11"/>
    </row>
    <row r="79" spans="2:10" x14ac:dyDescent="0.25">
      <c r="B79" s="5">
        <v>43740</v>
      </c>
      <c r="C79">
        <v>47338</v>
      </c>
      <c r="D79">
        <v>41.3</v>
      </c>
      <c r="E79">
        <v>6.18</v>
      </c>
      <c r="F79" s="11">
        <v>255.2</v>
      </c>
      <c r="G79" s="13">
        <v>0</v>
      </c>
      <c r="H79" s="9">
        <f t="shared" si="9"/>
        <v>13.825665859564166</v>
      </c>
      <c r="I79" t="s">
        <v>32</v>
      </c>
      <c r="J79" s="11"/>
    </row>
    <row r="80" spans="2:10" x14ac:dyDescent="0.25">
      <c r="B80" s="5">
        <v>43763</v>
      </c>
      <c r="C80">
        <v>47895</v>
      </c>
      <c r="D80">
        <v>40.1</v>
      </c>
      <c r="E80">
        <v>6.18</v>
      </c>
      <c r="F80" s="11">
        <v>253</v>
      </c>
      <c r="G80" s="13">
        <v>0</v>
      </c>
      <c r="H80" s="9">
        <f t="shared" si="9"/>
        <v>13.890274314214464</v>
      </c>
      <c r="I80" t="s">
        <v>33</v>
      </c>
      <c r="J80" s="11"/>
    </row>
    <row r="81" spans="2:10" x14ac:dyDescent="0.25">
      <c r="B81" s="5">
        <v>43782</v>
      </c>
      <c r="C81">
        <v>48478</v>
      </c>
      <c r="D81">
        <v>40.5</v>
      </c>
      <c r="E81">
        <v>6.12</v>
      </c>
      <c r="G81" s="13"/>
      <c r="H81" s="9">
        <f t="shared" si="9"/>
        <v>14.395061728395062</v>
      </c>
      <c r="I81" t="s">
        <v>32</v>
      </c>
      <c r="J81" s="11"/>
    </row>
    <row r="82" spans="2:10" x14ac:dyDescent="0.25">
      <c r="B82" s="5">
        <v>43794</v>
      </c>
      <c r="C82">
        <v>49044</v>
      </c>
      <c r="D82">
        <v>35.869999999999997</v>
      </c>
      <c r="E82">
        <v>6.12</v>
      </c>
      <c r="F82" s="11">
        <v>219.49</v>
      </c>
      <c r="G82" s="13"/>
      <c r="H82" s="9">
        <f>(C82-C81)/D82</f>
        <v>15.779202676331197</v>
      </c>
      <c r="I82" t="s">
        <v>34</v>
      </c>
      <c r="J82" s="11"/>
    </row>
    <row r="83" spans="2:10" x14ac:dyDescent="0.25">
      <c r="B83" s="5">
        <v>43808</v>
      </c>
      <c r="C83">
        <v>49572</v>
      </c>
      <c r="D83">
        <v>34.630000000000003</v>
      </c>
      <c r="E83">
        <v>6.16</v>
      </c>
      <c r="F83" s="11">
        <v>213.35</v>
      </c>
      <c r="G83" s="13"/>
      <c r="H83" s="9">
        <f>(C83-C82)/D83</f>
        <v>15.246895755125612</v>
      </c>
      <c r="I83" t="s">
        <v>34</v>
      </c>
      <c r="J83" s="11"/>
    </row>
    <row r="84" spans="2:10" x14ac:dyDescent="0.25">
      <c r="B84" s="5">
        <v>43822</v>
      </c>
      <c r="C84">
        <v>50168</v>
      </c>
      <c r="D84">
        <v>42.09</v>
      </c>
      <c r="E84">
        <v>6.16</v>
      </c>
      <c r="F84" s="11">
        <v>253.11</v>
      </c>
      <c r="G84" s="13"/>
      <c r="H84" s="9">
        <f>(C84-C83)/D84</f>
        <v>14.160133048229982</v>
      </c>
      <c r="I84" t="s">
        <v>32</v>
      </c>
      <c r="J84" s="11"/>
    </row>
    <row r="85" spans="2:10" x14ac:dyDescent="0.25">
      <c r="B85" s="5">
        <v>43835</v>
      </c>
      <c r="C85">
        <v>50677</v>
      </c>
      <c r="D85">
        <v>35.799999999999997</v>
      </c>
      <c r="E85">
        <v>6.14</v>
      </c>
      <c r="F85" s="11">
        <v>219.9</v>
      </c>
      <c r="G85" s="13"/>
      <c r="H85" s="9">
        <f>(C85-C84)/D85</f>
        <v>14.217877094972069</v>
      </c>
      <c r="I85" t="s">
        <v>32</v>
      </c>
      <c r="J85" s="11"/>
    </row>
    <row r="86" spans="2:10" x14ac:dyDescent="0.25">
      <c r="B86" s="5">
        <v>43853</v>
      </c>
      <c r="C86">
        <v>51207</v>
      </c>
      <c r="D86">
        <v>39.43</v>
      </c>
      <c r="E86">
        <v>6.14</v>
      </c>
      <c r="F86" s="11">
        <v>242.13</v>
      </c>
      <c r="G86" s="13"/>
      <c r="H86" s="9">
        <f>(C86-C85)/D86</f>
        <v>13.441541973116916</v>
      </c>
      <c r="I86" t="s">
        <v>32</v>
      </c>
      <c r="J86" s="11"/>
    </row>
    <row r="87" spans="2:10" x14ac:dyDescent="0.25">
      <c r="B87" s="5">
        <v>43870</v>
      </c>
      <c r="C87">
        <v>51764</v>
      </c>
      <c r="D87">
        <v>38.299999999999997</v>
      </c>
      <c r="E87">
        <v>5.99</v>
      </c>
      <c r="F87" s="11">
        <v>229.75</v>
      </c>
      <c r="G87" s="13"/>
      <c r="H87" s="9">
        <f>(C87-C86)/D87</f>
        <v>14.543080939947782</v>
      </c>
      <c r="I87" t="s">
        <v>32</v>
      </c>
      <c r="J87" s="11"/>
    </row>
    <row r="88" spans="2:10" x14ac:dyDescent="0.25">
      <c r="B88" t="s">
        <v>16</v>
      </c>
      <c r="F88" s="11">
        <f>SUBTOTAL(109,Table1[מחיר כולל])</f>
        <v>19716.870000000006</v>
      </c>
      <c r="G88"/>
      <c r="H88" s="9">
        <f>SUBTOTAL(101,Table1[ק"מ לליטר (מחושב)])</f>
        <v>14.210393211435369</v>
      </c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 x14ac:dyDescent="0.25"/>
  <cols>
    <col min="2" max="2" width="2.85546875" customWidth="1"/>
    <col min="3" max="3" width="19.7109375" customWidth="1"/>
  </cols>
  <sheetData>
    <row r="2" spans="3:4" x14ac:dyDescent="0.25">
      <c r="C2" t="s">
        <v>6</v>
      </c>
      <c r="D2" t="s">
        <v>11</v>
      </c>
    </row>
    <row r="3" spans="3:4" x14ac:dyDescent="0.25">
      <c r="C3" t="s">
        <v>7</v>
      </c>
      <c r="D3">
        <v>32.799999999999997</v>
      </c>
    </row>
    <row r="4" spans="3:4" x14ac:dyDescent="0.25">
      <c r="C4">
        <v>1690</v>
      </c>
      <c r="D4">
        <v>7.1</v>
      </c>
    </row>
    <row r="5" spans="3:4" x14ac:dyDescent="0.25">
      <c r="C5" t="s">
        <v>8</v>
      </c>
      <c r="D5">
        <v>25</v>
      </c>
    </row>
    <row r="6" spans="3:4" x14ac:dyDescent="0.25">
      <c r="C6" t="s">
        <v>9</v>
      </c>
      <c r="D6">
        <v>25.7</v>
      </c>
    </row>
    <row r="7" spans="3:4" x14ac:dyDescent="0.25">
      <c r="C7" t="s">
        <v>12</v>
      </c>
      <c r="D7">
        <f>(LOG(D6,8)*1.1)</f>
        <v>1.7173553665790562</v>
      </c>
    </row>
    <row r="8" spans="3:4" x14ac:dyDescent="0.25">
      <c r="C8" t="s">
        <v>13</v>
      </c>
      <c r="D8">
        <f>(108.74*D7*D6)</f>
        <v>4799.3522198384289</v>
      </c>
    </row>
    <row r="9" spans="3:4" x14ac:dyDescent="0.25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2020-02-12T13:24:46Z</dcterms:modified>
</cp:coreProperties>
</file>