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435"/>
  </bookViews>
  <sheets>
    <sheet name="Sheet1" sheetId="1" r:id="rId1"/>
    <sheet name="Sheet2" sheetId="2" r:id="rId2"/>
  </sheets>
  <definedNames>
    <definedName name="Fual">Table1[]</definedName>
    <definedName name="FualStat">Table1[]</definedName>
    <definedName name="Table11">Table1[]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1" l="1"/>
  <c r="G48" i="1" l="1"/>
  <c r="G47" i="1"/>
  <c r="G46" i="1" l="1"/>
  <c r="G45" i="1" l="1"/>
  <c r="G44" i="1" l="1"/>
  <c r="G43" i="1" l="1"/>
  <c r="G42" i="1" l="1"/>
  <c r="G41" i="1" l="1"/>
  <c r="G40" i="1" l="1"/>
  <c r="G39" i="1" l="1"/>
  <c r="G38" i="1" l="1"/>
  <c r="G37" i="1" l="1"/>
  <c r="G36" i="1" l="1"/>
  <c r="G35" i="1" l="1"/>
  <c r="G34" i="1" l="1"/>
  <c r="G33" i="1" l="1"/>
  <c r="G32" i="1" l="1"/>
  <c r="G31" i="1" l="1"/>
  <c r="F14" i="1" l="1"/>
  <c r="D14" i="1"/>
  <c r="G14" i="1" s="1"/>
  <c r="D8" i="2"/>
  <c r="D9" i="2" s="1"/>
  <c r="D7" i="2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F16" i="1"/>
  <c r="G15" i="1"/>
  <c r="G13" i="1"/>
  <c r="G12" i="1"/>
  <c r="G11" i="1"/>
  <c r="G10" i="1"/>
  <c r="G9" i="1"/>
  <c r="G8" i="1"/>
  <c r="G7" i="1"/>
  <c r="G6" i="1"/>
  <c r="G50" i="1" l="1"/>
  <c r="F50" i="1"/>
</calcChain>
</file>

<file path=xl/sharedStrings.xml><?xml version="1.0" encoding="utf-8"?>
<sst xmlns="http://schemas.openxmlformats.org/spreadsheetml/2006/main" count="26" uniqueCount="26">
  <si>
    <t>תאריך</t>
  </si>
  <si>
    <t>ק"מ</t>
  </si>
  <si>
    <t>כמות</t>
  </si>
  <si>
    <t>מחיר כולל</t>
  </si>
  <si>
    <t>מחיר</t>
  </si>
  <si>
    <t>התחילה התראת דלק</t>
  </si>
  <si>
    <t>שעות נוספות</t>
  </si>
  <si>
    <t>נוספות</t>
  </si>
  <si>
    <t>נוספות נטו</t>
  </si>
  <si>
    <t>נוספות לחישוב</t>
  </si>
  <si>
    <t>ברוטו לשעה</t>
  </si>
  <si>
    <t>אוקטובר</t>
  </si>
  <si>
    <t>פקטור</t>
  </si>
  <si>
    <t>תמורה</t>
  </si>
  <si>
    <t>מיזוג של שתי שורות. (ראה טבלה מקורית)</t>
  </si>
  <si>
    <t>כנראה נתון שגוי</t>
  </si>
  <si>
    <t>Column1</t>
  </si>
  <si>
    <t>Total</t>
  </si>
  <si>
    <t>ק"מ לליטר (מחושב)</t>
  </si>
  <si>
    <t>טעות נגררת</t>
  </si>
  <si>
    <t>על הסף. נשאר פחות מליטר</t>
  </si>
  <si>
    <t>פזומט</t>
  </si>
  <si>
    <t>פזומט 6.78 244.43</t>
  </si>
  <si>
    <t>6.78, 277</t>
  </si>
  <si>
    <t>פזומט, 6.78, 283</t>
  </si>
  <si>
    <t>פזומט 6.7 228.5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</si>
</sst>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[$-1010000]d/m/yyyy;@"/>
  </numFmts>
  <fonts count="3">
    <font>
      <sz val="11"/>
      <color theme="1"/>
      <name val="Calibri"/>
      <family val="2"/>
      <charset val="177"/>
      <scheme val="minor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">
    <xf numFmtId="0" fontId="0" fillId="0" borderId="0" xfId="0"/>
    <xf numFmtId="49" fontId="0" fillId="2" borderId="0" xfId="0" applyNumberFormat="1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164" fontId="2" fillId="0" borderId="0" xfId="0" applyNumberFormat="1" applyFont="1"/>
    <xf numFmtId="164" fontId="0" fillId="2" borderId="0" xfId="0" applyNumberFormat="1" applyFill="1" applyAlignment="1">
      <alignment horizontal="center"/>
    </xf>
    <xf numFmtId="164" fontId="0" fillId="0" borderId="0" xfId="0" applyNumberFormat="1"/>
    <xf numFmtId="0" fontId="0" fillId="3" borderId="0" xfId="0" applyFill="1" applyBorder="1"/>
    <xf numFmtId="49" fontId="0" fillId="3" borderId="0" xfId="0" applyNumberFormat="1" applyFill="1" applyBorder="1" applyAlignment="1">
      <alignment horizontal="center"/>
    </xf>
    <xf numFmtId="2" fontId="0" fillId="3" borderId="0" xfId="0" applyNumberFormat="1" applyFill="1" applyBorder="1"/>
    <xf numFmtId="2" fontId="0" fillId="3" borderId="0" xfId="0" applyNumberFormat="1" applyFill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4"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2" formatCode="0.00"/>
      <fill>
        <patternFill patternType="solid">
          <fgColor indexed="64"/>
          <bgColor theme="9" tint="0.79995117038483843"/>
        </patternFill>
      </fill>
    </dxf>
    <dxf>
      <numFmt numFmtId="164" formatCode="[$-1010000]d/m/yyyy;@"/>
    </dxf>
    <dxf>
      <numFmt numFmtId="30" formatCode="@"/>
      <fill>
        <patternFill patternType="solid">
          <fgColor indexed="64"/>
          <bgColor theme="7" tint="0.7999511703848384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4.1423447069116354E-2"/>
          <c:y val="0"/>
        </c:manualLayout>
      </c:layout>
      <c:overlay val="0"/>
    </c:title>
    <c:autoTitleDeleted val="0"/>
    <c:plotArea>
      <c:layout/>
      <c:lineChart>
        <c:grouping val="stacked"/>
        <c:varyColors val="0"/>
        <c:ser>
          <c:idx val="4"/>
          <c:order val="0"/>
          <c:tx>
            <c:strRef>
              <c:f>Sheet1!$G$4</c:f>
              <c:strCache>
                <c:ptCount val="1"/>
                <c:pt idx="0">
                  <c:v>ק"מ לליטר (מחושב)</c:v>
                </c:pt>
              </c:strCache>
            </c:strRef>
          </c:tx>
          <c:marker>
            <c:symbol val="none"/>
          </c:marker>
          <c:cat>
            <c:numRef>
              <c:f>Sheet1!$B$5:$B$49</c:f>
              <c:numCache>
                <c:formatCode>[$-1010000]d/m/yyyy;@</c:formatCode>
                <c:ptCount val="45"/>
                <c:pt idx="0">
                  <c:v>42767</c:v>
                </c:pt>
                <c:pt idx="1">
                  <c:v>42778</c:v>
                </c:pt>
                <c:pt idx="2">
                  <c:v>42789</c:v>
                </c:pt>
                <c:pt idx="3">
                  <c:v>42799</c:v>
                </c:pt>
                <c:pt idx="4">
                  <c:v>42810</c:v>
                </c:pt>
                <c:pt idx="5">
                  <c:v>42821</c:v>
                </c:pt>
                <c:pt idx="6">
                  <c:v>42831</c:v>
                </c:pt>
                <c:pt idx="7">
                  <c:v>42848</c:v>
                </c:pt>
                <c:pt idx="8">
                  <c:v>42858</c:v>
                </c:pt>
                <c:pt idx="9">
                  <c:v>42872</c:v>
                </c:pt>
                <c:pt idx="10">
                  <c:v>42883</c:v>
                </c:pt>
                <c:pt idx="11">
                  <c:v>42863</c:v>
                </c:pt>
                <c:pt idx="12">
                  <c:v>42907</c:v>
                </c:pt>
                <c:pt idx="13">
                  <c:v>42921</c:v>
                </c:pt>
                <c:pt idx="14">
                  <c:v>42935</c:v>
                </c:pt>
                <c:pt idx="15">
                  <c:v>42947</c:v>
                </c:pt>
                <c:pt idx="16">
                  <c:v>42960</c:v>
                </c:pt>
                <c:pt idx="17">
                  <c:v>42963</c:v>
                </c:pt>
                <c:pt idx="18">
                  <c:v>42975</c:v>
                </c:pt>
                <c:pt idx="19">
                  <c:v>42989</c:v>
                </c:pt>
                <c:pt idx="20">
                  <c:v>43006</c:v>
                </c:pt>
                <c:pt idx="21">
                  <c:v>43018</c:v>
                </c:pt>
                <c:pt idx="22">
                  <c:v>43034</c:v>
                </c:pt>
                <c:pt idx="23">
                  <c:v>43046</c:v>
                </c:pt>
                <c:pt idx="24">
                  <c:v>43060</c:v>
                </c:pt>
                <c:pt idx="25">
                  <c:v>43073</c:v>
                </c:pt>
                <c:pt idx="26">
                  <c:v>43088</c:v>
                </c:pt>
                <c:pt idx="27">
                  <c:v>43097</c:v>
                </c:pt>
                <c:pt idx="28">
                  <c:v>43110</c:v>
                </c:pt>
                <c:pt idx="29">
                  <c:v>43123</c:v>
                </c:pt>
                <c:pt idx="30">
                  <c:v>43135</c:v>
                </c:pt>
                <c:pt idx="31">
                  <c:v>43145</c:v>
                </c:pt>
                <c:pt idx="32">
                  <c:v>43159</c:v>
                </c:pt>
                <c:pt idx="33">
                  <c:v>43177</c:v>
                </c:pt>
                <c:pt idx="34">
                  <c:v>43193</c:v>
                </c:pt>
                <c:pt idx="35">
                  <c:v>43212</c:v>
                </c:pt>
                <c:pt idx="36">
                  <c:v>43229</c:v>
                </c:pt>
                <c:pt idx="37">
                  <c:v>43244</c:v>
                </c:pt>
                <c:pt idx="38">
                  <c:v>43262</c:v>
                </c:pt>
                <c:pt idx="39">
                  <c:v>43279</c:v>
                </c:pt>
                <c:pt idx="40">
                  <c:v>43289</c:v>
                </c:pt>
                <c:pt idx="41">
                  <c:v>43304</c:v>
                </c:pt>
                <c:pt idx="42">
                  <c:v>43313</c:v>
                </c:pt>
                <c:pt idx="43">
                  <c:v>43320</c:v>
                </c:pt>
                <c:pt idx="44">
                  <c:v>43331</c:v>
                </c:pt>
              </c:numCache>
            </c:numRef>
          </c:cat>
          <c:val>
            <c:numRef>
              <c:f>Sheet1!$G$5:$G$49</c:f>
              <c:numCache>
                <c:formatCode>0.00</c:formatCode>
                <c:ptCount val="45"/>
                <c:pt idx="0">
                  <c:v>15.35</c:v>
                </c:pt>
                <c:pt idx="1">
                  <c:v>14.537403868562112</c:v>
                </c:pt>
                <c:pt idx="2">
                  <c:v>13.519553072625699</c:v>
                </c:pt>
                <c:pt idx="3">
                  <c:v>15.86466165413534</c:v>
                </c:pt>
                <c:pt idx="4">
                  <c:v>14.200913242009133</c:v>
                </c:pt>
                <c:pt idx="5">
                  <c:v>14.533333333333333</c:v>
                </c:pt>
                <c:pt idx="6">
                  <c:v>15.532407407407407</c:v>
                </c:pt>
                <c:pt idx="7">
                  <c:v>14.4874715261959</c:v>
                </c:pt>
                <c:pt idx="8">
                  <c:v>14.369973190348526</c:v>
                </c:pt>
                <c:pt idx="9">
                  <c:v>15.632823365785812</c:v>
                </c:pt>
                <c:pt idx="10">
                  <c:v>16.125907990314772</c:v>
                </c:pt>
                <c:pt idx="11">
                  <c:v>14.96875</c:v>
                </c:pt>
                <c:pt idx="12">
                  <c:v>13.804347826086957</c:v>
                </c:pt>
                <c:pt idx="13">
                  <c:v>13.652849740932641</c:v>
                </c:pt>
                <c:pt idx="14">
                  <c:v>12.956989247311826</c:v>
                </c:pt>
                <c:pt idx="15">
                  <c:v>13.470031545741325</c:v>
                </c:pt>
                <c:pt idx="16">
                  <c:v>13.951219512195122</c:v>
                </c:pt>
                <c:pt idx="17">
                  <c:v>13.544668587896252</c:v>
                </c:pt>
                <c:pt idx="18">
                  <c:v>12.779097387173396</c:v>
                </c:pt>
                <c:pt idx="19">
                  <c:v>13.631436314363144</c:v>
                </c:pt>
                <c:pt idx="20">
                  <c:v>12.80952380952381</c:v>
                </c:pt>
                <c:pt idx="21">
                  <c:v>12.5</c:v>
                </c:pt>
                <c:pt idx="22">
                  <c:v>12.679738562091503</c:v>
                </c:pt>
                <c:pt idx="23">
                  <c:v>14</c:v>
                </c:pt>
                <c:pt idx="24">
                  <c:v>13.814102564102564</c:v>
                </c:pt>
                <c:pt idx="25">
                  <c:v>13.6</c:v>
                </c:pt>
                <c:pt idx="26">
                  <c:v>13.110047846889954</c:v>
                </c:pt>
                <c:pt idx="27">
                  <c:v>10.987261146496817</c:v>
                </c:pt>
                <c:pt idx="28">
                  <c:v>17.160120845921451</c:v>
                </c:pt>
                <c:pt idx="29">
                  <c:v>13.273809523809524</c:v>
                </c:pt>
                <c:pt idx="30">
                  <c:v>13.492822966507179</c:v>
                </c:pt>
                <c:pt idx="31">
                  <c:v>13.577235772357724</c:v>
                </c:pt>
                <c:pt idx="32">
                  <c:v>13.242127000516261</c:v>
                </c:pt>
                <c:pt idx="33">
                  <c:v>11.796610169491526</c:v>
                </c:pt>
                <c:pt idx="34">
                  <c:v>13.766871165644172</c:v>
                </c:pt>
                <c:pt idx="35">
                  <c:v>12.454498179927198</c:v>
                </c:pt>
                <c:pt idx="36">
                  <c:v>13.913043478260869</c:v>
                </c:pt>
                <c:pt idx="37">
                  <c:v>14.572192513368984</c:v>
                </c:pt>
                <c:pt idx="38">
                  <c:v>14.85</c:v>
                </c:pt>
                <c:pt idx="39">
                  <c:v>14.64935064935065</c:v>
                </c:pt>
                <c:pt idx="40">
                  <c:v>14.662756598240469</c:v>
                </c:pt>
                <c:pt idx="41">
                  <c:v>14.272445820433438</c:v>
                </c:pt>
                <c:pt idx="42">
                  <c:v>13.194444444444445</c:v>
                </c:pt>
                <c:pt idx="43">
                  <c:v>13.382352941176471</c:v>
                </c:pt>
                <c:pt idx="44">
                  <c:v>14.700239808153476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92320"/>
        <c:axId val="96393856"/>
      </c:lineChart>
      <c:dateAx>
        <c:axId val="96392320"/>
        <c:scaling>
          <c:orientation val="maxMin"/>
        </c:scaling>
        <c:delete val="0"/>
        <c:axPos val="b"/>
        <c:numFmt formatCode="[$-1010000]d/m/yyyy;@" sourceLinked="1"/>
        <c:majorTickMark val="out"/>
        <c:minorTickMark val="none"/>
        <c:tickLblPos val="nextTo"/>
        <c:crossAx val="96393856"/>
        <c:crosses val="autoZero"/>
        <c:auto val="1"/>
        <c:lblOffset val="100"/>
        <c:baseTimeUnit val="days"/>
      </c:dateAx>
      <c:valAx>
        <c:axId val="96393856"/>
        <c:scaling>
          <c:orientation val="minMax"/>
          <c:max val="30"/>
        </c:scaling>
        <c:delete val="0"/>
        <c:axPos val="r"/>
        <c:majorGridlines/>
        <c:numFmt formatCode="0.00" sourceLinked="1"/>
        <c:majorTickMark val="out"/>
        <c:minorTickMark val="none"/>
        <c:tickLblPos val="nextTo"/>
        <c:crossAx val="96392320"/>
        <c:crosses val="autoZero"/>
        <c:crossBetween val="between"/>
      </c:valAx>
    </c:plotArea>
    <c:legend>
      <c:legendPos val="l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171449</xdr:colOff>
      <xdr:row>12</xdr:row>
      <xdr:rowOff>114300</xdr:rowOff>
    </xdr:from>
    <xdr:to>
      <xdr:col>15</xdr:col>
      <xdr:colOff>171449</xdr:colOff>
      <xdr:row>31</xdr:row>
      <xdr:rowOff>180976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4:H50" totalsRowCount="1" headerRowDxfId="3">
  <autoFilter ref="B4:H49"/>
  <tableColumns count="7">
    <tableColumn id="1" name="תאריך" totalsRowLabel="Total" dataDxfId="2"/>
    <tableColumn id="2" name="ק&quot;מ"/>
    <tableColumn id="3" name="כמות"/>
    <tableColumn id="4" name="מחיר"/>
    <tableColumn id="5" name="מחיר כולל" totalsRowFunction="sum"/>
    <tableColumn id="6" name="ק&quot;מ לליטר (מחושב)" totalsRowFunction="average" dataDxfId="1" totalsRowDxfId="0">
      <calculatedColumnFormula>(C5-C4)/D5</calculatedColumnFormula>
    </tableColumn>
    <tableColumn id="7" name="Column1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50"/>
  <sheetViews>
    <sheetView rightToLeft="1" tabSelected="1" topLeftCell="A19" workbookViewId="0">
      <selection activeCell="H46" sqref="H46"/>
    </sheetView>
  </sheetViews>
  <sheetFormatPr defaultRowHeight="15"/>
  <cols>
    <col min="2" max="2" width="13.42578125" style="5" customWidth="1"/>
    <col min="3" max="3" width="10" customWidth="1"/>
    <col min="4" max="4" width="7.28515625" customWidth="1"/>
    <col min="5" max="5" width="11.7109375" customWidth="1"/>
    <col min="6" max="6" width="19.140625" customWidth="1"/>
    <col min="7" max="7" width="19" style="6" customWidth="1"/>
    <col min="8" max="8" width="39.85546875" customWidth="1"/>
    <col min="9" max="9" width="23.140625" customWidth="1"/>
  </cols>
  <sheetData>
    <row r="3" spans="2:8">
      <c r="B3" s="3"/>
    </row>
    <row r="4" spans="2:8" s="1" customFormat="1">
      <c r="B4" s="4" t="s">
        <v>0</v>
      </c>
      <c r="C4" s="1" t="s">
        <v>1</v>
      </c>
      <c r="D4" s="1" t="s">
        <v>2</v>
      </c>
      <c r="E4" s="2" t="s">
        <v>4</v>
      </c>
      <c r="F4" s="1" t="s">
        <v>3</v>
      </c>
      <c r="G4" s="7" t="s">
        <v>18</v>
      </c>
      <c r="H4" s="1" t="s">
        <v>16</v>
      </c>
    </row>
    <row r="5" spans="2:8">
      <c r="B5" s="5">
        <v>42767</v>
      </c>
      <c r="C5">
        <v>6885.2</v>
      </c>
      <c r="D5">
        <v>42.92</v>
      </c>
      <c r="E5">
        <v>5.85</v>
      </c>
      <c r="F5">
        <v>251.09</v>
      </c>
      <c r="G5" s="8">
        <v>15.35</v>
      </c>
    </row>
    <row r="6" spans="2:8">
      <c r="B6" s="5">
        <v>42778</v>
      </c>
      <c r="C6">
        <v>7509</v>
      </c>
      <c r="D6">
        <v>42.91</v>
      </c>
      <c r="E6">
        <v>6.35</v>
      </c>
      <c r="F6">
        <v>272.51</v>
      </c>
      <c r="G6" s="8">
        <f t="shared" ref="G6:G14" si="0">(C6-C5)/D6</f>
        <v>14.537403868562112</v>
      </c>
    </row>
    <row r="7" spans="2:8">
      <c r="B7" s="5">
        <v>42789</v>
      </c>
      <c r="C7">
        <v>7993</v>
      </c>
      <c r="D7">
        <v>35.799999999999997</v>
      </c>
      <c r="E7">
        <v>5.85</v>
      </c>
      <c r="F7">
        <v>209.5</v>
      </c>
      <c r="G7" s="8">
        <f t="shared" si="0"/>
        <v>13.519553072625699</v>
      </c>
    </row>
    <row r="8" spans="2:8">
      <c r="B8" s="5">
        <v>42799</v>
      </c>
      <c r="C8">
        <v>8626</v>
      </c>
      <c r="D8">
        <v>39.9</v>
      </c>
      <c r="E8">
        <v>5.8</v>
      </c>
      <c r="F8">
        <v>231</v>
      </c>
      <c r="G8" s="8">
        <f t="shared" si="0"/>
        <v>15.86466165413534</v>
      </c>
    </row>
    <row r="9" spans="2:8">
      <c r="B9" s="5">
        <v>42810</v>
      </c>
      <c r="C9">
        <v>9248</v>
      </c>
      <c r="D9">
        <v>43.8</v>
      </c>
      <c r="E9">
        <v>5.8</v>
      </c>
      <c r="F9">
        <v>254</v>
      </c>
      <c r="G9" s="8">
        <f t="shared" si="0"/>
        <v>14.200913242009133</v>
      </c>
    </row>
    <row r="10" spans="2:8">
      <c r="B10" s="5">
        <v>42821</v>
      </c>
      <c r="C10">
        <v>9902</v>
      </c>
      <c r="D10">
        <v>45</v>
      </c>
      <c r="E10">
        <v>5.8</v>
      </c>
      <c r="F10">
        <v>258</v>
      </c>
      <c r="G10" s="8">
        <f t="shared" si="0"/>
        <v>14.533333333333333</v>
      </c>
    </row>
    <row r="11" spans="2:8">
      <c r="B11" s="5">
        <v>42831</v>
      </c>
      <c r="C11">
        <v>10573</v>
      </c>
      <c r="D11">
        <v>43.2</v>
      </c>
      <c r="E11">
        <v>5.66</v>
      </c>
      <c r="F11">
        <v>244.6</v>
      </c>
      <c r="G11" s="8">
        <f t="shared" si="0"/>
        <v>15.532407407407407</v>
      </c>
    </row>
    <row r="12" spans="2:8">
      <c r="B12" s="5">
        <v>42848</v>
      </c>
      <c r="C12">
        <v>11209</v>
      </c>
      <c r="D12">
        <v>43.9</v>
      </c>
      <c r="E12">
        <v>5.66</v>
      </c>
      <c r="F12">
        <v>248.5</v>
      </c>
      <c r="G12" s="8">
        <f t="shared" si="0"/>
        <v>14.4874715261959</v>
      </c>
    </row>
    <row r="13" spans="2:8">
      <c r="B13" s="5">
        <v>42858</v>
      </c>
      <c r="C13">
        <v>11745</v>
      </c>
      <c r="D13">
        <v>37.299999999999997</v>
      </c>
      <c r="E13">
        <v>5.72</v>
      </c>
      <c r="F13">
        <v>213.5</v>
      </c>
      <c r="G13" s="8">
        <f t="shared" si="0"/>
        <v>14.369973190348526</v>
      </c>
    </row>
    <row r="14" spans="2:8">
      <c r="B14" s="5">
        <v>42872</v>
      </c>
      <c r="C14">
        <v>12869</v>
      </c>
      <c r="D14">
        <f>41.6+30.3</f>
        <v>71.900000000000006</v>
      </c>
      <c r="E14">
        <v>5.72</v>
      </c>
      <c r="F14">
        <f>238+183</f>
        <v>421</v>
      </c>
      <c r="G14" s="8">
        <f t="shared" si="0"/>
        <v>15.632823365785812</v>
      </c>
      <c r="H14" t="s">
        <v>14</v>
      </c>
    </row>
    <row r="15" spans="2:8">
      <c r="B15" s="5">
        <v>42883</v>
      </c>
      <c r="C15">
        <v>13535</v>
      </c>
      <c r="D15">
        <v>41.3</v>
      </c>
      <c r="E15">
        <v>5.72</v>
      </c>
      <c r="F15">
        <v>236</v>
      </c>
      <c r="G15" s="8">
        <f t="shared" ref="G15:G32" si="1">(C15-C14)/D15</f>
        <v>16.125907990314772</v>
      </c>
    </row>
    <row r="16" spans="2:8">
      <c r="B16" s="5">
        <v>42863</v>
      </c>
      <c r="C16">
        <v>14014</v>
      </c>
      <c r="D16">
        <v>32</v>
      </c>
      <c r="E16">
        <v>5.99</v>
      </c>
      <c r="F16">
        <f>(191-8)</f>
        <v>183</v>
      </c>
      <c r="G16" s="8">
        <f t="shared" si="1"/>
        <v>14.96875</v>
      </c>
    </row>
    <row r="17" spans="2:8">
      <c r="B17" s="5">
        <v>42907</v>
      </c>
      <c r="C17">
        <v>14522</v>
      </c>
      <c r="D17">
        <v>36.799999999999997</v>
      </c>
      <c r="E17">
        <v>5.99</v>
      </c>
      <c r="F17">
        <v>220.2</v>
      </c>
      <c r="G17" s="8">
        <f t="shared" si="1"/>
        <v>13.804347826086957</v>
      </c>
    </row>
    <row r="18" spans="2:8">
      <c r="B18" s="5">
        <v>42921</v>
      </c>
      <c r="C18">
        <v>15049</v>
      </c>
      <c r="D18">
        <v>38.6</v>
      </c>
      <c r="E18">
        <v>5.76</v>
      </c>
      <c r="F18">
        <v>222.6</v>
      </c>
      <c r="G18" s="8">
        <f t="shared" si="1"/>
        <v>13.652849740932641</v>
      </c>
    </row>
    <row r="19" spans="2:8">
      <c r="B19" s="5">
        <v>42935</v>
      </c>
      <c r="C19">
        <v>15531</v>
      </c>
      <c r="D19">
        <v>37.200000000000003</v>
      </c>
      <c r="E19">
        <v>5.76</v>
      </c>
      <c r="F19">
        <v>214</v>
      </c>
      <c r="G19" s="8">
        <f t="shared" si="1"/>
        <v>12.956989247311826</v>
      </c>
    </row>
    <row r="20" spans="2:8">
      <c r="B20" s="5">
        <v>42947</v>
      </c>
      <c r="C20">
        <v>15958</v>
      </c>
      <c r="D20">
        <v>31.7</v>
      </c>
      <c r="E20">
        <v>5.76</v>
      </c>
      <c r="F20">
        <v>182.8</v>
      </c>
      <c r="G20" s="8">
        <f t="shared" si="1"/>
        <v>13.470031545741325</v>
      </c>
    </row>
    <row r="21" spans="2:8">
      <c r="B21" s="5">
        <v>42960</v>
      </c>
      <c r="C21">
        <v>16530</v>
      </c>
      <c r="D21">
        <v>41</v>
      </c>
      <c r="E21">
        <v>5.94</v>
      </c>
      <c r="F21">
        <v>243.8</v>
      </c>
      <c r="G21" s="8">
        <f t="shared" si="1"/>
        <v>13.951219512195122</v>
      </c>
    </row>
    <row r="22" spans="2:8">
      <c r="B22" s="5">
        <v>42963</v>
      </c>
      <c r="C22">
        <v>17000</v>
      </c>
      <c r="D22">
        <v>34.700000000000003</v>
      </c>
      <c r="E22">
        <v>5.94</v>
      </c>
      <c r="F22">
        <v>206</v>
      </c>
      <c r="G22" s="8">
        <f t="shared" si="1"/>
        <v>13.544668587896252</v>
      </c>
    </row>
    <row r="23" spans="2:8">
      <c r="B23" s="5">
        <v>42975</v>
      </c>
      <c r="C23">
        <v>17538</v>
      </c>
      <c r="D23">
        <v>42.1</v>
      </c>
      <c r="E23">
        <v>5.94</v>
      </c>
      <c r="F23">
        <v>250</v>
      </c>
      <c r="G23" s="8">
        <f t="shared" si="1"/>
        <v>12.779097387173396</v>
      </c>
    </row>
    <row r="24" spans="2:8">
      <c r="B24" s="5">
        <v>42989</v>
      </c>
      <c r="C24">
        <v>18041</v>
      </c>
      <c r="D24">
        <v>36.9</v>
      </c>
      <c r="E24">
        <v>6</v>
      </c>
      <c r="F24">
        <v>221</v>
      </c>
      <c r="G24" s="8">
        <f t="shared" si="1"/>
        <v>13.631436314363144</v>
      </c>
    </row>
    <row r="25" spans="2:8">
      <c r="B25" s="5">
        <v>43006</v>
      </c>
      <c r="C25">
        <v>18579</v>
      </c>
      <c r="D25">
        <v>42</v>
      </c>
      <c r="E25">
        <v>6</v>
      </c>
      <c r="F25">
        <v>251</v>
      </c>
      <c r="G25" s="8">
        <f t="shared" si="1"/>
        <v>12.80952380952381</v>
      </c>
      <c r="H25" t="s">
        <v>5</v>
      </c>
    </row>
    <row r="26" spans="2:8">
      <c r="B26" s="5">
        <v>43018</v>
      </c>
      <c r="C26">
        <v>18999</v>
      </c>
      <c r="D26">
        <v>33.6</v>
      </c>
      <c r="E26">
        <v>6.06</v>
      </c>
      <c r="F26">
        <v>203.6</v>
      </c>
      <c r="G26" s="8">
        <f t="shared" si="1"/>
        <v>12.5</v>
      </c>
    </row>
    <row r="27" spans="2:8">
      <c r="B27" s="5">
        <v>43034</v>
      </c>
      <c r="C27">
        <v>19387</v>
      </c>
      <c r="D27">
        <v>30.6</v>
      </c>
      <c r="E27">
        <v>6.06</v>
      </c>
      <c r="F27">
        <v>185.5</v>
      </c>
      <c r="G27" s="8">
        <f t="shared" si="1"/>
        <v>12.679738562091503</v>
      </c>
    </row>
    <row r="28" spans="2:8">
      <c r="B28" s="5">
        <v>43046</v>
      </c>
      <c r="C28">
        <v>19807</v>
      </c>
      <c r="D28">
        <v>30</v>
      </c>
      <c r="E28">
        <v>6.06</v>
      </c>
      <c r="F28">
        <v>182</v>
      </c>
      <c r="G28" s="8">
        <f t="shared" si="1"/>
        <v>14</v>
      </c>
    </row>
    <row r="29" spans="2:8">
      <c r="B29" s="5">
        <v>43060</v>
      </c>
      <c r="C29">
        <v>20238</v>
      </c>
      <c r="D29">
        <v>31.2</v>
      </c>
      <c r="E29">
        <v>6.06</v>
      </c>
      <c r="F29">
        <v>189</v>
      </c>
      <c r="G29" s="8">
        <f t="shared" si="1"/>
        <v>13.814102564102564</v>
      </c>
    </row>
    <row r="30" spans="2:8">
      <c r="B30" s="5">
        <v>43073</v>
      </c>
      <c r="C30">
        <v>20714</v>
      </c>
      <c r="D30">
        <v>35</v>
      </c>
      <c r="E30">
        <v>6.14</v>
      </c>
      <c r="F30">
        <v>214.7</v>
      </c>
      <c r="G30" s="8">
        <f t="shared" si="1"/>
        <v>13.6</v>
      </c>
    </row>
    <row r="31" spans="2:8">
      <c r="B31" s="5">
        <v>43088</v>
      </c>
      <c r="C31">
        <v>21262</v>
      </c>
      <c r="D31">
        <v>41.8</v>
      </c>
      <c r="E31">
        <v>6.14</v>
      </c>
      <c r="F31">
        <v>256</v>
      </c>
      <c r="G31" s="8">
        <f t="shared" si="1"/>
        <v>13.110047846889954</v>
      </c>
    </row>
    <row r="32" spans="2:8">
      <c r="B32" s="5">
        <v>43097</v>
      </c>
      <c r="C32">
        <v>21607</v>
      </c>
      <c r="D32">
        <v>31.4</v>
      </c>
      <c r="E32">
        <v>6.14</v>
      </c>
      <c r="F32">
        <v>192</v>
      </c>
      <c r="G32" s="8">
        <f t="shared" si="1"/>
        <v>10.987261146496817</v>
      </c>
      <c r="H32" t="s">
        <v>15</v>
      </c>
    </row>
    <row r="33" spans="2:8">
      <c r="B33" s="5">
        <v>43110</v>
      </c>
      <c r="C33">
        <v>22175</v>
      </c>
      <c r="D33">
        <v>33.1</v>
      </c>
      <c r="E33">
        <v>6.19</v>
      </c>
      <c r="F33">
        <v>205</v>
      </c>
      <c r="G33" s="8">
        <f t="shared" ref="G33:G38" si="2">(C33-C32)/D33</f>
        <v>17.160120845921451</v>
      </c>
      <c r="H33" t="s">
        <v>19</v>
      </c>
    </row>
    <row r="34" spans="2:8">
      <c r="B34" s="5">
        <v>43123</v>
      </c>
      <c r="C34">
        <v>22621</v>
      </c>
      <c r="D34">
        <v>33.6</v>
      </c>
      <c r="E34">
        <v>6.19</v>
      </c>
      <c r="F34">
        <v>208</v>
      </c>
      <c r="G34" s="8">
        <f t="shared" si="2"/>
        <v>13.273809523809524</v>
      </c>
    </row>
    <row r="35" spans="2:8">
      <c r="B35" s="5">
        <v>43135</v>
      </c>
      <c r="C35">
        <v>23185</v>
      </c>
      <c r="D35">
        <v>41.8</v>
      </c>
      <c r="E35">
        <v>6.3</v>
      </c>
      <c r="F35">
        <v>263</v>
      </c>
      <c r="G35" s="8">
        <f t="shared" si="2"/>
        <v>13.492822966507179</v>
      </c>
    </row>
    <row r="36" spans="2:8">
      <c r="B36" s="5">
        <v>43145</v>
      </c>
      <c r="C36">
        <v>23686</v>
      </c>
      <c r="D36">
        <v>36.9</v>
      </c>
      <c r="E36">
        <v>6.3</v>
      </c>
      <c r="F36">
        <v>233</v>
      </c>
      <c r="G36" s="8">
        <f t="shared" si="2"/>
        <v>13.577235772357724</v>
      </c>
    </row>
    <row r="37" spans="2:8">
      <c r="B37" s="5">
        <v>43159</v>
      </c>
      <c r="C37">
        <v>24199</v>
      </c>
      <c r="D37">
        <v>38.74</v>
      </c>
      <c r="E37">
        <v>6.3</v>
      </c>
      <c r="F37">
        <v>244</v>
      </c>
      <c r="G37" s="8">
        <f t="shared" si="2"/>
        <v>13.242127000516261</v>
      </c>
    </row>
    <row r="38" spans="2:8">
      <c r="B38" s="5">
        <v>43177</v>
      </c>
      <c r="C38">
        <v>24721</v>
      </c>
      <c r="D38">
        <v>44.25</v>
      </c>
      <c r="E38">
        <v>6.18</v>
      </c>
      <c r="F38">
        <v>273.5</v>
      </c>
      <c r="G38" s="8">
        <f t="shared" si="2"/>
        <v>11.796610169491526</v>
      </c>
      <c r="H38" t="s">
        <v>20</v>
      </c>
    </row>
    <row r="39" spans="2:8">
      <c r="B39" s="5">
        <v>43193</v>
      </c>
      <c r="C39">
        <v>25282</v>
      </c>
      <c r="D39">
        <v>40.75</v>
      </c>
      <c r="E39">
        <v>6.35</v>
      </c>
      <c r="F39">
        <v>259</v>
      </c>
      <c r="G39" s="8">
        <f t="shared" ref="G39:G44" si="3">(C39-C38)/D39</f>
        <v>13.766871165644172</v>
      </c>
    </row>
    <row r="40" spans="2:8">
      <c r="B40" s="5">
        <v>43212</v>
      </c>
      <c r="C40">
        <v>25761</v>
      </c>
      <c r="D40">
        <v>38.46</v>
      </c>
      <c r="E40">
        <v>6.35</v>
      </c>
      <c r="F40">
        <v>244.2</v>
      </c>
      <c r="G40" s="8">
        <f t="shared" si="3"/>
        <v>12.454498179927198</v>
      </c>
    </row>
    <row r="41" spans="2:8">
      <c r="B41" s="5">
        <v>43229</v>
      </c>
      <c r="C41">
        <v>26369</v>
      </c>
      <c r="D41">
        <v>43.7</v>
      </c>
      <c r="E41">
        <v>6.46</v>
      </c>
      <c r="F41">
        <v>282.39999999999998</v>
      </c>
      <c r="G41" s="8">
        <f t="shared" si="3"/>
        <v>13.913043478260869</v>
      </c>
    </row>
    <row r="42" spans="2:8">
      <c r="B42" s="5">
        <v>43244</v>
      </c>
      <c r="C42">
        <v>26914</v>
      </c>
      <c r="D42">
        <v>37.4</v>
      </c>
      <c r="E42">
        <v>6.46</v>
      </c>
      <c r="F42">
        <v>241.6</v>
      </c>
      <c r="G42" s="8">
        <f t="shared" si="3"/>
        <v>14.572192513368984</v>
      </c>
    </row>
    <row r="43" spans="2:8">
      <c r="B43" s="5">
        <v>43262</v>
      </c>
      <c r="C43">
        <v>27508</v>
      </c>
      <c r="D43">
        <v>40</v>
      </c>
      <c r="E43">
        <v>6.6</v>
      </c>
      <c r="F43">
        <v>264</v>
      </c>
      <c r="G43" s="8">
        <f t="shared" si="3"/>
        <v>14.85</v>
      </c>
    </row>
    <row r="44" spans="2:8">
      <c r="B44" s="5">
        <v>43279</v>
      </c>
      <c r="C44">
        <v>28072</v>
      </c>
      <c r="D44">
        <v>38.5</v>
      </c>
      <c r="E44">
        <v>606</v>
      </c>
      <c r="F44">
        <v>254.3</v>
      </c>
      <c r="G44" s="8">
        <f t="shared" si="3"/>
        <v>14.64935064935065</v>
      </c>
    </row>
    <row r="45" spans="2:8">
      <c r="B45" s="5">
        <v>43289</v>
      </c>
      <c r="C45">
        <v>28572</v>
      </c>
      <c r="D45">
        <v>34.1</v>
      </c>
      <c r="G45" s="8">
        <f>(C45-C44)/D45</f>
        <v>14.662756598240469</v>
      </c>
      <c r="H45" t="s">
        <v>25</v>
      </c>
    </row>
    <row r="46" spans="2:8">
      <c r="B46" s="5">
        <v>43304</v>
      </c>
      <c r="C46">
        <v>29033</v>
      </c>
      <c r="D46">
        <v>32.299999999999997</v>
      </c>
      <c r="G46" s="8">
        <f>(C46-C45)/D46</f>
        <v>14.272445820433438</v>
      </c>
      <c r="H46" t="s">
        <v>21</v>
      </c>
    </row>
    <row r="47" spans="2:8">
      <c r="B47" s="5">
        <v>43313</v>
      </c>
      <c r="C47">
        <v>29508</v>
      </c>
      <c r="D47">
        <v>36</v>
      </c>
      <c r="G47" s="8">
        <f>(C47-C46)/D47</f>
        <v>13.194444444444445</v>
      </c>
      <c r="H47" t="s">
        <v>22</v>
      </c>
    </row>
    <row r="48" spans="2:8">
      <c r="B48" s="5">
        <v>43320</v>
      </c>
      <c r="C48">
        <v>30054</v>
      </c>
      <c r="D48">
        <v>40.799999999999997</v>
      </c>
      <c r="G48" s="8">
        <f>(C48-C47)/D48</f>
        <v>13.382352941176471</v>
      </c>
      <c r="H48" t="s">
        <v>23</v>
      </c>
    </row>
    <row r="49" spans="2:8">
      <c r="B49" s="5">
        <v>43331</v>
      </c>
      <c r="C49">
        <v>30667</v>
      </c>
      <c r="D49">
        <v>41.7</v>
      </c>
      <c r="G49" s="8">
        <f>(C49-C48)/D49</f>
        <v>14.700239808153476</v>
      </c>
      <c r="H49" t="s">
        <v>24</v>
      </c>
    </row>
    <row r="50" spans="2:8">
      <c r="B50" t="s">
        <v>17</v>
      </c>
      <c r="F50">
        <f>SUBTOTAL(109,Table1[מחיר כולל])</f>
        <v>9428.9</v>
      </c>
      <c r="G50" s="9">
        <f>SUBTOTAL(101,Table1[ק"מ לליטר (מחושב)])</f>
        <v>13.941676324869491</v>
      </c>
    </row>
  </sheetData>
  <pageMargins left="0.7" right="0.7" top="0.75" bottom="0.75" header="0.3" footer="0.3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9"/>
  <sheetViews>
    <sheetView rightToLeft="1" workbookViewId="0">
      <selection activeCell="D9" sqref="D9"/>
    </sheetView>
  </sheetViews>
  <sheetFormatPr defaultRowHeight="15"/>
  <cols>
    <col min="2" max="2" width="2.85546875" customWidth="1"/>
    <col min="3" max="3" width="19.7109375" customWidth="1"/>
  </cols>
  <sheetData>
    <row r="2" spans="3:4">
      <c r="C2" t="s">
        <v>6</v>
      </c>
      <c r="D2" t="s">
        <v>11</v>
      </c>
    </row>
    <row r="3" spans="3:4">
      <c r="C3" t="s">
        <v>7</v>
      </c>
      <c r="D3">
        <v>32.799999999999997</v>
      </c>
    </row>
    <row r="4" spans="3:4">
      <c r="C4">
        <v>1690</v>
      </c>
      <c r="D4">
        <v>7.1</v>
      </c>
    </row>
    <row r="5" spans="3:4">
      <c r="C5" t="s">
        <v>8</v>
      </c>
      <c r="D5">
        <v>25</v>
      </c>
    </row>
    <row r="6" spans="3:4">
      <c r="C6" t="s">
        <v>9</v>
      </c>
      <c r="D6">
        <v>25.7</v>
      </c>
    </row>
    <row r="7" spans="3:4">
      <c r="C7" t="s">
        <v>12</v>
      </c>
      <c r="D7">
        <f>(LOG(D6,8)*1.1)</f>
        <v>1.7173553665790562</v>
      </c>
    </row>
    <row r="8" spans="3:4">
      <c r="C8" t="s">
        <v>13</v>
      </c>
      <c r="D8">
        <f>(108.74*D7*D6)</f>
        <v>4799.3522198384289</v>
      </c>
    </row>
    <row r="9" spans="3:4">
      <c r="C9" t="s">
        <v>10</v>
      </c>
      <c r="D9">
        <f>(D8/D6)</f>
        <v>186.74522256180657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Fual</vt:lpstr>
      <vt:lpstr>FualStat</vt:lpstr>
      <vt:lpstr>Table11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 Neeman</dc:creator>
  <cp:lastModifiedBy>Rafi Neeman</cp:lastModifiedBy>
  <dcterms:created xsi:type="dcterms:W3CDTF">2017-12-17T08:06:51Z</dcterms:created>
  <dcterms:modified xsi:type="dcterms:W3CDTF">2018-08-20T12:32:32Z</dcterms:modified>
</cp:coreProperties>
</file>