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22f0ce4127b60/Documentos/Estudos/Excel ^0 VBA/Praticando/excel-procv-material-inicial/"/>
    </mc:Choice>
  </mc:AlternateContent>
  <xr:revisionPtr revIDLastSave="29" documentId="8_{07F7421D-63CE-48B6-825B-2E96104CB67C}" xr6:coauthVersionLast="47" xr6:coauthVersionMax="47" xr10:uidLastSave="{85383C9D-B755-44BD-B420-F4F19A4FCB24}"/>
  <bookViews>
    <workbookView xWindow="-120" yWindow="-120" windowWidth="29040" windowHeight="15720" firstSheet="1" activeTab="1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Meus Números" sheetId="12" r:id="rId4"/>
    <sheet name="Dados Filtrados" sheetId="11" state="hidden" r:id="rId5"/>
    <sheet name="Gráficos" sheetId="7" state="hidden" r:id="rId6"/>
  </sheets>
  <externalReferences>
    <externalReference r:id="rId7"/>
  </externalReferences>
  <definedNames>
    <definedName name="_xlnm._FilterDatabase" localSheetId="0" hidden="1">'Produtos Infantis'!$A$2:$F$124</definedName>
    <definedName name="_xlnm.Extract" localSheetId="4">'Dados Filtrados'!$A$7:$E$7</definedName>
    <definedName name="_xlnm.Extract" localSheetId="3">'Meus Números'!$E$1</definedName>
    <definedName name="_xlnm.Criteria" localSheetId="4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7" l="1" a="1"/>
  <c r="D22" i="17" s="1"/>
  <c r="D20" i="17"/>
  <c r="D18" i="17"/>
  <c r="D16" i="17"/>
  <c r="E9" i="17" l="1"/>
  <c r="E12" i="17"/>
  <c r="E11" i="17" s="1" a="1"/>
  <c r="E11" i="17" s="1"/>
  <c r="D12" i="17"/>
  <c r="B12" i="12" l="1"/>
  <c r="B11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<sst xmlns="http://schemas.openxmlformats.org/spreadsheetml/2006/main" count="184" uniqueCount="32">
  <si>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</si>
  <si>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</si>
  <si>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</si>
  <si>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</si>
  <si>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</si>
  <si>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</si>
  <si>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</si>
  <si>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</si>
  <si>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</si>
  <si>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</si>
  <si>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</si>
  <si>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</si>
  <si>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</si>
  <si>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</si>
  <si>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</si>
  <si>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</si>
  <si>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</si>
  <si>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</si>
  <si>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</si>
  <si>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</si>
  <si>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</si>
  <si>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</si>
  <si>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</si>
  <si>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</si>
  <si>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</si>
  <si>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</si>
  <si>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</si>
  <si>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Quantidade:</t>
  </si>
  <si>
    <t>Tamanhos</t>
  </si>
  <si>
    <t>Preço</t>
  </si>
  <si>
    <t>Quantidade</t>
  </si>
  <si>
    <t>Preço: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</si>
</sst>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16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0" fillId="5" borderId="24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left" vertical="center" wrapText="1"/>
    </xf>
    <xf numFmtId="164" fontId="8" fillId="2" borderId="26" xfId="1" applyFont="1" applyFill="1" applyBorder="1" applyAlignment="1">
      <alignment horizontal="center"/>
    </xf>
    <xf numFmtId="164" fontId="8" fillId="2" borderId="9" xfId="1" applyFont="1" applyFill="1" applyBorder="1" applyAlignment="1">
      <alignment horizontal="center"/>
    </xf>
    <xf numFmtId="164" fontId="8" fillId="2" borderId="22" xfId="1" applyFont="1" applyFill="1" applyBorder="1" applyAlignment="1">
      <alignment horizontal="center"/>
    </xf>
    <xf numFmtId="0" fontId="12" fillId="5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24" xfId="0" applyFill="1" applyBorder="1"/>
    <xf numFmtId="0" fontId="0" fillId="8" borderId="21" xfId="0" applyFill="1" applyBorder="1"/>
    <xf numFmtId="0" fontId="0" fillId="8" borderId="9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30" xfId="0" applyFill="1" applyBorder="1"/>
    <xf numFmtId="0" fontId="0" fillId="8" borderId="29" xfId="0" applyFill="1" applyBorder="1"/>
    <xf numFmtId="0" fontId="0" fillId="8" borderId="25" xfId="0" applyFill="1" applyBorder="1"/>
    <xf numFmtId="0" fontId="0" fillId="8" borderId="0" xfId="0" applyFill="1" applyAlignment="1">
      <alignment horizontal="right"/>
    </xf>
    <xf numFmtId="0" fontId="0" fillId="7" borderId="31" xfId="0" applyFill="1" applyBorder="1" applyProtection="1">
      <protection locked="0"/>
    </xf>
    <xf numFmtId="0" fontId="0" fillId="7" borderId="31" xfId="0" applyFill="1" applyBorder="1" applyAlignment="1" applyProtection="1">
      <alignment horizontal="center"/>
      <protection locked="0"/>
    </xf>
    <xf numFmtId="0" fontId="13" fillId="8" borderId="30" xfId="0" applyFont="1" applyFill="1" applyBorder="1" applyAlignment="1">
      <alignment horizontal="right"/>
    </xf>
    <xf numFmtId="0" fontId="13" fillId="8" borderId="30" xfId="0" applyFont="1" applyFill="1" applyBorder="1"/>
    <xf numFmtId="0" fontId="0" fillId="4" borderId="31" xfId="0" applyFill="1" applyBorder="1" applyAlignment="1" applyProtection="1">
      <alignment horizontal="center"/>
      <protection hidden="1"/>
    </xf>
    <xf numFmtId="164" fontId="0" fillId="4" borderId="31" xfId="1" applyFont="1" applyFill="1" applyBorder="1" applyAlignment="1" applyProtection="1">
      <alignment horizontal="center"/>
      <protection hidden="1"/>
    </xf>
    <xf numFmtId="0" fontId="14" fillId="8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sheetPr codeName="Planilha1"/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72" t="s">
        <v>3</v>
      </c>
      <c r="B1" s="73"/>
      <c r="C1" s="73"/>
      <c r="D1" s="73"/>
      <c r="E1" s="73"/>
      <c r="F1" s="74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75">
        <v>0.1</v>
      </c>
      <c r="D124" s="76"/>
      <c r="E124" s="76"/>
      <c r="F124" s="77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sheetPr codeName="Planilha2"/>
  <dimension ref="A1:V14"/>
  <sheetViews>
    <sheetView tabSelected="1" zoomScale="110" zoomScaleNormal="110" workbookViewId="0">
      <selection activeCell="A9" sqref="A9:A10"/>
    </sheetView>
  </sheetViews>
  <sheetFormatPr defaultRowHeight="15" x14ac:dyDescent="0.25"/>
  <cols>
    <col min="1" max="1" width="22.5703125" customWidth="1"/>
    <col min="2" max="2" width="11.85546875" bestFit="1" customWidth="1"/>
    <col min="3" max="22" width="9.42578125" bestFit="1" customWidth="1"/>
  </cols>
  <sheetData>
    <row r="1" spans="1:22" ht="21.75" thickBot="1" x14ac:dyDescent="0.4">
      <c r="A1" s="40"/>
      <c r="B1" s="41"/>
      <c r="C1" s="80" t="s">
        <v>28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</row>
    <row r="2" spans="1:22" ht="21.75" thickBot="1" x14ac:dyDescent="0.4">
      <c r="A2" s="42"/>
      <c r="B2" s="43"/>
      <c r="C2" s="44">
        <v>17</v>
      </c>
      <c r="D2" s="44">
        <v>18</v>
      </c>
      <c r="E2" s="44">
        <v>19</v>
      </c>
      <c r="F2" s="44">
        <v>20</v>
      </c>
      <c r="G2" s="44">
        <v>21</v>
      </c>
      <c r="H2" s="44">
        <v>22</v>
      </c>
      <c r="I2" s="44">
        <v>23</v>
      </c>
      <c r="J2" s="44">
        <v>24</v>
      </c>
      <c r="K2" s="44">
        <v>25</v>
      </c>
      <c r="L2" s="44">
        <v>26</v>
      </c>
      <c r="M2" s="44">
        <v>27</v>
      </c>
      <c r="N2" s="44">
        <v>28</v>
      </c>
      <c r="O2" s="44">
        <v>29</v>
      </c>
      <c r="P2" s="44">
        <v>30</v>
      </c>
      <c r="Q2" s="44">
        <v>31</v>
      </c>
      <c r="R2" s="44">
        <v>32</v>
      </c>
      <c r="S2" s="44">
        <v>33</v>
      </c>
      <c r="T2" s="44">
        <v>34</v>
      </c>
      <c r="U2" s="44">
        <v>35</v>
      </c>
      <c r="V2" s="44">
        <v>36</v>
      </c>
    </row>
    <row r="3" spans="1:22" ht="21" customHeight="1" x14ac:dyDescent="0.25">
      <c r="A3" s="83" t="s">
        <v>13</v>
      </c>
      <c r="B3" s="45" t="s">
        <v>29</v>
      </c>
      <c r="C3" s="46">
        <v>79.8</v>
      </c>
      <c r="D3" s="47">
        <v>79.8</v>
      </c>
      <c r="E3" s="46">
        <v>79.8</v>
      </c>
      <c r="F3" s="47">
        <v>79.8</v>
      </c>
      <c r="G3" s="46">
        <v>79.8</v>
      </c>
      <c r="H3" s="47">
        <v>79.8</v>
      </c>
      <c r="I3" s="46">
        <v>79.8</v>
      </c>
      <c r="J3" s="47">
        <v>79.8</v>
      </c>
      <c r="K3" s="46">
        <v>79.8</v>
      </c>
      <c r="L3" s="47">
        <v>79.8</v>
      </c>
      <c r="M3" s="46">
        <v>79.8</v>
      </c>
      <c r="N3" s="47">
        <v>83.3</v>
      </c>
      <c r="O3" s="46">
        <v>83.3</v>
      </c>
      <c r="P3" s="47">
        <v>83.3</v>
      </c>
      <c r="Q3" s="46">
        <v>83.3</v>
      </c>
      <c r="R3" s="47">
        <v>83.3</v>
      </c>
      <c r="S3" s="46">
        <v>83.3</v>
      </c>
      <c r="T3" s="47">
        <v>83.3</v>
      </c>
      <c r="U3" s="46">
        <v>83.3</v>
      </c>
      <c r="V3" s="48">
        <v>83.3</v>
      </c>
    </row>
    <row r="4" spans="1:22" ht="21" customHeight="1" thickBot="1" x14ac:dyDescent="0.3">
      <c r="A4" s="84"/>
      <c r="B4" s="49" t="s">
        <v>30</v>
      </c>
      <c r="C4" s="50">
        <v>15</v>
      </c>
      <c r="D4" s="51">
        <v>0</v>
      </c>
      <c r="E4" s="50">
        <v>3</v>
      </c>
      <c r="F4" s="50">
        <v>21</v>
      </c>
      <c r="G4" s="50">
        <v>12</v>
      </c>
      <c r="H4" s="51">
        <v>5</v>
      </c>
      <c r="I4" s="50">
        <v>8</v>
      </c>
      <c r="J4" s="51">
        <v>23</v>
      </c>
      <c r="K4" s="50">
        <v>15</v>
      </c>
      <c r="L4" s="51">
        <v>25</v>
      </c>
      <c r="M4" s="50">
        <v>2</v>
      </c>
      <c r="N4" s="51">
        <v>8</v>
      </c>
      <c r="O4" s="50">
        <v>7</v>
      </c>
      <c r="P4" s="51">
        <v>16</v>
      </c>
      <c r="Q4" s="50">
        <v>20</v>
      </c>
      <c r="R4" s="51">
        <v>0</v>
      </c>
      <c r="S4" s="50">
        <v>0</v>
      </c>
      <c r="T4" s="51">
        <v>6</v>
      </c>
      <c r="U4" s="50">
        <v>8</v>
      </c>
      <c r="V4" s="52">
        <v>14</v>
      </c>
    </row>
    <row r="5" spans="1:22" ht="21" customHeight="1" x14ac:dyDescent="0.25">
      <c r="A5" s="78" t="s">
        <v>14</v>
      </c>
      <c r="B5" s="45" t="s">
        <v>29</v>
      </c>
      <c r="C5" s="46">
        <v>79.8</v>
      </c>
      <c r="D5" s="47">
        <v>79.8</v>
      </c>
      <c r="E5" s="46">
        <v>79.8</v>
      </c>
      <c r="F5" s="47">
        <v>79.8</v>
      </c>
      <c r="G5" s="46">
        <v>79.8</v>
      </c>
      <c r="H5" s="47">
        <v>79.8</v>
      </c>
      <c r="I5" s="46">
        <v>79.8</v>
      </c>
      <c r="J5" s="47">
        <v>79.8</v>
      </c>
      <c r="K5" s="46">
        <v>79.8</v>
      </c>
      <c r="L5" s="47">
        <v>79.8</v>
      </c>
      <c r="M5" s="46">
        <v>79.8</v>
      </c>
      <c r="N5" s="47">
        <v>83.3</v>
      </c>
      <c r="O5" s="46">
        <v>83.3</v>
      </c>
      <c r="P5" s="47">
        <v>83.3</v>
      </c>
      <c r="Q5" s="46">
        <v>83.3</v>
      </c>
      <c r="R5" s="47">
        <v>83.3</v>
      </c>
      <c r="S5" s="46">
        <v>83.3</v>
      </c>
      <c r="T5" s="47">
        <v>83.3</v>
      </c>
      <c r="U5" s="46">
        <v>83.3</v>
      </c>
      <c r="V5" s="48">
        <v>83.3</v>
      </c>
    </row>
    <row r="6" spans="1:22" ht="21" customHeight="1" thickBot="1" x14ac:dyDescent="0.3">
      <c r="A6" s="79"/>
      <c r="B6" s="49" t="s">
        <v>30</v>
      </c>
      <c r="C6" s="50">
        <v>17</v>
      </c>
      <c r="D6" s="51">
        <v>15</v>
      </c>
      <c r="E6" s="50">
        <v>2</v>
      </c>
      <c r="F6" s="51">
        <v>1</v>
      </c>
      <c r="G6" s="50">
        <v>0</v>
      </c>
      <c r="H6" s="51">
        <v>0</v>
      </c>
      <c r="I6" s="50">
        <v>6</v>
      </c>
      <c r="J6" s="51">
        <v>8</v>
      </c>
      <c r="K6" s="50">
        <v>9</v>
      </c>
      <c r="L6" s="51">
        <v>15</v>
      </c>
      <c r="M6" s="50">
        <v>18</v>
      </c>
      <c r="N6" s="51">
        <v>18</v>
      </c>
      <c r="O6" s="50">
        <v>2</v>
      </c>
      <c r="P6" s="51">
        <v>3</v>
      </c>
      <c r="Q6" s="50">
        <v>6</v>
      </c>
      <c r="R6" s="51">
        <v>0</v>
      </c>
      <c r="S6" s="50">
        <v>5</v>
      </c>
      <c r="T6" s="51">
        <v>19</v>
      </c>
      <c r="U6" s="50">
        <v>26</v>
      </c>
      <c r="V6" s="52">
        <v>5</v>
      </c>
    </row>
    <row r="7" spans="1:22" ht="21" customHeight="1" x14ac:dyDescent="0.25">
      <c r="A7" s="78" t="s">
        <v>12</v>
      </c>
      <c r="B7" s="45" t="s">
        <v>29</v>
      </c>
      <c r="C7" s="46">
        <v>79.8</v>
      </c>
      <c r="D7" s="47">
        <v>79.8</v>
      </c>
      <c r="E7" s="46">
        <v>79.8</v>
      </c>
      <c r="F7" s="47">
        <v>79.8</v>
      </c>
      <c r="G7" s="46">
        <v>79.8</v>
      </c>
      <c r="H7" s="47">
        <v>79.8</v>
      </c>
      <c r="I7" s="46">
        <v>79.8</v>
      </c>
      <c r="J7" s="47">
        <v>79.8</v>
      </c>
      <c r="K7" s="46">
        <v>79.8</v>
      </c>
      <c r="L7" s="47">
        <v>79.8</v>
      </c>
      <c r="M7" s="46">
        <v>79.8</v>
      </c>
      <c r="N7" s="47">
        <v>83.3</v>
      </c>
      <c r="O7" s="46">
        <v>83.3</v>
      </c>
      <c r="P7" s="47">
        <v>83.3</v>
      </c>
      <c r="Q7" s="46">
        <v>83.3</v>
      </c>
      <c r="R7" s="47">
        <v>83.3</v>
      </c>
      <c r="S7" s="46">
        <v>83.3</v>
      </c>
      <c r="T7" s="47">
        <v>83.3</v>
      </c>
      <c r="U7" s="46">
        <v>83.3</v>
      </c>
      <c r="V7" s="48">
        <v>83.3</v>
      </c>
    </row>
    <row r="8" spans="1:22" ht="21" customHeight="1" thickBot="1" x14ac:dyDescent="0.3">
      <c r="A8" s="79"/>
      <c r="B8" s="49" t="s">
        <v>30</v>
      </c>
      <c r="C8" s="50">
        <v>25</v>
      </c>
      <c r="D8" s="51">
        <v>2</v>
      </c>
      <c r="E8" s="50">
        <v>3</v>
      </c>
      <c r="F8" s="51">
        <v>1</v>
      </c>
      <c r="G8" s="50">
        <v>0</v>
      </c>
      <c r="H8" s="51">
        <v>5</v>
      </c>
      <c r="I8" s="50">
        <v>16</v>
      </c>
      <c r="J8" s="51">
        <v>15</v>
      </c>
      <c r="K8" s="50">
        <v>16</v>
      </c>
      <c r="L8" s="51">
        <v>14</v>
      </c>
      <c r="M8" s="50">
        <v>15</v>
      </c>
      <c r="N8" s="51">
        <v>29</v>
      </c>
      <c r="O8" s="50">
        <v>5</v>
      </c>
      <c r="P8" s="51">
        <v>0</v>
      </c>
      <c r="Q8" s="50">
        <v>4</v>
      </c>
      <c r="R8" s="51">
        <v>5</v>
      </c>
      <c r="S8" s="50">
        <v>15</v>
      </c>
      <c r="T8" s="51">
        <v>16</v>
      </c>
      <c r="U8" s="50">
        <v>2</v>
      </c>
      <c r="V8" s="52">
        <v>36</v>
      </c>
    </row>
    <row r="9" spans="1:22" ht="21" customHeight="1" x14ac:dyDescent="0.25">
      <c r="A9" s="78" t="s">
        <v>10</v>
      </c>
      <c r="B9" s="45" t="s">
        <v>29</v>
      </c>
      <c r="C9" s="46">
        <v>85.5</v>
      </c>
      <c r="D9" s="47">
        <v>85.5</v>
      </c>
      <c r="E9" s="46">
        <v>85.5</v>
      </c>
      <c r="F9" s="47">
        <v>85.5</v>
      </c>
      <c r="G9" s="46">
        <v>85.5</v>
      </c>
      <c r="H9" s="47">
        <v>85.5</v>
      </c>
      <c r="I9" s="46">
        <v>85.5</v>
      </c>
      <c r="J9" s="47">
        <v>85.5</v>
      </c>
      <c r="K9" s="46">
        <v>85.5</v>
      </c>
      <c r="L9" s="47">
        <v>85.5</v>
      </c>
      <c r="M9" s="46">
        <v>85.5</v>
      </c>
      <c r="N9" s="47">
        <v>89.9</v>
      </c>
      <c r="O9" s="46">
        <v>89.9</v>
      </c>
      <c r="P9" s="47">
        <v>89.9</v>
      </c>
      <c r="Q9" s="46">
        <v>89.9</v>
      </c>
      <c r="R9" s="47">
        <v>89.9</v>
      </c>
      <c r="S9" s="46">
        <v>89.9</v>
      </c>
      <c r="T9" s="47">
        <v>89.9</v>
      </c>
      <c r="U9" s="46">
        <v>89.9</v>
      </c>
      <c r="V9" s="48">
        <v>89.9</v>
      </c>
    </row>
    <row r="10" spans="1:22" ht="21" customHeight="1" thickBot="1" x14ac:dyDescent="0.3">
      <c r="A10" s="79"/>
      <c r="B10" s="49" t="s">
        <v>30</v>
      </c>
      <c r="C10" s="50">
        <v>2</v>
      </c>
      <c r="D10" s="51">
        <v>5</v>
      </c>
      <c r="E10" s="50">
        <v>16</v>
      </c>
      <c r="F10" s="51">
        <v>18</v>
      </c>
      <c r="G10" s="50">
        <v>19</v>
      </c>
      <c r="H10" s="50">
        <v>5</v>
      </c>
      <c r="I10" s="50">
        <v>0</v>
      </c>
      <c r="J10" s="51">
        <v>25</v>
      </c>
      <c r="K10" s="50">
        <v>6</v>
      </c>
      <c r="L10" s="51">
        <v>8</v>
      </c>
      <c r="M10" s="50">
        <v>30</v>
      </c>
      <c r="N10" s="51">
        <v>5</v>
      </c>
      <c r="O10" s="50">
        <v>8</v>
      </c>
      <c r="P10" s="51">
        <v>6</v>
      </c>
      <c r="Q10" s="50">
        <v>15</v>
      </c>
      <c r="R10" s="51">
        <v>8</v>
      </c>
      <c r="S10" s="50">
        <v>4</v>
      </c>
      <c r="T10" s="51">
        <v>15</v>
      </c>
      <c r="U10" s="50">
        <v>2</v>
      </c>
      <c r="V10" s="52">
        <v>0</v>
      </c>
    </row>
    <row r="11" spans="1:22" ht="21" customHeight="1" x14ac:dyDescent="0.25">
      <c r="A11" s="78" t="s">
        <v>11</v>
      </c>
      <c r="B11" s="45" t="s">
        <v>29</v>
      </c>
      <c r="C11" s="46">
        <v>85.5</v>
      </c>
      <c r="D11" s="47">
        <v>85.5</v>
      </c>
      <c r="E11" s="46">
        <v>85.5</v>
      </c>
      <c r="F11" s="47">
        <v>85.5</v>
      </c>
      <c r="G11" s="46">
        <v>85.5</v>
      </c>
      <c r="H11" s="47">
        <v>85.5</v>
      </c>
      <c r="I11" s="46">
        <v>85.5</v>
      </c>
      <c r="J11" s="47">
        <v>85.5</v>
      </c>
      <c r="K11" s="46">
        <v>85.5</v>
      </c>
      <c r="L11" s="47">
        <v>85.5</v>
      </c>
      <c r="M11" s="46">
        <v>85.5</v>
      </c>
      <c r="N11" s="47">
        <v>89.9</v>
      </c>
      <c r="O11" s="46">
        <v>89.9</v>
      </c>
      <c r="P11" s="47">
        <v>89.9</v>
      </c>
      <c r="Q11" s="46">
        <v>89.9</v>
      </c>
      <c r="R11" s="47">
        <v>89.9</v>
      </c>
      <c r="S11" s="46">
        <v>89.9</v>
      </c>
      <c r="T11" s="47">
        <v>89.9</v>
      </c>
      <c r="U11" s="46">
        <v>89.9</v>
      </c>
      <c r="V11" s="48">
        <v>89.9</v>
      </c>
    </row>
    <row r="12" spans="1:22" ht="21" customHeight="1" thickBot="1" x14ac:dyDescent="0.3">
      <c r="A12" s="79"/>
      <c r="B12" s="49" t="s">
        <v>30</v>
      </c>
      <c r="C12" s="50">
        <v>6</v>
      </c>
      <c r="D12" s="51">
        <v>15</v>
      </c>
      <c r="E12" s="50">
        <v>25</v>
      </c>
      <c r="F12" s="51">
        <v>16</v>
      </c>
      <c r="G12" s="50">
        <v>19</v>
      </c>
      <c r="H12" s="51">
        <v>0</v>
      </c>
      <c r="I12" s="50">
        <v>5</v>
      </c>
      <c r="J12" s="51">
        <v>16</v>
      </c>
      <c r="K12" s="50">
        <v>19</v>
      </c>
      <c r="L12" s="51">
        <v>25</v>
      </c>
      <c r="M12" s="50">
        <v>26</v>
      </c>
      <c r="N12" s="51">
        <v>21</v>
      </c>
      <c r="O12" s="50">
        <v>1</v>
      </c>
      <c r="P12" s="51">
        <v>3</v>
      </c>
      <c r="Q12" s="50">
        <v>23</v>
      </c>
      <c r="R12" s="51">
        <v>8</v>
      </c>
      <c r="S12" s="50">
        <v>4</v>
      </c>
      <c r="T12" s="51">
        <v>25</v>
      </c>
      <c r="U12" s="50">
        <v>16</v>
      </c>
      <c r="V12" s="52">
        <v>3</v>
      </c>
    </row>
    <row r="13" spans="1:22" ht="21" customHeight="1" x14ac:dyDescent="0.25">
      <c r="A13" s="78" t="s">
        <v>9</v>
      </c>
      <c r="B13" s="45" t="s">
        <v>29</v>
      </c>
      <c r="C13" s="46">
        <v>85.5</v>
      </c>
      <c r="D13" s="47">
        <v>85.5</v>
      </c>
      <c r="E13" s="46">
        <v>85.5</v>
      </c>
      <c r="F13" s="47">
        <v>85.5</v>
      </c>
      <c r="G13" s="46">
        <v>85.5</v>
      </c>
      <c r="H13" s="47">
        <v>85.5</v>
      </c>
      <c r="I13" s="46">
        <v>85.5</v>
      </c>
      <c r="J13" s="47">
        <v>85.5</v>
      </c>
      <c r="K13" s="46">
        <v>85.5</v>
      </c>
      <c r="L13" s="47">
        <v>85.5</v>
      </c>
      <c r="M13" s="46">
        <v>85.5</v>
      </c>
      <c r="N13" s="47">
        <v>89.9</v>
      </c>
      <c r="O13" s="46">
        <v>89.9</v>
      </c>
      <c r="P13" s="47">
        <v>89.9</v>
      </c>
      <c r="Q13" s="46">
        <v>89.9</v>
      </c>
      <c r="R13" s="47">
        <v>89.9</v>
      </c>
      <c r="S13" s="46">
        <v>89.9</v>
      </c>
      <c r="T13" s="47">
        <v>89.9</v>
      </c>
      <c r="U13" s="46">
        <v>89.9</v>
      </c>
      <c r="V13" s="48">
        <v>89.9</v>
      </c>
    </row>
    <row r="14" spans="1:22" ht="21" customHeight="1" thickBot="1" x14ac:dyDescent="0.3">
      <c r="A14" s="79"/>
      <c r="B14" s="49" t="s">
        <v>30</v>
      </c>
      <c r="C14" s="50">
        <v>0</v>
      </c>
      <c r="D14" s="51">
        <v>3</v>
      </c>
      <c r="E14" s="50">
        <v>8</v>
      </c>
      <c r="F14" s="51">
        <v>16</v>
      </c>
      <c r="G14" s="50">
        <v>5</v>
      </c>
      <c r="H14" s="51">
        <v>8</v>
      </c>
      <c r="I14" s="50">
        <v>2</v>
      </c>
      <c r="J14" s="51">
        <v>25</v>
      </c>
      <c r="K14" s="50">
        <v>2</v>
      </c>
      <c r="L14" s="51">
        <v>26</v>
      </c>
      <c r="M14" s="50">
        <v>23</v>
      </c>
      <c r="N14" s="51">
        <v>5</v>
      </c>
      <c r="O14" s="50">
        <v>0</v>
      </c>
      <c r="P14" s="51">
        <v>25</v>
      </c>
      <c r="Q14" s="50">
        <v>8</v>
      </c>
      <c r="R14" s="51">
        <v>3</v>
      </c>
      <c r="S14" s="50">
        <v>6</v>
      </c>
      <c r="T14" s="51">
        <v>4</v>
      </c>
      <c r="U14" s="50">
        <v>21</v>
      </c>
      <c r="V14" s="52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sheetPr codeName="Planilha3"/>
  <dimension ref="B1:G22"/>
  <sheetViews>
    <sheetView zoomScale="160" zoomScaleNormal="160" workbookViewId="0">
      <selection activeCell="D22" sqref="D22"/>
    </sheetView>
  </sheetViews>
  <sheetFormatPr defaultColWidth="9.140625" defaultRowHeight="15" x14ac:dyDescent="0.25"/>
  <cols>
    <col min="1" max="1" width="1.7109375" style="54" customWidth="1"/>
    <col min="2" max="2" width="2.42578125" style="54" customWidth="1"/>
    <col min="3" max="3" width="1.7109375" style="54" customWidth="1"/>
    <col min="4" max="4" width="15.7109375" style="54" customWidth="1"/>
    <col min="5" max="5" width="25.5703125" style="54" customWidth="1"/>
    <col min="6" max="6" width="3.28515625" style="54" customWidth="1"/>
    <col min="7" max="7" width="2.140625" style="54" customWidth="1"/>
    <col min="8" max="9" width="1.7109375" style="54" customWidth="1"/>
    <col min="10" max="16384" width="9.140625" style="54"/>
  </cols>
  <sheetData>
    <row r="1" spans="2:7" ht="7.5" customHeight="1" x14ac:dyDescent="0.25"/>
    <row r="2" spans="2:7" ht="7.5" customHeight="1" thickBot="1" x14ac:dyDescent="0.3"/>
    <row r="3" spans="2:7" ht="7.5" customHeight="1" x14ac:dyDescent="0.25">
      <c r="C3" s="57"/>
      <c r="D3" s="58"/>
      <c r="E3" s="58"/>
      <c r="F3" s="58"/>
      <c r="G3" s="59"/>
    </row>
    <row r="4" spans="2:7" ht="21" customHeight="1" x14ac:dyDescent="0.25">
      <c r="B4" s="53"/>
      <c r="C4" s="63"/>
      <c r="D4" s="55"/>
      <c r="E4" s="71"/>
      <c r="F4" s="55"/>
      <c r="G4" s="56"/>
    </row>
    <row r="5" spans="2:7" ht="14.25" customHeight="1" x14ac:dyDescent="0.25">
      <c r="B5" s="53"/>
      <c r="C5" s="63"/>
      <c r="D5" s="64" t="s">
        <v>25</v>
      </c>
      <c r="E5" s="65" t="s">
        <v>10</v>
      </c>
      <c r="F5" s="55"/>
      <c r="G5" s="56"/>
    </row>
    <row r="6" spans="2:7" ht="9.75" customHeight="1" x14ac:dyDescent="0.25">
      <c r="B6" s="53"/>
      <c r="C6" s="63"/>
      <c r="D6" s="64"/>
      <c r="E6" s="55"/>
      <c r="F6" s="55"/>
      <c r="G6" s="56"/>
    </row>
    <row r="7" spans="2:7" x14ac:dyDescent="0.25">
      <c r="B7" s="53"/>
      <c r="C7" s="63"/>
      <c r="D7" s="64" t="s">
        <v>26</v>
      </c>
      <c r="E7" s="66">
        <v>22</v>
      </c>
      <c r="F7" s="55"/>
      <c r="G7" s="56"/>
    </row>
    <row r="8" spans="2:7" ht="9.75" customHeight="1" x14ac:dyDescent="0.25">
      <c r="B8" s="53"/>
      <c r="C8" s="63"/>
      <c r="D8" s="64"/>
      <c r="E8" s="55"/>
      <c r="F8" s="55"/>
      <c r="G8" s="56"/>
    </row>
    <row r="9" spans="2:7" x14ac:dyDescent="0.25">
      <c r="B9" s="53"/>
      <c r="C9" s="63"/>
      <c r="D9" s="64" t="s">
        <v>27</v>
      </c>
      <c r="E9" s="69">
        <f>IFERROR(HLOOKUP(E7,'Produtos Infantis por Colunas'!C2:V14,MATCH(E5,'Produtos Infantis por Colunas'!A2:A14,0)+1,FALSE), "Produto não encontrado!")</f>
        <v>5</v>
      </c>
      <c r="F9" s="55"/>
      <c r="G9" s="56"/>
    </row>
    <row r="10" spans="2:7" ht="9.75" customHeight="1" x14ac:dyDescent="0.25">
      <c r="B10" s="53"/>
      <c r="C10" s="63"/>
      <c r="D10" s="64"/>
      <c r="E10" s="55"/>
      <c r="F10" s="55"/>
      <c r="G10" s="56"/>
    </row>
    <row r="11" spans="2:7" x14ac:dyDescent="0.25">
      <c r="B11" s="53"/>
      <c r="C11" s="63"/>
      <c r="D11" s="64" t="s">
        <v>31</v>
      </c>
      <c r="E11" s="70" cm="1">
        <f t="array" ref="E11">IFERROR(INDEX('Produtos Infantis por Colunas'!C3:V14,D12,E12), "Produto não encontrado!")</f>
        <v>85.5</v>
      </c>
      <c r="F11" s="55"/>
      <c r="G11" s="56"/>
    </row>
    <row r="12" spans="2:7" ht="21.75" customHeight="1" thickBot="1" x14ac:dyDescent="0.3">
      <c r="B12" s="53"/>
      <c r="C12" s="60"/>
      <c r="D12" s="67">
        <f>MATCH(E5,'Produtos Infantis por Colunas'!A3:A14,0)</f>
        <v>7</v>
      </c>
      <c r="E12" s="68">
        <f>MATCH(E7,'Produtos Infantis por Colunas'!C2:V2,0)</f>
        <v>6</v>
      </c>
      <c r="F12" s="61"/>
      <c r="G12" s="62"/>
    </row>
    <row r="13" spans="2:7" ht="12" customHeight="1" x14ac:dyDescent="0.25">
      <c r="B13" s="53"/>
      <c r="C13" s="53"/>
      <c r="D13" s="53"/>
      <c r="E13" s="53"/>
      <c r="F13" s="53"/>
    </row>
    <row r="14" spans="2:7" ht="7.5" customHeight="1" x14ac:dyDescent="0.25"/>
    <row r="16" spans="2:7" x14ac:dyDescent="0.25">
      <c r="D16" s="54">
        <f>MATCH(E5,'Produtos Infantis por Colunas'!A3:A14,)</f>
        <v>7</v>
      </c>
    </row>
    <row r="18" spans="4:4" x14ac:dyDescent="0.25">
      <c r="D18" s="54">
        <f>MATCH(E7,'Produtos Infantis por Colunas'!C2:V2,)</f>
        <v>6</v>
      </c>
    </row>
    <row r="20" spans="4:4" x14ac:dyDescent="0.25">
      <c r="D20" s="54">
        <f ca="1">OFFSET('Produtos Infantis por Colunas'!B2,MATCH(E5,'Produtos Infantis por Colunas'!A3:A14,),MATCH(E7,'Produtos Infantis por Colunas'!C2:V2,))</f>
        <v>85.5</v>
      </c>
    </row>
    <row r="22" spans="4:4" x14ac:dyDescent="0.25">
      <c r="D22" s="54" cm="1">
        <f t="array" ref="D22">INDEX('Produtos Infantis por Colunas'!C3:V14,D16,D18)</f>
        <v>85.5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sheetPr codeName="Planilha4"/>
  <dimension ref="A1:E12"/>
  <sheetViews>
    <sheetView zoomScale="150" zoomScaleNormal="150" workbookViewId="0">
      <selection activeCell="D5" sqref="D5"/>
    </sheetView>
  </sheetViews>
  <sheetFormatPr defaultRowHeight="15" x14ac:dyDescent="0.25"/>
  <cols>
    <col min="1" max="1" width="29.28515625" customWidth="1"/>
    <col min="2" max="2" width="14.85546875" customWidth="1"/>
    <col min="5" max="5" width="28" bestFit="1" customWidth="1"/>
  </cols>
  <sheetData>
    <row r="1" spans="1:5" ht="21.75" thickBot="1" x14ac:dyDescent="0.4">
      <c r="A1" s="85" t="s">
        <v>16</v>
      </c>
      <c r="B1" s="86"/>
      <c r="E1" s="34" t="s">
        <v>17</v>
      </c>
    </row>
    <row r="2" spans="1:5" x14ac:dyDescent="0.2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25">
      <c r="A3" s="28" t="s">
        <v>18</v>
      </c>
      <c r="B3" s="31">
        <f>'Produtos Infantis'!E123</f>
        <v>1273</v>
      </c>
      <c r="E3" s="32" t="s">
        <v>11</v>
      </c>
    </row>
    <row r="4" spans="1:5" x14ac:dyDescent="0.25">
      <c r="A4" s="28"/>
      <c r="B4" s="31"/>
      <c r="E4" s="32" t="s">
        <v>10</v>
      </c>
    </row>
    <row r="5" spans="1:5" x14ac:dyDescent="0.25">
      <c r="A5" s="28" t="s">
        <v>9</v>
      </c>
      <c r="B5" s="31">
        <f>COUNTIF(Descrição, A5)</f>
        <v>20</v>
      </c>
      <c r="E5" s="32" t="s">
        <v>12</v>
      </c>
    </row>
    <row r="6" spans="1:5" x14ac:dyDescent="0.25">
      <c r="A6" s="28" t="s">
        <v>19</v>
      </c>
      <c r="B6" s="31">
        <f>SUMIF(Descrição, A5, Quantidades)</f>
        <v>193</v>
      </c>
      <c r="E6" s="32" t="s">
        <v>14</v>
      </c>
    </row>
    <row r="7" spans="1:5" ht="15.75" thickBot="1" x14ac:dyDescent="0.3">
      <c r="A7" s="28"/>
      <c r="B7" s="31"/>
      <c r="E7" s="33" t="s">
        <v>13</v>
      </c>
    </row>
    <row r="8" spans="1:5" x14ac:dyDescent="0.25">
      <c r="A8" s="28" t="s">
        <v>20</v>
      </c>
      <c r="B8" s="35">
        <f>AVERAGEIF(Descrição, $A$5, Descontos)</f>
        <v>8.7480000000000011</v>
      </c>
    </row>
    <row r="9" spans="1:5" x14ac:dyDescent="0.25">
      <c r="A9" s="28" t="s">
        <v>21</v>
      </c>
      <c r="B9" s="35">
        <f>AVERAGEIF(Descrição, $A$5, Preços)</f>
        <v>87.480000000000047</v>
      </c>
    </row>
    <row r="10" spans="1:5" x14ac:dyDescent="0.25">
      <c r="A10" s="36" t="s">
        <v>22</v>
      </c>
      <c r="B10" s="38">
        <f>B8/B9</f>
        <v>9.9999999999999964E-2</v>
      </c>
    </row>
    <row r="11" spans="1:5" x14ac:dyDescent="0.25">
      <c r="A11" s="36" t="s">
        <v>23</v>
      </c>
      <c r="B11" s="37">
        <f>_xlfn.MAXIFS(Preços,Descrição,'Meus Números'!A5)</f>
        <v>89.9</v>
      </c>
    </row>
    <row r="12" spans="1:5" ht="15.75" thickBot="1" x14ac:dyDescent="0.3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sheetPr codeName="Planilha5"/>
  <dimension ref="A2:E13"/>
  <sheetViews>
    <sheetView zoomScale="130" zoomScaleNormal="130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4.85546875" customWidth="1"/>
    <col min="3" max="3" width="14.5703125" bestFit="1" customWidth="1"/>
    <col min="4" max="4" width="11.7109375" customWidth="1"/>
    <col min="5" max="5" width="14.140625" customWidth="1"/>
    <col min="6" max="6" width="14" customWidth="1"/>
  </cols>
  <sheetData>
    <row r="2" spans="1:5" x14ac:dyDescent="0.25">
      <c r="A2" t="s">
        <v>1</v>
      </c>
      <c r="B2" t="s">
        <v>4</v>
      </c>
    </row>
    <row r="3" spans="1:5" x14ac:dyDescent="0.25">
      <c r="A3" t="s">
        <v>15</v>
      </c>
      <c r="B3">
        <v>8</v>
      </c>
    </row>
    <row r="6" spans="1:5" ht="15.75" thickBot="1" x14ac:dyDescent="0.3"/>
    <row r="7" spans="1:5" ht="16.5" thickBot="1" x14ac:dyDescent="0.3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 codeName="Planilha6">
    <pageSetUpPr fitToPage="1"/>
  </sheetPr>
  <dimension ref="A1"/>
  <sheetViews>
    <sheetView zoomScaleNormal="100" workbookViewId="0">
      <selection activeCell="D5" sqref="D5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C179A9-C110-4AC3-8E88-5E8ACB37D49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44473e96-bad3-4ccd-b3db-2438e2abade5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16D536-8C2B-48FA-B320-20C80AE6C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523E1-D442-4B38-BE11-FA6AFF219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Produtos Infantis</vt:lpstr>
      <vt:lpstr>Produtos Infantis por Colunas</vt:lpstr>
      <vt:lpstr>Procura em Estoque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Rafael Fiel</cp:lastModifiedBy>
  <cp:lastPrinted>2019-10-11T14:32:55Z</cp:lastPrinted>
  <dcterms:created xsi:type="dcterms:W3CDTF">2019-10-09T14:30:21Z</dcterms:created>
  <dcterms:modified xsi:type="dcterms:W3CDTF">2023-04-18T19:46:53Z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