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PROGRAMAÇÃO\PHYTON\projeto\"/>
    </mc:Choice>
  </mc:AlternateContent>
  <xr:revisionPtr revIDLastSave="0" documentId="13_ncr:1_{273F852F-BB5D-47A5-915E-4B77EDAF686F}" xr6:coauthVersionLast="47" xr6:coauthVersionMax="47" xr10:uidLastSave="{00000000-0000-0000-0000-000000000000}"/>
  <bookViews>
    <workbookView xWindow="36" yWindow="1548" windowWidth="23004" windowHeight="11412" xr2:uid="{07815FE7-47A4-A045-BF4E-1FD4649C29EC}"/>
  </bookViews>
  <sheets>
    <sheet name="ESTUDO" sheetId="1" r:id="rId1"/>
    <sheet name="CÁLCULO" sheetId="2" r:id="rId2"/>
  </sheets>
  <externalReferences>
    <externalReference r:id="rId3"/>
  </externalReferences>
  <definedNames>
    <definedName name="índices" localSheetId="1">#REF!</definedName>
    <definedName name="Z_E25590AD_5D6B_0848_9307_522207E053A2_.wvu.Cols" localSheetId="1" hidden="1">CÁLCULO!$I:$XFD</definedName>
    <definedName name="Z_E25590AD_5D6B_0848_9307_522207E053A2_.wvu.Rows" localSheetId="1" hidden="1">CÁLCULO!$48:$1048576,CÁLCULO!#REF!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2" l="1"/>
  <c r="K37" i="2"/>
  <c r="I37" i="2"/>
  <c r="I25" i="2"/>
  <c r="I23" i="2"/>
  <c r="M21" i="2" s="1"/>
  <c r="F36" i="2" s="1"/>
  <c r="F44" i="2" s="1"/>
  <c r="C47" i="2" l="1"/>
  <c r="C28" i="2" a="1"/>
  <c r="C2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<sst xmlns="http://schemas.openxmlformats.org/spreadsheetml/2006/main" count="68" uniqueCount="44">
  <si>
    <t>APT/SALA</t>
  </si>
  <si>
    <t>INSCRIÇÃO</t>
  </si>
  <si>
    <t>OBS:</t>
  </si>
  <si>
    <t>1.0 - DADOS DO CONTRIBUINTE/IMÓVEL:</t>
  </si>
  <si>
    <t>Contribuinte:</t>
  </si>
  <si>
    <t>CPF/CNPJ:</t>
  </si>
  <si>
    <t>Endereço do Imóvel:</t>
  </si>
  <si>
    <t>Incrição Municipal:</t>
  </si>
  <si>
    <t>Órgão Arrecadador:</t>
  </si>
  <si>
    <t>SEFAZ</t>
  </si>
  <si>
    <t>Município:</t>
  </si>
  <si>
    <t>2.0 - CÁLCULO DO IMPOSTO DE TRANSMISSÃO</t>
  </si>
  <si>
    <t>Vlr da base de cálculo:</t>
  </si>
  <si>
    <t>Alíquota Aplicável:**</t>
  </si>
  <si>
    <t>Imposto:</t>
  </si>
  <si>
    <t>Diferenca</t>
  </si>
  <si>
    <t>Vlr Declarado:</t>
  </si>
  <si>
    <t xml:space="preserve"> devido</t>
  </si>
  <si>
    <t>Vlr Venal:</t>
  </si>
  <si>
    <t>Cobrado</t>
  </si>
  <si>
    <t>3.0  - CONCLUSÃO:</t>
  </si>
  <si>
    <t>4.0 - VALORES A RESTITUIR:</t>
  </si>
  <si>
    <t>Imposto Pago a Maior:</t>
  </si>
  <si>
    <t>Data do pagamento</t>
  </si>
  <si>
    <t>Índice da CM Aplicável:*</t>
  </si>
  <si>
    <t>Mês:</t>
  </si>
  <si>
    <t>Ano:</t>
  </si>
  <si>
    <t>IPCA</t>
  </si>
  <si>
    <t>Correção Monetária:</t>
  </si>
  <si>
    <t>Vlr total passível de restituição:</t>
  </si>
  <si>
    <t>Salvador, Ba,</t>
  </si>
  <si>
    <t>Ass:</t>
  </si>
  <si>
    <t>*Indexador pode variar de acordo com o Órgão Arrecadador - Critério da ISONOMIA.</t>
  </si>
  <si>
    <t>** Esta alíquota pode variar de acordo com o Órgão Arrecadador.</t>
  </si>
  <si>
    <t>Salvador</t>
  </si>
  <si>
    <t>EDIFÍCIO</t>
  </si>
  <si>
    <t>Mirante Real</t>
  </si>
  <si>
    <t>DIGITO</t>
  </si>
  <si>
    <t>RESULTADO</t>
  </si>
  <si>
    <t>&lt;img src="CaptchaImage.aspx?guid=b08bd352-0da1-4882-a1a9-bb4c6369ebfd" border="0" width="180" height="50"&gt;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</si>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</sst>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28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8"/>
      <color rgb="FF000000"/>
      <name val="Times New Roman"/>
      <family val="1"/>
    </font>
    <font>
      <sz val="28"/>
      <name val="Calibri"/>
      <family val="2"/>
      <scheme val="minor"/>
    </font>
    <font>
      <b/>
      <sz val="30"/>
      <name val="Calibri"/>
      <family val="2"/>
      <scheme val="minor"/>
    </font>
    <font>
      <b/>
      <sz val="28"/>
      <name val="Calibri"/>
      <family val="2"/>
      <scheme val="minor"/>
    </font>
    <font>
      <b/>
      <u/>
      <sz val="28"/>
      <name val="Calibri"/>
      <family val="2"/>
      <scheme val="minor"/>
    </font>
    <font>
      <b/>
      <sz val="36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30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Font="1"/>
    <xf numFmtId="0" fontId="6" fillId="0" borderId="0" xfId="2" applyAlignment="1">
      <alignment horizontal="left" vertical="top"/>
    </xf>
    <xf numFmtId="0" fontId="5" fillId="7" borderId="3" xfId="1" applyFont="1" applyFill="1" applyBorder="1"/>
    <xf numFmtId="0" fontId="5" fillId="7" borderId="4" xfId="1" applyFont="1" applyFill="1" applyBorder="1"/>
    <xf numFmtId="0" fontId="5" fillId="7" borderId="5" xfId="1" applyFont="1" applyFill="1" applyBorder="1"/>
    <xf numFmtId="0" fontId="5" fillId="7" borderId="14" xfId="1" applyFont="1" applyFill="1" applyBorder="1"/>
    <xf numFmtId="0" fontId="5" fillId="7" borderId="0" xfId="1" applyFont="1" applyFill="1"/>
    <xf numFmtId="0" fontId="5" fillId="7" borderId="15" xfId="1" applyFont="1" applyFill="1" applyBorder="1"/>
    <xf numFmtId="0" fontId="8" fillId="0" borderId="20" xfId="2" applyFont="1" applyBorder="1" applyAlignment="1">
      <alignment vertical="center"/>
    </xf>
    <xf numFmtId="0" fontId="8" fillId="0" borderId="0" xfId="2" applyFont="1" applyAlignment="1">
      <alignment vertical="top"/>
    </xf>
    <xf numFmtId="0" fontId="8" fillId="0" borderId="15" xfId="2" applyFont="1" applyBorder="1" applyAlignment="1">
      <alignment vertical="top"/>
    </xf>
    <xf numFmtId="0" fontId="7" fillId="9" borderId="14" xfId="2" applyFont="1" applyFill="1" applyBorder="1" applyAlignment="1">
      <alignment vertical="center"/>
    </xf>
    <xf numFmtId="0" fontId="7" fillId="9" borderId="0" xfId="2" applyFont="1" applyFill="1" applyAlignment="1">
      <alignment vertical="center"/>
    </xf>
    <xf numFmtId="0" fontId="7" fillId="9" borderId="19" xfId="2" applyFont="1" applyFill="1" applyBorder="1" applyAlignment="1">
      <alignment vertical="center"/>
    </xf>
    <xf numFmtId="0" fontId="9" fillId="9" borderId="0" xfId="2" applyFont="1" applyFill="1" applyAlignment="1">
      <alignment horizontal="left" vertical="top"/>
    </xf>
    <xf numFmtId="0" fontId="9" fillId="9" borderId="15" xfId="2" applyFont="1" applyFill="1" applyBorder="1" applyAlignment="1">
      <alignment horizontal="left" vertical="top"/>
    </xf>
    <xf numFmtId="0" fontId="9" fillId="9" borderId="28" xfId="2" applyFont="1" applyFill="1" applyBorder="1" applyAlignment="1">
      <alignment horizontal="left" vertical="top"/>
    </xf>
    <xf numFmtId="0" fontId="10" fillId="7" borderId="0" xfId="1" applyFont="1" applyFill="1"/>
    <xf numFmtId="0" fontId="5" fillId="7" borderId="14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9" borderId="14" xfId="2" applyFont="1" applyFill="1" applyBorder="1" applyAlignment="1">
      <alignment horizontal="center" vertical="center"/>
    </xf>
    <xf numFmtId="0" fontId="12" fillId="9" borderId="0" xfId="2" applyFont="1" applyFill="1" applyAlignment="1">
      <alignment horizontal="center" vertical="center"/>
    </xf>
    <xf numFmtId="0" fontId="12" fillId="9" borderId="15" xfId="2" applyFont="1" applyFill="1" applyBorder="1" applyAlignment="1">
      <alignment horizontal="center" vertical="center"/>
    </xf>
    <xf numFmtId="0" fontId="5" fillId="7" borderId="14" xfId="1" applyFont="1" applyFill="1" applyBorder="1" applyAlignment="1">
      <alignment vertical="center"/>
    </xf>
    <xf numFmtId="0" fontId="15" fillId="9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7" fillId="9" borderId="0" xfId="1" applyFont="1" applyFill="1" applyAlignment="1">
      <alignment horizontal="right" vertical="center"/>
    </xf>
    <xf numFmtId="0" fontId="7" fillId="11" borderId="0" xfId="1" applyFont="1" applyFill="1" applyAlignment="1">
      <alignment horizontal="center" vertical="center"/>
    </xf>
    <xf numFmtId="2" fontId="15" fillId="11" borderId="0" xfId="1" applyNumberFormat="1" applyFont="1" applyFill="1"/>
    <xf numFmtId="0" fontId="15" fillId="9" borderId="0" xfId="1" applyFont="1" applyFill="1"/>
    <xf numFmtId="0" fontId="6" fillId="9" borderId="16" xfId="2" applyFill="1" applyBorder="1" applyAlignment="1">
      <alignment horizontal="left" vertical="top"/>
    </xf>
    <xf numFmtId="0" fontId="6" fillId="9" borderId="17" xfId="2" applyFill="1" applyBorder="1" applyAlignment="1">
      <alignment horizontal="left" vertical="top"/>
    </xf>
    <xf numFmtId="0" fontId="15" fillId="9" borderId="18" xfId="1" applyFont="1" applyFill="1" applyBorder="1"/>
    <xf numFmtId="0" fontId="6" fillId="7" borderId="14" xfId="2" applyFill="1" applyBorder="1" applyAlignment="1">
      <alignment horizontal="left" vertical="top"/>
    </xf>
    <xf numFmtId="0" fontId="7" fillId="9" borderId="0" xfId="1" applyFont="1" applyFill="1" applyAlignment="1">
      <alignment vertical="center"/>
    </xf>
    <xf numFmtId="0" fontId="7" fillId="9" borderId="0" xfId="1" applyFont="1" applyFill="1" applyAlignment="1">
      <alignment horizontal="center" vertical="center"/>
    </xf>
    <xf numFmtId="0" fontId="6" fillId="9" borderId="21" xfId="2" applyFill="1" applyBorder="1" applyAlignment="1">
      <alignment horizontal="left" vertical="top"/>
    </xf>
    <xf numFmtId="0" fontId="6" fillId="9" borderId="22" xfId="2" applyFill="1" applyBorder="1" applyAlignment="1">
      <alignment horizontal="left" vertical="top"/>
    </xf>
    <xf numFmtId="0" fontId="15" fillId="9" borderId="28" xfId="1" applyFont="1" applyFill="1" applyBorder="1"/>
    <xf numFmtId="0" fontId="17" fillId="7" borderId="0" xfId="1" applyFont="1" applyFill="1"/>
    <xf numFmtId="0" fontId="17" fillId="7" borderId="15" xfId="1" applyFont="1" applyFill="1" applyBorder="1"/>
    <xf numFmtId="0" fontId="10" fillId="7" borderId="15" xfId="1" applyFont="1" applyFill="1" applyBorder="1"/>
    <xf numFmtId="0" fontId="18" fillId="9" borderId="14" xfId="1" applyFont="1" applyFill="1" applyBorder="1"/>
    <xf numFmtId="0" fontId="18" fillId="9" borderId="0" xfId="1" applyFont="1" applyFill="1"/>
    <xf numFmtId="0" fontId="18" fillId="9" borderId="15" xfId="1" applyFont="1" applyFill="1" applyBorder="1"/>
    <xf numFmtId="0" fontId="18" fillId="9" borderId="21" xfId="1" applyFont="1" applyFill="1" applyBorder="1"/>
    <xf numFmtId="0" fontId="18" fillId="9" borderId="22" xfId="1" applyFont="1" applyFill="1" applyBorder="1"/>
    <xf numFmtId="0" fontId="18" fillId="9" borderId="28" xfId="1" applyFont="1" applyFill="1" applyBorder="1"/>
    <xf numFmtId="0" fontId="5" fillId="7" borderId="21" xfId="1" applyFont="1" applyFill="1" applyBorder="1"/>
    <xf numFmtId="0" fontId="5" fillId="7" borderId="22" xfId="1" applyFont="1" applyFill="1" applyBorder="1"/>
    <xf numFmtId="0" fontId="5" fillId="7" borderId="28" xfId="1" applyFont="1" applyFill="1" applyBorder="1"/>
    <xf numFmtId="0" fontId="2" fillId="0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1" fontId="2" fillId="5" borderId="0" xfId="0" applyNumberFormat="1" applyFont="1" applyFill="1" applyAlignment="1">
      <alignment vertical="center"/>
    </xf>
    <xf numFmtId="1" fontId="2" fillId="6" borderId="0" xfId="0" applyNumberFormat="1" applyFont="1" applyFill="1" applyAlignment="1">
      <alignment vertical="center"/>
    </xf>
    <xf numFmtId="1" fontId="2" fillId="4" borderId="0" xfId="0" applyNumberFormat="1" applyFont="1" applyFill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7" fillId="9" borderId="14" xfId="2" applyFont="1" applyFill="1" applyBorder="1" applyAlignment="1">
      <alignment horizontal="left" vertical="center"/>
    </xf>
    <xf numFmtId="0" fontId="7" fillId="9" borderId="0" xfId="2" applyFont="1" applyFill="1" applyAlignment="1">
      <alignment horizontal="left" vertical="center"/>
    </xf>
    <xf numFmtId="0" fontId="7" fillId="9" borderId="19" xfId="2" applyFont="1" applyFill="1" applyBorder="1" applyAlignment="1">
      <alignment horizontal="left" vertical="center"/>
    </xf>
    <xf numFmtId="0" fontId="8" fillId="0" borderId="20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7" fillId="8" borderId="3" xfId="2" applyFont="1" applyFill="1" applyBorder="1" applyAlignment="1">
      <alignment horizontal="center" vertical="center"/>
    </xf>
    <xf numFmtId="0" fontId="7" fillId="8" borderId="4" xfId="2" applyFont="1" applyFill="1" applyBorder="1" applyAlignment="1">
      <alignment horizontal="center" vertical="center"/>
    </xf>
    <xf numFmtId="0" fontId="7" fillId="8" borderId="5" xfId="2" applyFont="1" applyFill="1" applyBorder="1" applyAlignment="1">
      <alignment horizontal="center" vertical="center"/>
    </xf>
    <xf numFmtId="0" fontId="7" fillId="8" borderId="16" xfId="2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7" fillId="8" borderId="18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left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2" xfId="1" applyFont="1" applyFill="1" applyBorder="1" applyAlignment="1">
      <alignment horizontal="center" vertical="center"/>
    </xf>
    <xf numFmtId="0" fontId="7" fillId="9" borderId="2" xfId="2" applyFont="1" applyFill="1" applyBorder="1" applyAlignment="1">
      <alignment horizontal="center" vertical="center" wrapText="1"/>
    </xf>
    <xf numFmtId="0" fontId="11" fillId="9" borderId="2" xfId="1" applyFont="1" applyFill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/>
    </xf>
    <xf numFmtId="164" fontId="11" fillId="9" borderId="2" xfId="1" applyNumberFormat="1" applyFont="1" applyFill="1" applyBorder="1" applyAlignment="1">
      <alignment horizontal="center" vertical="center"/>
    </xf>
    <xf numFmtId="0" fontId="11" fillId="9" borderId="7" xfId="1" applyFont="1" applyFill="1" applyBorder="1" applyAlignment="1">
      <alignment horizontal="center" vertical="center"/>
    </xf>
    <xf numFmtId="0" fontId="11" fillId="9" borderId="10" xfId="1" applyFont="1" applyFill="1" applyBorder="1" applyAlignment="1">
      <alignment horizontal="center" vertical="center"/>
    </xf>
    <xf numFmtId="0" fontId="7" fillId="10" borderId="6" xfId="2" applyFont="1" applyFill="1" applyBorder="1" applyAlignment="1">
      <alignment horizontal="center" vertical="center" wrapText="1"/>
    </xf>
    <xf numFmtId="0" fontId="7" fillId="10" borderId="2" xfId="2" applyFont="1" applyFill="1" applyBorder="1" applyAlignment="1">
      <alignment horizontal="center" vertical="center" wrapText="1"/>
    </xf>
    <xf numFmtId="0" fontId="7" fillId="10" borderId="8" xfId="2" applyFont="1" applyFill="1" applyBorder="1" applyAlignment="1">
      <alignment horizontal="center" vertical="center" wrapText="1"/>
    </xf>
    <xf numFmtId="0" fontId="7" fillId="10" borderId="9" xfId="2" applyFont="1" applyFill="1" applyBorder="1" applyAlignment="1">
      <alignment horizontal="center" vertical="center" wrapText="1"/>
    </xf>
    <xf numFmtId="164" fontId="8" fillId="10" borderId="2" xfId="2" applyNumberFormat="1" applyFont="1" applyFill="1" applyBorder="1" applyAlignment="1">
      <alignment horizontal="center" vertical="center"/>
    </xf>
    <xf numFmtId="164" fontId="8" fillId="10" borderId="9" xfId="2" applyNumberFormat="1" applyFont="1" applyFill="1" applyBorder="1" applyAlignment="1">
      <alignment horizontal="center" vertical="center"/>
    </xf>
    <xf numFmtId="9" fontId="7" fillId="10" borderId="2" xfId="2" applyNumberFormat="1" applyFont="1" applyFill="1" applyBorder="1" applyAlignment="1">
      <alignment horizontal="center" vertical="center"/>
    </xf>
    <xf numFmtId="9" fontId="7" fillId="10" borderId="9" xfId="2" applyNumberFormat="1" applyFont="1" applyFill="1" applyBorder="1" applyAlignment="1">
      <alignment horizontal="center" vertical="center"/>
    </xf>
    <xf numFmtId="0" fontId="7" fillId="10" borderId="2" xfId="1" applyFont="1" applyFill="1" applyBorder="1" applyAlignment="1">
      <alignment horizontal="center" vertical="center"/>
    </xf>
    <xf numFmtId="0" fontId="7" fillId="9" borderId="6" xfId="2" applyFont="1" applyFill="1" applyBorder="1" applyAlignment="1">
      <alignment horizontal="center" vertical="center" wrapText="1"/>
    </xf>
    <xf numFmtId="164" fontId="8" fillId="0" borderId="2" xfId="2" applyNumberFormat="1" applyFont="1" applyBorder="1" applyAlignment="1">
      <alignment horizontal="center" vertical="center"/>
    </xf>
    <xf numFmtId="9" fontId="7" fillId="0" borderId="2" xfId="2" applyNumberFormat="1" applyFont="1" applyBorder="1" applyAlignment="1">
      <alignment horizontal="center" vertical="center"/>
    </xf>
    <xf numFmtId="164" fontId="12" fillId="9" borderId="2" xfId="2" applyNumberFormat="1" applyFont="1" applyFill="1" applyBorder="1" applyAlignment="1">
      <alignment horizontal="center" vertical="center"/>
    </xf>
    <xf numFmtId="0" fontId="7" fillId="9" borderId="21" xfId="2" applyFont="1" applyFill="1" applyBorder="1" applyAlignment="1">
      <alignment horizontal="left" vertical="center"/>
    </xf>
    <xf numFmtId="0" fontId="7" fillId="9" borderId="22" xfId="2" applyFont="1" applyFill="1" applyBorder="1" applyAlignment="1">
      <alignment horizontal="left" vertical="center"/>
    </xf>
    <xf numFmtId="0" fontId="7" fillId="9" borderId="23" xfId="2" applyFont="1" applyFill="1" applyBorder="1" applyAlignment="1">
      <alignment horizontal="left" vertical="center"/>
    </xf>
    <xf numFmtId="0" fontId="8" fillId="0" borderId="24" xfId="2" applyFont="1" applyBorder="1" applyAlignment="1">
      <alignment horizontal="left" vertical="center"/>
    </xf>
    <xf numFmtId="0" fontId="8" fillId="0" borderId="22" xfId="2" applyFont="1" applyBorder="1" applyAlignment="1">
      <alignment horizontal="left" vertical="center"/>
    </xf>
    <xf numFmtId="0" fontId="8" fillId="9" borderId="25" xfId="2" applyFont="1" applyFill="1" applyBorder="1" applyAlignment="1">
      <alignment horizontal="center" vertical="top"/>
    </xf>
    <xf numFmtId="0" fontId="8" fillId="9" borderId="26" xfId="2" applyFont="1" applyFill="1" applyBorder="1" applyAlignment="1">
      <alignment horizontal="center" vertical="top"/>
    </xf>
    <xf numFmtId="44" fontId="8" fillId="0" borderId="26" xfId="2" applyNumberFormat="1" applyFont="1" applyBorder="1" applyAlignment="1">
      <alignment horizontal="left" vertical="center"/>
    </xf>
    <xf numFmtId="44" fontId="8" fillId="0" borderId="27" xfId="2" applyNumberFormat="1" applyFont="1" applyBorder="1" applyAlignment="1">
      <alignment horizontal="left" vertical="center"/>
    </xf>
    <xf numFmtId="0" fontId="7" fillId="8" borderId="11" xfId="2" applyFont="1" applyFill="1" applyBorder="1" applyAlignment="1">
      <alignment horizontal="center" vertical="center"/>
    </xf>
    <xf numFmtId="0" fontId="7" fillId="8" borderId="12" xfId="2" applyFont="1" applyFill="1" applyBorder="1" applyAlignment="1">
      <alignment horizontal="center" vertical="center"/>
    </xf>
    <xf numFmtId="0" fontId="7" fillId="8" borderId="13" xfId="2" applyFont="1" applyFill="1" applyBorder="1" applyAlignment="1">
      <alignment horizontal="center" vertical="center"/>
    </xf>
    <xf numFmtId="0" fontId="7" fillId="8" borderId="6" xfId="2" applyFont="1" applyFill="1" applyBorder="1" applyAlignment="1">
      <alignment horizontal="center" vertical="center"/>
    </xf>
    <xf numFmtId="0" fontId="7" fillId="8" borderId="2" xfId="2" applyFont="1" applyFill="1" applyBorder="1" applyAlignment="1">
      <alignment horizontal="center" vertical="center"/>
    </xf>
    <xf numFmtId="0" fontId="7" fillId="8" borderId="7" xfId="2" applyFont="1" applyFill="1" applyBorder="1" applyAlignment="1">
      <alignment horizontal="center" vertical="center"/>
    </xf>
    <xf numFmtId="0" fontId="13" fillId="8" borderId="11" xfId="1" applyFont="1" applyFill="1" applyBorder="1" applyAlignment="1">
      <alignment horizontal="center" vertical="center"/>
    </xf>
    <xf numFmtId="0" fontId="13" fillId="8" borderId="12" xfId="1" applyFont="1" applyFill="1" applyBorder="1" applyAlignment="1">
      <alignment horizontal="center" vertical="center"/>
    </xf>
    <xf numFmtId="0" fontId="13" fillId="8" borderId="13" xfId="1" applyFont="1" applyFill="1" applyBorder="1" applyAlignment="1">
      <alignment horizontal="center" vertical="center"/>
    </xf>
    <xf numFmtId="0" fontId="14" fillId="10" borderId="6" xfId="1" applyFont="1" applyFill="1" applyBorder="1" applyAlignment="1">
      <alignment horizontal="center" vertical="center" wrapText="1"/>
    </xf>
    <xf numFmtId="0" fontId="14" fillId="10" borderId="2" xfId="1" applyFont="1" applyFill="1" applyBorder="1" applyAlignment="1">
      <alignment horizontal="center" vertical="center" wrapText="1"/>
    </xf>
    <xf numFmtId="0" fontId="14" fillId="10" borderId="7" xfId="1" applyFont="1" applyFill="1" applyBorder="1" applyAlignment="1">
      <alignment horizontal="center" vertical="center" wrapText="1"/>
    </xf>
    <xf numFmtId="0" fontId="14" fillId="10" borderId="8" xfId="1" applyFont="1" applyFill="1" applyBorder="1" applyAlignment="1">
      <alignment horizontal="center" vertical="center" wrapText="1"/>
    </xf>
    <xf numFmtId="0" fontId="14" fillId="10" borderId="9" xfId="1" applyFont="1" applyFill="1" applyBorder="1" applyAlignment="1">
      <alignment horizontal="center" vertical="center" wrapText="1"/>
    </xf>
    <xf numFmtId="0" fontId="14" fillId="10" borderId="10" xfId="1" applyFont="1" applyFill="1" applyBorder="1" applyAlignment="1">
      <alignment horizontal="center" vertical="center" wrapText="1"/>
    </xf>
    <xf numFmtId="0" fontId="12" fillId="8" borderId="3" xfId="2" applyFont="1" applyFill="1" applyBorder="1" applyAlignment="1">
      <alignment horizontal="center" vertical="center"/>
    </xf>
    <xf numFmtId="0" fontId="12" fillId="8" borderId="4" xfId="2" applyFont="1" applyFill="1" applyBorder="1" applyAlignment="1">
      <alignment horizontal="center" vertical="center"/>
    </xf>
    <xf numFmtId="0" fontId="12" fillId="8" borderId="5" xfId="2" applyFont="1" applyFill="1" applyBorder="1" applyAlignment="1">
      <alignment horizontal="center" vertical="center"/>
    </xf>
    <xf numFmtId="0" fontId="12" fillId="8" borderId="21" xfId="2" applyFont="1" applyFill="1" applyBorder="1" applyAlignment="1">
      <alignment horizontal="center" vertical="center"/>
    </xf>
    <xf numFmtId="0" fontId="12" fillId="8" borderId="22" xfId="2" applyFont="1" applyFill="1" applyBorder="1" applyAlignment="1">
      <alignment horizontal="center" vertical="center"/>
    </xf>
    <xf numFmtId="0" fontId="12" fillId="8" borderId="28" xfId="2" applyFont="1" applyFill="1" applyBorder="1" applyAlignment="1">
      <alignment horizontal="center" vertical="center"/>
    </xf>
    <xf numFmtId="0" fontId="12" fillId="9" borderId="14" xfId="2" applyFont="1" applyFill="1" applyBorder="1" applyAlignment="1">
      <alignment horizontal="center" vertical="center"/>
    </xf>
    <xf numFmtId="0" fontId="12" fillId="9" borderId="0" xfId="2" applyFont="1" applyFill="1" applyAlignment="1">
      <alignment horizontal="center" vertical="center"/>
    </xf>
    <xf numFmtId="164" fontId="12" fillId="11" borderId="0" xfId="2" applyNumberFormat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7" fillId="9" borderId="15" xfId="1" applyFont="1" applyFill="1" applyBorder="1" applyAlignment="1">
      <alignment horizontal="center" vertical="center"/>
    </xf>
    <xf numFmtId="164" fontId="12" fillId="11" borderId="15" xfId="2" applyNumberFormat="1" applyFont="1" applyFill="1" applyBorder="1" applyAlignment="1">
      <alignment horizontal="center" vertical="center"/>
    </xf>
    <xf numFmtId="164" fontId="12" fillId="9" borderId="0" xfId="2" applyNumberFormat="1" applyFont="1" applyFill="1" applyAlignment="1">
      <alignment horizontal="center" vertical="center"/>
    </xf>
    <xf numFmtId="164" fontId="12" fillId="9" borderId="15" xfId="2" applyNumberFormat="1" applyFont="1" applyFill="1" applyBorder="1" applyAlignment="1">
      <alignment horizontal="center" vertical="center"/>
    </xf>
    <xf numFmtId="0" fontId="16" fillId="10" borderId="3" xfId="2" applyFont="1" applyFill="1" applyBorder="1" applyAlignment="1">
      <alignment horizontal="left" vertical="center" wrapText="1"/>
    </xf>
    <xf numFmtId="0" fontId="16" fillId="10" borderId="4" xfId="2" applyFont="1" applyFill="1" applyBorder="1" applyAlignment="1">
      <alignment horizontal="left" vertical="center" wrapText="1"/>
    </xf>
    <xf numFmtId="0" fontId="16" fillId="10" borderId="21" xfId="2" applyFont="1" applyFill="1" applyBorder="1" applyAlignment="1">
      <alignment horizontal="left" vertical="center" wrapText="1"/>
    </xf>
    <xf numFmtId="0" fontId="16" fillId="10" borderId="22" xfId="2" applyFont="1" applyFill="1" applyBorder="1" applyAlignment="1">
      <alignment horizontal="left" vertical="center" wrapText="1"/>
    </xf>
    <xf numFmtId="164" fontId="16" fillId="10" borderId="4" xfId="2" applyNumberFormat="1" applyFont="1" applyFill="1" applyBorder="1" applyAlignment="1">
      <alignment horizontal="center" vertical="center"/>
    </xf>
    <xf numFmtId="164" fontId="16" fillId="10" borderId="22" xfId="2" applyNumberFormat="1" applyFont="1" applyFill="1" applyBorder="1" applyAlignment="1">
      <alignment horizontal="center" vertical="center"/>
    </xf>
    <xf numFmtId="0" fontId="16" fillId="10" borderId="4" xfId="2" applyFont="1" applyFill="1" applyBorder="1" applyAlignment="1">
      <alignment horizontal="justify" vertical="center" wrapText="1"/>
    </xf>
    <xf numFmtId="0" fontId="16" fillId="10" borderId="5" xfId="2" applyFont="1" applyFill="1" applyBorder="1" applyAlignment="1">
      <alignment horizontal="justify" vertical="center" wrapText="1"/>
    </xf>
    <xf numFmtId="0" fontId="16" fillId="10" borderId="22" xfId="2" applyFont="1" applyFill="1" applyBorder="1" applyAlignment="1">
      <alignment horizontal="justify" vertical="center" wrapText="1"/>
    </xf>
    <xf numFmtId="0" fontId="16" fillId="10" borderId="28" xfId="2" applyFont="1" applyFill="1" applyBorder="1" applyAlignment="1">
      <alignment horizontal="justify" vertical="center" wrapText="1"/>
    </xf>
    <xf numFmtId="0" fontId="5" fillId="7" borderId="0" xfId="1" applyFont="1" applyFill="1" applyAlignment="1">
      <alignment horizontal="center"/>
    </xf>
    <xf numFmtId="0" fontId="12" fillId="9" borderId="3" xfId="1" applyFont="1" applyFill="1" applyBorder="1" applyAlignment="1">
      <alignment horizontal="center"/>
    </xf>
    <xf numFmtId="0" fontId="12" fillId="9" borderId="4" xfId="1" applyFont="1" applyFill="1" applyBorder="1" applyAlignment="1">
      <alignment horizontal="center"/>
    </xf>
    <xf numFmtId="14" fontId="12" fillId="9" borderId="4" xfId="1" applyNumberFormat="1" applyFont="1" applyFill="1" applyBorder="1" applyAlignment="1">
      <alignment horizontal="left"/>
    </xf>
    <xf numFmtId="14" fontId="12" fillId="9" borderId="5" xfId="1" applyNumberFormat="1" applyFont="1" applyFill="1" applyBorder="1" applyAlignment="1">
      <alignment horizontal="left"/>
    </xf>
  </cellXfs>
  <cellStyles count="3">
    <cellStyle name="Normal" xfId="0" builtinId="0"/>
    <cellStyle name="Normal 2" xfId="2" xr:uid="{425B321E-51A9-D64A-8C66-C1E7FEEAA2C3}"/>
    <cellStyle name="Normal 3 2" xfId="1" xr:uid="{6FA17CD9-B0A4-AE47-8BDB-38F2FD2F95E0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E5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253276</xdr:colOff>
      <xdr:row>1</xdr:row>
      <xdr:rowOff>309520</xdr:rowOff>
    </xdr:from>
    <xdr:to>
      <xdr:col>14</xdr:col>
      <xdr:colOff>259773</xdr:colOff>
      <xdr:row>4</xdr:row>
      <xdr:rowOff>247650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921A4D9-9269-324C-9FD1-35D4FD502B37}"/>
            </a:ext>
          </a:extLst>
        </xdr:cNvPr>
        <xdr:cNvSpPr/>
      </xdr:nvSpPr>
      <xdr:spPr>
        <a:xfrm>
          <a:off x="1078776" y="754020"/>
          <a:ext cx="19653397" cy="127163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5715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pt-B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       ANÁLISE SOBRE</a:t>
          </a:r>
          <a:r>
            <a:rPr lang="pt-BR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 CORRETA UTILIZAÇÃO DA BASE DE CÁLCULO PARA A COBRANÇA DO IMPOSTO DE TRANSMISSÃO DE BENS IMÓVEIS</a:t>
          </a:r>
          <a:endParaRPr lang="pt-BR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pt-B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                                                                                         </a:t>
          </a:r>
        </a:p>
        <a:p>
          <a:pPr algn="ctr"/>
          <a:r>
            <a:rPr lang="pt-B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 TEMA 1.113</a:t>
          </a:r>
          <a:r>
            <a:rPr lang="pt-BR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DO STJ</a:t>
          </a:r>
          <a:r>
            <a:rPr lang="pt-B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</a:t>
          </a:r>
        </a:p>
      </xdr:txBody>
    </xdr:sp>
    <xdr:clientData/>
  </xdr:twoCellAnchor>
  <xdr:twoCellAnchor editAs="absolute">
    <xdr:from>
      <xdr:col>4</xdr:col>
      <xdr:colOff>2377405</xdr:colOff>
      <xdr:row>5</xdr:row>
      <xdr:rowOff>169501</xdr:rowOff>
    </xdr:from>
    <xdr:to>
      <xdr:col>10</xdr:col>
      <xdr:colOff>647377</xdr:colOff>
      <xdr:row>9</xdr:row>
      <xdr:rowOff>28864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2B7A770-77B1-FE4C-A029-694A7B6D6531}"/>
            </a:ext>
          </a:extLst>
        </xdr:cNvPr>
        <xdr:cNvSpPr/>
      </xdr:nvSpPr>
      <xdr:spPr>
        <a:xfrm>
          <a:off x="5857205" y="2392001"/>
          <a:ext cx="8239472" cy="1459563"/>
        </a:xfrm>
        <a:prstGeom prst="rect">
          <a:avLst/>
        </a:prstGeom>
        <a:solidFill>
          <a:schemeClr val="bg2"/>
        </a:solidFill>
        <a:ln w="5715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Escopo</a:t>
          </a:r>
          <a:r>
            <a:rPr lang="pt-BR" sz="14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da análise:</a:t>
          </a:r>
        </a:p>
        <a:p>
          <a:pPr algn="ctr"/>
          <a:endParaRPr lang="pt-BR" sz="1400" b="0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1º - Análise objetiva sobre a correta utilização da base de dados para a cobrança do ITIV;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400" b="0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2º - Havendo pagamento a maior, quantificação deste valor com seus acréscimos legais.</a:t>
          </a:r>
        </a:p>
      </xdr:txBody>
    </xdr:sp>
    <xdr:clientData/>
  </xdr:twoCellAnchor>
  <xdr:twoCellAnchor editAs="absolute">
    <xdr:from>
      <xdr:col>15</xdr:col>
      <xdr:colOff>409585</xdr:colOff>
      <xdr:row>1</xdr:row>
      <xdr:rowOff>94769</xdr:rowOff>
    </xdr:from>
    <xdr:to>
      <xdr:col>16</xdr:col>
      <xdr:colOff>762000</xdr:colOff>
      <xdr:row>2</xdr:row>
      <xdr:rowOff>309561</xdr:rowOff>
    </xdr:to>
    <xdr:sp macro="[1]!Abas_True" textlink="">
      <xdr:nvSpPr>
        <xdr:cNvPr id="4" name="Retângulo 3">
          <a:extLst>
            <a:ext uri="{FF2B5EF4-FFF2-40B4-BE49-F238E27FC236}">
              <a16:creationId xmlns:a16="http://schemas.microsoft.com/office/drawing/2014/main" id="{08D8F879-37C9-5143-B967-1A6F80E77199}"/>
            </a:ext>
          </a:extLst>
        </xdr:cNvPr>
        <xdr:cNvSpPr/>
      </xdr:nvSpPr>
      <xdr:spPr>
        <a:xfrm>
          <a:off x="21288385" y="539269"/>
          <a:ext cx="1470015" cy="65929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1"/>
              </a:solidFill>
            </a:rPr>
            <a:t>Abas On</a:t>
          </a:r>
          <a:endParaRPr lang="pt-BR" sz="1000" b="1">
            <a:solidFill>
              <a:schemeClr val="tx1"/>
            </a:solidFill>
          </a:endParaRPr>
        </a:p>
      </xdr:txBody>
    </xdr:sp>
    <xdr:clientData fPrintsWithSheet="0"/>
  </xdr:twoCellAnchor>
  <xdr:twoCellAnchor editAs="absolute">
    <xdr:from>
      <xdr:col>15</xdr:col>
      <xdr:colOff>439026</xdr:colOff>
      <xdr:row>2</xdr:row>
      <xdr:rowOff>416403</xdr:rowOff>
    </xdr:from>
    <xdr:to>
      <xdr:col>16</xdr:col>
      <xdr:colOff>762000</xdr:colOff>
      <xdr:row>4</xdr:row>
      <xdr:rowOff>47624</xdr:rowOff>
    </xdr:to>
    <xdr:sp macro="[1]!Abas_false" textlink="">
      <xdr:nvSpPr>
        <xdr:cNvPr id="5" name="Retângulo 4">
          <a:extLst>
            <a:ext uri="{FF2B5EF4-FFF2-40B4-BE49-F238E27FC236}">
              <a16:creationId xmlns:a16="http://schemas.microsoft.com/office/drawing/2014/main" id="{D18E1F69-ABFB-374A-AD1E-AAEDB2FCD870}"/>
            </a:ext>
          </a:extLst>
        </xdr:cNvPr>
        <xdr:cNvSpPr/>
      </xdr:nvSpPr>
      <xdr:spPr>
        <a:xfrm>
          <a:off x="21317826" y="1305403"/>
          <a:ext cx="1440574" cy="52022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tx1"/>
              </a:solidFill>
            </a:rPr>
            <a:t>Abas Off</a:t>
          </a:r>
          <a:endParaRPr lang="pt-BR" sz="1000" b="1">
            <a:solidFill>
              <a:schemeClr val="tx1"/>
            </a:solidFill>
          </a:endParaRPr>
        </a:p>
      </xdr:txBody>
    </xdr:sp>
    <xdr:clientData fPrintsWithSheet="0"/>
  </xdr:twoCellAnchor>
  <xdr:twoCellAnchor editAs="absolute">
    <xdr:from>
      <xdr:col>12</xdr:col>
      <xdr:colOff>792213</xdr:colOff>
      <xdr:row>3</xdr:row>
      <xdr:rowOff>103689</xdr:rowOff>
    </xdr:from>
    <xdr:to>
      <xdr:col>13</xdr:col>
      <xdr:colOff>2113183</xdr:colOff>
      <xdr:row>4</xdr:row>
      <xdr:rowOff>158740</xdr:rowOff>
    </xdr:to>
    <xdr:sp macro="" textlink="">
      <xdr:nvSpPr>
        <xdr:cNvPr id="6" name="Retângulo com Canto Aparado do Mesmo Lado 11">
          <a:extLst>
            <a:ext uri="{FF2B5EF4-FFF2-40B4-BE49-F238E27FC236}">
              <a16:creationId xmlns:a16="http://schemas.microsoft.com/office/drawing/2014/main" id="{517C5484-64EE-4A43-A99D-072D171DE9F7}"/>
            </a:ext>
          </a:extLst>
        </xdr:cNvPr>
        <xdr:cNvSpPr/>
      </xdr:nvSpPr>
      <xdr:spPr>
        <a:xfrm>
          <a:off x="16425913" y="1437189"/>
          <a:ext cx="2679870" cy="499551"/>
        </a:xfrm>
        <a:prstGeom prst="snip2Same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ysClr val="windowText" lastClr="000000"/>
              </a:solidFill>
            </a:rPr>
            <a:t>Cal.Prog.Ver 2.0</a:t>
          </a:r>
        </a:p>
      </xdr:txBody>
    </xdr:sp>
    <xdr:clientData/>
  </xdr:twoCellAnchor>
  <xdr:twoCellAnchor editAs="oneCell">
    <xdr:from>
      <xdr:col>1</xdr:col>
      <xdr:colOff>346364</xdr:colOff>
      <xdr:row>1</xdr:row>
      <xdr:rowOff>346363</xdr:rowOff>
    </xdr:from>
    <xdr:to>
      <xdr:col>4</xdr:col>
      <xdr:colOff>691856</xdr:colOff>
      <xdr:row>4</xdr:row>
      <xdr:rowOff>206700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3080EA0-1AB3-7047-8A8C-0592247E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864" y="790863"/>
          <a:ext cx="2999792" cy="1193837"/>
        </a:xfrm>
        <a:prstGeom prst="rect">
          <a:avLst/>
        </a:prstGeom>
      </xdr:spPr>
    </xdr:pic>
    <xdr:clientData/>
  </xdr:twoCellAnchor>
  <xdr:twoCellAnchor editAs="absolute">
    <xdr:from>
      <xdr:col>16</xdr:col>
      <xdr:colOff>881063</xdr:colOff>
      <xdr:row>1</xdr:row>
      <xdr:rowOff>47624</xdr:rowOff>
    </xdr:from>
    <xdr:to>
      <xdr:col>17</xdr:col>
      <xdr:colOff>2047875</xdr:colOff>
      <xdr:row>4</xdr:row>
      <xdr:rowOff>23812</xdr:rowOff>
    </xdr:to>
    <xdr:sp macro="" textlink="">
      <xdr:nvSpPr>
        <xdr:cNvPr id="8" name="Retângul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1AAE4A-3936-DA4A-8B3E-EC3BDAE033D9}"/>
            </a:ext>
          </a:extLst>
        </xdr:cNvPr>
        <xdr:cNvSpPr/>
      </xdr:nvSpPr>
      <xdr:spPr>
        <a:xfrm>
          <a:off x="22877463" y="492124"/>
          <a:ext cx="2601912" cy="130968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>
              <a:solidFill>
                <a:schemeClr val="bg1"/>
              </a:solidFill>
            </a:rPr>
            <a:t>Voltar p/ Dados</a:t>
          </a:r>
        </a:p>
      </xdr:txBody>
    </xdr:sp>
    <xdr:clientData fPrintsWithSheet="0"/>
  </xdr:twoCellAnchor>
  <xdr:twoCellAnchor editAs="absolute">
    <xdr:from>
      <xdr:col>15</xdr:col>
      <xdr:colOff>461963</xdr:colOff>
      <xdr:row>4</xdr:row>
      <xdr:rowOff>247649</xdr:rowOff>
    </xdr:from>
    <xdr:to>
      <xdr:col>17</xdr:col>
      <xdr:colOff>571500</xdr:colOff>
      <xdr:row>6</xdr:row>
      <xdr:rowOff>190499</xdr:rowOff>
    </xdr:to>
    <xdr:sp macro="[1]!Impressao.Impressao" textlink="">
      <xdr:nvSpPr>
        <xdr:cNvPr id="9" name="Retângulo 8">
          <a:extLst>
            <a:ext uri="{FF2B5EF4-FFF2-40B4-BE49-F238E27FC236}">
              <a16:creationId xmlns:a16="http://schemas.microsoft.com/office/drawing/2014/main" id="{5C656562-B823-6A45-855D-58B005DD096B}"/>
            </a:ext>
          </a:extLst>
        </xdr:cNvPr>
        <xdr:cNvSpPr/>
      </xdr:nvSpPr>
      <xdr:spPr>
        <a:xfrm>
          <a:off x="21340763" y="2025649"/>
          <a:ext cx="2662237" cy="6540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1">
              <a:solidFill>
                <a:sysClr val="windowText" lastClr="000000"/>
              </a:solidFill>
            </a:rPr>
            <a:t>Imprimir</a:t>
          </a:r>
          <a:endParaRPr lang="pt-BR" sz="2800" b="1">
            <a:solidFill>
              <a:sysClr val="windowText" lastClr="000000"/>
            </a:solidFill>
          </a:endParaRPr>
        </a:p>
      </xdr:txBody>
    </xdr:sp>
    <xdr:clientData fPrintsWithSheet="0"/>
  </xdr:twoCellAnchor>
  <xdr:twoCellAnchor editAs="absolute">
    <xdr:from>
      <xdr:col>15</xdr:col>
      <xdr:colOff>542924</xdr:colOff>
      <xdr:row>7</xdr:row>
      <xdr:rowOff>114299</xdr:rowOff>
    </xdr:from>
    <xdr:to>
      <xdr:col>17</xdr:col>
      <xdr:colOff>2381249</xdr:colOff>
      <xdr:row>9</xdr:row>
      <xdr:rowOff>142875</xdr:rowOff>
    </xdr:to>
    <xdr:sp macro="[1]!ImpressaoPDF" textlink="">
      <xdr:nvSpPr>
        <xdr:cNvPr id="10" name="Retângulo 9">
          <a:extLst>
            <a:ext uri="{FF2B5EF4-FFF2-40B4-BE49-F238E27FC236}">
              <a16:creationId xmlns:a16="http://schemas.microsoft.com/office/drawing/2014/main" id="{44DC5CB5-F0F3-DE4C-804F-8D0D71F1BBDB}"/>
            </a:ext>
          </a:extLst>
        </xdr:cNvPr>
        <xdr:cNvSpPr/>
      </xdr:nvSpPr>
      <xdr:spPr>
        <a:xfrm>
          <a:off x="21421724" y="3047999"/>
          <a:ext cx="4391025" cy="917576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1">
              <a:solidFill>
                <a:schemeClr val="bg1"/>
              </a:solidFill>
            </a:rPr>
            <a:t>Exportar para</a:t>
          </a:r>
          <a:r>
            <a:rPr lang="pt-BR" sz="4000" b="1" baseline="0">
              <a:solidFill>
                <a:schemeClr val="bg1"/>
              </a:solidFill>
            </a:rPr>
            <a:t> PDF</a:t>
          </a:r>
          <a:endParaRPr lang="pt-BR" sz="2800" b="1">
            <a:solidFill>
              <a:schemeClr val="bg1"/>
            </a:solidFill>
          </a:endParaRP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/ESCRITO&#769;RIO%20Dropbox/RAIZ/1o%20ATENDIMENTO/3%20-%20ITIV/CA&#769;LCULO/NA&#771;O%20E&#769;%20ESTA/WWW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WWWW"/>
    </sheetNames>
    <definedNames>
      <definedName name="Abas_false"/>
      <definedName name="Abas_True"/>
      <definedName name="Impressao.Impressao"/>
      <definedName name="ImpressaoPDF"/>
    </defined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C0FF4-0899-4E97-B14A-CC6AFC714217}" name="Tabela2" displayName="Tabela2" ref="A1:F25" totalsRowShown="0" headerRowDxfId="8" dataDxfId="7" tableBorderDxfId="6">
  <autoFilter ref="A1:F25" xr:uid="{8B4C0FF4-0899-4E97-B14A-CC6AFC714217}"/>
  <tableColumns count="6">
    <tableColumn id="1" xr3:uid="{20C01015-6078-45E6-BA9F-5C7663D027E7}" name="EDIFÍCIO" dataDxfId="5"/>
    <tableColumn id="2" xr3:uid="{B508F715-F130-40BB-B73F-24718C838B04}" name="APT/SALA" dataDxfId="4"/>
    <tableColumn id="4" xr3:uid="{82750BAE-9C77-4756-BB05-995CFA1BE44A}" name="INSCRIÇÃO" dataDxfId="3"/>
    <tableColumn id="5" xr3:uid="{56E49C72-5CF5-4A8D-9F61-4EFA19DB8D78}" name="DIGITO" dataDxfId="2"/>
    <tableColumn id="6" xr3:uid="{7F25A894-BCF8-4D6A-94C8-49FC9204402A}" name="OBS:" dataDxfId="1"/>
    <tableColumn id="7" xr3:uid="{097222FF-EF87-4689-821C-593A8AF21655}" name="RESUL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9EE8-6236-AD4A-9087-D6A7D3A9AB03}">
  <sheetPr codeName="Planilha1"/>
  <dimension ref="A1:T26"/>
  <sheetViews>
    <sheetView showGridLines="0" tabSelected="1" workbookViewId="0">
      <selection activeCell="C2" sqref="C2:D5"/>
    </sheetView>
  </sheetViews>
  <sheetFormatPr defaultColWidth="3.796875" defaultRowHeight="25.05" customHeight="1" x14ac:dyDescent="0.3"/>
  <cols>
    <col min="1" max="1" width="24.3984375" style="1" customWidth="1"/>
    <col min="2" max="2" width="23" style="1" bestFit="1" customWidth="1"/>
    <col min="3" max="3" width="13.09765625" style="64" customWidth="1"/>
    <col min="4" max="4" width="9.796875" style="1" bestFit="1" customWidth="1"/>
    <col min="5" max="5" width="7.19921875" style="1" customWidth="1"/>
    <col min="6" max="6" width="14.5" style="1" bestFit="1" customWidth="1"/>
    <col min="7" max="16384" width="3.796875" style="1"/>
  </cols>
  <sheetData>
    <row r="1" spans="1:20" s="2" customFormat="1" ht="25.05" customHeight="1" thickBot="1" x14ac:dyDescent="0.35">
      <c r="A1" s="56" t="s">
        <v>35</v>
      </c>
      <c r="B1" s="55" t="s">
        <v>0</v>
      </c>
      <c r="C1" s="62" t="s">
        <v>1</v>
      </c>
      <c r="D1" s="57" t="s">
        <v>37</v>
      </c>
      <c r="E1" s="55" t="s">
        <v>2</v>
      </c>
      <c r="F1" s="57" t="s">
        <v>38</v>
      </c>
      <c r="H1" s="1"/>
    </row>
    <row r="2" spans="1:20" s="2" customFormat="1" ht="25.05" customHeight="1" thickBot="1" x14ac:dyDescent="0.35">
      <c r="A2" s="56" t="s">
        <v>36</v>
      </c>
      <c r="B2" s="58">
        <v>101</v>
      </c>
      <c r="C2" s="63" t="s">
        <v>40</v>
      </c>
      <c r="D2" s="63">
        <v>0</v>
      </c>
      <c r="E2" s="58"/>
      <c r="F2" s="54"/>
      <c r="H2" s="1"/>
    </row>
    <row r="3" spans="1:20" s="2" customFormat="1" ht="25.05" customHeight="1" thickBot="1" x14ac:dyDescent="0.35">
      <c r="A3" s="56" t="s">
        <v>36</v>
      </c>
      <c r="B3" s="58">
        <v>102</v>
      </c>
      <c r="C3" s="63" t="s">
        <v>41</v>
      </c>
      <c r="D3" s="63">
        <v>1</v>
      </c>
      <c r="E3" s="58"/>
      <c r="F3" s="54"/>
      <c r="H3" s="1"/>
    </row>
    <row r="4" spans="1:20" s="2" customFormat="1" ht="25.05" customHeight="1" thickBot="1" x14ac:dyDescent="0.35">
      <c r="A4" s="56" t="s">
        <v>36</v>
      </c>
      <c r="B4" s="58">
        <v>201</v>
      </c>
      <c r="C4" s="63" t="s">
        <v>42</v>
      </c>
      <c r="D4" s="63">
        <v>2</v>
      </c>
      <c r="E4" s="58"/>
      <c r="F4" s="54"/>
      <c r="H4" s="1"/>
    </row>
    <row r="5" spans="1:20" ht="25.05" customHeight="1" thickBot="1" x14ac:dyDescent="0.35">
      <c r="A5" s="56" t="s">
        <v>36</v>
      </c>
      <c r="B5" s="58">
        <v>202</v>
      </c>
      <c r="C5" s="63" t="s">
        <v>43</v>
      </c>
      <c r="D5" s="63" t="s">
        <v>43</v>
      </c>
      <c r="E5" s="63"/>
      <c r="F5" s="63"/>
      <c r="G5" s="2"/>
    </row>
    <row r="6" spans="1:20" ht="25.05" customHeight="1" thickBot="1" x14ac:dyDescent="0.35">
      <c r="A6" s="56" t="s">
        <v>36</v>
      </c>
      <c r="B6" s="59">
        <v>801</v>
      </c>
      <c r="C6" s="63">
        <v>645254</v>
      </c>
      <c r="D6" s="63">
        <v>0</v>
      </c>
      <c r="E6" s="63"/>
      <c r="F6" s="63"/>
      <c r="G6" s="2"/>
    </row>
    <row r="7" spans="1:20" ht="25.05" customHeight="1" thickBot="1" x14ac:dyDescent="0.35">
      <c r="A7" s="56" t="s">
        <v>36</v>
      </c>
      <c r="B7" s="61">
        <v>802</v>
      </c>
      <c r="C7" s="63">
        <v>645255</v>
      </c>
      <c r="D7" s="63">
        <v>8</v>
      </c>
      <c r="E7" s="63"/>
      <c r="F7" s="63"/>
      <c r="G7" s="2"/>
    </row>
    <row r="8" spans="1:20" ht="25.05" customHeight="1" thickBot="1" x14ac:dyDescent="0.35">
      <c r="A8" s="56" t="s">
        <v>36</v>
      </c>
      <c r="B8" s="60">
        <v>803</v>
      </c>
      <c r="C8" s="63">
        <v>645256</v>
      </c>
      <c r="D8" s="63">
        <v>6</v>
      </c>
      <c r="E8" s="63"/>
      <c r="F8" s="63"/>
      <c r="G8" s="2"/>
    </row>
    <row r="9" spans="1:20" ht="25.05" customHeight="1" thickBot="1" x14ac:dyDescent="0.35">
      <c r="A9" s="56" t="s">
        <v>36</v>
      </c>
      <c r="B9" s="60">
        <v>804</v>
      </c>
      <c r="C9" s="63">
        <v>645257</v>
      </c>
      <c r="D9" s="63">
        <v>4</v>
      </c>
      <c r="E9" s="63"/>
      <c r="F9" s="63"/>
      <c r="G9" s="2"/>
    </row>
    <row r="10" spans="1:20" ht="25.05" customHeight="1" thickBot="1" x14ac:dyDescent="0.35">
      <c r="A10" s="56" t="s">
        <v>36</v>
      </c>
      <c r="B10" s="60">
        <v>805</v>
      </c>
      <c r="C10" s="63">
        <v>645258</v>
      </c>
      <c r="D10" s="63">
        <v>2</v>
      </c>
      <c r="E10" s="63"/>
      <c r="F10" s="63"/>
      <c r="T10" s="1" t="s">
        <v>39</v>
      </c>
    </row>
    <row r="11" spans="1:20" ht="25.05" customHeight="1" thickBot="1" x14ac:dyDescent="0.35">
      <c r="A11" s="56" t="s">
        <v>36</v>
      </c>
      <c r="B11" s="61">
        <v>806</v>
      </c>
      <c r="C11" s="63">
        <v>645259</v>
      </c>
      <c r="D11" s="63">
        <v>0</v>
      </c>
      <c r="E11" s="63"/>
      <c r="F11" s="63"/>
    </row>
    <row r="12" spans="1:20" ht="25.05" customHeight="1" thickBot="1" x14ac:dyDescent="0.35">
      <c r="A12" s="56" t="s">
        <v>36</v>
      </c>
      <c r="B12" s="61">
        <v>807</v>
      </c>
      <c r="C12" s="63">
        <v>645260</v>
      </c>
      <c r="D12" s="63">
        <v>4</v>
      </c>
      <c r="E12" s="63"/>
      <c r="F12" s="63"/>
    </row>
    <row r="13" spans="1:20" ht="25.05" customHeight="1" thickBot="1" x14ac:dyDescent="0.35">
      <c r="A13" s="56" t="s">
        <v>36</v>
      </c>
      <c r="B13" s="60">
        <v>808</v>
      </c>
      <c r="C13" s="63">
        <v>645261</v>
      </c>
      <c r="D13" s="63">
        <v>2</v>
      </c>
      <c r="E13" s="63"/>
      <c r="F13" s="63"/>
    </row>
    <row r="14" spans="1:20" ht="25.05" customHeight="1" thickBot="1" x14ac:dyDescent="0.35">
      <c r="A14" s="56" t="s">
        <v>36</v>
      </c>
      <c r="B14" s="61">
        <v>809</v>
      </c>
      <c r="C14" s="63">
        <v>645262</v>
      </c>
      <c r="D14" s="63">
        <v>0</v>
      </c>
      <c r="E14" s="63"/>
      <c r="F14" s="63"/>
    </row>
    <row r="15" spans="1:20" ht="25.05" customHeight="1" thickBot="1" x14ac:dyDescent="0.35">
      <c r="A15" s="56" t="s">
        <v>36</v>
      </c>
      <c r="B15" s="61">
        <v>810</v>
      </c>
      <c r="C15" s="63">
        <v>645263</v>
      </c>
      <c r="D15" s="63">
        <v>9</v>
      </c>
      <c r="E15" s="63"/>
      <c r="F15" s="63"/>
    </row>
    <row r="16" spans="1:20" ht="25.05" customHeight="1" thickBot="1" x14ac:dyDescent="0.35">
      <c r="A16" s="56" t="s">
        <v>36</v>
      </c>
      <c r="B16" s="61">
        <v>811</v>
      </c>
      <c r="C16" s="63">
        <v>645264</v>
      </c>
      <c r="D16" s="63">
        <v>7</v>
      </c>
      <c r="E16" s="63"/>
      <c r="F16" s="63"/>
    </row>
    <row r="17" spans="1:6" ht="25.05" customHeight="1" thickBot="1" x14ac:dyDescent="0.35">
      <c r="A17" s="56" t="s">
        <v>36</v>
      </c>
      <c r="B17" s="58">
        <v>802</v>
      </c>
      <c r="C17" s="63"/>
      <c r="D17" s="63"/>
      <c r="E17" s="63"/>
      <c r="F17" s="63"/>
    </row>
    <row r="18" spans="1:6" ht="25.05" customHeight="1" thickBot="1" x14ac:dyDescent="0.35">
      <c r="A18" s="56" t="s">
        <v>36</v>
      </c>
      <c r="B18" s="58">
        <v>901</v>
      </c>
      <c r="C18" s="63"/>
      <c r="D18" s="63"/>
      <c r="E18" s="63"/>
      <c r="F18" s="63"/>
    </row>
    <row r="19" spans="1:6" ht="25.05" customHeight="1" thickBot="1" x14ac:dyDescent="0.35">
      <c r="A19" s="56" t="s">
        <v>36</v>
      </c>
      <c r="B19" s="58">
        <v>902</v>
      </c>
      <c r="C19" s="63"/>
      <c r="D19" s="63"/>
      <c r="E19" s="63"/>
      <c r="F19" s="63"/>
    </row>
    <row r="20" spans="1:6" ht="25.05" customHeight="1" thickBot="1" x14ac:dyDescent="0.35">
      <c r="A20" s="56" t="s">
        <v>36</v>
      </c>
      <c r="B20" s="58">
        <v>1001</v>
      </c>
      <c r="C20" s="63"/>
      <c r="D20" s="63"/>
      <c r="E20" s="63"/>
      <c r="F20" s="63"/>
    </row>
    <row r="21" spans="1:6" ht="25.05" customHeight="1" thickBot="1" x14ac:dyDescent="0.35">
      <c r="A21" s="56" t="s">
        <v>36</v>
      </c>
      <c r="B21" s="58">
        <v>1002</v>
      </c>
      <c r="C21" s="63"/>
      <c r="D21" s="63"/>
      <c r="E21" s="63"/>
      <c r="F21" s="63"/>
    </row>
    <row r="22" spans="1:6" ht="25.05" customHeight="1" thickBot="1" x14ac:dyDescent="0.35">
      <c r="A22" s="56" t="s">
        <v>36</v>
      </c>
      <c r="B22" s="58">
        <v>1101</v>
      </c>
      <c r="C22" s="63"/>
      <c r="D22" s="63"/>
      <c r="E22" s="63"/>
      <c r="F22" s="63"/>
    </row>
    <row r="23" spans="1:6" ht="25.05" customHeight="1" thickBot="1" x14ac:dyDescent="0.35">
      <c r="A23" s="56" t="s">
        <v>36</v>
      </c>
      <c r="B23" s="58">
        <v>1102</v>
      </c>
      <c r="C23" s="63"/>
      <c r="D23" s="63"/>
      <c r="E23" s="63"/>
      <c r="F23" s="63"/>
    </row>
    <row r="24" spans="1:6" ht="25.05" customHeight="1" thickBot="1" x14ac:dyDescent="0.35">
      <c r="A24" s="56" t="s">
        <v>36</v>
      </c>
      <c r="B24" s="58">
        <v>1201</v>
      </c>
      <c r="C24" s="63"/>
      <c r="D24" s="63"/>
      <c r="E24" s="63"/>
      <c r="F24" s="63"/>
    </row>
    <row r="25" spans="1:6" ht="25.05" customHeight="1" thickBot="1" x14ac:dyDescent="0.35">
      <c r="A25" s="56" t="s">
        <v>36</v>
      </c>
      <c r="B25" s="58">
        <v>1202</v>
      </c>
      <c r="C25" s="63"/>
      <c r="D25" s="63"/>
      <c r="E25" s="63"/>
      <c r="F25" s="63"/>
    </row>
    <row r="26" spans="1:6" ht="25.05" customHeight="1" x14ac:dyDescent="0.3">
      <c r="C26" s="63"/>
      <c r="D26" s="63"/>
      <c r="E26" s="63"/>
      <c r="F26" s="6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939E-109D-164C-AD16-187B81A65DBE}">
  <sheetPr codeName="Planilha9">
    <tabColor rgb="FFFFFF00"/>
    <pageSetUpPr autoPageBreaks="0" fitToPage="1"/>
  </sheetPr>
  <dimension ref="B1:X56"/>
  <sheetViews>
    <sheetView showGridLines="0" topLeftCell="A18" zoomScale="40" zoomScaleNormal="40" workbookViewId="0">
      <selection activeCell="F36" sqref="F36:G37"/>
    </sheetView>
  </sheetViews>
  <sheetFormatPr defaultColWidth="10.796875" defaultRowHeight="34.950000000000003" customHeight="1" x14ac:dyDescent="0.6"/>
  <cols>
    <col min="1" max="1" width="10.796875" style="3"/>
    <col min="2" max="2" width="5.296875" style="3" customWidth="1"/>
    <col min="3" max="3" width="15.296875" style="3" customWidth="1"/>
    <col min="4" max="4" width="14.19921875" style="3" customWidth="1"/>
    <col min="5" max="5" width="37.796875" style="3" customWidth="1"/>
    <col min="6" max="6" width="17" style="3" customWidth="1"/>
    <col min="7" max="7" width="23.19921875" style="3" customWidth="1"/>
    <col min="8" max="8" width="12.796875" style="3" customWidth="1"/>
    <col min="9" max="9" width="19.5" style="3" customWidth="1"/>
    <col min="10" max="10" width="20.5" style="3" customWidth="1"/>
    <col min="11" max="12" width="14.296875" style="3" customWidth="1"/>
    <col min="13" max="13" width="17.796875" style="3" customWidth="1"/>
    <col min="14" max="14" width="45.69921875" style="3" customWidth="1"/>
    <col min="15" max="15" width="5.296875" style="3" customWidth="1"/>
    <col min="16" max="16" width="14.69921875" style="4" customWidth="1"/>
    <col min="17" max="17" width="18.796875" style="4" customWidth="1"/>
    <col min="18" max="18" width="37.69921875" style="4" customWidth="1"/>
    <col min="19" max="20" width="44.796875" style="4" customWidth="1"/>
    <col min="21" max="21" width="44" style="4" customWidth="1"/>
    <col min="22" max="24" width="10.796875" style="4"/>
    <col min="25" max="16384" width="10.796875" style="3"/>
  </cols>
  <sheetData>
    <row r="1" spans="2:15" ht="34.950000000000003" customHeight="1" thickBot="1" x14ac:dyDescent="0.65"/>
    <row r="2" spans="2:15" ht="34.950000000000003" customHeight="1" x14ac:dyDescent="0.6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34.950000000000003" customHeight="1" x14ac:dyDescent="0.6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ht="34.950000000000003" customHeight="1" x14ac:dyDescent="0.6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2:15" ht="34.950000000000003" customHeight="1" x14ac:dyDescent="0.6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2:15" ht="21" customHeight="1" x14ac:dyDescent="0.6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2:15" ht="34.950000000000003" customHeight="1" x14ac:dyDescent="0.6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2:15" ht="34.950000000000003" customHeight="1" x14ac:dyDescent="0.6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2:15" ht="34.950000000000003" customHeight="1" x14ac:dyDescent="0.6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2:15" ht="34.950000000000003" customHeight="1" thickBot="1" x14ac:dyDescent="0.6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5" ht="45" customHeight="1" x14ac:dyDescent="0.6">
      <c r="B11" s="8"/>
      <c r="C11" s="70" t="s">
        <v>3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2"/>
      <c r="O11" s="10"/>
    </row>
    <row r="12" spans="2:15" ht="45" customHeight="1" x14ac:dyDescent="0.6">
      <c r="B12" s="8"/>
      <c r="C12" s="73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5"/>
      <c r="O12" s="10"/>
    </row>
    <row r="13" spans="2:15" ht="45" customHeight="1" x14ac:dyDescent="0.6">
      <c r="B13" s="8"/>
      <c r="C13" s="65" t="s">
        <v>4</v>
      </c>
      <c r="D13" s="66"/>
      <c r="E13" s="67"/>
      <c r="F13" s="11"/>
      <c r="G13" s="12"/>
      <c r="H13" s="12"/>
      <c r="I13" s="12"/>
      <c r="J13" s="12"/>
      <c r="K13" s="12"/>
      <c r="L13" s="12"/>
      <c r="M13" s="12"/>
      <c r="N13" s="13"/>
      <c r="O13" s="10"/>
    </row>
    <row r="14" spans="2:15" ht="45" customHeight="1" x14ac:dyDescent="0.6">
      <c r="B14" s="8"/>
      <c r="C14" s="14" t="s">
        <v>5</v>
      </c>
      <c r="D14" s="15"/>
      <c r="E14" s="16"/>
      <c r="F14" s="68"/>
      <c r="G14" s="69"/>
      <c r="H14" s="69"/>
      <c r="I14" s="69"/>
      <c r="J14" s="17"/>
      <c r="K14" s="17"/>
      <c r="L14" s="17"/>
      <c r="M14" s="17"/>
      <c r="N14" s="18"/>
      <c r="O14" s="10"/>
    </row>
    <row r="15" spans="2:15" ht="45" customHeight="1" x14ac:dyDescent="0.6">
      <c r="B15" s="8"/>
      <c r="C15" s="65" t="s">
        <v>6</v>
      </c>
      <c r="D15" s="66"/>
      <c r="E15" s="67"/>
      <c r="F15" s="68"/>
      <c r="G15" s="69"/>
      <c r="H15" s="69"/>
      <c r="I15" s="69"/>
      <c r="J15" s="69"/>
      <c r="K15" s="69"/>
      <c r="L15" s="69"/>
      <c r="M15" s="69"/>
      <c r="N15" s="76"/>
      <c r="O15" s="10"/>
    </row>
    <row r="16" spans="2:15" ht="45" customHeight="1" x14ac:dyDescent="0.6">
      <c r="B16" s="8"/>
      <c r="C16" s="65" t="s">
        <v>7</v>
      </c>
      <c r="D16" s="66"/>
      <c r="E16" s="67"/>
      <c r="F16" s="68"/>
      <c r="G16" s="69"/>
      <c r="H16" s="69"/>
      <c r="I16" s="17"/>
      <c r="J16" s="17"/>
      <c r="K16" s="17"/>
      <c r="L16" s="17"/>
      <c r="M16" s="17"/>
      <c r="N16" s="18"/>
      <c r="O16" s="10"/>
    </row>
    <row r="17" spans="2:24" ht="45" customHeight="1" thickBot="1" x14ac:dyDescent="0.65">
      <c r="B17" s="8"/>
      <c r="C17" s="98" t="s">
        <v>8</v>
      </c>
      <c r="D17" s="99"/>
      <c r="E17" s="100"/>
      <c r="F17" s="101" t="s">
        <v>9</v>
      </c>
      <c r="G17" s="102"/>
      <c r="H17" s="103" t="s">
        <v>10</v>
      </c>
      <c r="I17" s="104"/>
      <c r="J17" s="105" t="s">
        <v>34</v>
      </c>
      <c r="K17" s="105"/>
      <c r="L17" s="105"/>
      <c r="M17" s="106"/>
      <c r="N17" s="19"/>
      <c r="O17" s="10"/>
    </row>
    <row r="18" spans="2:24" ht="45" customHeight="1" thickBot="1" x14ac:dyDescent="0.75">
      <c r="B18" s="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0"/>
    </row>
    <row r="19" spans="2:24" ht="45" customHeight="1" x14ac:dyDescent="0.6">
      <c r="B19" s="8"/>
      <c r="C19" s="107" t="s">
        <v>11</v>
      </c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9"/>
      <c r="O19" s="10"/>
    </row>
    <row r="20" spans="2:24" ht="45" customHeight="1" x14ac:dyDescent="0.6">
      <c r="B20" s="8"/>
      <c r="C20" s="11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2"/>
      <c r="O20" s="10"/>
    </row>
    <row r="21" spans="2:24" ht="45" customHeight="1" x14ac:dyDescent="0.6">
      <c r="B21" s="8"/>
      <c r="C21" s="77" t="s">
        <v>12</v>
      </c>
      <c r="D21" s="78"/>
      <c r="E21" s="78"/>
      <c r="F21" s="79" t="s">
        <v>13</v>
      </c>
      <c r="G21" s="79"/>
      <c r="H21" s="79"/>
      <c r="I21" s="79" t="s">
        <v>14</v>
      </c>
      <c r="J21" s="79"/>
      <c r="K21" s="80" t="s">
        <v>15</v>
      </c>
      <c r="L21" s="80"/>
      <c r="M21" s="82">
        <f>I25-I23</f>
        <v>4743.0197999999982</v>
      </c>
      <c r="N21" s="83"/>
      <c r="O21" s="10"/>
    </row>
    <row r="22" spans="2:24" ht="45" customHeight="1" x14ac:dyDescent="0.6">
      <c r="B22" s="8"/>
      <c r="C22" s="94" t="s">
        <v>16</v>
      </c>
      <c r="D22" s="79"/>
      <c r="E22" s="95">
        <v>231000</v>
      </c>
      <c r="F22" s="96">
        <v>0.03</v>
      </c>
      <c r="G22" s="96"/>
      <c r="H22" s="96"/>
      <c r="I22" s="79" t="s">
        <v>17</v>
      </c>
      <c r="J22" s="79"/>
      <c r="K22" s="80"/>
      <c r="L22" s="80"/>
      <c r="M22" s="80"/>
      <c r="N22" s="83"/>
      <c r="O22" s="10"/>
    </row>
    <row r="23" spans="2:24" ht="45" customHeight="1" x14ac:dyDescent="0.6">
      <c r="B23" s="8"/>
      <c r="C23" s="94"/>
      <c r="D23" s="79"/>
      <c r="E23" s="95"/>
      <c r="F23" s="96"/>
      <c r="G23" s="96"/>
      <c r="H23" s="96"/>
      <c r="I23" s="97">
        <f>E22*F22</f>
        <v>6930</v>
      </c>
      <c r="J23" s="97"/>
      <c r="K23" s="80"/>
      <c r="L23" s="80"/>
      <c r="M23" s="80"/>
      <c r="N23" s="83"/>
      <c r="O23" s="10"/>
    </row>
    <row r="24" spans="2:24" ht="45" customHeight="1" x14ac:dyDescent="0.6">
      <c r="B24" s="8"/>
      <c r="C24" s="85" t="s">
        <v>18</v>
      </c>
      <c r="D24" s="86"/>
      <c r="E24" s="89">
        <v>389100.66</v>
      </c>
      <c r="F24" s="91">
        <v>0.03</v>
      </c>
      <c r="G24" s="91"/>
      <c r="H24" s="91"/>
      <c r="I24" s="93" t="s">
        <v>19</v>
      </c>
      <c r="J24" s="93"/>
      <c r="K24" s="80"/>
      <c r="L24" s="80"/>
      <c r="M24" s="80"/>
      <c r="N24" s="83"/>
      <c r="O24" s="10"/>
    </row>
    <row r="25" spans="2:24" ht="45" customHeight="1" thickBot="1" x14ac:dyDescent="0.65">
      <c r="B25" s="8"/>
      <c r="C25" s="87"/>
      <c r="D25" s="88"/>
      <c r="E25" s="90"/>
      <c r="F25" s="92"/>
      <c r="G25" s="92"/>
      <c r="H25" s="92"/>
      <c r="I25" s="90">
        <f>E24*F22</f>
        <v>11673.019799999998</v>
      </c>
      <c r="J25" s="90"/>
      <c r="K25" s="81"/>
      <c r="L25" s="81"/>
      <c r="M25" s="81"/>
      <c r="N25" s="84"/>
      <c r="O25" s="10"/>
    </row>
    <row r="26" spans="2:24" ht="45" customHeight="1" thickBot="1" x14ac:dyDescent="0.65">
      <c r="B26" s="8"/>
      <c r="O26" s="10"/>
    </row>
    <row r="27" spans="2:24" s="22" customFormat="1" ht="60" customHeight="1" x14ac:dyDescent="0.6">
      <c r="B27" s="21"/>
      <c r="C27" s="113" t="s">
        <v>20</v>
      </c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5"/>
      <c r="O27" s="10"/>
      <c r="P27" s="4"/>
      <c r="Q27" s="4"/>
      <c r="R27" s="4"/>
      <c r="S27" s="4"/>
      <c r="T27" s="4"/>
      <c r="U27" s="4"/>
      <c r="V27" s="4"/>
      <c r="W27" s="4"/>
      <c r="X27" s="4"/>
    </row>
    <row r="28" spans="2:24" ht="34.950000000000003" customHeight="1" x14ac:dyDescent="0.6">
      <c r="B28" s="8"/>
      <c r="C28" s="116" t="str" cm="1">
        <f t="array" ref="C28">IF(OR(E22=0,E24=0),"",
_xlfn.IFS(M21&gt;0,"Imposto de transmissão cobrado e pago em valor MAIOR que o devido",M21&lt;0,"Imposto de transmissão cobrado e pago em valor MENOR que o devido",M21=0,"Imposto de transmissão cobrado e pago CORRETAMENTE"))</f>
        <v>Imposto de transmissão cobrado e pago em valor MAIOR que o devido</v>
      </c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8"/>
      <c r="O28" s="10"/>
    </row>
    <row r="29" spans="2:24" ht="34.950000000000003" customHeight="1" x14ac:dyDescent="0.6">
      <c r="B29" s="8"/>
      <c r="C29" s="116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8"/>
      <c r="O29" s="10"/>
    </row>
    <row r="30" spans="2:24" ht="34.950000000000003" customHeight="1" x14ac:dyDescent="0.6">
      <c r="B30" s="8"/>
      <c r="C30" s="116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8"/>
      <c r="O30" s="10"/>
    </row>
    <row r="31" spans="2:24" ht="34.950000000000003" customHeight="1" thickBot="1" x14ac:dyDescent="0.65">
      <c r="B31" s="8"/>
      <c r="C31" s="119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1"/>
      <c r="O31" s="10"/>
    </row>
    <row r="32" spans="2:24" ht="34.950000000000003" customHeight="1" thickBot="1" x14ac:dyDescent="0.65">
      <c r="B32" s="8"/>
      <c r="O32" s="10"/>
    </row>
    <row r="33" spans="2:24" ht="34.950000000000003" customHeight="1" x14ac:dyDescent="0.6">
      <c r="B33" s="8"/>
      <c r="C33" s="122" t="s">
        <v>21</v>
      </c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4"/>
      <c r="O33" s="10"/>
    </row>
    <row r="34" spans="2:24" ht="46.05" customHeight="1" thickBot="1" x14ac:dyDescent="0.65">
      <c r="B34" s="8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7"/>
      <c r="O34" s="10"/>
    </row>
    <row r="35" spans="2:24" ht="19.05" customHeight="1" x14ac:dyDescent="0.6">
      <c r="B35" s="8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5"/>
      <c r="O35" s="10"/>
    </row>
    <row r="36" spans="2:24" s="28" customFormat="1" ht="46.05" customHeight="1" x14ac:dyDescent="0.6">
      <c r="B36" s="26"/>
      <c r="C36" s="128" t="s">
        <v>22</v>
      </c>
      <c r="D36" s="129"/>
      <c r="E36" s="129"/>
      <c r="F36" s="130">
        <f>M21</f>
        <v>4743.0197999999982</v>
      </c>
      <c r="G36" s="130"/>
      <c r="H36" s="131" t="s">
        <v>23</v>
      </c>
      <c r="I36" s="131"/>
      <c r="J36" s="131"/>
      <c r="K36" s="131"/>
      <c r="L36" s="27"/>
      <c r="M36" s="131" t="s">
        <v>24</v>
      </c>
      <c r="N36" s="132"/>
      <c r="O36" s="10"/>
      <c r="P36" s="4"/>
      <c r="Q36" s="4"/>
      <c r="R36" s="4"/>
      <c r="S36" s="4"/>
      <c r="T36" s="4"/>
      <c r="U36" s="4"/>
      <c r="V36" s="4"/>
      <c r="W36" s="4"/>
      <c r="X36" s="4"/>
    </row>
    <row r="37" spans="2:24" ht="34.950000000000003" customHeight="1" x14ac:dyDescent="0.7">
      <c r="B37" s="8"/>
      <c r="C37" s="128"/>
      <c r="D37" s="129"/>
      <c r="E37" s="129"/>
      <c r="F37" s="130"/>
      <c r="G37" s="130"/>
      <c r="H37" s="29" t="s">
        <v>25</v>
      </c>
      <c r="I37" s="30" t="e">
        <f>[1]DADOS!A8</f>
        <v>#REF!</v>
      </c>
      <c r="J37" s="29" t="s">
        <v>26</v>
      </c>
      <c r="K37" s="31" t="e">
        <f>[1]DADOS!A9</f>
        <v>#REF!</v>
      </c>
      <c r="L37" s="32"/>
      <c r="M37" s="130" t="s">
        <v>27</v>
      </c>
      <c r="N37" s="133"/>
      <c r="O37" s="10"/>
    </row>
    <row r="38" spans="2:24" ht="12" customHeight="1" x14ac:dyDescent="0.7">
      <c r="B38" s="8"/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/>
      <c r="O38" s="10"/>
    </row>
    <row r="39" spans="2:24" s="4" customFormat="1" ht="34.950000000000003" customHeight="1" x14ac:dyDescent="0.6">
      <c r="B39" s="36"/>
      <c r="C39" s="23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5"/>
      <c r="O39" s="10"/>
    </row>
    <row r="40" spans="2:24" s="4" customFormat="1" ht="34.950000000000003" customHeight="1" x14ac:dyDescent="0.6">
      <c r="B40" s="36"/>
      <c r="C40" s="128" t="s">
        <v>28</v>
      </c>
      <c r="D40" s="129"/>
      <c r="E40" s="129"/>
      <c r="F40" s="130"/>
      <c r="G40" s="130"/>
      <c r="H40" s="131"/>
      <c r="I40" s="131"/>
      <c r="J40" s="131"/>
      <c r="K40" s="131"/>
      <c r="L40" s="27"/>
      <c r="M40" s="131"/>
      <c r="N40" s="132"/>
      <c r="O40" s="10"/>
    </row>
    <row r="41" spans="2:24" s="4" customFormat="1" ht="34.950000000000003" customHeight="1" x14ac:dyDescent="0.7">
      <c r="B41" s="36"/>
      <c r="C41" s="128"/>
      <c r="D41" s="129"/>
      <c r="E41" s="129"/>
      <c r="F41" s="130"/>
      <c r="G41" s="130"/>
      <c r="H41" s="37"/>
      <c r="I41" s="38"/>
      <c r="J41" s="37"/>
      <c r="K41" s="32"/>
      <c r="L41" s="32"/>
      <c r="M41" s="134"/>
      <c r="N41" s="135"/>
      <c r="O41" s="10"/>
    </row>
    <row r="42" spans="2:24" s="4" customFormat="1" ht="34.950000000000003" customHeight="1" x14ac:dyDescent="0.7">
      <c r="B42" s="36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5"/>
      <c r="O42" s="10"/>
    </row>
    <row r="43" spans="2:24" s="4" customFormat="1" ht="34.950000000000003" customHeight="1" thickBot="1" x14ac:dyDescent="0.65">
      <c r="B43" s="36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5"/>
      <c r="O43" s="10"/>
    </row>
    <row r="44" spans="2:24" s="4" customFormat="1" ht="34.950000000000003" customHeight="1" x14ac:dyDescent="0.6">
      <c r="B44" s="36"/>
      <c r="C44" s="136" t="s">
        <v>29</v>
      </c>
      <c r="D44" s="137"/>
      <c r="E44" s="137"/>
      <c r="F44" s="140">
        <f>F36+F40</f>
        <v>4743.0197999999982</v>
      </c>
      <c r="G44" s="140"/>
      <c r="H44" s="142"/>
      <c r="I44" s="142"/>
      <c r="J44" s="142"/>
      <c r="K44" s="142"/>
      <c r="L44" s="142"/>
      <c r="M44" s="142"/>
      <c r="N44" s="143"/>
      <c r="O44" s="10"/>
    </row>
    <row r="45" spans="2:24" s="4" customFormat="1" ht="94.05" customHeight="1" thickBot="1" x14ac:dyDescent="0.65">
      <c r="B45" s="36"/>
      <c r="C45" s="138"/>
      <c r="D45" s="139"/>
      <c r="E45" s="139"/>
      <c r="F45" s="141"/>
      <c r="G45" s="141"/>
      <c r="H45" s="144"/>
      <c r="I45" s="144"/>
      <c r="J45" s="144"/>
      <c r="K45" s="144"/>
      <c r="L45" s="144"/>
      <c r="M45" s="144"/>
      <c r="N45" s="145"/>
      <c r="O45" s="10"/>
    </row>
    <row r="46" spans="2:24" s="4" customFormat="1" ht="34.950000000000003" customHeight="1" thickBot="1" x14ac:dyDescent="0.75">
      <c r="B46" s="36"/>
      <c r="C46" s="39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10"/>
    </row>
    <row r="47" spans="2:24" ht="34.950000000000003" customHeight="1" x14ac:dyDescent="0.6">
      <c r="B47" s="8"/>
      <c r="C47" s="146" t="e">
        <f>I37&amp;"/"&amp;K37</f>
        <v>#REF!</v>
      </c>
      <c r="D47" s="146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spans="2:24" ht="34.950000000000003" customHeight="1" thickBot="1" x14ac:dyDescent="0.65">
      <c r="B48" s="8"/>
      <c r="C48" s="9"/>
      <c r="D48" s="9"/>
      <c r="E48" s="9"/>
      <c r="F48" s="42"/>
      <c r="G48" s="42"/>
      <c r="H48" s="42"/>
      <c r="I48" s="42"/>
      <c r="J48" s="42"/>
      <c r="K48" s="42"/>
      <c r="L48" s="42"/>
      <c r="M48" s="42"/>
      <c r="N48" s="42"/>
      <c r="O48" s="43"/>
    </row>
    <row r="49" spans="2:15" ht="34.950000000000003" customHeight="1" x14ac:dyDescent="0.7">
      <c r="B49" s="8"/>
      <c r="C49" s="9"/>
      <c r="D49" s="9"/>
      <c r="E49" s="9"/>
      <c r="F49" s="147" t="s">
        <v>30</v>
      </c>
      <c r="G49" s="148"/>
      <c r="H49" s="149">
        <f ca="1">TODAY()</f>
        <v>44851</v>
      </c>
      <c r="I49" s="149"/>
      <c r="J49" s="150"/>
      <c r="K49" s="42"/>
      <c r="L49" s="42"/>
      <c r="M49" s="42"/>
      <c r="N49" s="20"/>
      <c r="O49" s="44"/>
    </row>
    <row r="50" spans="2:15" ht="34.950000000000003" customHeight="1" x14ac:dyDescent="0.7">
      <c r="B50" s="8"/>
      <c r="C50" s="9"/>
      <c r="D50" s="9"/>
      <c r="E50" s="42"/>
      <c r="F50" s="45"/>
      <c r="G50" s="46"/>
      <c r="H50" s="46"/>
      <c r="I50" s="46"/>
      <c r="J50" s="47"/>
      <c r="K50" s="42"/>
      <c r="L50" s="20"/>
      <c r="M50" s="20"/>
      <c r="N50" s="20"/>
      <c r="O50" s="44"/>
    </row>
    <row r="51" spans="2:15" ht="34.950000000000003" customHeight="1" x14ac:dyDescent="0.7">
      <c r="B51" s="8"/>
      <c r="C51" s="9"/>
      <c r="D51" s="9"/>
      <c r="E51" s="42"/>
      <c r="F51" s="45" t="s">
        <v>31</v>
      </c>
      <c r="G51" s="46"/>
      <c r="H51" s="46"/>
      <c r="I51" s="46"/>
      <c r="J51" s="47"/>
      <c r="K51" s="42"/>
      <c r="L51" s="20"/>
      <c r="M51" s="20"/>
      <c r="N51" s="20"/>
      <c r="O51" s="44"/>
    </row>
    <row r="52" spans="2:15" ht="34.950000000000003" customHeight="1" thickBot="1" x14ac:dyDescent="0.65">
      <c r="B52" s="8"/>
      <c r="C52" s="9"/>
      <c r="D52" s="9"/>
      <c r="E52" s="42"/>
      <c r="F52" s="48"/>
      <c r="G52" s="49"/>
      <c r="H52" s="49"/>
      <c r="I52" s="49"/>
      <c r="J52" s="50"/>
      <c r="K52" s="42"/>
      <c r="L52" s="42"/>
      <c r="M52" s="42"/>
      <c r="N52" s="42"/>
      <c r="O52" s="43"/>
    </row>
    <row r="53" spans="2:15" ht="34.950000000000003" customHeight="1" x14ac:dyDescent="0.6">
      <c r="B53" s="8"/>
      <c r="C53" s="9"/>
      <c r="D53" s="9"/>
      <c r="E53" s="9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2:15" ht="34.950000000000003" customHeight="1" x14ac:dyDescent="0.6">
      <c r="B54" s="8"/>
      <c r="C54" s="42" t="s">
        <v>32</v>
      </c>
      <c r="D54" s="9"/>
      <c r="E54" s="9"/>
      <c r="F54" s="42"/>
      <c r="G54" s="42"/>
      <c r="H54" s="42"/>
      <c r="I54" s="42"/>
      <c r="J54" s="42"/>
      <c r="K54" s="42"/>
      <c r="L54" s="42"/>
      <c r="M54" s="42"/>
      <c r="N54" s="42"/>
      <c r="O54" s="43"/>
    </row>
    <row r="55" spans="2:15" ht="34.950000000000003" customHeight="1" x14ac:dyDescent="0.6">
      <c r="B55" s="8"/>
      <c r="C55" s="42" t="s">
        <v>33</v>
      </c>
      <c r="D55" s="9"/>
      <c r="E55" s="9"/>
      <c r="F55" s="42"/>
      <c r="G55" s="42"/>
      <c r="H55" s="42"/>
      <c r="I55" s="42"/>
      <c r="J55" s="42"/>
      <c r="K55" s="42"/>
      <c r="L55" s="42"/>
      <c r="M55" s="42"/>
      <c r="N55" s="42"/>
      <c r="O55" s="43"/>
    </row>
    <row r="56" spans="2:15" ht="34.950000000000003" customHeight="1" thickBot="1" x14ac:dyDescent="0.65">
      <c r="B56" s="51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3"/>
    </row>
  </sheetData>
  <sheetProtection selectLockedCells="1"/>
  <dataConsolidate link="1"/>
  <mergeCells count="46">
    <mergeCell ref="C47:D47"/>
    <mergeCell ref="F49:G49"/>
    <mergeCell ref="H49:J49"/>
    <mergeCell ref="C40:E41"/>
    <mergeCell ref="F40:G41"/>
    <mergeCell ref="H40:K40"/>
    <mergeCell ref="M40:N40"/>
    <mergeCell ref="M41:N41"/>
    <mergeCell ref="C44:E45"/>
    <mergeCell ref="F44:G45"/>
    <mergeCell ref="H44:N45"/>
    <mergeCell ref="C27:N27"/>
    <mergeCell ref="C28:N31"/>
    <mergeCell ref="C33:N34"/>
    <mergeCell ref="C36:E37"/>
    <mergeCell ref="F36:G37"/>
    <mergeCell ref="H36:K36"/>
    <mergeCell ref="M36:N36"/>
    <mergeCell ref="M37:N37"/>
    <mergeCell ref="C17:E17"/>
    <mergeCell ref="F17:G17"/>
    <mergeCell ref="H17:I17"/>
    <mergeCell ref="J17:M17"/>
    <mergeCell ref="C19:N20"/>
    <mergeCell ref="C21:E21"/>
    <mergeCell ref="F21:H21"/>
    <mergeCell ref="I21:J21"/>
    <mergeCell ref="K21:L25"/>
    <mergeCell ref="M21:N25"/>
    <mergeCell ref="C24:D25"/>
    <mergeCell ref="E24:E25"/>
    <mergeCell ref="F24:H25"/>
    <mergeCell ref="I24:J24"/>
    <mergeCell ref="I25:J25"/>
    <mergeCell ref="C22:D23"/>
    <mergeCell ref="E22:E23"/>
    <mergeCell ref="F22:H23"/>
    <mergeCell ref="I22:J22"/>
    <mergeCell ref="I23:J23"/>
    <mergeCell ref="C16:E16"/>
    <mergeCell ref="F16:H16"/>
    <mergeCell ref="C11:N12"/>
    <mergeCell ref="C13:E13"/>
    <mergeCell ref="F14:I14"/>
    <mergeCell ref="C15:E15"/>
    <mergeCell ref="F15:N15"/>
  </mergeCells>
  <pageMargins left="0.511811024" right="0.511811024" top="0.78740157499999996" bottom="0.78740157499999996" header="0.31496062000000002" footer="0.31496062000000002"/>
  <pageSetup paperSize="9" scale="31" fitToHeight="0" orientation="portrait" r:id="rId1"/>
  <headerFooter>
    <oddHeader xml:space="preserve">&amp;C
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</vt:lpstr>
      <vt:lpstr>CÁLCULO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ADVOCACIA WNJR</dc:creator>
  <cp:lastModifiedBy>rafael nascimento</cp:lastModifiedBy>
  <dcterms:created xsi:type="dcterms:W3CDTF">2022-10-13T10:43:45Z</dcterms:created>
  <dcterms:modified xsi:type="dcterms:W3CDTF">2022-10-17T23:25:58Z</dcterms:modified>
</cp:coreProperties>
</file>